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ohiodas-my.sharepoint.com/personal/10151894_id_ohio_gov/Documents/Desktop/Documents/1 School Finance/CUPP Report/2025/Revised Posting for FY24 and FY25/FY25/"/>
    </mc:Choice>
  </mc:AlternateContent>
  <xr:revisionPtr revIDLastSave="43" documentId="8_{DB59C267-FAB5-464C-AF1F-2404B119E104}" xr6:coauthVersionLast="47" xr6:coauthVersionMax="47" xr10:uidLastSave="{4B7F34C5-AABB-48C2-BFE3-148DB89899C4}"/>
  <bookViews>
    <workbookView xWindow="-120" yWindow="-120" windowWidth="38640" windowHeight="21120" xr2:uid="{00000000-000D-0000-FFFF-FFFF00000000}"/>
  </bookViews>
  <sheets>
    <sheet name="District Profile Report" sheetId="4" r:id="rId1"/>
    <sheet name="District Data" sheetId="1" r:id="rId2"/>
    <sheet name="Similar District Data" sheetId="2" r:id="rId3"/>
    <sheet name="Statewide Data" sheetId="3" r:id="rId4"/>
    <sheet name="Names" sheetId="5" state="hidden" r:id="rId5"/>
  </sheets>
  <definedNames>
    <definedName name="_xlnm._FilterDatabase" localSheetId="2" hidden="1">'Similar District Data'!$A$1:$BI$607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2" i="4" l="1"/>
  <c r="G71" i="4"/>
  <c r="G70" i="4"/>
  <c r="G69" i="4"/>
  <c r="G68" i="4"/>
  <c r="G66" i="4"/>
  <c r="G65" i="4"/>
  <c r="G64" i="4"/>
  <c r="G63" i="4"/>
  <c r="G62" i="4"/>
  <c r="G61" i="4"/>
  <c r="G60" i="4"/>
  <c r="G59" i="4"/>
  <c r="G58" i="4"/>
  <c r="G56" i="4"/>
  <c r="G55" i="4"/>
  <c r="G54" i="4"/>
  <c r="G53" i="4"/>
  <c r="G52" i="4"/>
  <c r="G51" i="4"/>
  <c r="G49" i="4"/>
  <c r="G48" i="4"/>
  <c r="G47" i="4"/>
  <c r="G46" i="4"/>
  <c r="G45" i="4"/>
  <c r="G44" i="4"/>
  <c r="G43" i="4"/>
  <c r="G42" i="4"/>
  <c r="G40" i="4"/>
  <c r="G39" i="4"/>
  <c r="G38" i="4"/>
  <c r="G37" i="4"/>
  <c r="G36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2" i="4"/>
  <c r="G11" i="4"/>
  <c r="G10" i="4"/>
  <c r="G9" i="4"/>
  <c r="G8" i="4"/>
  <c r="H5" i="4" l="1"/>
  <c r="J5" i="4" l="1"/>
  <c r="I5" i="4"/>
  <c r="E5" i="4"/>
  <c r="F27" i="4" s="1"/>
  <c r="I10" i="4" l="1"/>
  <c r="I71" i="4"/>
  <c r="I62" i="4"/>
  <c r="I53" i="4"/>
  <c r="I44" i="4"/>
  <c r="I35" i="4"/>
  <c r="I26" i="4"/>
  <c r="I37" i="4"/>
  <c r="I70" i="4"/>
  <c r="I61" i="4"/>
  <c r="I52" i="4"/>
  <c r="I43" i="4"/>
  <c r="I34" i="4"/>
  <c r="I25" i="4"/>
  <c r="I55" i="4"/>
  <c r="I69" i="4"/>
  <c r="I60" i="4"/>
  <c r="I51" i="4"/>
  <c r="I42" i="4"/>
  <c r="I33" i="4"/>
  <c r="I24" i="4"/>
  <c r="I68" i="4"/>
  <c r="I59" i="4"/>
  <c r="I49" i="4"/>
  <c r="I40" i="4"/>
  <c r="I32" i="4"/>
  <c r="I23" i="4"/>
  <c r="I64" i="4"/>
  <c r="I66" i="4"/>
  <c r="I58" i="4"/>
  <c r="I48" i="4"/>
  <c r="I39" i="4"/>
  <c r="I31" i="4"/>
  <c r="I22" i="4"/>
  <c r="I29" i="4"/>
  <c r="I65" i="4"/>
  <c r="I56" i="4"/>
  <c r="I47" i="4"/>
  <c r="I38" i="4"/>
  <c r="I30" i="4"/>
  <c r="I21" i="4"/>
  <c r="I72" i="4"/>
  <c r="I63" i="4"/>
  <c r="I54" i="4"/>
  <c r="I45" i="4"/>
  <c r="I36" i="4"/>
  <c r="I27" i="4"/>
  <c r="I46" i="4"/>
  <c r="H70" i="4"/>
  <c r="H61" i="4"/>
  <c r="H52" i="4"/>
  <c r="H43" i="4"/>
  <c r="H34" i="4"/>
  <c r="H25" i="4"/>
  <c r="H63" i="4"/>
  <c r="H69" i="4"/>
  <c r="H60" i="4"/>
  <c r="H51" i="4"/>
  <c r="H42" i="4"/>
  <c r="H33" i="4"/>
  <c r="H24" i="4"/>
  <c r="H68" i="4"/>
  <c r="H59" i="4"/>
  <c r="H49" i="4"/>
  <c r="H40" i="4"/>
  <c r="H32" i="4"/>
  <c r="H23" i="4"/>
  <c r="H36" i="4"/>
  <c r="H66" i="4"/>
  <c r="H58" i="4"/>
  <c r="H48" i="4"/>
  <c r="H39" i="4"/>
  <c r="H31" i="4"/>
  <c r="H22" i="4"/>
  <c r="H54" i="4"/>
  <c r="H65" i="4"/>
  <c r="H56" i="4"/>
  <c r="H47" i="4"/>
  <c r="H38" i="4"/>
  <c r="H30" i="4"/>
  <c r="H21" i="4"/>
  <c r="H27" i="4"/>
  <c r="H64" i="4"/>
  <c r="H55" i="4"/>
  <c r="H46" i="4"/>
  <c r="H37" i="4"/>
  <c r="H29" i="4"/>
  <c r="H72" i="4"/>
  <c r="H71" i="4"/>
  <c r="H62" i="4"/>
  <c r="H53" i="4"/>
  <c r="H44" i="4"/>
  <c r="H35" i="4"/>
  <c r="H26" i="4"/>
  <c r="H45" i="4"/>
  <c r="J10" i="4"/>
  <c r="J72" i="4"/>
  <c r="J54" i="4"/>
  <c r="J36" i="4"/>
  <c r="J26" i="4"/>
  <c r="J71" i="4"/>
  <c r="J70" i="4"/>
  <c r="J61" i="4"/>
  <c r="J52" i="4"/>
  <c r="J43" i="4"/>
  <c r="J34" i="4"/>
  <c r="J25" i="4"/>
  <c r="J69" i="4"/>
  <c r="J60" i="4"/>
  <c r="J51" i="4"/>
  <c r="J42" i="4"/>
  <c r="J33" i="4"/>
  <c r="J24" i="4"/>
  <c r="J47" i="4"/>
  <c r="J38" i="4"/>
  <c r="J53" i="4"/>
  <c r="J68" i="4"/>
  <c r="J59" i="4"/>
  <c r="J49" i="4"/>
  <c r="J40" i="4"/>
  <c r="J32" i="4"/>
  <c r="J23" i="4"/>
  <c r="J56" i="4"/>
  <c r="J21" i="4"/>
  <c r="J35" i="4"/>
  <c r="J66" i="4"/>
  <c r="J58" i="4"/>
  <c r="J48" i="4"/>
  <c r="J39" i="4"/>
  <c r="J31" i="4"/>
  <c r="J22" i="4"/>
  <c r="J65" i="4"/>
  <c r="J30" i="4"/>
  <c r="J44" i="4"/>
  <c r="J64" i="4"/>
  <c r="J55" i="4"/>
  <c r="J46" i="4"/>
  <c r="J37" i="4"/>
  <c r="J29" i="4"/>
  <c r="J63" i="4"/>
  <c r="J45" i="4"/>
  <c r="J27" i="4"/>
  <c r="J62" i="4"/>
  <c r="F68" i="4"/>
  <c r="F59" i="4"/>
  <c r="F49" i="4"/>
  <c r="F40" i="4"/>
  <c r="F32" i="4"/>
  <c r="F23" i="4"/>
  <c r="F31" i="4"/>
  <c r="F21" i="4"/>
  <c r="F52" i="4"/>
  <c r="F25" i="4"/>
  <c r="F69" i="4"/>
  <c r="F66" i="4"/>
  <c r="F58" i="4"/>
  <c r="F48" i="4"/>
  <c r="F39" i="4"/>
  <c r="F22" i="4"/>
  <c r="F43" i="4"/>
  <c r="F51" i="4"/>
  <c r="F65" i="4"/>
  <c r="F56" i="4"/>
  <c r="F47" i="4"/>
  <c r="F38" i="4"/>
  <c r="F30" i="4"/>
  <c r="F61" i="4"/>
  <c r="F60" i="4"/>
  <c r="F24" i="4"/>
  <c r="F64" i="4"/>
  <c r="F55" i="4"/>
  <c r="F46" i="4"/>
  <c r="F37" i="4"/>
  <c r="F29" i="4"/>
  <c r="F33" i="4"/>
  <c r="F72" i="4"/>
  <c r="F63" i="4"/>
  <c r="F54" i="4"/>
  <c r="F45" i="4"/>
  <c r="F36" i="4"/>
  <c r="F71" i="4"/>
  <c r="F62" i="4"/>
  <c r="F53" i="4"/>
  <c r="F44" i="4"/>
  <c r="F35" i="4"/>
  <c r="F26" i="4"/>
  <c r="F70" i="4"/>
  <c r="F34" i="4"/>
  <c r="F42" i="4"/>
  <c r="H10" i="4"/>
  <c r="F11" i="4"/>
  <c r="E72" i="4"/>
  <c r="E71" i="4"/>
  <c r="E62" i="4"/>
  <c r="E53" i="4"/>
  <c r="E44" i="4"/>
  <c r="E35" i="4"/>
  <c r="E26" i="4"/>
  <c r="E61" i="4"/>
  <c r="E52" i="4"/>
  <c r="E43" i="4"/>
  <c r="E34" i="4"/>
  <c r="E25" i="4"/>
  <c r="E60" i="4"/>
  <c r="E51" i="4"/>
  <c r="E42" i="4"/>
  <c r="E33" i="4"/>
  <c r="E24" i="4"/>
  <c r="E68" i="4"/>
  <c r="E59" i="4"/>
  <c r="E49" i="4"/>
  <c r="E40" i="4"/>
  <c r="E32" i="4"/>
  <c r="E23" i="4"/>
  <c r="E27" i="4"/>
  <c r="E70" i="4"/>
  <c r="E69" i="4"/>
  <c r="E66" i="4"/>
  <c r="E58" i="4"/>
  <c r="E48" i="4"/>
  <c r="E39" i="4"/>
  <c r="E31" i="4"/>
  <c r="E22" i="4"/>
  <c r="E65" i="4"/>
  <c r="E56" i="4"/>
  <c r="E47" i="4"/>
  <c r="E38" i="4"/>
  <c r="E30" i="4"/>
  <c r="E21" i="4"/>
  <c r="E64" i="4"/>
  <c r="E55" i="4"/>
  <c r="E46" i="4"/>
  <c r="E37" i="4"/>
  <c r="E29" i="4"/>
  <c r="E63" i="4"/>
  <c r="E54" i="4"/>
  <c r="E45" i="4"/>
  <c r="E36" i="4"/>
  <c r="J12" i="4"/>
  <c r="J13" i="4"/>
  <c r="J15" i="4"/>
  <c r="J17" i="4"/>
  <c r="J14" i="4"/>
  <c r="J16" i="4"/>
  <c r="J18" i="4"/>
  <c r="J19" i="4"/>
  <c r="I13" i="4"/>
  <c r="I12" i="4"/>
  <c r="I17" i="4"/>
  <c r="I14" i="4"/>
  <c r="I16" i="4"/>
  <c r="I18" i="4"/>
  <c r="I15" i="4"/>
  <c r="I19" i="4"/>
  <c r="H19" i="4"/>
  <c r="H12" i="4"/>
  <c r="H15" i="4"/>
  <c r="H13" i="4"/>
  <c r="H16" i="4"/>
  <c r="H14" i="4"/>
  <c r="H18" i="4"/>
  <c r="H17" i="4"/>
  <c r="E12" i="4"/>
  <c r="F15" i="4"/>
  <c r="E17" i="4"/>
  <c r="F17" i="4"/>
  <c r="F12" i="4"/>
  <c r="E14" i="4"/>
  <c r="F14" i="4"/>
  <c r="E19" i="4"/>
  <c r="E16" i="4"/>
  <c r="E13" i="4"/>
  <c r="F13" i="4"/>
  <c r="E18" i="4"/>
  <c r="F19" i="4"/>
  <c r="F16" i="4"/>
  <c r="E15" i="4"/>
  <c r="F18" i="4"/>
  <c r="J11" i="4"/>
  <c r="I11" i="4"/>
  <c r="H11" i="4"/>
  <c r="E11" i="4"/>
  <c r="J9" i="4" l="1"/>
  <c r="J8" i="4"/>
  <c r="I8" i="4"/>
  <c r="I9" i="4"/>
  <c r="H9" i="4"/>
  <c r="H8" i="4"/>
  <c r="F10" i="4"/>
  <c r="E10" i="4" l="1"/>
  <c r="E8" i="4"/>
  <c r="E9" i="4"/>
  <c r="F9" i="4"/>
  <c r="F8" i="4"/>
  <c r="E6" i="4" l="1"/>
</calcChain>
</file>

<file path=xl/sharedStrings.xml><?xml version="1.0" encoding="utf-8"?>
<sst xmlns="http://schemas.openxmlformats.org/spreadsheetml/2006/main" count="3980" uniqueCount="1958">
  <si>
    <t>District</t>
  </si>
  <si>
    <t>IRN</t>
  </si>
  <si>
    <t>Ada Ex Vill SD, Hardin</t>
  </si>
  <si>
    <t>Adena Local SD, Ross</t>
  </si>
  <si>
    <t>Akron City SD, Summit</t>
  </si>
  <si>
    <t>Alexander Local SD, Athens</t>
  </si>
  <si>
    <t>Allen East Local SD, Allen</t>
  </si>
  <si>
    <t>Alliance City SD, Stark</t>
  </si>
  <si>
    <t>Amanda-Clearcreek Local SD, Fairfield</t>
  </si>
  <si>
    <t>Amherst Ex Vill SD, Lorain</t>
  </si>
  <si>
    <t>Anna Local SD, Shelby</t>
  </si>
  <si>
    <t>Ansonia Local SD, Darke</t>
  </si>
  <si>
    <t>Anthony Wayne Local SD, Lucas</t>
  </si>
  <si>
    <t>Antwerp Local SD, Paulding</t>
  </si>
  <si>
    <t>Arcadia Local SD, Hancock</t>
  </si>
  <si>
    <t>Arcanum Butler Local SD, Darke</t>
  </si>
  <si>
    <t>Archbold-Area Local SD, Fulton</t>
  </si>
  <si>
    <t>Arlington Local SD, Hancock</t>
  </si>
  <si>
    <t>Ashland City SD, Ashland</t>
  </si>
  <si>
    <t>Ashtabula Area City SD, Ashtabula</t>
  </si>
  <si>
    <t>Athens City SD, Athens</t>
  </si>
  <si>
    <t>Aurora City SD, Portage</t>
  </si>
  <si>
    <t>Austintown Local SD, Mahoning</t>
  </si>
  <si>
    <t>Avon Lake City SD, Lorain</t>
  </si>
  <si>
    <t>Avon Local SD, Lorain</t>
  </si>
  <si>
    <t>Ayersville Local SD, Defiance</t>
  </si>
  <si>
    <t>Barberton City SD, Summit</t>
  </si>
  <si>
    <t>Barnesville Ex Vill SD, Belmont</t>
  </si>
  <si>
    <t>Batavia Local SD, Clermont</t>
  </si>
  <si>
    <t>Bath Local SD, Allen</t>
  </si>
  <si>
    <t>Bay Village City SD, Cuyahoga</t>
  </si>
  <si>
    <t>Beachwood City SD, Cuyahoga</t>
  </si>
  <si>
    <t>Beaver Local SD, Columbiana</t>
  </si>
  <si>
    <t>Beavercreek City SD, Greene</t>
  </si>
  <si>
    <t>Bedford City SD, Cuyahoga</t>
  </si>
  <si>
    <t>Bellaire Local SD, Belmont</t>
  </si>
  <si>
    <t>Bellefontaine City SD, Logan</t>
  </si>
  <si>
    <t>Bellevue City SD, Huron</t>
  </si>
  <si>
    <t>Belpre City SD, Washington</t>
  </si>
  <si>
    <t>Benjamin Logan Local SD, Logan</t>
  </si>
  <si>
    <t>Benton Carroll Salem Local S, Ottawa</t>
  </si>
  <si>
    <t>Berea City SD, Cuyahoga</t>
  </si>
  <si>
    <t>Berkshire Local SD, Geauga</t>
  </si>
  <si>
    <t>Berne Union Local SD, Fairfield</t>
  </si>
  <si>
    <t>Bethel Local SD, Miami</t>
  </si>
  <si>
    <t>Bethel-Tate Local SD, Clermont</t>
  </si>
  <si>
    <t>Bexley City SD, Franklin</t>
  </si>
  <si>
    <t>Big Walnut Local SD, Delaware</t>
  </si>
  <si>
    <t>Black River Local SD, Medina</t>
  </si>
  <si>
    <t>Blanchester Local SD, Clinton</t>
  </si>
  <si>
    <t>Bloom Carroll Local SD, Fairfield</t>
  </si>
  <si>
    <t>Bloom-Vernon Local SD, Scioto</t>
  </si>
  <si>
    <t>Bloomfield-Mespo Local SD, Trumbull</t>
  </si>
  <si>
    <t>Bluffton Ex Vill SD, Allen</t>
  </si>
  <si>
    <t>Boardman Local SD, Mahoning</t>
  </si>
  <si>
    <t>Botkins Local SD, Shelby</t>
  </si>
  <si>
    <t>Bowling Green City SD, Wood</t>
  </si>
  <si>
    <t>Bradford Ex Vill SD, Miami</t>
  </si>
  <si>
    <t>Brecksville-Broadview Height, Cuyahoga</t>
  </si>
  <si>
    <t>Bridgeport Ex Vill SD, Belmont</t>
  </si>
  <si>
    <t>Bright Local SD, Highland</t>
  </si>
  <si>
    <t>Bristol Local SD, Trumbull</t>
  </si>
  <si>
    <t>Brookfield Local SD, Trumbull</t>
  </si>
  <si>
    <t>Brooklyn City SD, Cuyahoga</t>
  </si>
  <si>
    <t>Brookville Local SD, Montgomery</t>
  </si>
  <si>
    <t>Brown Local SD, Carroll</t>
  </si>
  <si>
    <t>Brunswick City SD, Medina</t>
  </si>
  <si>
    <t>Bryan City SD, Williams</t>
  </si>
  <si>
    <t>Buckeye Central Local SD, Crawford</t>
  </si>
  <si>
    <t>Buckeye Local SD, Ashtabula</t>
  </si>
  <si>
    <t>Buckeye Local SD, Jefferson</t>
  </si>
  <si>
    <t>Buckeye Local SD, Medina</t>
  </si>
  <si>
    <t>Buckeye Valley Local SD, Delaware</t>
  </si>
  <si>
    <t>Bucyrus City SD, Crawford</t>
  </si>
  <si>
    <t>Caldwell Ex Vill SD, Noble</t>
  </si>
  <si>
    <t>Cambridge City SD, Guernsey</t>
  </si>
  <si>
    <t>Campbell City SD, Mahoning</t>
  </si>
  <si>
    <t>Canal Winchester Local SD, Franklin</t>
  </si>
  <si>
    <t>Canfield Local SD, Mahoning</t>
  </si>
  <si>
    <t>Canton City SD, Stark</t>
  </si>
  <si>
    <t>Canton Local SD, Stark</t>
  </si>
  <si>
    <t>Cardinal Local SD, Geauga</t>
  </si>
  <si>
    <t>Cardington-Lincoln Local SD, Morrow</t>
  </si>
  <si>
    <t>Carey Ex Vill SD, Wyandot</t>
  </si>
  <si>
    <t>Carlisle Local SD, Warren</t>
  </si>
  <si>
    <t>Carrollton Ex Vill SD, Carroll</t>
  </si>
  <si>
    <t>Cedar Cliff Local SD, Greene</t>
  </si>
  <si>
    <t>Celina City SD, Mercer</t>
  </si>
  <si>
    <t>Centerburg Local SD, Knox</t>
  </si>
  <si>
    <t>Centerville City SD, Montgomery</t>
  </si>
  <si>
    <t>Central Local SD, Defiance</t>
  </si>
  <si>
    <t>Chagrin Falls Ex Vill SD, Cuyahoga</t>
  </si>
  <si>
    <t>Champion Local SD, Trumbull</t>
  </si>
  <si>
    <t>Chardon Local SD, Geauga</t>
  </si>
  <si>
    <t>Chesapeake Union Ex Vill SD, Lawrence</t>
  </si>
  <si>
    <t>Chillicothe City SD, Ross</t>
  </si>
  <si>
    <t>Chippewa Local SD, Wayne</t>
  </si>
  <si>
    <t>Cincinnati City SD, Hamilton</t>
  </si>
  <si>
    <t>Circleville City SD, Pickaway</t>
  </si>
  <si>
    <t>Clark-Shawnee Local SD, Clark</t>
  </si>
  <si>
    <t>Clay Local SD, Scioto</t>
  </si>
  <si>
    <t>Claymont City SD, Tuscarawas</t>
  </si>
  <si>
    <t>Clear Fork Valley Local SD, Richland</t>
  </si>
  <si>
    <t>Clearview Local SD, Lorain</t>
  </si>
  <si>
    <t>Clermont-Northeastern Local, Clermont</t>
  </si>
  <si>
    <t>Cleveland Hts-Univ Hts City, Cuyahoga</t>
  </si>
  <si>
    <t>Cleveland Municipal SD, Cuyahoga</t>
  </si>
  <si>
    <t>Clinton-Massie Local SD, Clinton</t>
  </si>
  <si>
    <t>Cloverleaf Local SD, Medina</t>
  </si>
  <si>
    <t>Clyde-Green Springs Ex Vill, Sandusky</t>
  </si>
  <si>
    <t>Coldwater Ex Vill SD, Mercer</t>
  </si>
  <si>
    <t>Colonel Crawford Local SD, Crawford</t>
  </si>
  <si>
    <t>Columbia Local SD, Lorain</t>
  </si>
  <si>
    <t>Columbiana Ex Vill SD, Columbiana</t>
  </si>
  <si>
    <t>Columbus City SD, Franklin</t>
  </si>
  <si>
    <t>Columbus Grove Local SD, Putnam</t>
  </si>
  <si>
    <t>Conneaut Area City SD, Ashtabula</t>
  </si>
  <si>
    <t>Conotton Valley Union Local, Harrison</t>
  </si>
  <si>
    <t>Continental Local SD, Putnam</t>
  </si>
  <si>
    <t>Copley-Fairlawn City SD, Summit</t>
  </si>
  <si>
    <t>Cory-Rawson Local SD, Hancock</t>
  </si>
  <si>
    <t>Coshocton City SD, Coshocton</t>
  </si>
  <si>
    <t>Coventry Local SD, Summit</t>
  </si>
  <si>
    <t>Covington Ex Vill SD, Miami</t>
  </si>
  <si>
    <t>Crestline Ex Vill SD, Crawford</t>
  </si>
  <si>
    <t>Crestview Local SD, Columbiana</t>
  </si>
  <si>
    <t>Crestview Local SD, Richland</t>
  </si>
  <si>
    <t>Crestview Local SD, Van Wert</t>
  </si>
  <si>
    <t>Crestwood Local SD, Portage</t>
  </si>
  <si>
    <t>Crooksville Ex Vill SD, Perry</t>
  </si>
  <si>
    <t>Cuyahoga Falls City SD, Summit</t>
  </si>
  <si>
    <t>Cuyahoga Heights Local SD, Cuyahoga</t>
  </si>
  <si>
    <t>Dalton Local SD, Wayne</t>
  </si>
  <si>
    <t>Danbury Local SD, Ottawa</t>
  </si>
  <si>
    <t>Danville Local SD, Knox</t>
  </si>
  <si>
    <t>Dawson-Bryant Local SD, Lawrence</t>
  </si>
  <si>
    <t>Dayton City SD, Montgomery</t>
  </si>
  <si>
    <t>Deer Park Community City SD, Hamilton</t>
  </si>
  <si>
    <t>Defiance City SD, Defiance</t>
  </si>
  <si>
    <t>Delaware City SD, Delaware</t>
  </si>
  <si>
    <t>Delphos City SD, Allen</t>
  </si>
  <si>
    <t>Dover City SD, Tuscarawas</t>
  </si>
  <si>
    <t>Dublin City SD, Franklin</t>
  </si>
  <si>
    <t>East Cleveland City SD, Cuyahoga</t>
  </si>
  <si>
    <t>East Clinton Local SD, Clinton</t>
  </si>
  <si>
    <t>East Guernsey Local SD, Guernsey</t>
  </si>
  <si>
    <t>East Holmes Local SD, Holmes</t>
  </si>
  <si>
    <t>East Knox Local SD, Knox</t>
  </si>
  <si>
    <t>East Liverpool City SD, Columbiana</t>
  </si>
  <si>
    <t>East Muskingum Local SD, Muskingum</t>
  </si>
  <si>
    <t>East Palestine City SD, Columbiana</t>
  </si>
  <si>
    <t>Eastern Local SD, Brown</t>
  </si>
  <si>
    <t>Eastern Local SD, Meigs</t>
  </si>
  <si>
    <t>Eastern Local SD, Pike</t>
  </si>
  <si>
    <t>Eastwood Local SD, Wood</t>
  </si>
  <si>
    <t>Eaton Community Schools City, Preble</t>
  </si>
  <si>
    <t>Edgerton Local SD, Williams</t>
  </si>
  <si>
    <t>Edgewood City SD, Butler</t>
  </si>
  <si>
    <t>Edison Local SD, Erie</t>
  </si>
  <si>
    <t>Edison Local SD, Jefferson</t>
  </si>
  <si>
    <t>Edon-Northwest Local SD, Williams</t>
  </si>
  <si>
    <t>Elgin Local SD, Marion</t>
  </si>
  <si>
    <t>Elida Local SD, Allen</t>
  </si>
  <si>
    <t>Elmwood Local SD, Wood</t>
  </si>
  <si>
    <t>Elyria City SD, Lorain</t>
  </si>
  <si>
    <t>Euclid City SD, Cuyahoga</t>
  </si>
  <si>
    <t>Evergreen Local SD, Fulton</t>
  </si>
  <si>
    <t>Fairbanks Local SD, Union</t>
  </si>
  <si>
    <t>Fairborn City SD, Greene</t>
  </si>
  <si>
    <t>Fairfield City SD, Butler</t>
  </si>
  <si>
    <t>Fairfield Local SD, Highland</t>
  </si>
  <si>
    <t>Fairfield Union Local SD, Fairfield</t>
  </si>
  <si>
    <t>Fairland Local SD, Lawrence</t>
  </si>
  <si>
    <t>Fairlawn Local SD, Shelby</t>
  </si>
  <si>
    <t>Fairless Local SD, Stark</t>
  </si>
  <si>
    <t>Fairport Harbor Ex Vill SD, Lake</t>
  </si>
  <si>
    <t>Fairview Park City SD, Cuyahoga</t>
  </si>
  <si>
    <t>Fayette Local SD, Fulton</t>
  </si>
  <si>
    <t>Fayetteville-Perry Local SD, Brown</t>
  </si>
  <si>
    <t>Federal Hocking Local SD, Athens</t>
  </si>
  <si>
    <t>Felicity-Franklin Local SD, Clermont</t>
  </si>
  <si>
    <t>Field Local SD, Portage</t>
  </si>
  <si>
    <t>Findlay City SD, Hancock</t>
  </si>
  <si>
    <t>Finneytown Local SD, Hamilton</t>
  </si>
  <si>
    <t>Firelands Local SD, Lorain</t>
  </si>
  <si>
    <t>Forest Hills Local SD, Hamilton</t>
  </si>
  <si>
    <t>Fort Frye Local SD, Washington</t>
  </si>
  <si>
    <t>Fort Loramie Local SD, Shelby</t>
  </si>
  <si>
    <t>Fort Recovery Local SD, Mercer</t>
  </si>
  <si>
    <t>Fostoria City SD, Seneca</t>
  </si>
  <si>
    <t>Franklin City SD, Warren</t>
  </si>
  <si>
    <t>Franklin Local SD, Muskingum</t>
  </si>
  <si>
    <t>Franklin-Monroe Local SD, Darke</t>
  </si>
  <si>
    <t>Fredericktown Local SD, Knox</t>
  </si>
  <si>
    <t>Fremont City SD, Sandusky</t>
  </si>
  <si>
    <t>Frontier Local SD, Washington</t>
  </si>
  <si>
    <t>Gahanna-Jefferson City SD, Franklin</t>
  </si>
  <si>
    <t>Galion City SD, Crawford</t>
  </si>
  <si>
    <t>Gallia County Local SD, Gallia</t>
  </si>
  <si>
    <t>Gallipolis City SD, Gallia</t>
  </si>
  <si>
    <t>Garaway Local SD, Tuscarawas</t>
  </si>
  <si>
    <t>Garfield Heights City SD, Cuyahoga</t>
  </si>
  <si>
    <t>Geneva Area City SD, Ashtabula</t>
  </si>
  <si>
    <t>Genoa Area Local SD, Ottawa</t>
  </si>
  <si>
    <t>Georgetown Ex Vill SD, Brown</t>
  </si>
  <si>
    <t>Gibsonburg Ex Vill SD, Sandusky</t>
  </si>
  <si>
    <t>Girard City SD, Trumbull</t>
  </si>
  <si>
    <t>Goshen Local SD, Clermont</t>
  </si>
  <si>
    <t>Graham Local SD, Champaign</t>
  </si>
  <si>
    <t>Grand Valley Local SD, Ashtabula</t>
  </si>
  <si>
    <t>Grandview Heights City SD, Franklin</t>
  </si>
  <si>
    <t>Granville Ex Vill SD, Licking</t>
  </si>
  <si>
    <t>Green Local SD, Scioto</t>
  </si>
  <si>
    <t>Green Local SD, Summit</t>
  </si>
  <si>
    <t>Green Local SD, Wayne</t>
  </si>
  <si>
    <t>Greeneview Local SD, Greene</t>
  </si>
  <si>
    <t>Greenfield Ex Vill SD, Highland</t>
  </si>
  <si>
    <t>Greenon Local SD, Clark</t>
  </si>
  <si>
    <t>Greenville City SD, Darke</t>
  </si>
  <si>
    <t>Groveport Madison Local SD, Franklin</t>
  </si>
  <si>
    <t>Hamilton City SD, Butler</t>
  </si>
  <si>
    <t>Hamilton Local SD, Franklin</t>
  </si>
  <si>
    <t>Hardin Northern Local SD, Hardin</t>
  </si>
  <si>
    <t>Hardin-Houston Local SD, Shelby</t>
  </si>
  <si>
    <t>Harrison Hills City SD, Harrison</t>
  </si>
  <si>
    <t>Heath City SD, Licking</t>
  </si>
  <si>
    <t>Hicksville Ex Vill SD, Defiance</t>
  </si>
  <si>
    <t>Highland Local SD, Medina</t>
  </si>
  <si>
    <t>Highland Local SD, Morrow</t>
  </si>
  <si>
    <t>Hilliard City SD, Franklin</t>
  </si>
  <si>
    <t>Hillsboro City SD, Highland</t>
  </si>
  <si>
    <t>Hillsdale Local SD, Ashland</t>
  </si>
  <si>
    <t>Holgate Local SD, Henry</t>
  </si>
  <si>
    <t>Hopewell-Loudon Local SD, Seneca</t>
  </si>
  <si>
    <t>Howland Local SD, Trumbull</t>
  </si>
  <si>
    <t>Hubbard Ex Vill SD, Trumbull</t>
  </si>
  <si>
    <t>Huber Heights City SD, Montgomery</t>
  </si>
  <si>
    <t>Hudson City SD, Summit</t>
  </si>
  <si>
    <t>Huntington Local SD, Ross</t>
  </si>
  <si>
    <t>Huron City SD, Erie</t>
  </si>
  <si>
    <t>Independence Local SD, Cuyahoga</t>
  </si>
  <si>
    <t>Indian Creek Local SD, Jefferson</t>
  </si>
  <si>
    <t>Indian Hill Ex Vill SD, Hamilton</t>
  </si>
  <si>
    <t>Indian Lake Local SD, Logan</t>
  </si>
  <si>
    <t>Indian Valley Local SD, Tuscarawas</t>
  </si>
  <si>
    <t>Ironton City SD, Lawrence</t>
  </si>
  <si>
    <t>Jackson Center Local SD, Shelby</t>
  </si>
  <si>
    <t>Jackson City SD, Jackson</t>
  </si>
  <si>
    <t>Jackson Local SD, Stark</t>
  </si>
  <si>
    <t>Jackson-Milton Local SD, Mahoning</t>
  </si>
  <si>
    <t>James A Garfield Local SD, Portage</t>
  </si>
  <si>
    <t>Jefferson Area Local SD, Ashtabula</t>
  </si>
  <si>
    <t>Jefferson Local SD, Madison</t>
  </si>
  <si>
    <t>Jefferson Township Local SD, Montgomery</t>
  </si>
  <si>
    <t>Jennings Local SD, Putnam</t>
  </si>
  <si>
    <t>Johnstown-Monroe Local SD, Licking</t>
  </si>
  <si>
    <t>Jonathan Alder Local SD, Madison</t>
  </si>
  <si>
    <t>Joseph Badger Local SD, Trumbull</t>
  </si>
  <si>
    <t>Kalida Local SD, Putnam</t>
  </si>
  <si>
    <t>Kenston Local SD, Geauga</t>
  </si>
  <si>
    <t>Kent City SD, Portage</t>
  </si>
  <si>
    <t>Kenton City SD, Hardin</t>
  </si>
  <si>
    <t>Kettering City SD, Montgomery</t>
  </si>
  <si>
    <t>Keystone Local SD, Lorain</t>
  </si>
  <si>
    <t>Kings Local SD, Warren</t>
  </si>
  <si>
    <t>Kirtland Local SD, Lake</t>
  </si>
  <si>
    <t>La Brae Local SD, Trumbull</t>
  </si>
  <si>
    <t>Lake Local SD, Stark</t>
  </si>
  <si>
    <t>Lake Local SD, Wood</t>
  </si>
  <si>
    <t>Lakeview Local SD, Trumbull</t>
  </si>
  <si>
    <t>Lakewood City SD, Cuyahoga</t>
  </si>
  <si>
    <t>Lakewood Local SD, Licking</t>
  </si>
  <si>
    <t>Lakota Local SD, Butler</t>
  </si>
  <si>
    <t>Lakota Local SD, Sandusky</t>
  </si>
  <si>
    <t>Lancaster City SD, Fairfield</t>
  </si>
  <si>
    <t>Lebanon City SD, Warren</t>
  </si>
  <si>
    <t>Leetonia Ex Vill SD, Columbiana</t>
  </si>
  <si>
    <t>Leipsic Local SD, Putnam</t>
  </si>
  <si>
    <t>Lexington Local SD, Richland</t>
  </si>
  <si>
    <t>Liberty Benton Local SD, Hancock</t>
  </si>
  <si>
    <t>Liberty Center Local SD, Henry</t>
  </si>
  <si>
    <t>Liberty Local SD, Trumbull</t>
  </si>
  <si>
    <t>Liberty Union-Thurston Local, Fairfield</t>
  </si>
  <si>
    <t>Licking Heights Local SD, Licking</t>
  </si>
  <si>
    <t>Licking Valley Local SD, Licking</t>
  </si>
  <si>
    <t>Lima City SD, Allen</t>
  </si>
  <si>
    <t>Lincolnview Local SD, Van Wert</t>
  </si>
  <si>
    <t>Lisbon Ex Vill SD, Columbiana</t>
  </si>
  <si>
    <t>Little Miami Local SD, Warren</t>
  </si>
  <si>
    <t>Lockland City SD, Hamilton</t>
  </si>
  <si>
    <t>Logan Elm Local SD, Pickaway</t>
  </si>
  <si>
    <t>Logan-Hocking Local SD, Hocking</t>
  </si>
  <si>
    <t>London City SD, Madison</t>
  </si>
  <si>
    <t>Lorain City SD, Lorain</t>
  </si>
  <si>
    <t>Lordstown Local SD, Trumbull</t>
  </si>
  <si>
    <t>Loudonville-Perrysville Ex V, Ashland</t>
  </si>
  <si>
    <t>Louisville City SD, Stark</t>
  </si>
  <si>
    <t>Loveland City SD, Hamilton</t>
  </si>
  <si>
    <t>Lowellville Local SD, Mahoning</t>
  </si>
  <si>
    <t>Lucas Local SD, Richland</t>
  </si>
  <si>
    <t>Lynchburg-Clay Local SD, Highland</t>
  </si>
  <si>
    <t>Mad River Local SD, Montgomery</t>
  </si>
  <si>
    <t>Madeira City SD, Hamilton</t>
  </si>
  <si>
    <t>Madison Local SD, Butler</t>
  </si>
  <si>
    <t>Madison Local SD, Lake</t>
  </si>
  <si>
    <t>Madison Local SD, Richland</t>
  </si>
  <si>
    <t>Madison-Plains Local SD, Madison</t>
  </si>
  <si>
    <t>Manchester Local SD, Adams</t>
  </si>
  <si>
    <t>Manchester Local SD, Summit</t>
  </si>
  <si>
    <t>Mansfield City SD, Richland</t>
  </si>
  <si>
    <t>Maple Heights City SD, Cuyahoga</t>
  </si>
  <si>
    <t>Mapleton Local SD, Ashland</t>
  </si>
  <si>
    <t>Maplewood Local SD, Trumbull</t>
  </si>
  <si>
    <t>Margaretta Local SD, Erie</t>
  </si>
  <si>
    <t>Mariemont City SD, Hamilton</t>
  </si>
  <si>
    <t>Marietta City SD, Washington</t>
  </si>
  <si>
    <t>Marion City SD, Marion</t>
  </si>
  <si>
    <t>Marion Local SD, Mercer</t>
  </si>
  <si>
    <t>Marlington Local SD, Stark</t>
  </si>
  <si>
    <t>Martins Ferry City SD, Belmont</t>
  </si>
  <si>
    <t>Marysville Ex Vill SD, Union</t>
  </si>
  <si>
    <t>Mason City SD, Warren</t>
  </si>
  <si>
    <t>Massillon City SD, Stark</t>
  </si>
  <si>
    <t>Mathews Local SD, Trumbull</t>
  </si>
  <si>
    <t>Maumee City SD, Lucas</t>
  </si>
  <si>
    <t>Mayfield City SD, Cuyahoga</t>
  </si>
  <si>
    <t>Maysville Local SD, Muskingum</t>
  </si>
  <si>
    <t>McComb Local SD, Hancock</t>
  </si>
  <si>
    <t>McDonald Local SD, Trumbull</t>
  </si>
  <si>
    <t>Mechanicsburg Ex Vill SD, Champaign</t>
  </si>
  <si>
    <t>Medina City SD, Medina</t>
  </si>
  <si>
    <t>Meigs Local SD, Meigs</t>
  </si>
  <si>
    <t>Mentor Ex Vill SD, Lake</t>
  </si>
  <si>
    <t>Miami East Local SD, Miami</t>
  </si>
  <si>
    <t>Miami Trace Local SD, Fayette</t>
  </si>
  <si>
    <t>Miamisburg City SD, Montgomery</t>
  </si>
  <si>
    <t>Middletown City SD, Butler</t>
  </si>
  <si>
    <t>Midview Local SD, Lorain</t>
  </si>
  <si>
    <t>Milford Ex Vill SD, Clermont</t>
  </si>
  <si>
    <t>Millcreek-West Unity Local S, Williams</t>
  </si>
  <si>
    <t>Miller City-New Cleveland Lo, Putnam</t>
  </si>
  <si>
    <t>Milton-Union Ex Vill SD, Miami</t>
  </si>
  <si>
    <t>Minerva Local SD, Stark</t>
  </si>
  <si>
    <t>Minford Local SD, Scioto</t>
  </si>
  <si>
    <t>Minster Local SD, Auglaize</t>
  </si>
  <si>
    <t>Mississinawa Valley Local SD, Darke</t>
  </si>
  <si>
    <t>Mogadore Local SD, Summit</t>
  </si>
  <si>
    <t>Mohawk Local SD, Wyandot</t>
  </si>
  <si>
    <t>Monroe Local SD, Butler</t>
  </si>
  <si>
    <t>Monroeville Local SD, Huron</t>
  </si>
  <si>
    <t>Montpelier Ex Vill SD, Williams</t>
  </si>
  <si>
    <t>Morgan Local SD, Morgan</t>
  </si>
  <si>
    <t>Mount Gilead Ex Vill SD, Morrow</t>
  </si>
  <si>
    <t>Mount Healthy City SD, Hamilton</t>
  </si>
  <si>
    <t>Mount Vernon City SD, Knox</t>
  </si>
  <si>
    <t>Napoleon City SD, Henry</t>
  </si>
  <si>
    <t>National Trail Local SD, Preble</t>
  </si>
  <si>
    <t>Nelsonville-York City SD, Athens</t>
  </si>
  <si>
    <t>New Albany-Plain Local SD, Franklin</t>
  </si>
  <si>
    <t>New Boston Local SD, Scioto</t>
  </si>
  <si>
    <t>New Bremen Local SD, Auglaize</t>
  </si>
  <si>
    <t>New Knoxville Local SD, Auglaize</t>
  </si>
  <si>
    <t>New Lebanon Local SD, Montgomery</t>
  </si>
  <si>
    <t>New Lexington City SD, Perry</t>
  </si>
  <si>
    <t>New London Local SD, Huron</t>
  </si>
  <si>
    <t>New Miami Local SD, Butler</t>
  </si>
  <si>
    <t>New Philadelphia City SD, Tuscarawas</t>
  </si>
  <si>
    <t>New Richmond Ex Vill SD, Clermont</t>
  </si>
  <si>
    <t>New Riegel Local SD, Seneca</t>
  </si>
  <si>
    <t>Newark City SD, Licking</t>
  </si>
  <si>
    <t>Newbury Local SD, Geauga</t>
  </si>
  <si>
    <t>Newcomerstown Ex Vill SD, Tuscarawas</t>
  </si>
  <si>
    <t>Newton Falls Ex Vill SD, Trumbull</t>
  </si>
  <si>
    <t>Newton Local SD, Miami</t>
  </si>
  <si>
    <t>Niles City SD, Trumbull</t>
  </si>
  <si>
    <t>Noble Local SD, Noble</t>
  </si>
  <si>
    <t>Nordonia Hills City SD, Summit</t>
  </si>
  <si>
    <t>North Baltimore Local SD, Wood</t>
  </si>
  <si>
    <t>North Canton City SD, Stark</t>
  </si>
  <si>
    <t>North Central Local SD, Williams</t>
  </si>
  <si>
    <t>North College Hill City SD, Hamilton</t>
  </si>
  <si>
    <t>North Fork Local SD, Licking</t>
  </si>
  <si>
    <t>North Olmsted City SD, Cuyahoga</t>
  </si>
  <si>
    <t>North Ridgeville City SD, Lorain</t>
  </si>
  <si>
    <t>North Royalton City SD, Cuyahoga</t>
  </si>
  <si>
    <t>North Union Local SD, Union</t>
  </si>
  <si>
    <t>Northeastern Local SD, Clark</t>
  </si>
  <si>
    <t>Northeastern Local SD, Defiance</t>
  </si>
  <si>
    <t>Northern Local SD, Perry</t>
  </si>
  <si>
    <t>Northmont City SD, Montgomery</t>
  </si>
  <si>
    <t>Northmor Local SD, Morrow</t>
  </si>
  <si>
    <t>Northridge Local SD, Licking</t>
  </si>
  <si>
    <t>Northridge Local SD, Montgomery</t>
  </si>
  <si>
    <t>Northwest Local SD, Hamilton</t>
  </si>
  <si>
    <t>Northwest Local SD, Scioto</t>
  </si>
  <si>
    <t>Northwest Local SD, Stark</t>
  </si>
  <si>
    <t>Northwestern Local SD, Clark</t>
  </si>
  <si>
    <t>Northwestern Local SD, Wayne</t>
  </si>
  <si>
    <t>Northwood Local SD, Wood</t>
  </si>
  <si>
    <t>Norton City SD, Summit</t>
  </si>
  <si>
    <t>Norwalk City SD, Huron</t>
  </si>
  <si>
    <t>Norwayne Local SD, Wayne</t>
  </si>
  <si>
    <t>Norwood City SD, Hamilton</t>
  </si>
  <si>
    <t>Oak Hill Union Local SD, Jackson</t>
  </si>
  <si>
    <t>Oak Hills Local SD, Hamilton</t>
  </si>
  <si>
    <t>Oakwood City SD, Montgomery</t>
  </si>
  <si>
    <t>Oberlin City SD, Lorain</t>
  </si>
  <si>
    <t>Ohio Valley Local SD, Adams</t>
  </si>
  <si>
    <t>Old Fort Local SD, Seneca</t>
  </si>
  <si>
    <t>Olentangy Local SD, Delaware</t>
  </si>
  <si>
    <t>Olmsted Falls City SD, Cuyahoga</t>
  </si>
  <si>
    <t>Ontario Local SD, Richland</t>
  </si>
  <si>
    <t>Orange City SD, Cuyahoga</t>
  </si>
  <si>
    <t>Oregon City SD, Lucas</t>
  </si>
  <si>
    <t>Orrville City SD, Wayne</t>
  </si>
  <si>
    <t>Osnaburg Local SD, Stark</t>
  </si>
  <si>
    <t>Otsego Local SD, Wood</t>
  </si>
  <si>
    <t>Ottawa Hills Local SD, Lucas</t>
  </si>
  <si>
    <t>Ottawa-Glandorf Local SD, Putnam</t>
  </si>
  <si>
    <t>Ottoville Local SD, Putnam</t>
  </si>
  <si>
    <t>Painsville City Local SD, Lake</t>
  </si>
  <si>
    <t>Paint Valley Local SD, Ross</t>
  </si>
  <si>
    <t>Pandora-Gilboa Local SD, Putnam</t>
  </si>
  <si>
    <t>Parkway Local SD, Mercer</t>
  </si>
  <si>
    <t>Parma City SD, Cuyahoga</t>
  </si>
  <si>
    <t>Patrick Henry Local SD, Henry</t>
  </si>
  <si>
    <t>Paulding Ex Vill SD, Paulding</t>
  </si>
  <si>
    <t>Perkins Local SD, Erie</t>
  </si>
  <si>
    <t>Perry Local SD, Allen</t>
  </si>
  <si>
    <t>Perry Local SD, Lake</t>
  </si>
  <si>
    <t>Perry Local SD, Stark</t>
  </si>
  <si>
    <t>Perrysburg Ex Vill SD, Wood</t>
  </si>
  <si>
    <t>Pettisville Local SD, Fulton</t>
  </si>
  <si>
    <t>Pickerington Local SD, Fairfield</t>
  </si>
  <si>
    <t>Pike-Delta-York Local SD, Fulton</t>
  </si>
  <si>
    <t>Piqua City SD, Miami</t>
  </si>
  <si>
    <t>Plain Local SD, Stark</t>
  </si>
  <si>
    <t>Pleasant Local SD, Marion</t>
  </si>
  <si>
    <t>Plymouth-Shiloh Local SD, Richland</t>
  </si>
  <si>
    <t>Poland Local SD, Mahoning</t>
  </si>
  <si>
    <t>Port Clinton City SD, Ottawa</t>
  </si>
  <si>
    <t>Portsmouth City SD, Scioto</t>
  </si>
  <si>
    <t>Preble-Shawnee Local SD, Preble</t>
  </si>
  <si>
    <t>Princeton City SD, Hamilton</t>
  </si>
  <si>
    <t>Pymatuning Valley Local SD, Ashtabula</t>
  </si>
  <si>
    <t>Ravenna City SD, Portage</t>
  </si>
  <si>
    <t>Reading Community City SD, Hamilton</t>
  </si>
  <si>
    <t>Revere Local SD, Summit</t>
  </si>
  <si>
    <t>Reynoldsburg City SD, Franklin</t>
  </si>
  <si>
    <t>Richmond Heights Local SD, Cuyahoga</t>
  </si>
  <si>
    <t>Ridgedale Local SD, Marion</t>
  </si>
  <si>
    <t>Ridgemont Local SD, Hardin</t>
  </si>
  <si>
    <t>Ridgewood Local SD, Coshocton</t>
  </si>
  <si>
    <t>Ripley-Union-Lewis Local SD, Brown</t>
  </si>
  <si>
    <t>Rittman Ex Vill SD, Wayne</t>
  </si>
  <si>
    <t>River Valley Local SD, Marion</t>
  </si>
  <si>
    <t>River View Local SD, Coshocton</t>
  </si>
  <si>
    <t>Riverdale Local SD, Hancock</t>
  </si>
  <si>
    <t>Riverside Local SD, Lake</t>
  </si>
  <si>
    <t>Riverside Local SD, Logan</t>
  </si>
  <si>
    <t>Rock Hill Local SD, Lawrence</t>
  </si>
  <si>
    <t>Rocky River City SD, Cuyahoga</t>
  </si>
  <si>
    <t>Rolling Hills Local SD, Guernsey</t>
  </si>
  <si>
    <t>Rootstown Local SD, Portage</t>
  </si>
  <si>
    <t>Ross Local SD, Butler</t>
  </si>
  <si>
    <t>Rossford Ex Vill SD, Wood</t>
  </si>
  <si>
    <t>Russia Local SD, Shelby</t>
  </si>
  <si>
    <t>Salem City SD, Columbiana</t>
  </si>
  <si>
    <t>Sandusky City SD, Erie</t>
  </si>
  <si>
    <t>Sandy Valley Local SD, Stark</t>
  </si>
  <si>
    <t>Scioto Valley Local SD, Pike</t>
  </si>
  <si>
    <t>Sebring Local SD, Mahoning</t>
  </si>
  <si>
    <t>Seneca East Local SD, Seneca</t>
  </si>
  <si>
    <t>Shadyside Local SD, Belmont</t>
  </si>
  <si>
    <t>Shaker Heights City SD, Cuyahoga</t>
  </si>
  <si>
    <t>Shawnee Local SD, Allen</t>
  </si>
  <si>
    <t>Sheffield-Sheffield Lake Cit, Lorain</t>
  </si>
  <si>
    <t>Shelby City SD, Richland</t>
  </si>
  <si>
    <t>Sidney City SD, Shelby</t>
  </si>
  <si>
    <t>Solon City SD, Cuyahoga</t>
  </si>
  <si>
    <t>South Central Local SD, Huron</t>
  </si>
  <si>
    <t>South Euclid-Lyndhurst City, Cuyahoga</t>
  </si>
  <si>
    <t>South Point Local SD, Lawrence</t>
  </si>
  <si>
    <t>South Range Local SD, Mahoning</t>
  </si>
  <si>
    <t>South-Western City SD, Franklin</t>
  </si>
  <si>
    <t>Southeast Local SD, Portage</t>
  </si>
  <si>
    <t>Southeast Local SD, Wayne</t>
  </si>
  <si>
    <t>Southeastern Local SD, Clark</t>
  </si>
  <si>
    <t>Southeastern Local SD, Ross</t>
  </si>
  <si>
    <t>Southern Local SD, Columbiana</t>
  </si>
  <si>
    <t>Southern Local SD, Meigs</t>
  </si>
  <si>
    <t>Southern Local SD, Perry</t>
  </si>
  <si>
    <t>Southington Local SD, Trumbull</t>
  </si>
  <si>
    <t>Southwest Licking Local SD, Licking</t>
  </si>
  <si>
    <t>Southwest Local SD, Hamilton</t>
  </si>
  <si>
    <t>Spencerville Local SD, Allen</t>
  </si>
  <si>
    <t>Springboro Community City SD, Warren</t>
  </si>
  <si>
    <t>Springfield City SD, Clark</t>
  </si>
  <si>
    <t>Springfield Local SD, Lucas</t>
  </si>
  <si>
    <t>Springfield Local SD, Mahoning</t>
  </si>
  <si>
    <t>Springfield Local SD, Summit</t>
  </si>
  <si>
    <t>St Bernard-Elmwood Place Cit, Hamilton</t>
  </si>
  <si>
    <t>St Clairsville-Richland City, Belmont</t>
  </si>
  <si>
    <t>St Henry Consolidated Local, Mercer</t>
  </si>
  <si>
    <t>St Marys City SD, Auglaize</t>
  </si>
  <si>
    <t>Steubenville City SD, Jefferson</t>
  </si>
  <si>
    <t>Stow-Munroe Falls City SD, Summit</t>
  </si>
  <si>
    <t>Strasburg-Franklin Local SD, Tuscarawas</t>
  </si>
  <si>
    <t>Streetsboro City SD, Portage</t>
  </si>
  <si>
    <t>Strongsville City SD, Cuyahoga</t>
  </si>
  <si>
    <t>Struthers City SD, Mahoning</t>
  </si>
  <si>
    <t>Stryker Local SD, Williams</t>
  </si>
  <si>
    <t>Sugarcreek Local SD, Greene</t>
  </si>
  <si>
    <t>Swanton Local SD, Fulton</t>
  </si>
  <si>
    <t>Switzerland Of Ohio Local SD, Monroe</t>
  </si>
  <si>
    <t>Sycamore Community City SD, Hamilton</t>
  </si>
  <si>
    <t>Sylvania City SD, Lucas</t>
  </si>
  <si>
    <t>Symmes Valley Local SD, Lawrence</t>
  </si>
  <si>
    <t>Talawanda City SD, Butler</t>
  </si>
  <si>
    <t>Tallmadge City SD, Summit</t>
  </si>
  <si>
    <t>Teays Valley Local SD, Pickaway</t>
  </si>
  <si>
    <t>Tecumseh Local SD, Clark</t>
  </si>
  <si>
    <t>Three Rivers Local SD, Hamilton</t>
  </si>
  <si>
    <t>Tiffin City SD, Seneca</t>
  </si>
  <si>
    <t>Tipp City Ex Vill SD, Miami</t>
  </si>
  <si>
    <t>Toledo City SD, Lucas</t>
  </si>
  <si>
    <t>Toronto City SD, Jefferson</t>
  </si>
  <si>
    <t>Tri-County North Local SD, Preble</t>
  </si>
  <si>
    <t>Tri-Valley Local SD, Muskingum</t>
  </si>
  <si>
    <t>Tri-Village Local SD, Darke</t>
  </si>
  <si>
    <t>Triad Local SD, Champaign</t>
  </si>
  <si>
    <t>Trimble Local SD, Athens</t>
  </si>
  <si>
    <t>Triway Local SD, Wayne</t>
  </si>
  <si>
    <t>Trotwood-Madison City SD, Montgomery</t>
  </si>
  <si>
    <t>Troy City SD, Miami</t>
  </si>
  <si>
    <t>Tuscarawas Valley Local SD, Tuscarawas</t>
  </si>
  <si>
    <t>Tuslaw Local SD, Stark</t>
  </si>
  <si>
    <t>Twin Valley Community Local, Preble</t>
  </si>
  <si>
    <t>Twinsburg City SD, Summit</t>
  </si>
  <si>
    <t>Union Local SD, Belmont</t>
  </si>
  <si>
    <t>Union Scioto Local SD, Ross</t>
  </si>
  <si>
    <t>United Local SD, Columbiana</t>
  </si>
  <si>
    <t>Upper Arlington City SD, Franklin</t>
  </si>
  <si>
    <t>Upper Sandusky Ex Vill SD, Wyandot</t>
  </si>
  <si>
    <t>Upper Scioto Valley Local SD, Hardin</t>
  </si>
  <si>
    <t>Urbana City SD, Champaign</t>
  </si>
  <si>
    <t>Valley Local SD, Scioto</t>
  </si>
  <si>
    <t>Valley View Local SD, Montgomery</t>
  </si>
  <si>
    <t>Van Buren Local SD, Hancock</t>
  </si>
  <si>
    <t>Van Wert City SD, Van Wert</t>
  </si>
  <si>
    <t>Vandalia-Butler City SD, Montgomery</t>
  </si>
  <si>
    <t>Vanlue Local SD, Hancock</t>
  </si>
  <si>
    <t>Vermilion Local SD, Erie</t>
  </si>
  <si>
    <t>Versailles Ex Vill SD, Darke</t>
  </si>
  <si>
    <t>Vinton County Local SD, Vinton</t>
  </si>
  <si>
    <t>Wadsworth City SD, Medina</t>
  </si>
  <si>
    <t>Walnut Township Local SD, Fairfield</t>
  </si>
  <si>
    <t>Wapakoneta City SD, Auglaize</t>
  </si>
  <si>
    <t>Warren City SD, Trumbull</t>
  </si>
  <si>
    <t>Warren Local SD, Washington</t>
  </si>
  <si>
    <t>Warrensville Heights City SD, Cuyahoga</t>
  </si>
  <si>
    <t>Washington Court House City, Fayette</t>
  </si>
  <si>
    <t>Washington Local SD, Lucas</t>
  </si>
  <si>
    <t>Washington-Nile Local SD, Scioto</t>
  </si>
  <si>
    <t>Waterloo Local SD, Portage</t>
  </si>
  <si>
    <t>Wauseon Ex Vill SD, Fulton</t>
  </si>
  <si>
    <t>Waverly City SD, Pike</t>
  </si>
  <si>
    <t>Wayne Local SD, Warren</t>
  </si>
  <si>
    <t>Wayne Trace Local SD, Paulding</t>
  </si>
  <si>
    <t>Waynesfield-Goshen Local SD, Auglaize</t>
  </si>
  <si>
    <t>Weathersfield Local SD, Trumbull</t>
  </si>
  <si>
    <t>Wellington Ex Vill SD, Lorain</t>
  </si>
  <si>
    <t>Wellston City SD, Jackson</t>
  </si>
  <si>
    <t>Wellsville Local SD, Columbiana</t>
  </si>
  <si>
    <t>West Branch Local SD, Mahoning</t>
  </si>
  <si>
    <t>West Carrollton City SD, Montgomery</t>
  </si>
  <si>
    <t>West Clermont Local SD, Clermont</t>
  </si>
  <si>
    <t>West Geauga Local SD, Geauga</t>
  </si>
  <si>
    <t>West Holmes Local SD, Holmes</t>
  </si>
  <si>
    <t>West Liberty-Salem Local SD, Champaign</t>
  </si>
  <si>
    <t>West Muskingum Local SD, Muskingum</t>
  </si>
  <si>
    <t>Western Brown Local SD, Brown</t>
  </si>
  <si>
    <t>Western Local SD, Pike</t>
  </si>
  <si>
    <t>Western Reserve Local SD, Huron</t>
  </si>
  <si>
    <t>Western Reserve Local SD, Mahoning</t>
  </si>
  <si>
    <t>Westerville City SD, Franklin</t>
  </si>
  <si>
    <t>Westfall Local SD, Pickaway</t>
  </si>
  <si>
    <t>Westlake City SD, Cuyahoga</t>
  </si>
  <si>
    <t>Wheelersburg Local SD, Scioto</t>
  </si>
  <si>
    <t>Whitehall City SD, Franklin</t>
  </si>
  <si>
    <t>Wickliffe City SD, Lake</t>
  </si>
  <si>
    <t>Willard City SD, Huron</t>
  </si>
  <si>
    <t>Williamsburg Local SD, Clermont</t>
  </si>
  <si>
    <t>Willoughby-Eastlake City SD, Lake</t>
  </si>
  <si>
    <t>Wilmington City SD, Clinton</t>
  </si>
  <si>
    <t>Windham Ex Vill SD, Portage</t>
  </si>
  <si>
    <t>Winton Woods City SD, Hamilton</t>
  </si>
  <si>
    <t>Wolf Creek Local SD, Washington</t>
  </si>
  <si>
    <t>Woodmore Local SD, Sandusky</t>
  </si>
  <si>
    <t>Woodridge Local SD, Summit</t>
  </si>
  <si>
    <t>Wooster City SD, Wayne</t>
  </si>
  <si>
    <t>Worthington City SD, Franklin</t>
  </si>
  <si>
    <t>Wynford Local SD, Crawford</t>
  </si>
  <si>
    <t>Wyoming City SD, Hamilton</t>
  </si>
  <si>
    <t>Xenia Community City SD, Greene</t>
  </si>
  <si>
    <t>Yellow Springs Ex Vill SD, Greene</t>
  </si>
  <si>
    <t>Youngstown City SD, Mahoning</t>
  </si>
  <si>
    <t>Zane Trace Local SD, Ross</t>
  </si>
  <si>
    <t>Zanesville City SD, Muskingum</t>
  </si>
  <si>
    <t>Comparison District 1</t>
  </si>
  <si>
    <t>Comparison District 2</t>
  </si>
  <si>
    <t>Comparison District 3</t>
  </si>
  <si>
    <t/>
  </si>
  <si>
    <t xml:space="preserve"> </t>
  </si>
  <si>
    <t>NAME</t>
  </si>
  <si>
    <t>Office of Budget and School Funding</t>
  </si>
  <si>
    <t>School District Area Square Mileage</t>
  </si>
  <si>
    <t>District Pupil Density</t>
  </si>
  <si>
    <t>Enrolled ADM</t>
  </si>
  <si>
    <t>Classroom Teachers' Average Salary</t>
  </si>
  <si>
    <t>% Teachers With 0-4 Years Experience</t>
  </si>
  <si>
    <t>% Teachers With 4-10 Years Experience</t>
  </si>
  <si>
    <t>% Teachers With 10+ Years Experience</t>
  </si>
  <si>
    <t>Administrators' Average Salary</t>
  </si>
  <si>
    <t>Pupil Administrator Ratio</t>
  </si>
  <si>
    <t>Statewide Average of All Districts</t>
  </si>
  <si>
    <t>Similar Districts Average</t>
  </si>
  <si>
    <t>045187</t>
  </si>
  <si>
    <t>049494</t>
  </si>
  <si>
    <t>043489</t>
  </si>
  <si>
    <t>045906</t>
  </si>
  <si>
    <t>045757</t>
  </si>
  <si>
    <t>043497</t>
  </si>
  <si>
    <t>046847</t>
  </si>
  <si>
    <t>045195</t>
  </si>
  <si>
    <t>049759</t>
  </si>
  <si>
    <t>046623</t>
  </si>
  <si>
    <t>048207</t>
  </si>
  <si>
    <t>048991</t>
  </si>
  <si>
    <t>047415</t>
  </si>
  <si>
    <t>046631</t>
  </si>
  <si>
    <t>047043</t>
  </si>
  <si>
    <t>047423</t>
  </si>
  <si>
    <t>043505</t>
  </si>
  <si>
    <t>043513</t>
  </si>
  <si>
    <t>043521</t>
  </si>
  <si>
    <t>049171</t>
  </si>
  <si>
    <t>048298</t>
  </si>
  <si>
    <t>048124</t>
  </si>
  <si>
    <t>048116</t>
  </si>
  <si>
    <t>046706</t>
  </si>
  <si>
    <t>043539</t>
  </si>
  <si>
    <t>045203</t>
  </si>
  <si>
    <t>046300</t>
  </si>
  <si>
    <t>045765</t>
  </si>
  <si>
    <t>043547</t>
  </si>
  <si>
    <t>043554</t>
  </si>
  <si>
    <t>046425</t>
  </si>
  <si>
    <t>047241</t>
  </si>
  <si>
    <t>043562</t>
  </si>
  <si>
    <t>043570</t>
  </si>
  <si>
    <t>043588</t>
  </si>
  <si>
    <t>043596</t>
  </si>
  <si>
    <t>043604</t>
  </si>
  <si>
    <t>048074</t>
  </si>
  <si>
    <t>048926</t>
  </si>
  <si>
    <t>043612</t>
  </si>
  <si>
    <t>047167</t>
  </si>
  <si>
    <t>046854</t>
  </si>
  <si>
    <t>048611</t>
  </si>
  <si>
    <t>046318</t>
  </si>
  <si>
    <t>043620</t>
  </si>
  <si>
    <t>046748</t>
  </si>
  <si>
    <t>048462</t>
  </si>
  <si>
    <t>046383</t>
  </si>
  <si>
    <t>046862</t>
  </si>
  <si>
    <t>049593</t>
  </si>
  <si>
    <t>050096</t>
  </si>
  <si>
    <t>045211</t>
  </si>
  <si>
    <t>048306</t>
  </si>
  <si>
    <t>049767</t>
  </si>
  <si>
    <t>043638</t>
  </si>
  <si>
    <t>045229</t>
  </si>
  <si>
    <t>043646</t>
  </si>
  <si>
    <t>045237</t>
  </si>
  <si>
    <t>047613</t>
  </si>
  <si>
    <t>050112</t>
  </si>
  <si>
    <t>050120</t>
  </si>
  <si>
    <t>043653</t>
  </si>
  <si>
    <t>048678</t>
  </si>
  <si>
    <t>046177</t>
  </si>
  <si>
    <t>043661</t>
  </si>
  <si>
    <t>043679</t>
  </si>
  <si>
    <t>046508</t>
  </si>
  <si>
    <t>045856</t>
  </si>
  <si>
    <t>047787</t>
  </si>
  <si>
    <t>048470</t>
  </si>
  <si>
    <t>046755</t>
  </si>
  <si>
    <t>043687</t>
  </si>
  <si>
    <t>045252</t>
  </si>
  <si>
    <t>043695</t>
  </si>
  <si>
    <t>043703</t>
  </si>
  <si>
    <t>046946</t>
  </si>
  <si>
    <t>048314</t>
  </si>
  <si>
    <t>043711</t>
  </si>
  <si>
    <t>049833</t>
  </si>
  <si>
    <t>047175</t>
  </si>
  <si>
    <t>048793</t>
  </si>
  <si>
    <t>045260</t>
  </si>
  <si>
    <t>050419</t>
  </si>
  <si>
    <t>045278</t>
  </si>
  <si>
    <t>047258</t>
  </si>
  <si>
    <t>043729</t>
  </si>
  <si>
    <t>047829</t>
  </si>
  <si>
    <t>043737</t>
  </si>
  <si>
    <t>046714</t>
  </si>
  <si>
    <t>045286</t>
  </si>
  <si>
    <t>050138</t>
  </si>
  <si>
    <t>047183</t>
  </si>
  <si>
    <t>045294</t>
  </si>
  <si>
    <t>043745</t>
  </si>
  <si>
    <t>050534</t>
  </si>
  <si>
    <t>043752</t>
  </si>
  <si>
    <t>043760</t>
  </si>
  <si>
    <t>046284</t>
  </si>
  <si>
    <t>049601</t>
  </si>
  <si>
    <t>043778</t>
  </si>
  <si>
    <t>049411</t>
  </si>
  <si>
    <t>048132</t>
  </si>
  <si>
    <t>046326</t>
  </si>
  <si>
    <t>043794</t>
  </si>
  <si>
    <t>043786</t>
  </si>
  <si>
    <t>046391</t>
  </si>
  <si>
    <t>048488</t>
  </si>
  <si>
    <t>045302</t>
  </si>
  <si>
    <t>045310</t>
  </si>
  <si>
    <t>046516</t>
  </si>
  <si>
    <t>048140</t>
  </si>
  <si>
    <t>045328</t>
  </si>
  <si>
    <t>043802</t>
  </si>
  <si>
    <t>049312</t>
  </si>
  <si>
    <t>043810</t>
  </si>
  <si>
    <t>047548</t>
  </si>
  <si>
    <t>049320</t>
  </si>
  <si>
    <t>049981</t>
  </si>
  <si>
    <t>047431</t>
  </si>
  <si>
    <t>043828</t>
  </si>
  <si>
    <t>049999</t>
  </si>
  <si>
    <t>045336</t>
  </si>
  <si>
    <t>045344</t>
  </si>
  <si>
    <t>046433</t>
  </si>
  <si>
    <t>049429</t>
  </si>
  <si>
    <t>050351</t>
  </si>
  <si>
    <t>049189</t>
  </si>
  <si>
    <t>045351</t>
  </si>
  <si>
    <t>043836</t>
  </si>
  <si>
    <t>046557</t>
  </si>
  <si>
    <t>050542</t>
  </si>
  <si>
    <t>048934</t>
  </si>
  <si>
    <t>047837</t>
  </si>
  <si>
    <t>047928</t>
  </si>
  <si>
    <t>043844</t>
  </si>
  <si>
    <t>043851</t>
  </si>
  <si>
    <t>043869</t>
  </si>
  <si>
    <t>043877</t>
  </si>
  <si>
    <t>043885</t>
  </si>
  <si>
    <t>043893</t>
  </si>
  <si>
    <t>047027</t>
  </si>
  <si>
    <t>043901</t>
  </si>
  <si>
    <t>046409</t>
  </si>
  <si>
    <t>069682</t>
  </si>
  <si>
    <t>047688</t>
  </si>
  <si>
    <t>047845</t>
  </si>
  <si>
    <t>043919</t>
  </si>
  <si>
    <t>048835</t>
  </si>
  <si>
    <t>043927</t>
  </si>
  <si>
    <t>046037</t>
  </si>
  <si>
    <t>048512</t>
  </si>
  <si>
    <t>049122</t>
  </si>
  <si>
    <t>050674</t>
  </si>
  <si>
    <t>043935</t>
  </si>
  <si>
    <t>050617</t>
  </si>
  <si>
    <t>046094</t>
  </si>
  <si>
    <t>046789</t>
  </si>
  <si>
    <t>047795</t>
  </si>
  <si>
    <t>050625</t>
  </si>
  <si>
    <t>048413</t>
  </si>
  <si>
    <t>045773</t>
  </si>
  <si>
    <t>050682</t>
  </si>
  <si>
    <t>043943</t>
  </si>
  <si>
    <t>043950</t>
  </si>
  <si>
    <t>047050</t>
  </si>
  <si>
    <t>050328</t>
  </si>
  <si>
    <t>043968</t>
  </si>
  <si>
    <t>046102</t>
  </si>
  <si>
    <t>047621</t>
  </si>
  <si>
    <t>046870</t>
  </si>
  <si>
    <t>047936</t>
  </si>
  <si>
    <t>049775</t>
  </si>
  <si>
    <t>049841</t>
  </si>
  <si>
    <t>045369</t>
  </si>
  <si>
    <t>043976</t>
  </si>
  <si>
    <t>047068</t>
  </si>
  <si>
    <t>046045</t>
  </si>
  <si>
    <t>045914</t>
  </si>
  <si>
    <t>046334</t>
  </si>
  <si>
    <t>049197</t>
  </si>
  <si>
    <t>043984</t>
  </si>
  <si>
    <t>047332</t>
  </si>
  <si>
    <t>048157</t>
  </si>
  <si>
    <t>047340</t>
  </si>
  <si>
    <t>050484</t>
  </si>
  <si>
    <t>049783</t>
  </si>
  <si>
    <t>048595</t>
  </si>
  <si>
    <t>043992</t>
  </si>
  <si>
    <t>044008</t>
  </si>
  <si>
    <t>048843</t>
  </si>
  <si>
    <t>046649</t>
  </si>
  <si>
    <t>047852</t>
  </si>
  <si>
    <t>044016</t>
  </si>
  <si>
    <t>050492</t>
  </si>
  <si>
    <t>046961</t>
  </si>
  <si>
    <t>044024</t>
  </si>
  <si>
    <t>065680</t>
  </si>
  <si>
    <t>044032</t>
  </si>
  <si>
    <t>050278</t>
  </si>
  <si>
    <t>044040</t>
  </si>
  <si>
    <t>044057</t>
  </si>
  <si>
    <t>048942</t>
  </si>
  <si>
    <t>045377</t>
  </si>
  <si>
    <t>045385</t>
  </si>
  <si>
    <t>044065</t>
  </si>
  <si>
    <t>046342</t>
  </si>
  <si>
    <t>046193</t>
  </si>
  <si>
    <t>045864</t>
  </si>
  <si>
    <t>044073</t>
  </si>
  <si>
    <t>045393</t>
  </si>
  <si>
    <t>049619</t>
  </si>
  <si>
    <t>050013</t>
  </si>
  <si>
    <t>050559</t>
  </si>
  <si>
    <t>047266</t>
  </si>
  <si>
    <t>045401</t>
  </si>
  <si>
    <t>046235</t>
  </si>
  <si>
    <t>044099</t>
  </si>
  <si>
    <t>046979</t>
  </si>
  <si>
    <t>044107</t>
  </si>
  <si>
    <t>046953</t>
  </si>
  <si>
    <t>047498</t>
  </si>
  <si>
    <t>049791</t>
  </si>
  <si>
    <t>045245</t>
  </si>
  <si>
    <t>044115</t>
  </si>
  <si>
    <t>045419</t>
  </si>
  <si>
    <t>048496</t>
  </si>
  <si>
    <t>048801</t>
  </si>
  <si>
    <t>047019</t>
  </si>
  <si>
    <t>044123</t>
  </si>
  <si>
    <t>045823</t>
  </si>
  <si>
    <t>047571</t>
  </si>
  <si>
    <t>049700</t>
  </si>
  <si>
    <t>050161</t>
  </si>
  <si>
    <t>045427</t>
  </si>
  <si>
    <t>048751</t>
  </si>
  <si>
    <t>050021</t>
  </si>
  <si>
    <t>049502</t>
  </si>
  <si>
    <t>044131</t>
  </si>
  <si>
    <t>046565</t>
  </si>
  <si>
    <t>047803</t>
  </si>
  <si>
    <t>045435</t>
  </si>
  <si>
    <t>048082</t>
  </si>
  <si>
    <t>050286</t>
  </si>
  <si>
    <t>044149</t>
  </si>
  <si>
    <t>049809</t>
  </si>
  <si>
    <t>044156</t>
  </si>
  <si>
    <t>049858</t>
  </si>
  <si>
    <t>048322</t>
  </si>
  <si>
    <t>049205</t>
  </si>
  <si>
    <t>045872</t>
  </si>
  <si>
    <t>048256</t>
  </si>
  <si>
    <t>048686</t>
  </si>
  <si>
    <t>049338</t>
  </si>
  <si>
    <t>047985</t>
  </si>
  <si>
    <t>048264</t>
  </si>
  <si>
    <t>050179</t>
  </si>
  <si>
    <t>049346</t>
  </si>
  <si>
    <t>047191</t>
  </si>
  <si>
    <t>044164</t>
  </si>
  <si>
    <t>044172</t>
  </si>
  <si>
    <t>044180</t>
  </si>
  <si>
    <t>048165</t>
  </si>
  <si>
    <t>050435</t>
  </si>
  <si>
    <t>047878</t>
  </si>
  <si>
    <t>050245</t>
  </si>
  <si>
    <t>049866</t>
  </si>
  <si>
    <t>050690</t>
  </si>
  <si>
    <t>050187</t>
  </si>
  <si>
    <t>044198</t>
  </si>
  <si>
    <t>047993</t>
  </si>
  <si>
    <t>046110</t>
  </si>
  <si>
    <t>049569</t>
  </si>
  <si>
    <t>044206</t>
  </si>
  <si>
    <t>044214</t>
  </si>
  <si>
    <t>045443</t>
  </si>
  <si>
    <t>049353</t>
  </si>
  <si>
    <t>049437</t>
  </si>
  <si>
    <t>047449</t>
  </si>
  <si>
    <t>047589</t>
  </si>
  <si>
    <t>050195</t>
  </si>
  <si>
    <t>046888</t>
  </si>
  <si>
    <t>048009</t>
  </si>
  <si>
    <t>048017</t>
  </si>
  <si>
    <t>044222</t>
  </si>
  <si>
    <t>050369</t>
  </si>
  <si>
    <t>045450</t>
  </si>
  <si>
    <t>050443</t>
  </si>
  <si>
    <t>044230</t>
  </si>
  <si>
    <t>049080</t>
  </si>
  <si>
    <t>044248</t>
  </si>
  <si>
    <t>044255</t>
  </si>
  <si>
    <t>044263</t>
  </si>
  <si>
    <t>050203</t>
  </si>
  <si>
    <t>045468</t>
  </si>
  <si>
    <t>049874</t>
  </si>
  <si>
    <t>044271</t>
  </si>
  <si>
    <t>048330</t>
  </si>
  <si>
    <t>049445</t>
  </si>
  <si>
    <t>047639</t>
  </si>
  <si>
    <t>048702</t>
  </si>
  <si>
    <t>044289</t>
  </si>
  <si>
    <t>046128</t>
  </si>
  <si>
    <t>047886</t>
  </si>
  <si>
    <t>049452</t>
  </si>
  <si>
    <t>048272</t>
  </si>
  <si>
    <t>000442</t>
  </si>
  <si>
    <t>050005</t>
  </si>
  <si>
    <t>044297</t>
  </si>
  <si>
    <t>044305</t>
  </si>
  <si>
    <t>045831</t>
  </si>
  <si>
    <t>050211</t>
  </si>
  <si>
    <t>046805</t>
  </si>
  <si>
    <t>044313</t>
  </si>
  <si>
    <t>044321</t>
  </si>
  <si>
    <t>044339</t>
  </si>
  <si>
    <t>048553</t>
  </si>
  <si>
    <t>049882</t>
  </si>
  <si>
    <t>044347</t>
  </si>
  <si>
    <t>045476</t>
  </si>
  <si>
    <t>050450</t>
  </si>
  <si>
    <t>044354</t>
  </si>
  <si>
    <t>050153</t>
  </si>
  <si>
    <t>044362</t>
  </si>
  <si>
    <t>044370</t>
  </si>
  <si>
    <t>048850</t>
  </si>
  <si>
    <t>047456</t>
  </si>
  <si>
    <t>050229</t>
  </si>
  <si>
    <t>045484</t>
  </si>
  <si>
    <t>044388</t>
  </si>
  <si>
    <t>048520</t>
  </si>
  <si>
    <t>045492</t>
  </si>
  <si>
    <t>048629</t>
  </si>
  <si>
    <t>046920</t>
  </si>
  <si>
    <t>044396</t>
  </si>
  <si>
    <t>044404</t>
  </si>
  <si>
    <t>048173</t>
  </si>
  <si>
    <t>045500</t>
  </si>
  <si>
    <t>050633</t>
  </si>
  <si>
    <t>049361</t>
  </si>
  <si>
    <t>045518</t>
  </si>
  <si>
    <t>049890</t>
  </si>
  <si>
    <t>049627</t>
  </si>
  <si>
    <t>045948</t>
  </si>
  <si>
    <t>046672</t>
  </si>
  <si>
    <t>050039</t>
  </si>
  <si>
    <t>050740</t>
  </si>
  <si>
    <t>139303</t>
  </si>
  <si>
    <t>047712</t>
  </si>
  <si>
    <t>045526</t>
  </si>
  <si>
    <t>048777</t>
  </si>
  <si>
    <t>045534</t>
  </si>
  <si>
    <t>044412</t>
  </si>
  <si>
    <t>044420</t>
  </si>
  <si>
    <t>044438</t>
  </si>
  <si>
    <t>049270</t>
  </si>
  <si>
    <t>044446</t>
  </si>
  <si>
    <t>046995</t>
  </si>
  <si>
    <t>044461</t>
  </si>
  <si>
    <t>045955</t>
  </si>
  <si>
    <t>045963</t>
  </si>
  <si>
    <t>048710</t>
  </si>
  <si>
    <t>044479</t>
  </si>
  <si>
    <t>047720</t>
  </si>
  <si>
    <t>046136</t>
  </si>
  <si>
    <t>044487</t>
  </si>
  <si>
    <t>045559</t>
  </si>
  <si>
    <t>049718</t>
  </si>
  <si>
    <t>044453</t>
  </si>
  <si>
    <t>045542</t>
  </si>
  <si>
    <t>045567</t>
  </si>
  <si>
    <t>048637</t>
  </si>
  <si>
    <t>044495</t>
  </si>
  <si>
    <t>048900</t>
  </si>
  <si>
    <t>050047</t>
  </si>
  <si>
    <t>050708</t>
  </si>
  <si>
    <t>044503</t>
  </si>
  <si>
    <t>050641</t>
  </si>
  <si>
    <t>044511</t>
  </si>
  <si>
    <t>048025</t>
  </si>
  <si>
    <t>044529</t>
  </si>
  <si>
    <t>044537</t>
  </si>
  <si>
    <t>044545</t>
  </si>
  <si>
    <t>050336</t>
  </si>
  <si>
    <t>046250</t>
  </si>
  <si>
    <t>046722</t>
  </si>
  <si>
    <t>049056</t>
  </si>
  <si>
    <t>048728</t>
  </si>
  <si>
    <t>048819</t>
  </si>
  <si>
    <t>048033</t>
  </si>
  <si>
    <t>048736</t>
  </si>
  <si>
    <t>047365</t>
  </si>
  <si>
    <t>049635</t>
  </si>
  <si>
    <t>049908</t>
  </si>
  <si>
    <t>046268</t>
  </si>
  <si>
    <t>050575</t>
  </si>
  <si>
    <t>050716</t>
  </si>
  <si>
    <t>044552</t>
  </si>
  <si>
    <t>044560</t>
  </si>
  <si>
    <t>050567</t>
  </si>
  <si>
    <t>044578</t>
  </si>
  <si>
    <t>047761</t>
  </si>
  <si>
    <t>047373</t>
  </si>
  <si>
    <t>044586</t>
  </si>
  <si>
    <t>044594</t>
  </si>
  <si>
    <t>061903</t>
  </si>
  <si>
    <t>049726</t>
  </si>
  <si>
    <t>046763</t>
  </si>
  <si>
    <t>046573</t>
  </si>
  <si>
    <t>049478</t>
  </si>
  <si>
    <t>046581</t>
  </si>
  <si>
    <t>044602</t>
  </si>
  <si>
    <t>044610</t>
  </si>
  <si>
    <t>049916</t>
  </si>
  <si>
    <t>050724</t>
  </si>
  <si>
    <t>048215</t>
  </si>
  <si>
    <t>049379</t>
  </si>
  <si>
    <t>049387</t>
  </si>
  <si>
    <t>044628</t>
  </si>
  <si>
    <t>049510</t>
  </si>
  <si>
    <t>049395</t>
  </si>
  <si>
    <t>048579</t>
  </si>
  <si>
    <t>044636</t>
  </si>
  <si>
    <t>047597</t>
  </si>
  <si>
    <t>045575</t>
  </si>
  <si>
    <t>046813</t>
  </si>
  <si>
    <t>045781</t>
  </si>
  <si>
    <t>047902</t>
  </si>
  <si>
    <t>049924</t>
  </si>
  <si>
    <t>045583</t>
  </si>
  <si>
    <t>047076</t>
  </si>
  <si>
    <t>046896</t>
  </si>
  <si>
    <t>047084</t>
  </si>
  <si>
    <t>044644</t>
  </si>
  <si>
    <t>049932</t>
  </si>
  <si>
    <t>048421</t>
  </si>
  <si>
    <t>049460</t>
  </si>
  <si>
    <t>048348</t>
  </si>
  <si>
    <t>044651</t>
  </si>
  <si>
    <t>044669</t>
  </si>
  <si>
    <t>049288</t>
  </si>
  <si>
    <t>044677</t>
  </si>
  <si>
    <t>045880</t>
  </si>
  <si>
    <t>044685</t>
  </si>
  <si>
    <t>044693</t>
  </si>
  <si>
    <t>050054</t>
  </si>
  <si>
    <t>047001</t>
  </si>
  <si>
    <t>046599</t>
  </si>
  <si>
    <t>048439</t>
  </si>
  <si>
    <t>047506</t>
  </si>
  <si>
    <t>046474</t>
  </si>
  <si>
    <t>046078</t>
  </si>
  <si>
    <t>045591</t>
  </si>
  <si>
    <t>048447</t>
  </si>
  <si>
    <t>046482</t>
  </si>
  <si>
    <t>047514</t>
  </si>
  <si>
    <t>047894</t>
  </si>
  <si>
    <t>048090</t>
  </si>
  <si>
    <t>047944</t>
  </si>
  <si>
    <t>044701</t>
  </si>
  <si>
    <t>047308</t>
  </si>
  <si>
    <t>049213</t>
  </si>
  <si>
    <t>046144</t>
  </si>
  <si>
    <t>045609</t>
  </si>
  <si>
    <t>049817</t>
  </si>
  <si>
    <t>044735</t>
  </si>
  <si>
    <t>044743</t>
  </si>
  <si>
    <t>049940</t>
  </si>
  <si>
    <t>049130</t>
  </si>
  <si>
    <t>048355</t>
  </si>
  <si>
    <t>049684</t>
  </si>
  <si>
    <t>046003</t>
  </si>
  <si>
    <t>044750</t>
  </si>
  <si>
    <t>045799</t>
  </si>
  <si>
    <t>044768</t>
  </si>
  <si>
    <t>044776</t>
  </si>
  <si>
    <t>044784</t>
  </si>
  <si>
    <t>046607</t>
  </si>
  <si>
    <t>047738</t>
  </si>
  <si>
    <t>044792</t>
  </si>
  <si>
    <t>047951</t>
  </si>
  <si>
    <t>048363</t>
  </si>
  <si>
    <t>044800</t>
  </si>
  <si>
    <t>049221</t>
  </si>
  <si>
    <t>050583</t>
  </si>
  <si>
    <t>046276</t>
  </si>
  <si>
    <t>049528</t>
  </si>
  <si>
    <t>046441</t>
  </si>
  <si>
    <t>048538</t>
  </si>
  <si>
    <t>049064</t>
  </si>
  <si>
    <t>050237</t>
  </si>
  <si>
    <t>048041</t>
  </si>
  <si>
    <t>047381</t>
  </si>
  <si>
    <t>045807</t>
  </si>
  <si>
    <t>050427</t>
  </si>
  <si>
    <t>044818</t>
  </si>
  <si>
    <t>048223</t>
  </si>
  <si>
    <t>048371</t>
  </si>
  <si>
    <t>050062</t>
  </si>
  <si>
    <t>044719</t>
  </si>
  <si>
    <t>045997</t>
  </si>
  <si>
    <t>048587</t>
  </si>
  <si>
    <t>044727</t>
  </si>
  <si>
    <t>044826</t>
  </si>
  <si>
    <t>044834</t>
  </si>
  <si>
    <t>050294</t>
  </si>
  <si>
    <t>049239</t>
  </si>
  <si>
    <t>044842</t>
  </si>
  <si>
    <t>044859</t>
  </si>
  <si>
    <t>050658</t>
  </si>
  <si>
    <t>047274</t>
  </si>
  <si>
    <t>047092</t>
  </si>
  <si>
    <t>048652</t>
  </si>
  <si>
    <t>044867</t>
  </si>
  <si>
    <t>044875</t>
  </si>
  <si>
    <t>047969</t>
  </si>
  <si>
    <t>046151</t>
  </si>
  <si>
    <t>044883</t>
  </si>
  <si>
    <t>049098</t>
  </si>
  <si>
    <t>046243</t>
  </si>
  <si>
    <t>047399</t>
  </si>
  <si>
    <t>044891</t>
  </si>
  <si>
    <t>045617</t>
  </si>
  <si>
    <t>044909</t>
  </si>
  <si>
    <t>044917</t>
  </si>
  <si>
    <t>091397</t>
  </si>
  <si>
    <t>048876</t>
  </si>
  <si>
    <t>046680</t>
  </si>
  <si>
    <t>046201</t>
  </si>
  <si>
    <t>045922</t>
  </si>
  <si>
    <t>050591</t>
  </si>
  <si>
    <t>048694</t>
  </si>
  <si>
    <t>044925</t>
  </si>
  <si>
    <t>050302</t>
  </si>
  <si>
    <t>049957</t>
  </si>
  <si>
    <t>049296</t>
  </si>
  <si>
    <t>050070</t>
  </si>
  <si>
    <t>046011</t>
  </si>
  <si>
    <t>049536</t>
  </si>
  <si>
    <t>046458</t>
  </si>
  <si>
    <t>044933</t>
  </si>
  <si>
    <t>045625</t>
  </si>
  <si>
    <t>047522</t>
  </si>
  <si>
    <t>044941</t>
  </si>
  <si>
    <t>049643</t>
  </si>
  <si>
    <t>048744</t>
  </si>
  <si>
    <t>047464</t>
  </si>
  <si>
    <t>044966</t>
  </si>
  <si>
    <t>044958</t>
  </si>
  <si>
    <t>047472</t>
  </si>
  <si>
    <t>046821</t>
  </si>
  <si>
    <t>045633</t>
  </si>
  <si>
    <t>050393</t>
  </si>
  <si>
    <t>044974</t>
  </si>
  <si>
    <t>046904</t>
  </si>
  <si>
    <t>044982</t>
  </si>
  <si>
    <t>044990</t>
  </si>
  <si>
    <t>050500</t>
  </si>
  <si>
    <t>045005</t>
  </si>
  <si>
    <t>045013</t>
  </si>
  <si>
    <t>048231</t>
  </si>
  <si>
    <t>049650</t>
  </si>
  <si>
    <t>049247</t>
  </si>
  <si>
    <t>045641</t>
  </si>
  <si>
    <t>049148</t>
  </si>
  <si>
    <t>050468</t>
  </si>
  <si>
    <t>049031</t>
  </si>
  <si>
    <t>045971</t>
  </si>
  <si>
    <t>050252</t>
  </si>
  <si>
    <t>045658</t>
  </si>
  <si>
    <t>045021</t>
  </si>
  <si>
    <t>045039</t>
  </si>
  <si>
    <t>048389</t>
  </si>
  <si>
    <t>045054</t>
  </si>
  <si>
    <t>046359</t>
  </si>
  <si>
    <t>047225</t>
  </si>
  <si>
    <t>047696</t>
  </si>
  <si>
    <t>046219</t>
  </si>
  <si>
    <t>048884</t>
  </si>
  <si>
    <t>046060</t>
  </si>
  <si>
    <t>049155</t>
  </si>
  <si>
    <t>047746</t>
  </si>
  <si>
    <t>048397</t>
  </si>
  <si>
    <t>045047</t>
  </si>
  <si>
    <t>049106</t>
  </si>
  <si>
    <t>045062</t>
  </si>
  <si>
    <t>049668</t>
  </si>
  <si>
    <t>045070</t>
  </si>
  <si>
    <t>045088</t>
  </si>
  <si>
    <t>045096</t>
  </si>
  <si>
    <t>046367</t>
  </si>
  <si>
    <t>045104</t>
  </si>
  <si>
    <t>045112</t>
  </si>
  <si>
    <t>045666</t>
  </si>
  <si>
    <t>044081</t>
  </si>
  <si>
    <t>050518</t>
  </si>
  <si>
    <t>049577</t>
  </si>
  <si>
    <t>049973</t>
  </si>
  <si>
    <t>045120</t>
  </si>
  <si>
    <t>045138</t>
  </si>
  <si>
    <t>046524</t>
  </si>
  <si>
    <t>045146</t>
  </si>
  <si>
    <t>045153</t>
  </si>
  <si>
    <t>045674</t>
  </si>
  <si>
    <t>045161</t>
  </si>
  <si>
    <t>049544</t>
  </si>
  <si>
    <t>045179</t>
  </si>
  <si>
    <t>047217</t>
  </si>
  <si>
    <t>FTE Number Of Administrators</t>
  </si>
  <si>
    <t xml:space="preserve">D i s t r i c t     P r o f i l e     R e p o r t     f o r  </t>
  </si>
  <si>
    <t>C - Property Valuation And Tax Data</t>
  </si>
  <si>
    <t>D - Local Effort Data</t>
  </si>
  <si>
    <t>% of Black Students</t>
  </si>
  <si>
    <t>% of American Indian/Alaskan Native Students</t>
  </si>
  <si>
    <t>% of Hispanic Students</t>
  </si>
  <si>
    <t>% of White Students</t>
  </si>
  <si>
    <t>% of Multiracial Students</t>
  </si>
  <si>
    <t>% of Economically Disadvantaged Students</t>
  </si>
  <si>
    <t>% of English Learners</t>
  </si>
  <si>
    <t>% of Students With A Disability</t>
  </si>
  <si>
    <t>Fringe Benefits As % of Operating Expenditures</t>
  </si>
  <si>
    <t>Salaries As % of Operating Expenditures</t>
  </si>
  <si>
    <t>Purchased Services As % of Operating Expenditures</t>
  </si>
  <si>
    <t>Supplies &amp; Materials As % of Operating Expenditures</t>
  </si>
  <si>
    <t>Other Expenses As % of Operating Expenditures</t>
  </si>
  <si>
    <t>% of State Revenue</t>
  </si>
  <si>
    <t>% of Local Revenue</t>
  </si>
  <si>
    <t>% of Other Non-Tax Revenue</t>
  </si>
  <si>
    <t>% of Federal Revenue</t>
  </si>
  <si>
    <t>Administration Expenditure Per-pupil</t>
  </si>
  <si>
    <t>Building Operation Expenditure Per-pupil</t>
  </si>
  <si>
    <t>Instructional Expenditure Per-pupil</t>
  </si>
  <si>
    <t>Pupil Support Expenditure Per-pupil</t>
  </si>
  <si>
    <t>Staff Support Expenditure Per-pupil</t>
  </si>
  <si>
    <t>Total Operating Expenditure Per-pupil</t>
  </si>
  <si>
    <t>State Revenue Per-pupil</t>
  </si>
  <si>
    <t>Local Revenue Per-pupil</t>
  </si>
  <si>
    <t>Other Non-Tax Revenue Per-pupil</t>
  </si>
  <si>
    <t>Federal Revenue Per-pupil</t>
  </si>
  <si>
    <t>Total Revenue Per-pupil</t>
  </si>
  <si>
    <t>Ada Exempted Village (045187) - Hardin County</t>
  </si>
  <si>
    <t>Adams County Ohio Valley Local (061903) - Adams County</t>
  </si>
  <si>
    <t>Adena Local (049494) - Ross County</t>
  </si>
  <si>
    <t>Akron City (043489) - Summit County</t>
  </si>
  <si>
    <t>Alexander Local (045906) - Athens County</t>
  </si>
  <si>
    <t>Allen East Local (045757) - Allen County</t>
  </si>
  <si>
    <t>Alliance City (043497) - Stark County</t>
  </si>
  <si>
    <t>Amanda-Clearcreek Local (046847) - Fairfield County</t>
  </si>
  <si>
    <t>Amherst Exempted Village (045195) - Lorain County</t>
  </si>
  <si>
    <t>Anna Local (049759) - Shelby County</t>
  </si>
  <si>
    <t>Ansonia Local (046623) - Darke County</t>
  </si>
  <si>
    <t>Anthony Wayne Local (048207) - Lucas County</t>
  </si>
  <si>
    <t>Antwerp Local (048991) - Paulding County</t>
  </si>
  <si>
    <t>Arcadia Local (047415) - Hancock County</t>
  </si>
  <si>
    <t>Archbold-Area Local (047043) - Fulton County</t>
  </si>
  <si>
    <t>Arlington Local (047423) - Hancock County</t>
  </si>
  <si>
    <t>Ashland City (043505) - Ashland County</t>
  </si>
  <si>
    <t>Ashtabula Area City (043513) - Ashtabula County</t>
  </si>
  <si>
    <t>Aurora City (049171) - Portage County</t>
  </si>
  <si>
    <t>Austintown Local Schools (048298) - Mahoning County</t>
  </si>
  <si>
    <t>Avon Lake City (048124) - Lorain County</t>
  </si>
  <si>
    <t>Avon Local (048116) - Lorain County</t>
  </si>
  <si>
    <t>Barberton City (043539) - Summit County</t>
  </si>
  <si>
    <t>Barnesville Exempted Village (045203) - Belmont County</t>
  </si>
  <si>
    <t>Batavia Local (046300) - Clermont County</t>
  </si>
  <si>
    <t>Bath Local (045765) - Allen County</t>
  </si>
  <si>
    <t>Bay Village City (043547) - Cuyahoga County</t>
  </si>
  <si>
    <t>Beachwood City (043554) - Cuyahoga County</t>
  </si>
  <si>
    <t>Beaver Local (046425) - Columbiana County</t>
  </si>
  <si>
    <t>Beavercreek City (047241) - Greene County</t>
  </si>
  <si>
    <t>Bedford City (043562) - Cuyahoga County</t>
  </si>
  <si>
    <t>Bellaire Local (043570) - Belmont County</t>
  </si>
  <si>
    <t>Bellbrook-Sugarcreek Local (047274) - Greene County</t>
  </si>
  <si>
    <t>Bellevue City (043596) - Huron County</t>
  </si>
  <si>
    <t>Belpre City (043604) - Washington County</t>
  </si>
  <si>
    <t>Benjamin Logan Local (048074) - Logan County</t>
  </si>
  <si>
    <t>Benton Carroll Salem Local (048926) - Ottawa County</t>
  </si>
  <si>
    <t>Berea City (043612) - Cuyahoga County</t>
  </si>
  <si>
    <t>Berkshire Local (047167) - Geauga County</t>
  </si>
  <si>
    <t>Berne Union Local (046854) - Fairfield County</t>
  </si>
  <si>
    <t>Bethel Local (048611) - Miami County</t>
  </si>
  <si>
    <t>Bethel-Tate Local (046318) - Clermont County</t>
  </si>
  <si>
    <t>Bexley City (043620) - Franklin County</t>
  </si>
  <si>
    <t>Big Walnut Local (046748) - Delaware County</t>
  </si>
  <si>
    <t>Black River Local (048462) - Medina County</t>
  </si>
  <si>
    <t>Blanchester Local (046383) - Clinton County</t>
  </si>
  <si>
    <t>Bloom-Carroll Local (046862) - Fairfield County</t>
  </si>
  <si>
    <t>Bloom-Vernon Local (049593) - Scioto County</t>
  </si>
  <si>
    <t>Bloomfield-Mespo Local (050096) - Trumbull County</t>
  </si>
  <si>
    <t>Bluffton Exempted Village (045211) - Allen County</t>
  </si>
  <si>
    <t>Boardman Local (048306) - Mahoning County</t>
  </si>
  <si>
    <t>Botkins Local (049767) - Shelby County</t>
  </si>
  <si>
    <t>Bowling Green City School District (043638) - Wood County</t>
  </si>
  <si>
    <t>Bradford Exempted Village (045229) - Miami County</t>
  </si>
  <si>
    <t>Brecksville-Broadview Heights City (043646) - Cuyahoga County</t>
  </si>
  <si>
    <t>Bridgeport Exempted Village (045237) - Belmont County</t>
  </si>
  <si>
    <t>Bright Local (047613) - Highland County</t>
  </si>
  <si>
    <t>Bristol Local (050112) - Trumbull County</t>
  </si>
  <si>
    <t>Brooklyn City (043653) - Cuyahoga County</t>
  </si>
  <si>
    <t>Brookville Local (048678) - Montgomery County</t>
  </si>
  <si>
    <t>Brown Local (046177) - Carroll County</t>
  </si>
  <si>
    <t>Brunswick City (043661) - Medina County</t>
  </si>
  <si>
    <t>Bryan City (043679) - Williams County</t>
  </si>
  <si>
    <t>Buckeye Central Local (046508) - Crawford County</t>
  </si>
  <si>
    <t>Buckeye Local (045856) - Ashtabula County</t>
  </si>
  <si>
    <t>Buckeye Valley Local (046755) - Delaware County</t>
  </si>
  <si>
    <t>Bucyrus City (043687) - Crawford County</t>
  </si>
  <si>
    <t>Caldwell Exempted Village (045252) - Noble County</t>
  </si>
  <si>
    <t>Cambridge City (043695) - Guernsey County</t>
  </si>
  <si>
    <t>Campbell City (043703) - Mahoning County</t>
  </si>
  <si>
    <t>Canal Winchester Local (046946) - Franklin County</t>
  </si>
  <si>
    <t>Canfield Local (048314) - Mahoning County</t>
  </si>
  <si>
    <t>Canton City (043711) - Stark County</t>
  </si>
  <si>
    <t>Canton Local (049833) - Stark County</t>
  </si>
  <si>
    <t>Cardinal Local (047175) - Geauga County</t>
  </si>
  <si>
    <t>Cardington-Lincoln Local (048793) - Morrow County</t>
  </si>
  <si>
    <t>Carey Exempted Village Schools (045260) - Wyandot County</t>
  </si>
  <si>
    <t>Carlisle Local (050419) - Warren County</t>
  </si>
  <si>
    <t>Carrollton Exempted Village (045278) - Carroll County</t>
  </si>
  <si>
    <t>Cedar Cliff Local (047258) - Greene County</t>
  </si>
  <si>
    <t>Celina City (043729) - Mercer County</t>
  </si>
  <si>
    <t>Centerburg Local (047829) - Knox County</t>
  </si>
  <si>
    <t>Centerville City (043737) - Montgomery County</t>
  </si>
  <si>
    <t>Chagrin Falls Exempted Village (045286) - Cuyahoga County</t>
  </si>
  <si>
    <t>Champion Local (050138) - Trumbull County</t>
  </si>
  <si>
    <t>Chardon Local (047183) - Geauga County</t>
  </si>
  <si>
    <t>Chesapeake Union Exempted Village (045294) - Lawrence County</t>
  </si>
  <si>
    <t>Chillicothe City (043745) - Ross County</t>
  </si>
  <si>
    <t>Chippewa Local (050534) - Wayne County</t>
  </si>
  <si>
    <t>Cincinnati Public Schools (043752) - Hamilton County</t>
  </si>
  <si>
    <t>Circleville City (043760) - Pickaway County</t>
  </si>
  <si>
    <t>Clark-Shawnee Local (046284) - Clark County</t>
  </si>
  <si>
    <t>Clay Local (049601) - Scioto County</t>
  </si>
  <si>
    <t>Claymont City (043778) - Tuscarawas County</t>
  </si>
  <si>
    <t>Clear Fork Valley Local (049411) - Richland County</t>
  </si>
  <si>
    <t>Clearview Local (048132) - Lorain County</t>
  </si>
  <si>
    <t>Clermont Northeastern Local (046326) - Clermont County</t>
  </si>
  <si>
    <t>Cleveland Heights-University Heights City (043794) - Cuyahoga County</t>
  </si>
  <si>
    <t>Cleveland Municipal (043786) - Cuyahoga County</t>
  </si>
  <si>
    <t>Clinton-Massie Local (046391) - Clinton County</t>
  </si>
  <si>
    <t>Cloverleaf Local (048488) - Medina County</t>
  </si>
  <si>
    <t>Clyde-Green Springs Exempted Village (045302) - Sandusky County</t>
  </si>
  <si>
    <t>Coldwater Exempted Village (045310) - Mercer County</t>
  </si>
  <si>
    <t>Colonel Crawford Local (046516) - Crawford County</t>
  </si>
  <si>
    <t>Columbia Local (048140) - Lorain County</t>
  </si>
  <si>
    <t>Columbiana Exempted Village (045328) - Columbiana County</t>
  </si>
  <si>
    <t>Columbus City Schools District (043802) - Franklin County</t>
  </si>
  <si>
    <t>Columbus Grove Local (049312) - Putnam County</t>
  </si>
  <si>
    <t>Conneaut Area City (043810) - Ashtabula County</t>
  </si>
  <si>
    <t>Conotton Valley Union Local (047548) - Harrison County</t>
  </si>
  <si>
    <t>Continental Local (049320) - Putnam County</t>
  </si>
  <si>
    <t>Copley-Fairlawn City (049981) - Summit County</t>
  </si>
  <si>
    <t>Cory-Rawson Local (047431) - Hancock County</t>
  </si>
  <si>
    <t>Coshocton City (043828) - Coshocton County</t>
  </si>
  <si>
    <t>Coventry Local (049999) - Summit County</t>
  </si>
  <si>
    <t>Covington Exempted Village (045336) - Miami County</t>
  </si>
  <si>
    <t>Crestline Exempted Village (045344) - Crawford County</t>
  </si>
  <si>
    <t>Crestview Local (046433) - Columbiana County</t>
  </si>
  <si>
    <t>Crestview Local (049429) - Richland County</t>
  </si>
  <si>
    <t>Crestview Local (050351) - Van Wert County</t>
  </si>
  <si>
    <t>Crestwood Local (049189) - Portage County</t>
  </si>
  <si>
    <t>Crooksville Exempted Village (045351) - Perry County</t>
  </si>
  <si>
    <t>Cuyahoga Heights Local (046557) - Cuyahoga County</t>
  </si>
  <si>
    <t>Dalton Local (050542) - Wayne County</t>
  </si>
  <si>
    <t>Danbury Local (048934) - Ottawa County</t>
  </si>
  <si>
    <t>Dawson-Bryant Local (047928) - Lawrence County</t>
  </si>
  <si>
    <t>Dayton City (043844) - Montgomery County</t>
  </si>
  <si>
    <t>Deer Park Community City (043851) - Hamilton County</t>
  </si>
  <si>
    <t>Defiance City (043869) - Defiance County</t>
  </si>
  <si>
    <t>Delaware City (043877) - Delaware County</t>
  </si>
  <si>
    <t>Delphos City (043885) - Allen County</t>
  </si>
  <si>
    <t>Dover City (043893) - Tuscarawas County</t>
  </si>
  <si>
    <t>Dublin City (047027) - Franklin County</t>
  </si>
  <si>
    <t>East Cleveland City School District (043901) - Cuyahoga County</t>
  </si>
  <si>
    <t>East Clinton Local (046409) - Clinton County</t>
  </si>
  <si>
    <t>East Guernsey Local (069682) - Guernsey County</t>
  </si>
  <si>
    <t>East Knox Local (047845) - Knox County</t>
  </si>
  <si>
    <t>East Liverpool City (043919) - Columbiana County</t>
  </si>
  <si>
    <t>East Muskingum Local (048835) - Muskingum County</t>
  </si>
  <si>
    <t>East Palestine City (043927) - Columbiana County</t>
  </si>
  <si>
    <t>Eastern Local (048512) - Meigs County</t>
  </si>
  <si>
    <t>Eastern Local School District (046037) - Brown County</t>
  </si>
  <si>
    <t>Eastern Local School District (049122) - Pike County</t>
  </si>
  <si>
    <t>Eastwood Local (050674) - Wood County</t>
  </si>
  <si>
    <t>Eaton Community City (043935) - Preble County</t>
  </si>
  <si>
    <t>Edgerton Local (050617) - Williams County</t>
  </si>
  <si>
    <t>Edgewood City School District (046094) - Butler County</t>
  </si>
  <si>
    <t>Edison Local (047795) - Jefferson County</t>
  </si>
  <si>
    <t>Edison Local (formerly Berlin-Milan) (046789) - Erie County</t>
  </si>
  <si>
    <t>Edon Northwest Local (050625) - Williams County</t>
  </si>
  <si>
    <t>Elgin Local (048413) - Marion County</t>
  </si>
  <si>
    <t>Elida Local (045773) - Allen County</t>
  </si>
  <si>
    <t>Elmwood Local (050682) - Wood County</t>
  </si>
  <si>
    <t>Elyria City Schools (043943) - Lorain County</t>
  </si>
  <si>
    <t>Euclid City (043950) - Cuyahoga County</t>
  </si>
  <si>
    <t>Evergreen Local (047050) - Fulton County</t>
  </si>
  <si>
    <t>Fairbanks Local (050328) - Union County</t>
  </si>
  <si>
    <t>Fairfield City (046102) - Butler County</t>
  </si>
  <si>
    <t>Fairfield Local (047621) - Highland County</t>
  </si>
  <si>
    <t>Fairfield Union Local (046870) - Fairfield County</t>
  </si>
  <si>
    <t>Fairlawn Local (049775) - Shelby County</t>
  </si>
  <si>
    <t>Fairless Local (049841) - Stark County</t>
  </si>
  <si>
    <t>Fairport Harbor Exempted Village (045369) - Lake County</t>
  </si>
  <si>
    <t>Fairview Park City (043976) - Cuyahoga County</t>
  </si>
  <si>
    <t>Fayette Local (047068) - Fulton County</t>
  </si>
  <si>
    <t>Fayetteville-Perry Local (046045) - Brown County</t>
  </si>
  <si>
    <t>Federal Hocking Local (045914) - Athens County</t>
  </si>
  <si>
    <t>Felicity-Franklin Local (046334) - Clermont County</t>
  </si>
  <si>
    <t>Field Local (049197) - Portage County</t>
  </si>
  <si>
    <t>Findlay City (043984) - Hancock County</t>
  </si>
  <si>
    <t>Finneytown Local (047332) - Hamilton County</t>
  </si>
  <si>
    <t>Firelands Local (048157) - Lorain County</t>
  </si>
  <si>
    <t>Forest Hills Local (047340) - Hamilton County</t>
  </si>
  <si>
    <t>Fort Frye Local (050484) - Washington County</t>
  </si>
  <si>
    <t>Fort Loramie Local (049783) - Shelby County</t>
  </si>
  <si>
    <t>Fort Recovery Local (048595) - Mercer County</t>
  </si>
  <si>
    <t>Fostoria City (043992) - Seneca County</t>
  </si>
  <si>
    <t>Franklin City (044008) - Warren County</t>
  </si>
  <si>
    <t>Franklin Monroe Local (046649) - Darke County</t>
  </si>
  <si>
    <t>Fredericktown Local (047852) - Knox County</t>
  </si>
  <si>
    <t>Fremont City (044016) - Sandusky County</t>
  </si>
  <si>
    <t>Frontier Local (050492) - Washington County</t>
  </si>
  <si>
    <t>Gahanna-Jefferson City (046961) - Franklin County</t>
  </si>
  <si>
    <t>Galion City (044024) - Crawford County</t>
  </si>
  <si>
    <t>Gallia County Local (065680) - Gallia County</t>
  </si>
  <si>
    <t>Garaway Local (050278) - Tuscarawas County</t>
  </si>
  <si>
    <t>Garfield Heights City Schools (044040) - Cuyahoga County</t>
  </si>
  <si>
    <t>Geneva Area City (044057) - Ashtabula County</t>
  </si>
  <si>
    <t>Genoa Area Local (048942) - Ottawa County</t>
  </si>
  <si>
    <t>Georgetown Exempted Village (045377) - Brown County</t>
  </si>
  <si>
    <t>Gibsonburg Exempted Village (045385) - Sandusky County</t>
  </si>
  <si>
    <t>Girard City School District (044065) - Trumbull County</t>
  </si>
  <si>
    <t>Goshen Local (046342) - Clermont County</t>
  </si>
  <si>
    <t>Graham Local (046193) - Champaign County</t>
  </si>
  <si>
    <t>Grand Valley Local (045864) - Ashtabula County</t>
  </si>
  <si>
    <t>Grandview Heights Schools (044073) - Franklin County</t>
  </si>
  <si>
    <t>Granville Exempted Village (045393) - Licking County</t>
  </si>
  <si>
    <t>Green Local (049619) - Scioto County</t>
  </si>
  <si>
    <t>Green Local (050013) - Summit County</t>
  </si>
  <si>
    <t>Green Local (050559) - Wayne County</t>
  </si>
  <si>
    <t>Greeneview Local (047266) - Greene County</t>
  </si>
  <si>
    <t>Greenfield Exempted Village (045401) - Highland County</t>
  </si>
  <si>
    <t>Greenon Local (046235) - Clark County</t>
  </si>
  <si>
    <t>Groveport Madison Local (046979) - Franklin County</t>
  </si>
  <si>
    <t>Hamilton City (044107) - Butler County</t>
  </si>
  <si>
    <t>Hamilton Local (046953) - Franklin County</t>
  </si>
  <si>
    <t>Hardin Northern Local (047498) - Hardin County</t>
  </si>
  <si>
    <t>Hardin-Houston Local (049791) - Shelby County</t>
  </si>
  <si>
    <t>Harrison Hills City (045245) - Harrison County</t>
  </si>
  <si>
    <t>Heath City (044115) - Licking County</t>
  </si>
  <si>
    <t>Hicksville Exempted Village School District (045419) - Defiance County</t>
  </si>
  <si>
    <t>Highland Local (048496) - Medina County</t>
  </si>
  <si>
    <t>Highland Local (048801) - Morrow County</t>
  </si>
  <si>
    <t>Hilliard City (047019) - Franklin County</t>
  </si>
  <si>
    <t>Hillsboro City (044123) - Highland County</t>
  </si>
  <si>
    <t>Hillsdale Local (045823) - Ashland County</t>
  </si>
  <si>
    <t>Holgate Local (047571) - Henry County</t>
  </si>
  <si>
    <t>Hopewell-Loudon Local (049700) - Seneca County</t>
  </si>
  <si>
    <t>Howland Local (050161) - Trumbull County</t>
  </si>
  <si>
    <t>Hubbard Exempted Village (045427) - Trumbull County</t>
  </si>
  <si>
    <t>Huber Heights City (048751) - Montgomery County</t>
  </si>
  <si>
    <t>Hudson City (050021) - Summit County</t>
  </si>
  <si>
    <t>Huntington Local (049502) - Ross County</t>
  </si>
  <si>
    <t>Huron City Schools (044131) - Erie County</t>
  </si>
  <si>
    <t>Independence Local (046565) - Cuyahoga County</t>
  </si>
  <si>
    <t>Indian Creek Local (047803) - Jefferson County</t>
  </si>
  <si>
    <t>Indian Hill Exempted Village (045435) - Hamilton County</t>
  </si>
  <si>
    <t>Indian Lake Local (048082) - Logan County</t>
  </si>
  <si>
    <t>Indian Valley Local (050286) - Tuscarawas County</t>
  </si>
  <si>
    <t>Ironton City School District (044149) - Lawrence County</t>
  </si>
  <si>
    <t>Jackson Center Local (049809) - Shelby County</t>
  </si>
  <si>
    <t>Jackson City (044156) - Jackson County</t>
  </si>
  <si>
    <t>Jackson Local (049858) - Stark County</t>
  </si>
  <si>
    <t>Jackson-Milton Local (048322) - Mahoning County</t>
  </si>
  <si>
    <t>James A Garfield Local (049205) - Portage County</t>
  </si>
  <si>
    <t>Jefferson Area Local (045872) - Ashtabula County</t>
  </si>
  <si>
    <t>Jefferson Local (048256) - Madison County</t>
  </si>
  <si>
    <t>Jefferson Township Local (048686) - Montgomery County</t>
  </si>
  <si>
    <t>Jennings Local (049338) - Putnam County</t>
  </si>
  <si>
    <t>Johnstown-Monroe Local (047985) - Licking County</t>
  </si>
  <si>
    <t>Jonathan Alder Local (048264) - Madison County</t>
  </si>
  <si>
    <t>Joseph Badger Local (050179) - Trumbull County</t>
  </si>
  <si>
    <t>Kalida Local (049346) - Putnam County</t>
  </si>
  <si>
    <t>Kenston Local (047191) - Geauga County</t>
  </si>
  <si>
    <t>Kent City (044164) - Portage County</t>
  </si>
  <si>
    <t>Kenton City (044172) - Hardin County</t>
  </si>
  <si>
    <t>Kettering City School District (044180) - Montgomery County</t>
  </si>
  <si>
    <t>Keystone Local (048165) - Lorain County</t>
  </si>
  <si>
    <t>Kings Local (050435) - Warren County</t>
  </si>
  <si>
    <t>Kirtland Local (047878) - Lake County</t>
  </si>
  <si>
    <t>LaBrae Local (050245) - Trumbull County</t>
  </si>
  <si>
    <t>Lake Local (049866) - Stark County</t>
  </si>
  <si>
    <t>Lake Local (050690) - Wood County</t>
  </si>
  <si>
    <t>Lakeview Local (050187) - Trumbull County</t>
  </si>
  <si>
    <t>Lakewood City (044198) - Cuyahoga County</t>
  </si>
  <si>
    <t>Lakewood Local (047993) - Licking County</t>
  </si>
  <si>
    <t>Lakota Local (046110) - Butler County</t>
  </si>
  <si>
    <t>Lakota Local (049569) - Sandusky County</t>
  </si>
  <si>
    <t>Lancaster City (044206) - Fairfield County</t>
  </si>
  <si>
    <t>Lebanon City (044214) - Warren County</t>
  </si>
  <si>
    <t>Leetonia Exempted Village School District (045443) - Columbiana County</t>
  </si>
  <si>
    <t>Leipsic Local (049353) - Putnam County</t>
  </si>
  <si>
    <t>Lexington Local (049437) - Richland County</t>
  </si>
  <si>
    <t>Liberty Center Local (047589) - Henry County</t>
  </si>
  <si>
    <t>Liberty Local (050195) - Trumbull County</t>
  </si>
  <si>
    <t>Liberty Union-Thurston Local (046888) - Fairfield County</t>
  </si>
  <si>
    <t>Liberty-Benton Local (047449) - Hancock County</t>
  </si>
  <si>
    <t>Licking Heights Local (048009) - Licking County</t>
  </si>
  <si>
    <t>Licking Valley Local (048017) - Licking County</t>
  </si>
  <si>
    <t>Lima City (044222) - Allen County</t>
  </si>
  <si>
    <t>Lincolnview Local (050369) - Van Wert County</t>
  </si>
  <si>
    <t>Lisbon Exempted Village (045450) - Columbiana County</t>
  </si>
  <si>
    <t>Little Miami Local (050443) - Warren County</t>
  </si>
  <si>
    <t>Lockland Local (044230) - Hamilton County</t>
  </si>
  <si>
    <t>Logan Elm Local (049080) - Pickaway County</t>
  </si>
  <si>
    <t>Logan-Hocking Local (044248) - Hocking County</t>
  </si>
  <si>
    <t>London City (044255) - Madison County</t>
  </si>
  <si>
    <t>Lorain City (044263) - Lorain County</t>
  </si>
  <si>
    <t>Lordstown Local (050203) - Trumbull County</t>
  </si>
  <si>
    <t>Loudonville-Perrysville Exempted Village (045468) - Ashland County</t>
  </si>
  <si>
    <t>Louisville City (049874) - Stark County</t>
  </si>
  <si>
    <t>Loveland City (044271) - Hamilton County</t>
  </si>
  <si>
    <t>Lowellville Local (048330) - Mahoning County</t>
  </si>
  <si>
    <t>Lucas Local (049445) - Richland County</t>
  </si>
  <si>
    <t>Lynchburg-Clay Local (047639) - Highland County</t>
  </si>
  <si>
    <t>Mad River Local (048702) - Montgomery County</t>
  </si>
  <si>
    <t>Madeira City (044289) - Hamilton County</t>
  </si>
  <si>
    <t>Madison Local (046128) - Butler County</t>
  </si>
  <si>
    <t>Madison Local (049452) - Richland County</t>
  </si>
  <si>
    <t>Madison-Plains Local (048272) - Madison County</t>
  </si>
  <si>
    <t>Manchester Local (000442) - Adams County</t>
  </si>
  <si>
    <t>Manchester Local (050005) - Summit County</t>
  </si>
  <si>
    <t>Mansfield City (044297) - Richland County</t>
  </si>
  <si>
    <t>Maple Heights City (044305) - Cuyahoga County</t>
  </si>
  <si>
    <t>Mapleton Local (045831) - Ashland County</t>
  </si>
  <si>
    <t>Maplewood Local (050211) - Trumbull County</t>
  </si>
  <si>
    <t>Margaretta Local (046805) - Erie County</t>
  </si>
  <si>
    <t>Mariemont City (044313) - Hamilton County</t>
  </si>
  <si>
    <t>Marietta City (044321) - Washington County</t>
  </si>
  <si>
    <t>Marion City (044339) - Marion County</t>
  </si>
  <si>
    <t>Marion Local (048553) - Mercer County</t>
  </si>
  <si>
    <t>Marlington Local (049882) - Stark County</t>
  </si>
  <si>
    <t>Martins Ferry City (044347) - Belmont County</t>
  </si>
  <si>
    <t>Marysville Exempted Village (045476) - Union County</t>
  </si>
  <si>
    <t>Mason City (050450) - Warren County</t>
  </si>
  <si>
    <t>Massillon City (044354) - Stark County</t>
  </si>
  <si>
    <t>Mathews Local (050153) - Trumbull County</t>
  </si>
  <si>
    <t>Maumee City (044362) - Lucas County</t>
  </si>
  <si>
    <t>Mayfield City (044370) - Cuyahoga County</t>
  </si>
  <si>
    <t>Maysville Local (048850) - Muskingum County</t>
  </si>
  <si>
    <t>McComb Local (047456) - Hancock County</t>
  </si>
  <si>
    <t>McDonald Local (050229) - Trumbull County</t>
  </si>
  <si>
    <t>Mechanicsburg Exempted Village (045484) - Champaign County</t>
  </si>
  <si>
    <t>Medina City SD (044388) - Medina County</t>
  </si>
  <si>
    <t>Meigs Local (048520) - Meigs County</t>
  </si>
  <si>
    <t>Mentor Exempted Village (045492) - Lake County</t>
  </si>
  <si>
    <t>Miami East Local (048629) - Miami County</t>
  </si>
  <si>
    <t>Miami Trace Local (046920) - Fayette County</t>
  </si>
  <si>
    <t>Miamisburg City (044396) - Montgomery County</t>
  </si>
  <si>
    <t>Middletown City (044404) - Butler County</t>
  </si>
  <si>
    <t>Midview Local (048173) - Lorain County</t>
  </si>
  <si>
    <t>Milford Exempted Village (045500) - Clermont County</t>
  </si>
  <si>
    <t>Millcreek-West Unity Local (050633) - Williams County</t>
  </si>
  <si>
    <t>Miller City-New Cleveland Local (049361) - Putnam County</t>
  </si>
  <si>
    <t>Milton-Union Exempted Village (045518) - Miami County</t>
  </si>
  <si>
    <t>Minerva Local (049890) - Stark County</t>
  </si>
  <si>
    <t>Minford Local (049627) - Scioto County</t>
  </si>
  <si>
    <t>Minster Local (045948) - Auglaize County</t>
  </si>
  <si>
    <t>Mississinawa Valley Local (046672) - Darke County</t>
  </si>
  <si>
    <t>Mogadore Local (050039) - Summit County</t>
  </si>
  <si>
    <t>Mohawk Local (050740) - Wyandot County</t>
  </si>
  <si>
    <t>Monroe Local (139303) - Butler County</t>
  </si>
  <si>
    <t>Monroeville Local (047712) - Huron County</t>
  </si>
  <si>
    <t>Montpelier Exempted Village (045526) - Williams County</t>
  </si>
  <si>
    <t>Morgan Local (048777) - Morgan County</t>
  </si>
  <si>
    <t>Mount Gilead Exempted Village (045534) - Morrow County</t>
  </si>
  <si>
    <t>Mount Vernon City (044420) - Knox County</t>
  </si>
  <si>
    <t>Mt Healthy City (044412) - Hamilton County</t>
  </si>
  <si>
    <t>Napoleon Area City (044438) - Henry County</t>
  </si>
  <si>
    <t>National Trail Local (049270) - Preble County</t>
  </si>
  <si>
    <t>Nelsonville-York City (044446) - Athens County</t>
  </si>
  <si>
    <t>New Albany-Plain Local (046995) - Franklin County</t>
  </si>
  <si>
    <t>New Boston Local (044461) - Scioto County</t>
  </si>
  <si>
    <t>New Bremen Local (045955) - Auglaize County</t>
  </si>
  <si>
    <t>New Knoxville Local (045963) - Auglaize County</t>
  </si>
  <si>
    <t>New Lebanon Local School District (048710) - Montgomery County</t>
  </si>
  <si>
    <t>New Lexington School District (044479) - Perry County</t>
  </si>
  <si>
    <t>New London Local (047720) - Huron County</t>
  </si>
  <si>
    <t>New Miami Local (046136) - Butler County</t>
  </si>
  <si>
    <t>New Philadelphia City (044487) - Tuscarawas County</t>
  </si>
  <si>
    <t>New Richmond Exempted Village (045559) - Clermont County</t>
  </si>
  <si>
    <t>New Riegel Local (049718) - Seneca County</t>
  </si>
  <si>
    <t>Newark City (044453) - Licking County</t>
  </si>
  <si>
    <t>Newcomerstown Exempted Village (045542) - Tuscarawas County</t>
  </si>
  <si>
    <t>Newton Falls Exempted Village (045567) - Trumbull County</t>
  </si>
  <si>
    <t>Newton Local (048637) - Miami County</t>
  </si>
  <si>
    <t>Niles City (044495) - Trumbull County</t>
  </si>
  <si>
    <t>Noble Local (048900) - Noble County</t>
  </si>
  <si>
    <t>Nordonia Hills City (050047) - Summit County</t>
  </si>
  <si>
    <t>North Baltimore Local (050708) - Wood County</t>
  </si>
  <si>
    <t>North Canton City (044503) - Stark County</t>
  </si>
  <si>
    <t>North Central Local (050641) - Williams County</t>
  </si>
  <si>
    <t>North College Hill City (044511) - Hamilton County</t>
  </si>
  <si>
    <t>North Fork Local (048025) - Licking County</t>
  </si>
  <si>
    <t>North Olmsted City (044529) - Cuyahoga County</t>
  </si>
  <si>
    <t>North Ridgeville City (044537) - Lorain County</t>
  </si>
  <si>
    <t>North Royalton City (044545) - Cuyahoga County</t>
  </si>
  <si>
    <t>North Union Local School District (050336) - Union County</t>
  </si>
  <si>
    <t>Northeastern Local (046250) - Clark County</t>
  </si>
  <si>
    <t>Northeastern Local (046722) - Defiance County</t>
  </si>
  <si>
    <t>Northern Local (049056) - Perry County</t>
  </si>
  <si>
    <t>Northmont City (048728) - Montgomery County</t>
  </si>
  <si>
    <t>Northmor Local (048819) - Morrow County</t>
  </si>
  <si>
    <t>Northridge Local (048033) - Licking County</t>
  </si>
  <si>
    <t>Northridge Local (048736) - Montgomery County</t>
  </si>
  <si>
    <t>Northwest Local (049635) - Scioto County</t>
  </si>
  <si>
    <t>Northwest Local (049908) - Stark County</t>
  </si>
  <si>
    <t>Northwestern Local (046268) - Clark County</t>
  </si>
  <si>
    <t>Northwestern Local (050575) - Wayne County</t>
  </si>
  <si>
    <t>Northwood Local Schools (050716) - Wood County</t>
  </si>
  <si>
    <t>Norton City (044552) - Summit County</t>
  </si>
  <si>
    <t>Norwalk City (044560) - Huron County</t>
  </si>
  <si>
    <t>Norwayne Local (050567) - Wayne County</t>
  </si>
  <si>
    <t>Oak Hill Union Local (047761) - Jackson County</t>
  </si>
  <si>
    <t>Oakwood City (044586) - Montgomery County</t>
  </si>
  <si>
    <t>Oberlin City Schools (044594) - Lorain County</t>
  </si>
  <si>
    <t>Old Fort Local (049726) - Seneca County</t>
  </si>
  <si>
    <t>Olentangy Local (046763) - Delaware County</t>
  </si>
  <si>
    <t>Olmsted Falls City (046573) - Cuyahoga County</t>
  </si>
  <si>
    <t>Ontario Local (049478) - Richland County</t>
  </si>
  <si>
    <t>Oregon City (044602) - Lucas County</t>
  </si>
  <si>
    <t>Orrville City (044610) - Wayne County</t>
  </si>
  <si>
    <t>Osnaburg Local (049916) - Stark County</t>
  </si>
  <si>
    <t>Otsego Local (050724) - Wood County</t>
  </si>
  <si>
    <t>Ottawa Hills Local (048215) - Lucas County</t>
  </si>
  <si>
    <t>Ottawa-Glandorf Local (049379) - Putnam County</t>
  </si>
  <si>
    <t>Ottoville Local (049387) - Putnam County</t>
  </si>
  <si>
    <t>Painesville City Local (044628) - Lake County</t>
  </si>
  <si>
    <t>Paint Valley Local (049510) - Ross County</t>
  </si>
  <si>
    <t>Pandora-Gilboa Local (049395) - Putnam County</t>
  </si>
  <si>
    <t>Parkway Local (048579) - Mercer County</t>
  </si>
  <si>
    <t>Parma City (044636) - Cuyahoga County</t>
  </si>
  <si>
    <t>Patrick Henry Local (047597) - Henry County</t>
  </si>
  <si>
    <t>Paulding Exempted Village (045575) - Paulding County</t>
  </si>
  <si>
    <t>Perkins Local (046813) - Erie County</t>
  </si>
  <si>
    <t>Perry Local (045781) - Allen County</t>
  </si>
  <si>
    <t>Perry Local (047902) - Lake County</t>
  </si>
  <si>
    <t>Perry Local (049924) - Stark County</t>
  </si>
  <si>
    <t>Perrysburg Exempted Village (045583) - Wood County</t>
  </si>
  <si>
    <t>Pettisville Local (047076) - Fulton County</t>
  </si>
  <si>
    <t>Pickerington Local (046896) - Fairfield County</t>
  </si>
  <si>
    <t>Pike-Delta-York Local (047084) - Fulton County</t>
  </si>
  <si>
    <t>Piqua City (044644) - Miami County</t>
  </si>
  <si>
    <t>Plain Local (049932) - Stark County</t>
  </si>
  <si>
    <t>Pleasant Local (048421) - Marion County</t>
  </si>
  <si>
    <t>Plymouth-Shiloh Local (049460) - Richland County</t>
  </si>
  <si>
    <t>Poland Local (048348) - Mahoning County</t>
  </si>
  <si>
    <t>Port Clinton City (044651) - Ottawa County</t>
  </si>
  <si>
    <t>Portsmouth City (044669) - Scioto County</t>
  </si>
  <si>
    <t>Preble Shawnee Local (049288) - Preble County</t>
  </si>
  <si>
    <t>Princeton City (044677) - Hamilton County</t>
  </si>
  <si>
    <t>Ravenna City (044685) - Portage County</t>
  </si>
  <si>
    <t>Reading Community City (044693) - Hamilton County</t>
  </si>
  <si>
    <t>Revere Local (050054) - Summit County</t>
  </si>
  <si>
    <t>Reynoldsburg City (047001) - Franklin County</t>
  </si>
  <si>
    <t>Richmond Heights Local (046599) - Cuyahoga County</t>
  </si>
  <si>
    <t>Ridgemont Local (047506) - Hardin County</t>
  </si>
  <si>
    <t>Ridgewood Local (046474) - Coshocton County</t>
  </si>
  <si>
    <t>Ripley-Union-Lewis-Huntington Local (046078) - Brown County</t>
  </si>
  <si>
    <t>Rittman Exempted Village (045591) - Wayne County</t>
  </si>
  <si>
    <t>River Valley Local (048447) - Marion County</t>
  </si>
  <si>
    <t>River View Local (046482) - Coshocton County</t>
  </si>
  <si>
    <t>Riverdale Local (047514) - Hancock County</t>
  </si>
  <si>
    <t>Riverside Local (047894) - Lake County</t>
  </si>
  <si>
    <t>Riverside Local (048090) - Logan County</t>
  </si>
  <si>
    <t>Rock Hill Local (047944) - Lawrence County</t>
  </si>
  <si>
    <t>Rocky River City (044701) - Cuyahoga County</t>
  </si>
  <si>
    <t>Rolling Hills Local (047308) - Guernsey County</t>
  </si>
  <si>
    <t>Rootstown Local (049213) - Portage County</t>
  </si>
  <si>
    <t>Ross Local (046144) - Butler County</t>
  </si>
  <si>
    <t>Rossford Exempted Village (045609) - Wood County</t>
  </si>
  <si>
    <t>Russia Local (049817) - Shelby County</t>
  </si>
  <si>
    <t>Salem City (044735) - Columbiana County</t>
  </si>
  <si>
    <t>Sandusky City (044743) - Erie County</t>
  </si>
  <si>
    <t>Sandy Valley Local (049940) - Stark County</t>
  </si>
  <si>
    <t>Scioto Valley Local (049130) - Pike County</t>
  </si>
  <si>
    <t>Sebring Local (048355) - Mahoning County</t>
  </si>
  <si>
    <t>Seneca East Local (049684) - Seneca County</t>
  </si>
  <si>
    <t>Shadyside Local (046003) - Belmont County</t>
  </si>
  <si>
    <t>Shaker Heights City (044750) - Cuyahoga County</t>
  </si>
  <si>
    <t>Shawnee Local (045799) - Allen County</t>
  </si>
  <si>
    <t>Sheffield-Sheffield Lake City (044768) - Lorain County</t>
  </si>
  <si>
    <t>Shelby City (044776) - Richland County</t>
  </si>
  <si>
    <t>Sidney City (044784) - Shelby County</t>
  </si>
  <si>
    <t>Solon City (046607) - Cuyahoga County</t>
  </si>
  <si>
    <t>South Central Local (047738) - Huron County</t>
  </si>
  <si>
    <t>South Euclid-Lyndhurst City (044792) - Cuyahoga County</t>
  </si>
  <si>
    <t>South Point Local (047951) - Lawrence County</t>
  </si>
  <si>
    <t>South Range Local (048363) - Mahoning County</t>
  </si>
  <si>
    <t>South-Western City (044800) - Franklin County</t>
  </si>
  <si>
    <t>Southeast Local (049221) - Portage County</t>
  </si>
  <si>
    <t>Southeastern Local (046276) - Clark County</t>
  </si>
  <si>
    <t>Southeastern Local (049528) - Ross County</t>
  </si>
  <si>
    <t>Southern Local (046441) - Columbiana County</t>
  </si>
  <si>
    <t>Southern Local (048538) - Meigs County</t>
  </si>
  <si>
    <t>Southern Local (049064) - Perry County</t>
  </si>
  <si>
    <t>Southington Local (050237) - Trumbull County</t>
  </si>
  <si>
    <t>Southwest Licking Local (048041) - Licking County</t>
  </si>
  <si>
    <t>Southwest Local (047381) - Hamilton County</t>
  </si>
  <si>
    <t>Spencerville Local (045807) - Allen County</t>
  </si>
  <si>
    <t>Springboro Community City (050427) - Warren County</t>
  </si>
  <si>
    <t>Springfield City School District (044818) - Clark County</t>
  </si>
  <si>
    <t>Springfield Local (048223) - Lucas County</t>
  </si>
  <si>
    <t>Springfield Local (048371) - Mahoning County</t>
  </si>
  <si>
    <t>Springfield Local (050062) - Summit County</t>
  </si>
  <si>
    <t>St Bernard-Elmwood Place City (044719) - Hamilton County</t>
  </si>
  <si>
    <t>St Clairsville-Richland City (045997) - Belmont County</t>
  </si>
  <si>
    <t>St Henry Consolidated Local (048587) - Mercer County</t>
  </si>
  <si>
    <t>St Marys City (044727) - Auglaize County</t>
  </si>
  <si>
    <t>Steubenville City (044826) - Jefferson County</t>
  </si>
  <si>
    <t>Stow-Munroe Falls City School District (044834) - Summit County</t>
  </si>
  <si>
    <t>Strasburg-Franklin Local (050294) - Tuscarawas County</t>
  </si>
  <si>
    <t>Streetsboro City (049239) - Portage County</t>
  </si>
  <si>
    <t>Strongsville City (044842) - Cuyahoga County</t>
  </si>
  <si>
    <t>Struthers City (044859) - Mahoning County</t>
  </si>
  <si>
    <t>Stryker Local (050658) - Williams County</t>
  </si>
  <si>
    <t>Swanton Local (047092) - Fulton County</t>
  </si>
  <si>
    <t>Switzerland of Ohio Local (048652) - Monroe County</t>
  </si>
  <si>
    <t>Sycamore Community City (044867) - Hamilton County</t>
  </si>
  <si>
    <t>Sylvania Schools (044875) - Lucas County</t>
  </si>
  <si>
    <t>Symmes Valley Local (047969) - Lawrence County</t>
  </si>
  <si>
    <t>Talawanda City (046151) - Butler County</t>
  </si>
  <si>
    <t>Tallmadge City (044883) - Summit County</t>
  </si>
  <si>
    <t>Teays Valley Local (049098) - Pickaway County</t>
  </si>
  <si>
    <t>Tecumseh Local (046243) - Clark County</t>
  </si>
  <si>
    <t>Tipp City Exempted Village (045617) - Miami County</t>
  </si>
  <si>
    <t>Toledo City (044909) - Lucas County</t>
  </si>
  <si>
    <t>Toronto City (044917) - Jefferson County</t>
  </si>
  <si>
    <t>Tri-County North Local (091397) - Preble County</t>
  </si>
  <si>
    <t>Tri-Village Local (046680) - Darke County</t>
  </si>
  <si>
    <t>Triad Local (046201) - Champaign County</t>
  </si>
  <si>
    <t>Trimble Local (045922) - Athens County</t>
  </si>
  <si>
    <t>Triway Local (050591) - Wayne County</t>
  </si>
  <si>
    <t>Trotwood-Madison City (048694) - Montgomery County</t>
  </si>
  <si>
    <t>Troy City (044925) - Miami County</t>
  </si>
  <si>
    <t>Tuscarawas Valley Local (050302) - Tuscarawas County</t>
  </si>
  <si>
    <t>Tuslaw Local (049957) - Stark County</t>
  </si>
  <si>
    <t>Twin Valley Community Local (049296) - Preble County</t>
  </si>
  <si>
    <t>Twinsburg City (050070) - Summit County</t>
  </si>
  <si>
    <t>Union Local (046011) - Belmont County</t>
  </si>
  <si>
    <t>Union-Scioto Local (049536) - Ross County</t>
  </si>
  <si>
    <t>United Local (046458) - Columbiana County</t>
  </si>
  <si>
    <t>Upper Arlington City (044933) - Franklin County</t>
  </si>
  <si>
    <t>Upper Sandusky Exempted Village (045625) - Wyandot County</t>
  </si>
  <si>
    <t>Upper Scioto Valley Local (047522) - Hardin County</t>
  </si>
  <si>
    <t>Urbana City (044941) - Champaign County</t>
  </si>
  <si>
    <t>Valley Local (049643) - Scioto County</t>
  </si>
  <si>
    <t>Valley View Local (048744) - Montgomery County</t>
  </si>
  <si>
    <t>Van Buren Local (047464) - Hancock County</t>
  </si>
  <si>
    <t>Van Wert City (044966) - Van Wert County</t>
  </si>
  <si>
    <t>Vandalia-Butler City (044958) - Montgomery County</t>
  </si>
  <si>
    <t>Vanlue Local (047472) - Hancock County</t>
  </si>
  <si>
    <t>Vermilion Local (046821) - Erie County</t>
  </si>
  <si>
    <t>Versailles Exempted Village (045633) - Darke County</t>
  </si>
  <si>
    <t>Vinton County Local (050393) - Vinton County</t>
  </si>
  <si>
    <t>Walnut Township Local (046904) - Fairfield County</t>
  </si>
  <si>
    <t>Wapakoneta City (044982) - Auglaize County</t>
  </si>
  <si>
    <t>Warren City (044990) - Trumbull County</t>
  </si>
  <si>
    <t>Warren Local (050500) - Washington County</t>
  </si>
  <si>
    <t>Warrensville Heights City (045005) - Cuyahoga County</t>
  </si>
  <si>
    <t>Washington Court House City (045013) - Fayette County</t>
  </si>
  <si>
    <t>Washington-Nile Local (049650) - Scioto County</t>
  </si>
  <si>
    <t>Waterloo Local (049247) - Portage County</t>
  </si>
  <si>
    <t>Wauseon Exempted Village (045641) - Fulton County</t>
  </si>
  <si>
    <t>Waverly City (049148) - Pike County</t>
  </si>
  <si>
    <t>Wayne Local (050468) - Warren County</t>
  </si>
  <si>
    <t>Wayne Trace Local (049031) - Paulding County</t>
  </si>
  <si>
    <t>Waynesfield-Goshen Local (045971) - Auglaize County</t>
  </si>
  <si>
    <t>Weathersfield Local (050252) - Trumbull County</t>
  </si>
  <si>
    <t>Wellington Exempted Village (045658) - Lorain County</t>
  </si>
  <si>
    <t>Wellsville Local (045039) - Columbiana County</t>
  </si>
  <si>
    <t>West Branch Local (048389) - Mahoning County</t>
  </si>
  <si>
    <t>West Carrollton City (045054) - Montgomery County</t>
  </si>
  <si>
    <t>West Clermont Local (046359) - Clermont County</t>
  </si>
  <si>
    <t>West Geauga Local (047225) - Geauga County</t>
  </si>
  <si>
    <t>West Holmes Local (047696) - Holmes County</t>
  </si>
  <si>
    <t>West Liberty-Salem Local (046219) - Champaign County</t>
  </si>
  <si>
    <t>West Muskingum Local (048884) - Muskingum County</t>
  </si>
  <si>
    <t>Western Brown Local (046060) - Brown County</t>
  </si>
  <si>
    <t>Western Local (049155) - Pike County</t>
  </si>
  <si>
    <t>Western Reserve Local (047746) - Huron County</t>
  </si>
  <si>
    <t>Western Reserve Local (048397) - Mahoning County</t>
  </si>
  <si>
    <t>Westerville City (045047) - Franklin County</t>
  </si>
  <si>
    <t>Westfall Local (049106) - Pickaway County</t>
  </si>
  <si>
    <t>Westlake City (045062) - Cuyahoga County</t>
  </si>
  <si>
    <t>Wheelersburg Local (049668) - Scioto County</t>
  </si>
  <si>
    <t>Whitehall City (045070) - Franklin County</t>
  </si>
  <si>
    <t>Wickliffe City (045088) - Lake County</t>
  </si>
  <si>
    <t>Willard City (045096) - Huron County</t>
  </si>
  <si>
    <t>Williamsburg Local (046367) - Clermont County</t>
  </si>
  <si>
    <t>Willoughby-Eastlake City (045104) - Lake County</t>
  </si>
  <si>
    <t>Wilmington City (045112) - Clinton County</t>
  </si>
  <si>
    <t>Windham Exempted Village (045666) - Portage County</t>
  </si>
  <si>
    <t>Winton Woods City (044081) - Hamilton County</t>
  </si>
  <si>
    <t>Wolf Creek Local (050518) - Washington County</t>
  </si>
  <si>
    <t>Woodmore Local (049577) - Sandusky County</t>
  </si>
  <si>
    <t>Woodridge Local (049973) - Summit County</t>
  </si>
  <si>
    <t>Wooster City (045120) - Wayne County</t>
  </si>
  <si>
    <t>Worthington City (045138) - Franklin County</t>
  </si>
  <si>
    <t>Wynford Local (046524) - Crawford County</t>
  </si>
  <si>
    <t>Wyoming City (045146) - Hamilton County</t>
  </si>
  <si>
    <t>Xenia Community City (045153) - Greene County</t>
  </si>
  <si>
    <t>Yellow Springs Exempted Village (045674) - Greene County</t>
  </si>
  <si>
    <t>Youngstown City (045161) - Mahoning County</t>
  </si>
  <si>
    <t>Zane Trace Local (049544) - Ross County</t>
  </si>
  <si>
    <t>Zanesville City (045179) - Muskingum County</t>
  </si>
  <si>
    <t>% of Asian/Pacific Islander Students</t>
  </si>
  <si>
    <t xml:space="preserve">Ohio Department Of Education &amp; Workforce     </t>
  </si>
  <si>
    <t>Athens City School District (043521) - Athens County</t>
  </si>
  <si>
    <t>District Area Square Mileage FY25</t>
  </si>
  <si>
    <t>District Pupil Density FY25</t>
  </si>
  <si>
    <t>Enrolled ADM FY25</t>
  </si>
  <si>
    <t>Asian/Pacific Islander Students as % of Total FY25</t>
  </si>
  <si>
    <t>Black Students as % of Total FY25</t>
  </si>
  <si>
    <t>American Indian/Alaskan Native Students as % of Total FY25</t>
  </si>
  <si>
    <t>Hispanic Students as % of Total FY25</t>
  </si>
  <si>
    <t>White Students as % of Total FY25</t>
  </si>
  <si>
    <t>Multiracial Students as % of Total FY25</t>
  </si>
  <si>
    <t>% of Students Economically Disadvantaged FY25</t>
  </si>
  <si>
    <t>% of Students English Learners FY25</t>
  </si>
  <si>
    <t>% of Students with Disabilities FY25</t>
  </si>
  <si>
    <t>Classroom Teachers' Average Salary FY25</t>
  </si>
  <si>
    <t>% of Teachers with 0-4 Years Experience FY25</t>
  </si>
  <si>
    <t>% of Teachers with 4-10 Years Experience FY25</t>
  </si>
  <si>
    <t>% of Teachers with 10+ Years Experience FY25</t>
  </si>
  <si>
    <t>FTE Number of Administrators FY25</t>
  </si>
  <si>
    <t>Administrators' Average Salary FY25</t>
  </si>
  <si>
    <t>Pupil Administrator Ratio FY25</t>
  </si>
  <si>
    <t>Assessed Property Valuation Per Pupil FY24</t>
  </si>
  <si>
    <t>Res &amp; Agr Real Property Valuation as % of Total TY24</t>
  </si>
  <si>
    <t>All Other Real Property Valuation as % of Total TY24</t>
  </si>
  <si>
    <t>Public Utility Tangible Value as % of Total TY24</t>
  </si>
  <si>
    <t>Business Valuation as % of Total TY24</t>
  </si>
  <si>
    <t>Per Pupil Revenue Raised by One Mill Property Tax TY24</t>
  </si>
  <si>
    <t>Total Property Tax Per Pupil ExJVS TY24</t>
  </si>
  <si>
    <t>Rollback &amp; Homestead Per Pupil FY25</t>
  </si>
  <si>
    <t>OFCC 3-Year Adjusted Valuation Per Pupil FY26</t>
  </si>
  <si>
    <t>District Ranking of OFCC Valuation Per Pupil FY26</t>
  </si>
  <si>
    <t>Ohio Median Income TY23</t>
  </si>
  <si>
    <t>Federal Average Income TY23</t>
  </si>
  <si>
    <t>Current Operating Millage Excluding JVS TY24</t>
  </si>
  <si>
    <t>Effective Class 1 Millage Excluding JVS TY24</t>
  </si>
  <si>
    <t>Effective Class 2 Millage Excluding JVS TY24</t>
  </si>
  <si>
    <t>Total Permanent Improvement Millage TY24</t>
  </si>
  <si>
    <t>Class 1 Permanent Improvement Millage TY24</t>
  </si>
  <si>
    <t>Class 2 Permanent Improvement Millage TY24</t>
  </si>
  <si>
    <t>School District Income Tax Per Pupil FY24</t>
  </si>
  <si>
    <t>Local Tax Effort Index FY25</t>
  </si>
  <si>
    <t>Administrator Expenditure Per Pupil FY25</t>
  </si>
  <si>
    <t>Building Operation Expenditure Per Pupil FY25</t>
  </si>
  <si>
    <t>Instructional Expenditure Per Pupil FY25</t>
  </si>
  <si>
    <t>Pupil Support Expenditure Per Pupil FY25</t>
  </si>
  <si>
    <t>Staff Support Expenditure Per Pupil FY25</t>
  </si>
  <si>
    <t>Total Operating Expenditure Per Pupil FY25</t>
  </si>
  <si>
    <t>State Revenue Per Pupil FY25</t>
  </si>
  <si>
    <t>State Revenue as % of Total FY25</t>
  </si>
  <si>
    <t>Local Revenue Per Pupil FY25</t>
  </si>
  <si>
    <t>Local Revenue as % of Total FY25</t>
  </si>
  <si>
    <t>Other Non-Tax Revenue Per Pupil FY25</t>
  </si>
  <si>
    <t>Other Non-Tax Revenue as % of Total FY25</t>
  </si>
  <si>
    <t>Federal Revenue Per Pupil FY25</t>
  </si>
  <si>
    <t>Federal Revenue as % of Total FY25</t>
  </si>
  <si>
    <t>Total Revenue Per Pupil FY25</t>
  </si>
  <si>
    <t>Salaries as % of Operating Expenditures FY25</t>
  </si>
  <si>
    <t>Fringe Benefits as % of Operating Expenditures FY25</t>
  </si>
  <si>
    <t>Purchased Services as % of Operating Expenditures FY25</t>
  </si>
  <si>
    <t>Supplies &amp; Materials as % of Operating Expenditures FY25</t>
  </si>
  <si>
    <t>Other Expenses as % of Operating Expenditures FY25</t>
  </si>
  <si>
    <t>Bellefontaine City  (043588) - Logan County</t>
  </si>
  <si>
    <t>Cuyahoga Falls City School District (043836) - Summit County</t>
  </si>
  <si>
    <t>Fairborn City  (043968) - Greene County</t>
  </si>
  <si>
    <t>Gallipolis City  (044032) - Gallia County</t>
  </si>
  <si>
    <t>Greenville City  (044099) - Darke County</t>
  </si>
  <si>
    <t>Norwood City  (044578) - Hamilton County</t>
  </si>
  <si>
    <t>Tiffin City Schools (044891) - Seneca County</t>
  </si>
  <si>
    <t>Wadsworth City  (044974) - Medina County</t>
  </si>
  <si>
    <t>Wellston City  (045021) - Jackson County</t>
  </si>
  <si>
    <t>Pymatuning Valley Local School District (045880) - Ashtabula County</t>
  </si>
  <si>
    <t>Orange City  (046581) - Cuyahoga County</t>
  </si>
  <si>
    <t>Arcanum-Butler Local  (046631) - Darke County</t>
  </si>
  <si>
    <t>Ayersville Local  (046706) - Defiance County</t>
  </si>
  <si>
    <t>Central Local  (046714) - Defiance County</t>
  </si>
  <si>
    <t>Northwest Local  (047365) - Hamilton County</t>
  </si>
  <si>
    <t>Oak Hills Local  (047373) - Hamilton County</t>
  </si>
  <si>
    <t>Three Rivers Local  (047399) - Hamilton County</t>
  </si>
  <si>
    <t>East Holmes Local  (047688) - Holmes County</t>
  </si>
  <si>
    <t>Buckeye Local  (047787) - Jefferson County</t>
  </si>
  <si>
    <t>Danville Local  (047837) - Knox County</t>
  </si>
  <si>
    <t>Madison Local  (047886) - Lake County</t>
  </si>
  <si>
    <t>Fairland Local  (047936) - Lawrence County</t>
  </si>
  <si>
    <t>Washington Local  (048231) - Lucas County</t>
  </si>
  <si>
    <t>Ridgedale Local  (048439) - Marion County</t>
  </si>
  <si>
    <t>Buckeye Local  (048470) - Medina County</t>
  </si>
  <si>
    <t>Franklin Local  (048843) - Muskingum County</t>
  </si>
  <si>
    <t>Tri-Valley Local  (048876) - Muskingum County</t>
  </si>
  <si>
    <t>Brookfield Local  (050120) - Trumbull County</t>
  </si>
  <si>
    <t>Waynedale Local (050583) - Wayne County</t>
  </si>
  <si>
    <t>Assessed Property Valuation Per-pupil (TY24)</t>
  </si>
  <si>
    <t>% of Res &amp; Agr Real Property Valuation (TY24)</t>
  </si>
  <si>
    <t>% of All Other Real Property Valuation (TY24)</t>
  </si>
  <si>
    <t>% of Public Utility Tangible Value (TY24)</t>
  </si>
  <si>
    <t>% of Business Valuation (TY24)</t>
  </si>
  <si>
    <t>Per-pupil Revenue Raised By One Mill Property Tax (TY24)</t>
  </si>
  <si>
    <t>Total Property Tax Per-pupil (TY24)</t>
  </si>
  <si>
    <t>Rollback &amp; Homestead Per-pupil (FY25)</t>
  </si>
  <si>
    <t>OFCC 3-Year Adjusted Valuation Per-pupil (FY26)</t>
  </si>
  <si>
    <t>District Ranking Of OFCC Valuation Per-pupil (FY26)</t>
  </si>
  <si>
    <t>Ohio Median Income (TY23)</t>
  </si>
  <si>
    <t>Federal Average Income (TY23)</t>
  </si>
  <si>
    <t>Current Operating Millage Excluding JVSD Mills (TY24)</t>
  </si>
  <si>
    <t>Effective Class 1 Millage Excluding JVSD Mills (TY24)</t>
  </si>
  <si>
    <t>Effective Class 2 Millage Excluding JVSD Mills (TY24)</t>
  </si>
  <si>
    <t>Total Permanent Improvement Millage (TY24)</t>
  </si>
  <si>
    <t>Class 1 Permanent Improvement Millage (TY24)</t>
  </si>
  <si>
    <t>Class 2 Permanent Improvement Millage (TY24)</t>
  </si>
  <si>
    <t>School District Income Tax Per-pupil (FY25)</t>
  </si>
  <si>
    <t>Local Tax Effort Index (FY25)</t>
  </si>
  <si>
    <t>A - Demographic Data (FY25)</t>
  </si>
  <si>
    <t>B - Personnel Data (FY25)</t>
  </si>
  <si>
    <t>E - Operating Expenditure Per-pupil Data (FY25)</t>
  </si>
  <si>
    <t>F - Revenue By Source Data (FY25)</t>
  </si>
  <si>
    <t>G - District Financial Status From Five Year Forecast Data (FY25)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</si>
</sst>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&quot;$&quot;#,##0.00"/>
    <numFmt numFmtId="165" formatCode="0.0000"/>
    <numFmt numFmtId="166" formatCode="#,##0.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 Narrow"/>
      <family val="2"/>
    </font>
    <font>
      <b/>
      <sz val="2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0" fontId="0" fillId="35" borderId="0" xfId="0" applyFill="1"/>
    <xf numFmtId="0" fontId="0" fillId="33" borderId="0" xfId="0" applyFill="1"/>
    <xf numFmtId="0" fontId="20" fillId="36" borderId="0" xfId="0" applyFont="1" applyFill="1" applyAlignment="1" applyProtection="1">
      <alignment vertical="center"/>
      <protection hidden="1"/>
    </xf>
    <xf numFmtId="0" fontId="20" fillId="36" borderId="0" xfId="0" applyFont="1" applyFill="1" applyAlignment="1" applyProtection="1">
      <alignment horizontal="center" vertical="center"/>
      <protection hidden="1"/>
    </xf>
    <xf numFmtId="0" fontId="21" fillId="36" borderId="0" xfId="0" applyFont="1" applyFill="1" applyAlignment="1" applyProtection="1">
      <alignment horizontal="center"/>
      <protection hidden="1"/>
    </xf>
    <xf numFmtId="0" fontId="0" fillId="36" borderId="0" xfId="0" applyFill="1" applyAlignment="1" applyProtection="1">
      <alignment vertical="center"/>
      <protection hidden="1"/>
    </xf>
    <xf numFmtId="0" fontId="22" fillId="36" borderId="0" xfId="0" applyFont="1" applyFill="1" applyAlignment="1" applyProtection="1">
      <alignment horizontal="center" vertical="center"/>
      <protection hidden="1"/>
    </xf>
    <xf numFmtId="0" fontId="23" fillId="35" borderId="11" xfId="0" applyFont="1" applyFill="1" applyBorder="1" applyProtection="1">
      <protection hidden="1"/>
    </xf>
    <xf numFmtId="0" fontId="23" fillId="35" borderId="11" xfId="0" applyFont="1" applyFill="1" applyBorder="1" applyAlignment="1" applyProtection="1">
      <alignment vertical="center"/>
      <protection hidden="1"/>
    </xf>
    <xf numFmtId="0" fontId="23" fillId="35" borderId="17" xfId="0" applyFont="1" applyFill="1" applyBorder="1" applyAlignment="1" applyProtection="1">
      <alignment horizontal="center" vertical="center" wrapText="1"/>
      <protection locked="0" hidden="1"/>
    </xf>
    <xf numFmtId="0" fontId="0" fillId="33" borderId="16" xfId="0" applyFill="1" applyBorder="1"/>
    <xf numFmtId="0" fontId="0" fillId="33" borderId="18" xfId="0" applyFill="1" applyBorder="1"/>
    <xf numFmtId="0" fontId="0" fillId="0" borderId="10" xfId="0" applyBorder="1"/>
    <xf numFmtId="0" fontId="0" fillId="36" borderId="0" xfId="0" applyFill="1" applyAlignment="1" applyProtection="1">
      <alignment horizontal="right"/>
      <protection hidden="1"/>
    </xf>
    <xf numFmtId="0" fontId="16" fillId="33" borderId="0" xfId="0" applyFont="1" applyFill="1" applyProtection="1">
      <protection hidden="1"/>
    </xf>
    <xf numFmtId="0" fontId="0" fillId="33" borderId="0" xfId="0" applyFill="1" applyAlignment="1" applyProtection="1">
      <alignment horizontal="center" vertical="center"/>
      <protection hidden="1"/>
    </xf>
    <xf numFmtId="4" fontId="0" fillId="34" borderId="0" xfId="0" applyNumberFormat="1" applyFill="1" applyAlignment="1" applyProtection="1">
      <alignment horizontal="right"/>
      <protection hidden="1"/>
    </xf>
    <xf numFmtId="2" fontId="0" fillId="33" borderId="0" xfId="0" applyNumberFormat="1" applyFill="1" applyAlignment="1" applyProtection="1">
      <alignment horizontal="right"/>
      <protection hidden="1"/>
    </xf>
    <xf numFmtId="4" fontId="0" fillId="33" borderId="0" xfId="0" applyNumberFormat="1" applyFill="1" applyAlignment="1" applyProtection="1">
      <alignment horizontal="right"/>
      <protection hidden="1"/>
    </xf>
    <xf numFmtId="10" fontId="0" fillId="34" borderId="0" xfId="0" applyNumberFormat="1" applyFill="1" applyAlignment="1" applyProtection="1">
      <alignment horizontal="right"/>
      <protection hidden="1"/>
    </xf>
    <xf numFmtId="10" fontId="0" fillId="33" borderId="0" xfId="0" applyNumberFormat="1" applyFill="1" applyAlignment="1" applyProtection="1">
      <alignment horizontal="right"/>
      <protection hidden="1"/>
    </xf>
    <xf numFmtId="0" fontId="16" fillId="33" borderId="10" xfId="0" applyFont="1" applyFill="1" applyBorder="1" applyProtection="1">
      <protection hidden="1"/>
    </xf>
    <xf numFmtId="10" fontId="0" fillId="34" borderId="10" xfId="0" applyNumberFormat="1" applyFill="1" applyBorder="1" applyAlignment="1" applyProtection="1">
      <alignment horizontal="right"/>
      <protection hidden="1"/>
    </xf>
    <xf numFmtId="10" fontId="0" fillId="33" borderId="10" xfId="0" applyNumberFormat="1" applyFill="1" applyBorder="1" applyAlignment="1" applyProtection="1">
      <alignment horizontal="right"/>
      <protection hidden="1"/>
    </xf>
    <xf numFmtId="4" fontId="0" fillId="36" borderId="0" xfId="0" applyNumberFormat="1" applyFill="1" applyAlignment="1" applyProtection="1">
      <alignment horizontal="right"/>
      <protection hidden="1"/>
    </xf>
    <xf numFmtId="2" fontId="0" fillId="36" borderId="0" xfId="0" applyNumberFormat="1" applyFill="1" applyAlignment="1" applyProtection="1">
      <alignment horizontal="right"/>
      <protection hidden="1"/>
    </xf>
    <xf numFmtId="0" fontId="0" fillId="33" borderId="0" xfId="0" applyFill="1" applyAlignment="1" applyProtection="1">
      <alignment horizontal="center"/>
      <protection hidden="1"/>
    </xf>
    <xf numFmtId="164" fontId="0" fillId="34" borderId="0" xfId="0" applyNumberFormat="1" applyFill="1" applyAlignment="1" applyProtection="1">
      <alignment horizontal="right"/>
      <protection hidden="1"/>
    </xf>
    <xf numFmtId="164" fontId="0" fillId="33" borderId="0" xfId="0" applyNumberFormat="1" applyFill="1" applyAlignment="1" applyProtection="1">
      <alignment horizontal="right"/>
      <protection hidden="1"/>
    </xf>
    <xf numFmtId="0" fontId="0" fillId="33" borderId="10" xfId="0" applyFill="1" applyBorder="1" applyAlignment="1" applyProtection="1">
      <alignment horizontal="center"/>
      <protection hidden="1"/>
    </xf>
    <xf numFmtId="4" fontId="0" fillId="34" borderId="10" xfId="0" applyNumberFormat="1" applyFill="1" applyBorder="1" applyAlignment="1" applyProtection="1">
      <alignment horizontal="right"/>
      <protection hidden="1"/>
    </xf>
    <xf numFmtId="2" fontId="0" fillId="33" borderId="10" xfId="0" applyNumberFormat="1" applyFill="1" applyBorder="1" applyAlignment="1" applyProtection="1">
      <alignment horizontal="right"/>
      <protection hidden="1"/>
    </xf>
    <xf numFmtId="4" fontId="0" fillId="33" borderId="10" xfId="0" applyNumberFormat="1" applyFill="1" applyBorder="1" applyAlignment="1" applyProtection="1">
      <alignment horizontal="right"/>
      <protection hidden="1"/>
    </xf>
    <xf numFmtId="7" fontId="0" fillId="34" borderId="0" xfId="0" applyNumberFormat="1" applyFill="1" applyAlignment="1" applyProtection="1">
      <alignment horizontal="right"/>
      <protection hidden="1"/>
    </xf>
    <xf numFmtId="3" fontId="0" fillId="34" borderId="0" xfId="0" applyNumberFormat="1" applyFill="1" applyAlignment="1" applyProtection="1">
      <alignment horizontal="right"/>
      <protection hidden="1"/>
    </xf>
    <xf numFmtId="1" fontId="0" fillId="33" borderId="0" xfId="0" applyNumberFormat="1" applyFill="1" applyAlignment="1" applyProtection="1">
      <alignment horizontal="right"/>
      <protection hidden="1"/>
    </xf>
    <xf numFmtId="1" fontId="0" fillId="34" borderId="0" xfId="0" applyNumberFormat="1" applyFill="1" applyAlignment="1" applyProtection="1">
      <alignment horizontal="right"/>
      <protection hidden="1"/>
    </xf>
    <xf numFmtId="164" fontId="0" fillId="34" borderId="10" xfId="0" applyNumberFormat="1" applyFill="1" applyBorder="1" applyAlignment="1" applyProtection="1">
      <alignment horizontal="right"/>
      <protection hidden="1"/>
    </xf>
    <xf numFmtId="164" fontId="0" fillId="33" borderId="10" xfId="0" applyNumberFormat="1" applyFill="1" applyBorder="1" applyAlignment="1" applyProtection="1">
      <alignment horizontal="right"/>
      <protection hidden="1"/>
    </xf>
    <xf numFmtId="166" fontId="0" fillId="34" borderId="10" xfId="0" applyNumberFormat="1" applyFill="1" applyBorder="1" applyAlignment="1" applyProtection="1">
      <alignment horizontal="right"/>
      <protection hidden="1"/>
    </xf>
    <xf numFmtId="165" fontId="0" fillId="33" borderId="10" xfId="0" applyNumberFormat="1" applyFill="1" applyBorder="1" applyAlignment="1" applyProtection="1">
      <alignment horizontal="right"/>
      <protection hidden="1"/>
    </xf>
    <xf numFmtId="165" fontId="0" fillId="34" borderId="10" xfId="0" applyNumberFormat="1" applyFill="1" applyBorder="1" applyAlignment="1" applyProtection="1">
      <alignment horizontal="right"/>
      <protection hidden="1"/>
    </xf>
    <xf numFmtId="166" fontId="0" fillId="33" borderId="10" xfId="0" applyNumberFormat="1" applyFill="1" applyBorder="1" applyAlignment="1" applyProtection="1">
      <alignment horizontal="right"/>
      <protection hidden="1"/>
    </xf>
    <xf numFmtId="164" fontId="0" fillId="36" borderId="0" xfId="0" applyNumberFormat="1" applyFill="1" applyAlignment="1" applyProtection="1">
      <alignment horizontal="right"/>
      <protection hidden="1"/>
    </xf>
    <xf numFmtId="0" fontId="24" fillId="33" borderId="10" xfId="0" applyFont="1" applyFill="1" applyBorder="1" applyProtection="1">
      <protection hidden="1"/>
    </xf>
    <xf numFmtId="0" fontId="13" fillId="35" borderId="11" xfId="0" applyFont="1" applyFill="1" applyBorder="1" applyAlignment="1" applyProtection="1">
      <alignment horizontal="center" vertical="center" wrapText="1"/>
      <protection hidden="1"/>
    </xf>
    <xf numFmtId="4" fontId="0" fillId="36" borderId="12" xfId="0" applyNumberFormat="1" applyFill="1" applyBorder="1" applyAlignment="1" applyProtection="1">
      <alignment horizontal="right"/>
      <protection hidden="1"/>
    </xf>
    <xf numFmtId="2" fontId="0" fillId="36" borderId="12" xfId="0" applyNumberFormat="1" applyFill="1" applyBorder="1" applyAlignment="1" applyProtection="1">
      <alignment horizontal="right"/>
      <protection hidden="1"/>
    </xf>
    <xf numFmtId="10" fontId="0" fillId="34" borderId="0" xfId="43" applyNumberFormat="1" applyFont="1" applyFill="1" applyAlignment="1" applyProtection="1">
      <alignment horizontal="right"/>
      <protection hidden="1"/>
    </xf>
    <xf numFmtId="164" fontId="0" fillId="34" borderId="0" xfId="43" applyNumberFormat="1" applyFont="1" applyFill="1" applyAlignment="1" applyProtection="1">
      <alignment horizontal="right"/>
      <protection hidden="1"/>
    </xf>
    <xf numFmtId="2" fontId="0" fillId="34" borderId="0" xfId="43" applyNumberFormat="1" applyFont="1" applyFill="1" applyAlignment="1" applyProtection="1">
      <alignment horizontal="right"/>
      <protection hidden="1"/>
    </xf>
    <xf numFmtId="2" fontId="0" fillId="34" borderId="10" xfId="43" applyNumberFormat="1" applyFont="1" applyFill="1" applyBorder="1" applyAlignment="1" applyProtection="1">
      <alignment horizontal="right"/>
      <protection hidden="1"/>
    </xf>
    <xf numFmtId="164" fontId="0" fillId="34" borderId="10" xfId="43" applyNumberFormat="1" applyFont="1" applyFill="1" applyBorder="1" applyAlignment="1" applyProtection="1">
      <alignment horizontal="right"/>
      <protection hidden="1"/>
    </xf>
    <xf numFmtId="0" fontId="16" fillId="36" borderId="12" xfId="0" applyFont="1" applyFill="1" applyBorder="1" applyProtection="1">
      <protection hidden="1"/>
    </xf>
    <xf numFmtId="0" fontId="0" fillId="36" borderId="12" xfId="0" applyFill="1" applyBorder="1"/>
    <xf numFmtId="0" fontId="16" fillId="36" borderId="0" xfId="0" applyFont="1" applyFill="1" applyProtection="1">
      <protection hidden="1"/>
    </xf>
    <xf numFmtId="0" fontId="0" fillId="36" borderId="0" xfId="0" applyFill="1"/>
    <xf numFmtId="0" fontId="16" fillId="36" borderId="12" xfId="0" applyFont="1" applyFill="1" applyBorder="1"/>
    <xf numFmtId="0" fontId="22" fillId="36" borderId="0" xfId="0" applyFont="1" applyFill="1" applyAlignment="1" applyProtection="1">
      <alignment horizontal="center" vertical="center"/>
      <protection hidden="1"/>
    </xf>
    <xf numFmtId="0" fontId="13" fillId="35" borderId="0" xfId="0" applyFont="1" applyFill="1" applyAlignment="1" applyProtection="1">
      <alignment horizontal="center"/>
      <protection locked="0" hidden="1"/>
    </xf>
    <xf numFmtId="0" fontId="13" fillId="35" borderId="0" xfId="0" applyFont="1" applyFill="1" applyAlignment="1" applyProtection="1">
      <alignment horizontal="center"/>
      <protection hidden="1"/>
    </xf>
    <xf numFmtId="49" fontId="19" fillId="35" borderId="0" xfId="0" applyNumberFormat="1" applyFont="1" applyFill="1" applyAlignment="1" applyProtection="1">
      <alignment horizontal="center" vertical="center"/>
      <protection hidden="1"/>
    </xf>
    <xf numFmtId="0" fontId="16" fillId="34" borderId="13" xfId="0" applyFont="1" applyFill="1" applyBorder="1" applyAlignment="1" applyProtection="1">
      <alignment horizontal="center" vertical="center"/>
      <protection locked="0" hidden="1"/>
    </xf>
    <xf numFmtId="0" fontId="16" fillId="34" borderId="14" xfId="0" applyFont="1" applyFill="1" applyBorder="1" applyAlignment="1" applyProtection="1">
      <alignment horizontal="center" vertical="center"/>
      <protection locked="0" hidden="1"/>
    </xf>
    <xf numFmtId="0" fontId="16" fillId="34" borderId="15" xfId="0" applyFont="1" applyFill="1" applyBorder="1" applyAlignment="1" applyProtection="1">
      <alignment horizontal="center" vertical="center"/>
      <protection locked="0" hidden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50864B05-1B35-4A53-8330-B45E35D089FE}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G552"/>
  <sheetViews>
    <sheetView tabSelected="1" topLeftCell="A3" zoomScaleNormal="100" workbookViewId="0">
      <selection activeCell="E4" sqref="E4:G4"/>
    </sheetView>
  </sheetViews>
  <sheetFormatPr defaultColWidth="2.140625" defaultRowHeight="15" x14ac:dyDescent="0.25"/>
  <cols>
    <col min="2" max="2" width="4.5703125" customWidth="1"/>
    <col min="3" max="3" width="3" bestFit="1" customWidth="1"/>
    <col min="4" max="4" width="51.5703125" customWidth="1"/>
    <col min="5" max="5" width="14.85546875" bestFit="1" customWidth="1"/>
    <col min="6" max="6" width="14.42578125" bestFit="1" customWidth="1"/>
    <col min="7" max="7" width="17" bestFit="1" customWidth="1"/>
    <col min="8" max="10" width="18.28515625" bestFit="1" customWidth="1"/>
    <col min="12" max="12" width="1.140625" style="4" customWidth="1"/>
    <col min="13" max="267" width="2.140625" style="4"/>
  </cols>
  <sheetData>
    <row r="1" spans="1:46" x14ac:dyDescent="0.25">
      <c r="A1" s="3"/>
      <c r="B1" s="62" t="s">
        <v>1843</v>
      </c>
      <c r="C1" s="62"/>
      <c r="D1" s="62"/>
      <c r="E1" s="62"/>
      <c r="F1" s="62"/>
      <c r="G1" s="62"/>
      <c r="H1" s="62"/>
      <c r="I1" s="62"/>
      <c r="J1" s="62"/>
      <c r="K1" s="3"/>
    </row>
    <row r="2" spans="1:46" x14ac:dyDescent="0.25">
      <c r="A2" s="3"/>
      <c r="B2" s="63" t="s">
        <v>615</v>
      </c>
      <c r="C2" s="63"/>
      <c r="D2" s="63"/>
      <c r="E2" s="63"/>
      <c r="F2" s="63"/>
      <c r="G2" s="63"/>
      <c r="H2" s="63"/>
      <c r="I2" s="63"/>
      <c r="J2" s="63"/>
      <c r="K2" s="3"/>
    </row>
    <row r="3" spans="1:46" ht="36.75" customHeight="1" thickBot="1" x14ac:dyDescent="0.3">
      <c r="A3" s="3"/>
      <c r="B3" s="64" t="s">
        <v>1235</v>
      </c>
      <c r="C3" s="64"/>
      <c r="D3" s="64"/>
      <c r="E3" s="64"/>
      <c r="F3" s="64"/>
      <c r="G3" s="64"/>
      <c r="H3" s="64"/>
      <c r="I3" s="64"/>
      <c r="J3" s="64"/>
      <c r="K3" s="3"/>
    </row>
    <row r="4" spans="1:46" ht="16.5" thickBot="1" x14ac:dyDescent="0.3">
      <c r="A4" s="3"/>
      <c r="B4" s="5"/>
      <c r="C4" s="6"/>
      <c r="D4" s="6"/>
      <c r="E4" s="65"/>
      <c r="F4" s="66"/>
      <c r="G4" s="67"/>
      <c r="H4" s="7" t="s">
        <v>609</v>
      </c>
      <c r="I4" s="7" t="s">
        <v>610</v>
      </c>
      <c r="J4" s="7" t="s">
        <v>611</v>
      </c>
      <c r="K4" s="3"/>
    </row>
    <row r="5" spans="1:46" ht="15.75" thickBot="1" x14ac:dyDescent="0.3">
      <c r="A5" s="3"/>
      <c r="B5" s="8"/>
      <c r="C5" s="8"/>
      <c r="D5" s="8"/>
      <c r="E5" s="61" t="str">
        <f>IF(E$4&lt;&gt;0,VLOOKUP(E4,Names!A$2:C$610,2,FALSE),"Select a district above")</f>
        <v>Select a district above</v>
      </c>
      <c r="F5" s="61"/>
      <c r="G5" s="61"/>
      <c r="H5" s="9" t="str">
        <f>IF(H$6&lt;&gt;0,VLOOKUP(H6,Names!A$2:C$610,2,FALSE),"Select a district below")</f>
        <v>Select a district below</v>
      </c>
      <c r="I5" s="9" t="str">
        <f>IF(I$6&lt;&gt;0,VLOOKUP(I6,Names!A$2:C$610,2,FALSE),"Select a district below")</f>
        <v>Select a district below</v>
      </c>
      <c r="J5" s="9" t="str">
        <f>IF(J$6&lt;&gt;0,VLOOKUP(J6,Names!A$2:C$610,2,FALSE),"Select a district below")</f>
        <v>Select a district below</v>
      </c>
      <c r="K5" s="3"/>
    </row>
    <row r="6" spans="1:46" ht="47.25" customHeight="1" thickBot="1" x14ac:dyDescent="0.3">
      <c r="A6" s="3"/>
      <c r="B6" s="10"/>
      <c r="C6" s="11"/>
      <c r="D6" s="10"/>
      <c r="E6" s="48" t="str">
        <f>IF(E4&lt;&gt;0,E4,"")</f>
        <v/>
      </c>
      <c r="F6" s="48" t="s">
        <v>626</v>
      </c>
      <c r="G6" s="48" t="s">
        <v>625</v>
      </c>
      <c r="H6" s="12"/>
      <c r="I6" s="12"/>
      <c r="J6" s="12"/>
      <c r="K6" s="3"/>
      <c r="AT6" s="13"/>
    </row>
    <row r="7" spans="1:46" x14ac:dyDescent="0.25">
      <c r="A7" s="3"/>
      <c r="B7" s="56" t="s">
        <v>1953</v>
      </c>
      <c r="C7" s="57"/>
      <c r="D7" s="57"/>
      <c r="E7" s="16"/>
      <c r="F7" s="16"/>
      <c r="G7" s="16"/>
      <c r="H7" s="16"/>
      <c r="I7" s="16"/>
      <c r="J7" s="16"/>
      <c r="K7" s="3"/>
    </row>
    <row r="8" spans="1:46" x14ac:dyDescent="0.25">
      <c r="A8" s="3"/>
      <c r="B8" s="17" t="s">
        <v>612</v>
      </c>
      <c r="C8" s="18">
        <v>1</v>
      </c>
      <c r="D8" t="s">
        <v>616</v>
      </c>
      <c r="E8" s="19" t="str">
        <f>IF(E$4&lt;&gt;0,VLOOKUP(E$5,'District Data'!B$2:BG$609,2,FALSE),"")</f>
        <v/>
      </c>
      <c r="F8" s="20" t="str">
        <f>IF(E$4&lt;&gt;0,VLOOKUP(E$5,'Similar District Data'!B$2:BG$609,2,FALSE),"")</f>
        <v/>
      </c>
      <c r="G8" s="19" t="str">
        <f>IF(E$4&lt;&gt;0, 'Statewide Data'!B1, "")</f>
        <v/>
      </c>
      <c r="H8" s="21" t="str">
        <f>IF(H$6&lt;&gt;0,VLOOKUP(H$5,'District Data'!B$2:BG$609,2,FALSE),"")</f>
        <v/>
      </c>
      <c r="I8" s="19" t="str">
        <f>IF(I$6&lt;&gt;0,VLOOKUP(I$5,'District Data'!B$2:BG$609,2,FALSE),"")</f>
        <v/>
      </c>
      <c r="J8" s="21" t="str">
        <f>IF(J$6&lt;&gt;0,VLOOKUP(J$5,'District Data'!B$2:BG$609,2,FALSE),"")</f>
        <v/>
      </c>
      <c r="K8" s="3"/>
    </row>
    <row r="9" spans="1:46" x14ac:dyDescent="0.25">
      <c r="A9" s="3"/>
      <c r="B9" s="17" t="s">
        <v>612</v>
      </c>
      <c r="C9" s="18">
        <v>2</v>
      </c>
      <c r="D9" t="s">
        <v>617</v>
      </c>
      <c r="E9" s="19" t="str">
        <f>IF(E$4&lt;&gt;0,VLOOKUP(E$5,'District Data'!B$2:BG$609,3,FALSE),"")</f>
        <v/>
      </c>
      <c r="F9" s="20" t="str">
        <f>IF(E$4&lt;&gt;0,VLOOKUP(E$5,'Similar District Data'!B$2:BG$609,3,FALSE),"")</f>
        <v/>
      </c>
      <c r="G9" s="19" t="str">
        <f>IF(E$4&lt;&gt;0, 'Statewide Data'!B2, "")</f>
        <v/>
      </c>
      <c r="H9" s="21" t="str">
        <f>IF(H$6&lt;&gt;0,VLOOKUP(H$5,'District Data'!B$2:BG$609,3,FALSE),"")</f>
        <v/>
      </c>
      <c r="I9" s="19" t="str">
        <f>IF(I$6&lt;&gt;0,VLOOKUP(I$5,'District Data'!B$2:BG$609,3,FALSE),"")</f>
        <v/>
      </c>
      <c r="J9" s="21" t="str">
        <f>IF(J$6&lt;&gt;0,VLOOKUP(J$5,'District Data'!B$2:BG$609,3,FALSE),"")</f>
        <v/>
      </c>
      <c r="K9" s="3"/>
    </row>
    <row r="10" spans="1:46" x14ac:dyDescent="0.25">
      <c r="A10" s="3"/>
      <c r="B10" s="17"/>
      <c r="C10" s="18">
        <v>3</v>
      </c>
      <c r="D10" t="s">
        <v>618</v>
      </c>
      <c r="E10" s="19" t="str">
        <f>IF(E$4&lt;&gt;0,VLOOKUP(E$5,'District Data'!B$2:BG$609,4,FALSE),"")</f>
        <v/>
      </c>
      <c r="F10" s="21" t="str">
        <f>IF(E$4&lt;&gt;0,VLOOKUP(E$5,'Similar District Data'!B$2:BG$609,4,FALSE),"")</f>
        <v/>
      </c>
      <c r="G10" s="19" t="str">
        <f>IF(E$4&lt;&gt;0, 'Statewide Data'!B3, "")</f>
        <v/>
      </c>
      <c r="H10" s="21" t="str">
        <f>IF(H$6&lt;&gt;0,VLOOKUP(H$5,'District Data'!B$2:BG$609,4,FALSE),"")</f>
        <v/>
      </c>
      <c r="I10" s="19" t="str">
        <f>IF(I$6&lt;&gt;0,VLOOKUP(I$5,'District Data'!B$2:BH$609,4,FALSE),"")</f>
        <v/>
      </c>
      <c r="J10" s="21" t="str">
        <f>IF(J$6&lt;&gt;0,VLOOKUP(J$5,'District Data'!B$2:BI$609,4,FALSE),"")</f>
        <v/>
      </c>
      <c r="K10" s="3"/>
    </row>
    <row r="11" spans="1:46" x14ac:dyDescent="0.25">
      <c r="A11" s="3"/>
      <c r="B11" s="17" t="s">
        <v>612</v>
      </c>
      <c r="C11" s="18">
        <v>4</v>
      </c>
      <c r="D11" t="s">
        <v>1842</v>
      </c>
      <c r="E11" s="22" t="str">
        <f>IF(E$4&lt;&gt;0,VLOOKUP(E$5,'District Data'!B$2:BG$609,5,FALSE),"")</f>
        <v/>
      </c>
      <c r="F11" s="23" t="str">
        <f>IF(E$4&lt;&gt;0,VLOOKUP(E$5,'Similar District Data'!B$2:BG$609,5,FALSE),"")</f>
        <v/>
      </c>
      <c r="G11" s="51" t="str">
        <f>IF(E$4&lt;&gt;0, 'Statewide Data'!B4, "")</f>
        <v/>
      </c>
      <c r="H11" s="23" t="str">
        <f>IF(H$6&lt;&gt;0,VLOOKUP(H$5,'District Data'!B$2:BG$609,5,FALSE),"")</f>
        <v/>
      </c>
      <c r="I11" s="22" t="str">
        <f>IF(I$6&lt;&gt;0,VLOOKUP(I$5,'District Data'!B$2:BG$609,5,FALSE),"")</f>
        <v/>
      </c>
      <c r="J11" s="23" t="str">
        <f>IF(J$6&lt;&gt;0,VLOOKUP(J$5,'District Data'!B$2:BG$609,5,FALSE),"")</f>
        <v/>
      </c>
      <c r="K11" s="3"/>
    </row>
    <row r="12" spans="1:46" x14ac:dyDescent="0.25">
      <c r="A12" s="3"/>
      <c r="B12" s="17"/>
      <c r="C12" s="18">
        <v>5</v>
      </c>
      <c r="D12" t="s">
        <v>1238</v>
      </c>
      <c r="E12" s="22" t="str">
        <f>IF(E$4&lt;&gt;0,VLOOKUP(E$5,'District Data'!B$2:BG$609,6,FALSE),"")</f>
        <v/>
      </c>
      <c r="F12" s="23" t="str">
        <f>IF(E$4&lt;&gt;0,VLOOKUP(E$5,'Similar District Data'!B$2:BG$609,6,FALSE),"")</f>
        <v/>
      </c>
      <c r="G12" s="51" t="str">
        <f>IF(E$4&lt;&gt;0, 'Statewide Data'!B5, "")</f>
        <v/>
      </c>
      <c r="H12" s="23" t="str">
        <f>IF(H$6&lt;&gt;0,VLOOKUP(H$5,'District Data'!B$2:BG$609,6,FALSE),"")</f>
        <v/>
      </c>
      <c r="I12" s="22" t="str">
        <f>IF(I$6&lt;&gt;0,VLOOKUP(I$5,'District Data'!B$2:BG$609,6,FALSE),"")</f>
        <v/>
      </c>
      <c r="J12" s="23" t="str">
        <f>IF(J$6&lt;&gt;0,VLOOKUP(J$5,'District Data'!B$2:BG$609,6,FALSE),"")</f>
        <v/>
      </c>
      <c r="K12" s="3"/>
    </row>
    <row r="13" spans="1:46" x14ac:dyDescent="0.25">
      <c r="A13" s="3"/>
      <c r="B13" s="17" t="s">
        <v>612</v>
      </c>
      <c r="C13" s="18">
        <v>6</v>
      </c>
      <c r="D13" t="s">
        <v>1239</v>
      </c>
      <c r="E13" s="22" t="str">
        <f>IF(E$4&lt;&gt;0,VLOOKUP(E$5,'District Data'!B$2:BG$609,7,FALSE),"")</f>
        <v/>
      </c>
      <c r="F13" s="23" t="str">
        <f>IF(E$4&lt;&gt;0,VLOOKUP(E$5,'Similar District Data'!B$2:BG$609,7,FALSE),"")</f>
        <v/>
      </c>
      <c r="G13" s="51" t="str">
        <f>IF(E$4&lt;&gt;0, 'Statewide Data'!B6, "")</f>
        <v/>
      </c>
      <c r="H13" s="23" t="str">
        <f>IF(H$6&lt;&gt;0,VLOOKUP(H$5,'District Data'!B$2:BG$609,7,FALSE),"")</f>
        <v/>
      </c>
      <c r="I13" s="22" t="str">
        <f>IF(I$6&lt;&gt;0,VLOOKUP(I$5,'District Data'!B$2:BG$609,7,FALSE),"")</f>
        <v/>
      </c>
      <c r="J13" s="23" t="str">
        <f>IF(J$6&lt;&gt;0,VLOOKUP(J$5,'District Data'!B$2:BG$609,7,FALSE),"")</f>
        <v/>
      </c>
      <c r="K13" s="3"/>
      <c r="S13" s="14"/>
    </row>
    <row r="14" spans="1:46" x14ac:dyDescent="0.25">
      <c r="A14" s="3"/>
      <c r="B14" s="17" t="s">
        <v>612</v>
      </c>
      <c r="C14" s="18">
        <v>7</v>
      </c>
      <c r="D14" t="s">
        <v>1240</v>
      </c>
      <c r="E14" s="22" t="str">
        <f>IF(E$4&lt;&gt;0,VLOOKUP(E$5,'District Data'!B$2:BG$609,8,FALSE),"")</f>
        <v/>
      </c>
      <c r="F14" s="23" t="str">
        <f>IF(E$4&lt;&gt;0,VLOOKUP(E$5,'Similar District Data'!B$2:BG$609,8,FALSE),"")</f>
        <v/>
      </c>
      <c r="G14" s="51" t="str">
        <f>IF(E$4&lt;&gt;0, 'Statewide Data'!B7, "")</f>
        <v/>
      </c>
      <c r="H14" s="23" t="str">
        <f>IF(H$6&lt;&gt;0,VLOOKUP(H$5,'District Data'!B$2:BG$609,8,FALSE),"")</f>
        <v/>
      </c>
      <c r="I14" s="22" t="str">
        <f>IF(I$6&lt;&gt;0,VLOOKUP(I$5,'District Data'!B$2:BG$609,8,FALSE),"")</f>
        <v/>
      </c>
      <c r="J14" s="23" t="str">
        <f>IF(J$6&lt;&gt;0,VLOOKUP(J$5,'District Data'!B$2:BG$609,8,FALSE),"")</f>
        <v/>
      </c>
      <c r="K14" s="3"/>
    </row>
    <row r="15" spans="1:46" x14ac:dyDescent="0.25">
      <c r="A15" s="3"/>
      <c r="B15" s="17" t="s">
        <v>612</v>
      </c>
      <c r="C15" s="18">
        <v>8</v>
      </c>
      <c r="D15" t="s">
        <v>1241</v>
      </c>
      <c r="E15" s="22" t="str">
        <f>IF(E$4&lt;&gt;0,VLOOKUP(E$5,'District Data'!B$2:BG$609,9,FALSE),"")</f>
        <v/>
      </c>
      <c r="F15" s="23" t="str">
        <f>IF(E$4&lt;&gt;0,VLOOKUP(E$5,'Similar District Data'!B$2:BG$609,9,FALSE),"")</f>
        <v/>
      </c>
      <c r="G15" s="51" t="str">
        <f>IF(E$4&lt;&gt;0, 'Statewide Data'!B8, "")</f>
        <v/>
      </c>
      <c r="H15" s="23" t="str">
        <f>IF(H$6&lt;&gt;0,VLOOKUP(H$5,'District Data'!B$2:BG$609,9,FALSE),"")</f>
        <v/>
      </c>
      <c r="I15" s="22" t="str">
        <f>IF(I$6&lt;&gt;0,VLOOKUP(I$5,'District Data'!B$2:BG$609,9,FALSE),"")</f>
        <v/>
      </c>
      <c r="J15" s="23" t="str">
        <f>IF(J$6&lt;&gt;0,VLOOKUP(J$5,'District Data'!B$2:BG$609,9,FALSE),"")</f>
        <v/>
      </c>
      <c r="K15" s="3"/>
    </row>
    <row r="16" spans="1:46" x14ac:dyDescent="0.25">
      <c r="A16" s="3"/>
      <c r="B16" s="17" t="s">
        <v>612</v>
      </c>
      <c r="C16" s="18">
        <v>9</v>
      </c>
      <c r="D16" t="s">
        <v>1242</v>
      </c>
      <c r="E16" s="22" t="str">
        <f>IF(E$4&lt;&gt;0,VLOOKUP(E$5,'District Data'!B$2:BG$609,10,FALSE),"")</f>
        <v/>
      </c>
      <c r="F16" s="23" t="str">
        <f>IF(E$4&lt;&gt;0,VLOOKUP(E$5,'Similar District Data'!B$2:BG$609,10,FALSE),"")</f>
        <v/>
      </c>
      <c r="G16" s="51" t="str">
        <f>IF(E$4&lt;&gt;0, 'Statewide Data'!B9, "")</f>
        <v/>
      </c>
      <c r="H16" s="23" t="str">
        <f>IF(H$6&lt;&gt;0,VLOOKUP(H$5,'District Data'!B$2:BG$609,10,FALSE),"")</f>
        <v/>
      </c>
      <c r="I16" s="22" t="str">
        <f>IF(I$6&lt;&gt;0,VLOOKUP(I$5,'District Data'!B$2:BG$609,10,FALSE),"")</f>
        <v/>
      </c>
      <c r="J16" s="23" t="str">
        <f>IF(J$6&lt;&gt;0,VLOOKUP(J$5,'District Data'!B$2:BG$609,10,FALSE),"")</f>
        <v/>
      </c>
      <c r="K16" s="3"/>
    </row>
    <row r="17" spans="1:11" x14ac:dyDescent="0.25">
      <c r="A17" s="3"/>
      <c r="B17" s="17" t="s">
        <v>612</v>
      </c>
      <c r="C17" s="18">
        <v>10</v>
      </c>
      <c r="D17" t="s">
        <v>1243</v>
      </c>
      <c r="E17" s="22" t="str">
        <f>IF(E$4&lt;&gt;0,VLOOKUP(E$5,'District Data'!B$2:BG$609,11,FALSE),"")</f>
        <v/>
      </c>
      <c r="F17" s="23" t="str">
        <f>IF(E$4&lt;&gt;0,VLOOKUP(E$5,'Similar District Data'!B$2:BG$609,11,FALSE),"")</f>
        <v/>
      </c>
      <c r="G17" s="51" t="str">
        <f>IF(E$4&lt;&gt;0, 'Statewide Data'!B10, "")</f>
        <v/>
      </c>
      <c r="H17" s="23" t="str">
        <f>IF(H$6&lt;&gt;0,VLOOKUP(H$5,'District Data'!B$2:BG$609,11,FALSE),"")</f>
        <v/>
      </c>
      <c r="I17" s="22" t="str">
        <f>IF(I$6&lt;&gt;0,VLOOKUP(I$5,'District Data'!B$2:BG$609,11,FALSE),"")</f>
        <v/>
      </c>
      <c r="J17" s="23" t="str">
        <f>IF(J$6&lt;&gt;0,VLOOKUP(J$5,'District Data'!B$2:BG$609,11,FALSE),"")</f>
        <v/>
      </c>
      <c r="K17" s="3"/>
    </row>
    <row r="18" spans="1:11" x14ac:dyDescent="0.25">
      <c r="A18" s="3"/>
      <c r="B18" s="17" t="s">
        <v>612</v>
      </c>
      <c r="C18" s="18">
        <v>11</v>
      </c>
      <c r="D18" t="s">
        <v>1244</v>
      </c>
      <c r="E18" s="22" t="str">
        <f>IF(E$4&lt;&gt;0,VLOOKUP(E$5,'District Data'!B$2:BG$609,12,FALSE),"")</f>
        <v/>
      </c>
      <c r="F18" s="23" t="str">
        <f>IF(E$4&lt;&gt;0,VLOOKUP(E$5,'Similar District Data'!B$2:BG$609,12,FALSE),"")</f>
        <v/>
      </c>
      <c r="G18" s="51" t="str">
        <f>IF(E$4&lt;&gt;0, 'Statewide Data'!B11, "")</f>
        <v/>
      </c>
      <c r="H18" s="23" t="str">
        <f>IF(H$6&lt;&gt;0,VLOOKUP(H$5,'District Data'!B$2:BG$609,12,FALSE),"")</f>
        <v/>
      </c>
      <c r="I18" s="22" t="str">
        <f>IF(I$6&lt;&gt;0,VLOOKUP(I$5,'District Data'!B$2:BG$609,12,FALSE),"")</f>
        <v/>
      </c>
      <c r="J18" s="23" t="str">
        <f>IF(J$6&lt;&gt;0,VLOOKUP(J$5,'District Data'!B$2:BG$609,12,FALSE),"")</f>
        <v/>
      </c>
      <c r="K18" s="3"/>
    </row>
    <row r="19" spans="1:11" x14ac:dyDescent="0.25">
      <c r="A19" s="3"/>
      <c r="B19" s="17"/>
      <c r="C19" s="18">
        <v>12</v>
      </c>
      <c r="D19" t="s">
        <v>1245</v>
      </c>
      <c r="E19" s="22" t="str">
        <f>IF(E$4&lt;&gt;0,VLOOKUP(E$5,'District Data'!B$2:BG$609,13,FALSE),"")</f>
        <v/>
      </c>
      <c r="F19" s="23" t="str">
        <f>IF(E$4&lt;&gt;0,VLOOKUP(E$5,'Similar District Data'!B$2:BG$609,13,FALSE),"")</f>
        <v/>
      </c>
      <c r="G19" s="51" t="str">
        <f>IF(E$4&lt;&gt;0, 'Statewide Data'!B12, "")</f>
        <v/>
      </c>
      <c r="H19" s="23" t="str">
        <f>IF(H$6&lt;&gt;0,VLOOKUP(H$5,'District Data'!B$2:BG$609,13,FALSE),"")</f>
        <v/>
      </c>
      <c r="I19" s="22" t="str">
        <f>IF(I$6&lt;&gt;0,VLOOKUP(I$5,'District Data'!B$2:BG$609,13,FALSE),"")</f>
        <v/>
      </c>
      <c r="J19" s="23" t="str">
        <f>IF(J$6&lt;&gt;0,VLOOKUP(J$5,'District Data'!B$2:BG$609,13,FALSE),"")</f>
        <v/>
      </c>
      <c r="K19" s="3"/>
    </row>
    <row r="20" spans="1:11" x14ac:dyDescent="0.25">
      <c r="A20" s="3"/>
      <c r="B20" s="56" t="s">
        <v>1954</v>
      </c>
      <c r="C20" s="57"/>
      <c r="D20" s="57"/>
      <c r="E20" s="49" t="s">
        <v>613</v>
      </c>
      <c r="F20" s="50" t="s">
        <v>613</v>
      </c>
      <c r="G20" s="49" t="s">
        <v>613</v>
      </c>
      <c r="H20" s="49" t="s">
        <v>613</v>
      </c>
      <c r="I20" s="49" t="s">
        <v>613</v>
      </c>
      <c r="J20" s="49" t="s">
        <v>613</v>
      </c>
      <c r="K20" s="3"/>
    </row>
    <row r="21" spans="1:11" x14ac:dyDescent="0.25">
      <c r="A21" s="3"/>
      <c r="B21" s="17" t="s">
        <v>612</v>
      </c>
      <c r="C21" s="29">
        <v>13</v>
      </c>
      <c r="D21" t="s">
        <v>619</v>
      </c>
      <c r="E21" s="30" t="str">
        <f>IF(E$4&lt;&gt;0,VLOOKUP(E$5,'District Data'!B$2:BG$609,14,FALSE),"")</f>
        <v/>
      </c>
      <c r="F21" s="31" t="str">
        <f>IF(E$4&lt;&gt;0,VLOOKUP(E$5,'Similar District Data'!B$2:BG$609,14,FALSE),"")</f>
        <v/>
      </c>
      <c r="G21" s="52" t="str">
        <f>IF(E$4&lt;&gt;0, 'Statewide Data'!B13, "")</f>
        <v/>
      </c>
      <c r="H21" s="31" t="str">
        <f>IF(H$6&lt;&gt;0,VLOOKUP(H$5,'District Data'!B$2:BG$609,14,FALSE),"")</f>
        <v/>
      </c>
      <c r="I21" s="30" t="str">
        <f>IF(I$6&lt;&gt;0,VLOOKUP(I$5,'District Data'!B$2:BG$609,14,FALSE),"")</f>
        <v/>
      </c>
      <c r="J21" s="31" t="str">
        <f>IF(J$6&lt;&gt;0,VLOOKUP(J$5,'District Data'!B$2:BG$609,14,FALSE),"")</f>
        <v/>
      </c>
      <c r="K21" s="3"/>
    </row>
    <row r="22" spans="1:11" x14ac:dyDescent="0.25">
      <c r="A22" s="3"/>
      <c r="B22" s="17" t="s">
        <v>612</v>
      </c>
      <c r="C22" s="29">
        <v>14</v>
      </c>
      <c r="D22" t="s">
        <v>620</v>
      </c>
      <c r="E22" s="22" t="str">
        <f>IF(E$4&lt;&gt;0,VLOOKUP(E$5,'District Data'!B$2:BG$609,15,FALSE),"")</f>
        <v/>
      </c>
      <c r="F22" s="23" t="str">
        <f>IF(E$4&lt;&gt;0,VLOOKUP(E$5,'Similar District Data'!B$2:BG$609,15,FALSE),"")</f>
        <v/>
      </c>
      <c r="G22" s="51" t="str">
        <f>IF(E$4&lt;&gt;0, 'Statewide Data'!B14, "")</f>
        <v/>
      </c>
      <c r="H22" s="23" t="str">
        <f>IF(H$6&lt;&gt;0,VLOOKUP(H$5,'District Data'!B$2:BG$609,15,FALSE),"")</f>
        <v/>
      </c>
      <c r="I22" s="22" t="str">
        <f>IF(I$6&lt;&gt;0,VLOOKUP(I$5,'District Data'!B$2:BG$609,15,FALSE),"")</f>
        <v/>
      </c>
      <c r="J22" s="23" t="str">
        <f>IF(J$6&lt;&gt;0,VLOOKUP(J$5,'District Data'!B$2:BG$609,15,FALSE),"")</f>
        <v/>
      </c>
      <c r="K22" s="3"/>
    </row>
    <row r="23" spans="1:11" x14ac:dyDescent="0.25">
      <c r="A23" s="3"/>
      <c r="B23" s="17" t="s">
        <v>612</v>
      </c>
      <c r="C23" s="29">
        <v>15</v>
      </c>
      <c r="D23" t="s">
        <v>621</v>
      </c>
      <c r="E23" s="22" t="str">
        <f>IF(E$4&lt;&gt;0,VLOOKUP(E$5,'District Data'!B$2:BG$609,16,FALSE),"")</f>
        <v/>
      </c>
      <c r="F23" s="23" t="str">
        <f>IF(E$4&lt;&gt;0,VLOOKUP(E$5,'Similar District Data'!B$2:BG$609,16,FALSE),"")</f>
        <v/>
      </c>
      <c r="G23" s="51" t="str">
        <f>IF(E$4&lt;&gt;0, 'Statewide Data'!B15, "")</f>
        <v/>
      </c>
      <c r="H23" s="23" t="str">
        <f>IF(H$6&lt;&gt;0,VLOOKUP(H$5,'District Data'!B$2:BG$609,16,FALSE),"")</f>
        <v/>
      </c>
      <c r="I23" s="22" t="str">
        <f>IF(I$6&lt;&gt;0,VLOOKUP(I$5,'District Data'!B$2:BG$609,16,FALSE),"")</f>
        <v/>
      </c>
      <c r="J23" s="23" t="str">
        <f>IF(J$6&lt;&gt;0,VLOOKUP(J$5,'District Data'!B$2:BG$609,16,FALSE),"")</f>
        <v/>
      </c>
      <c r="K23" s="3"/>
    </row>
    <row r="24" spans="1:11" x14ac:dyDescent="0.25">
      <c r="A24" s="3"/>
      <c r="B24" s="17" t="s">
        <v>612</v>
      </c>
      <c r="C24" s="29">
        <v>16</v>
      </c>
      <c r="D24" t="s">
        <v>622</v>
      </c>
      <c r="E24" s="22" t="str">
        <f>IF(E$4&lt;&gt;0,VLOOKUP(E$5,'District Data'!B$2:BG$609,17,FALSE),"")</f>
        <v/>
      </c>
      <c r="F24" s="23" t="str">
        <f>IF(E$4&lt;&gt;0,VLOOKUP(E$5,'Similar District Data'!B$2:BG$609,17,FALSE),"")</f>
        <v/>
      </c>
      <c r="G24" s="51" t="str">
        <f>IF(E$4&lt;&gt;0, 'Statewide Data'!B16, "")</f>
        <v/>
      </c>
      <c r="H24" s="23" t="str">
        <f>IF(H$6&lt;&gt;0,VLOOKUP(H$5,'District Data'!B$2:BG$609,17,FALSE),"")</f>
        <v/>
      </c>
      <c r="I24" s="22" t="str">
        <f>IF(I$6&lt;&gt;0,VLOOKUP(I$5,'District Data'!B$2:BG$609,17,FALSE),"")</f>
        <v/>
      </c>
      <c r="J24" s="23" t="str">
        <f>IF(J$6&lt;&gt;0,VLOOKUP(J$5,'District Data'!B$2:BG$609,17,FALSE),"")</f>
        <v/>
      </c>
      <c r="K24" s="3"/>
    </row>
    <row r="25" spans="1:11" x14ac:dyDescent="0.25">
      <c r="A25" s="3"/>
      <c r="B25" s="17" t="s">
        <v>612</v>
      </c>
      <c r="C25" s="29">
        <v>17</v>
      </c>
      <c r="D25" t="s">
        <v>1234</v>
      </c>
      <c r="E25" s="19" t="str">
        <f>IF(E$4&lt;&gt;0,VLOOKUP(E$5,'District Data'!B$2:BG$609,18,FALSE),"")</f>
        <v/>
      </c>
      <c r="F25" s="20" t="str">
        <f>IF(E$4&lt;&gt;0,VLOOKUP(E$5,'Similar District Data'!B$2:BG$609,18,FALSE),"")</f>
        <v/>
      </c>
      <c r="G25" s="53" t="str">
        <f>IF(E$4&lt;&gt;0, 'Statewide Data'!B17, "")</f>
        <v/>
      </c>
      <c r="H25" s="21" t="str">
        <f>IF(H$6&lt;&gt;0,VLOOKUP(H$5,'District Data'!B$2:BG$609,18,FALSE),"")</f>
        <v/>
      </c>
      <c r="I25" s="19" t="str">
        <f>IF(I$6&lt;&gt;0,VLOOKUP(I$5,'District Data'!B$2:BG$609,18,FALSE),"")</f>
        <v/>
      </c>
      <c r="J25" s="21" t="str">
        <f>IF(J$6&lt;&gt;0,VLOOKUP(J$5,'District Data'!B$2:BG$609,18,FALSE),"")</f>
        <v/>
      </c>
      <c r="K25" s="3"/>
    </row>
    <row r="26" spans="1:11" x14ac:dyDescent="0.25">
      <c r="A26" s="3"/>
      <c r="B26" s="17" t="s">
        <v>612</v>
      </c>
      <c r="C26" s="29">
        <v>18</v>
      </c>
      <c r="D26" t="s">
        <v>623</v>
      </c>
      <c r="E26" s="30" t="str">
        <f>IF(E$4&lt;&gt;0,VLOOKUP(E$5,'District Data'!B$2:BG$609,19,FALSE),"")</f>
        <v/>
      </c>
      <c r="F26" s="31" t="str">
        <f>IF(E$4&lt;&gt;0,VLOOKUP(E$5,'Similar District Data'!B$2:BG$609,19,FALSE),"")</f>
        <v/>
      </c>
      <c r="G26" s="52" t="str">
        <f>IF(E$4&lt;&gt;0, 'Statewide Data'!B18, "")</f>
        <v/>
      </c>
      <c r="H26" s="31" t="str">
        <f>IF(H$6&lt;&gt;0,VLOOKUP(H$5,'District Data'!B$2:BG$609,19,FALSE),"")</f>
        <v/>
      </c>
      <c r="I26" s="30" t="str">
        <f>IF(I$6&lt;&gt;0,VLOOKUP(I$5,'District Data'!B$2:BG$609,19,FALSE),"")</f>
        <v/>
      </c>
      <c r="J26" s="31" t="str">
        <f>IF(J$6&lt;&gt;0,VLOOKUP(J$5,'District Data'!B$2:BG$609,19,FALSE),"")</f>
        <v/>
      </c>
      <c r="K26" s="3"/>
    </row>
    <row r="27" spans="1:11" x14ac:dyDescent="0.25">
      <c r="A27" s="3"/>
      <c r="B27" s="24"/>
      <c r="C27" s="32">
        <v>19</v>
      </c>
      <c r="D27" t="s">
        <v>624</v>
      </c>
      <c r="E27" s="33" t="str">
        <f>IF(E$4&lt;&gt;0,VLOOKUP(E$5,'District Data'!B$2:BG$609,20,FALSE),"")</f>
        <v/>
      </c>
      <c r="F27" s="34" t="str">
        <f>IF(E$4&lt;&gt;0,VLOOKUP(E$5,'Similar District Data'!B$2:BG$609,20,FALSE),"")</f>
        <v/>
      </c>
      <c r="G27" s="54" t="str">
        <f>IF(E$4&lt;&gt;0, 'Statewide Data'!B19, "")</f>
        <v/>
      </c>
      <c r="H27" s="35" t="str">
        <f>IF(H$6&lt;&gt;0,VLOOKUP(H$5,'District Data'!B$2:BG$609,20,FALSE),"")</f>
        <v/>
      </c>
      <c r="I27" s="33" t="str">
        <f>IF(I$6&lt;&gt;0,VLOOKUP(I$5,'District Data'!B$2:BG$609,20,FALSE),"")</f>
        <v/>
      </c>
      <c r="J27" s="35" t="str">
        <f>IF(J$6&lt;&gt;0,VLOOKUP(J$5,'District Data'!B$2:BG$609,20,FALSE),"")</f>
        <v/>
      </c>
      <c r="K27" s="3"/>
    </row>
    <row r="28" spans="1:11" x14ac:dyDescent="0.25">
      <c r="A28" s="3"/>
      <c r="B28" s="56" t="s">
        <v>1236</v>
      </c>
      <c r="C28" s="57"/>
      <c r="D28" s="57"/>
      <c r="E28" s="27" t="s">
        <v>613</v>
      </c>
      <c r="F28" s="28" t="s">
        <v>613</v>
      </c>
      <c r="G28" s="27" t="s">
        <v>613</v>
      </c>
      <c r="H28" s="27" t="s">
        <v>613</v>
      </c>
      <c r="I28" s="27" t="s">
        <v>613</v>
      </c>
      <c r="J28" s="27" t="s">
        <v>613</v>
      </c>
      <c r="K28" s="3"/>
    </row>
    <row r="29" spans="1:11" x14ac:dyDescent="0.25">
      <c r="A29" s="3"/>
      <c r="B29" s="17" t="s">
        <v>612</v>
      </c>
      <c r="C29" s="29">
        <v>20</v>
      </c>
      <c r="D29" t="s">
        <v>1933</v>
      </c>
      <c r="E29" s="30" t="str">
        <f>IF(E$4&lt;&gt;0,VLOOKUP(E$5,'District Data'!B$2:BG$609,21,FALSE),"")</f>
        <v/>
      </c>
      <c r="F29" s="31" t="str">
        <f>IF(E$4&lt;&gt;0,VLOOKUP(E$5,'Similar District Data'!B$2:BG$609,21,FALSE),"")</f>
        <v/>
      </c>
      <c r="G29" s="52" t="str">
        <f>IF(E$4&lt;&gt;0, 'Statewide Data'!B20, "")</f>
        <v/>
      </c>
      <c r="H29" s="31" t="str">
        <f>IF(H$6&lt;&gt;0,VLOOKUP(H$5,'District Data'!B$2:BG$609,21,FALSE),"")</f>
        <v/>
      </c>
      <c r="I29" s="30" t="str">
        <f>IF(I$6&lt;&gt;0,VLOOKUP(I$5,'District Data'!B$2:BG$609,21,FALSE),"")</f>
        <v/>
      </c>
      <c r="J29" s="31" t="str">
        <f>IF(J$6&lt;&gt;0,VLOOKUP(J$5,'District Data'!B$2:BG$609,21,FALSE),"")</f>
        <v/>
      </c>
      <c r="K29" s="3"/>
    </row>
    <row r="30" spans="1:11" x14ac:dyDescent="0.25">
      <c r="A30" s="3"/>
      <c r="B30" s="17" t="s">
        <v>612</v>
      </c>
      <c r="C30" s="29">
        <v>21</v>
      </c>
      <c r="D30" t="s">
        <v>1934</v>
      </c>
      <c r="E30" s="22" t="str">
        <f>IF(E$4&lt;&gt;0,VLOOKUP(E$5,'District Data'!B$2:BG$609,22,FALSE),"")</f>
        <v/>
      </c>
      <c r="F30" s="23" t="str">
        <f>IF(E$4&lt;&gt;0,VLOOKUP(E$5,'Similar District Data'!B$2:BG$609,22,FALSE),"")</f>
        <v/>
      </c>
      <c r="G30" s="51" t="str">
        <f>IF(E$4&lt;&gt;0, 'Statewide Data'!B21, "")</f>
        <v/>
      </c>
      <c r="H30" s="23" t="str">
        <f>IF(H$6&lt;&gt;0,VLOOKUP(H$5,'District Data'!B$2:BG$609,22,FALSE),"")</f>
        <v/>
      </c>
      <c r="I30" s="22" t="str">
        <f>IF(I$6&lt;&gt;0,VLOOKUP(I$5,'District Data'!B$2:BG$609,22,FALSE),"")</f>
        <v/>
      </c>
      <c r="J30" s="23" t="str">
        <f>IF(J$6&lt;&gt;0,VLOOKUP(J$5,'District Data'!B$2:BG$609,22,FALSE),"")</f>
        <v/>
      </c>
      <c r="K30" s="3"/>
    </row>
    <row r="31" spans="1:11" x14ac:dyDescent="0.25">
      <c r="A31" s="3"/>
      <c r="B31" s="17" t="s">
        <v>612</v>
      </c>
      <c r="C31" s="29">
        <v>22</v>
      </c>
      <c r="D31" t="s">
        <v>1935</v>
      </c>
      <c r="E31" s="22" t="str">
        <f>IF(E$4&lt;&gt;0,VLOOKUP(E$5,'District Data'!B$2:BG$609,23,FALSE),"")</f>
        <v/>
      </c>
      <c r="F31" s="23" t="str">
        <f>IF(E$4&lt;&gt;0,VLOOKUP(E$5,'Similar District Data'!B$2:BG$609,23,FALSE),"")</f>
        <v/>
      </c>
      <c r="G31" s="51" t="str">
        <f>IF(E$4&lt;&gt;0, 'Statewide Data'!B22, "")</f>
        <v/>
      </c>
      <c r="H31" s="23" t="str">
        <f>IF(H$6&lt;&gt;0,VLOOKUP(H$5,'District Data'!B$2:BG$609,23,FALSE),"")</f>
        <v/>
      </c>
      <c r="I31" s="22" t="str">
        <f>IF(I$6&lt;&gt;0,VLOOKUP(I$5,'District Data'!B$2:BG$609,23,FALSE),"")</f>
        <v/>
      </c>
      <c r="J31" s="23" t="str">
        <f>IF(J$6&lt;&gt;0,VLOOKUP(J$5,'District Data'!B$2:BG$609,23,FALSE),"")</f>
        <v/>
      </c>
      <c r="K31" s="3"/>
    </row>
    <row r="32" spans="1:11" x14ac:dyDescent="0.25">
      <c r="A32" s="3"/>
      <c r="B32" s="17" t="s">
        <v>612</v>
      </c>
      <c r="C32" s="29">
        <v>23</v>
      </c>
      <c r="D32" t="s">
        <v>1936</v>
      </c>
      <c r="E32" s="22" t="str">
        <f>IF(E$4&lt;&gt;0,VLOOKUP(E$5,'District Data'!B$2:BG$609,24,FALSE),"")</f>
        <v/>
      </c>
      <c r="F32" s="23" t="str">
        <f>IF(E$4&lt;&gt;0,VLOOKUP(E$5,'Similar District Data'!B$2:BG$609,24,FALSE),"")</f>
        <v/>
      </c>
      <c r="G32" s="51" t="str">
        <f>IF(E$4&lt;&gt;0, 'Statewide Data'!B23, "")</f>
        <v/>
      </c>
      <c r="H32" s="23" t="str">
        <f>IF(H$6&lt;&gt;0,VLOOKUP(H$5,'District Data'!B$2:BG$609,24,FALSE),"")</f>
        <v/>
      </c>
      <c r="I32" s="22" t="str">
        <f>IF(I$6&lt;&gt;0,VLOOKUP(I$5,'District Data'!B$2:BG$609,24,FALSE),"")</f>
        <v/>
      </c>
      <c r="J32" s="23" t="str">
        <f>IF(J$6&lt;&gt;0,VLOOKUP(J$5,'District Data'!B$2:BG$609,24,FALSE),"")</f>
        <v/>
      </c>
      <c r="K32" s="3"/>
    </row>
    <row r="33" spans="1:11" x14ac:dyDescent="0.25">
      <c r="A33" s="3"/>
      <c r="B33" s="17" t="s">
        <v>612</v>
      </c>
      <c r="C33" s="29">
        <v>24</v>
      </c>
      <c r="D33" t="s">
        <v>1937</v>
      </c>
      <c r="E33" s="22" t="str">
        <f>IF(E$4&lt;&gt;0,VLOOKUP(E$5,'District Data'!B$2:BG$609,25,FALSE),"")</f>
        <v/>
      </c>
      <c r="F33" s="23" t="str">
        <f>IF(E$4&lt;&gt;0,VLOOKUP(E$5,'Similar District Data'!B$2:BG$609,25,FALSE),"")</f>
        <v/>
      </c>
      <c r="G33" s="51" t="str">
        <f>IF(E$4&lt;&gt;0, 'Statewide Data'!B24, "")</f>
        <v/>
      </c>
      <c r="H33" s="23" t="str">
        <f>IF(H$6&lt;&gt;0,VLOOKUP(H$5,'District Data'!B$2:BG$609,25,FALSE),"")</f>
        <v/>
      </c>
      <c r="I33" s="22" t="str">
        <f>IF(I$6&lt;&gt;0,VLOOKUP(I$5,'District Data'!B$2:BG$609,25,FALSE),"")</f>
        <v/>
      </c>
      <c r="J33" s="23" t="str">
        <f>IF(J$6&lt;&gt;0,VLOOKUP(J$5,'District Data'!B$2:BG$609,25,FALSE),"")</f>
        <v/>
      </c>
      <c r="K33" s="3"/>
    </row>
    <row r="34" spans="1:11" x14ac:dyDescent="0.25">
      <c r="A34" s="3"/>
      <c r="B34" s="17" t="s">
        <v>612</v>
      </c>
      <c r="C34" s="29">
        <v>25</v>
      </c>
      <c r="D34" t="s">
        <v>1938</v>
      </c>
      <c r="E34" s="36" t="str">
        <f>IF(E$4&lt;&gt;0,VLOOKUP(E$5,'District Data'!B$2:BG$609,26,FALSE),"")</f>
        <v/>
      </c>
      <c r="F34" s="31" t="str">
        <f>IF(E$4&lt;&gt;0,VLOOKUP(E$5,'Similar District Data'!B$2:BG$609,26,FALSE),"")</f>
        <v/>
      </c>
      <c r="G34" s="52" t="str">
        <f>IF(E$4&lt;&gt;0, 'Statewide Data'!B25, "")</f>
        <v/>
      </c>
      <c r="H34" s="31" t="str">
        <f>IF(H$6&lt;&gt;0,VLOOKUP(H$5,'District Data'!B$2:BG$609,26,FALSE),"")</f>
        <v/>
      </c>
      <c r="I34" s="30" t="str">
        <f>IF(I$6&lt;&gt;0,VLOOKUP(I$5,'District Data'!B$2:BG$609,26,FALSE),"")</f>
        <v/>
      </c>
      <c r="J34" s="31" t="str">
        <f>IF(J$6&lt;&gt;0,VLOOKUP(J$5,'District Data'!B$2:BG$609,26,FALSE),"")</f>
        <v/>
      </c>
      <c r="K34" s="3"/>
    </row>
    <row r="35" spans="1:11" x14ac:dyDescent="0.25">
      <c r="A35" s="3"/>
      <c r="B35" s="17" t="s">
        <v>612</v>
      </c>
      <c r="C35" s="29">
        <v>26</v>
      </c>
      <c r="D35" t="s">
        <v>1939</v>
      </c>
      <c r="E35" s="36" t="str">
        <f>IF(E$4&lt;&gt;0,VLOOKUP(E$5,'District Data'!B$2:BG$609,27,FALSE),"")</f>
        <v/>
      </c>
      <c r="F35" s="31" t="str">
        <f>IF(E$4&lt;&gt;0,VLOOKUP(E$5,'Similar District Data'!B$2:BG$609,27,FALSE),"")</f>
        <v/>
      </c>
      <c r="G35" s="52" t="str">
        <f>IF(E$4&lt;&gt;0, 'Statewide Data'!B26, "")</f>
        <v/>
      </c>
      <c r="H35" s="31" t="str">
        <f>IF(H$6&lt;&gt;0,VLOOKUP(H$5,'District Data'!B$2:BG$609,27,FALSE),"")</f>
        <v/>
      </c>
      <c r="I35" s="30" t="str">
        <f>IF(I$6&lt;&gt;0,VLOOKUP(I$5,'District Data'!B$2:BG$609,27,FALSE),"")</f>
        <v/>
      </c>
      <c r="J35" s="31" t="str">
        <f>IF(J$6&lt;&gt;0,VLOOKUP(J$5,'District Data'!B$2:BG$609,27,FALSE),"")</f>
        <v/>
      </c>
      <c r="K35" s="3"/>
    </row>
    <row r="36" spans="1:11" x14ac:dyDescent="0.25">
      <c r="A36" s="3"/>
      <c r="B36" s="17" t="s">
        <v>612</v>
      </c>
      <c r="C36" s="29">
        <v>27</v>
      </c>
      <c r="D36" t="s">
        <v>1940</v>
      </c>
      <c r="E36" s="36" t="str">
        <f>IF(E$4&lt;&gt;0,VLOOKUP(E$5,'District Data'!B$2:BG$609,28,FALSE),"")</f>
        <v/>
      </c>
      <c r="F36" s="31" t="str">
        <f>IF(E$4&lt;&gt;0,VLOOKUP(E$5,'Similar District Data'!B$2:BG$609,28,FALSE),"")</f>
        <v/>
      </c>
      <c r="G36" s="52" t="str">
        <f>IF(E$4&lt;&gt;0, 'Statewide Data'!B27, "")</f>
        <v/>
      </c>
      <c r="H36" s="31" t="str">
        <f>IF(H$6&lt;&gt;0,VLOOKUP(H$5,'District Data'!B$2:BG$609,28,FALSE),"")</f>
        <v/>
      </c>
      <c r="I36" s="30" t="str">
        <f>IF(I$6&lt;&gt;0,VLOOKUP(I$5,'District Data'!B$2:BG$609,28,FALSE),"")</f>
        <v/>
      </c>
      <c r="J36" s="31" t="str">
        <f>IF(J$6&lt;&gt;0,VLOOKUP(J$5,'District Data'!B$2:BG$609,28,FALSE),"")</f>
        <v/>
      </c>
      <c r="K36" s="3"/>
    </row>
    <row r="37" spans="1:11" x14ac:dyDescent="0.25">
      <c r="A37" s="3"/>
      <c r="B37" s="17" t="s">
        <v>612</v>
      </c>
      <c r="C37" s="29">
        <v>28</v>
      </c>
      <c r="D37" t="s">
        <v>1941</v>
      </c>
      <c r="E37" s="36" t="str">
        <f>IF(E$4&lt;&gt;0,VLOOKUP(E$5,'District Data'!B$2:BG$609,29,FALSE),"")</f>
        <v/>
      </c>
      <c r="F37" s="31" t="str">
        <f>IF(E$4&lt;&gt;0,VLOOKUP(E$5,'Similar District Data'!B$2:BG$609,29,FALSE),"")</f>
        <v/>
      </c>
      <c r="G37" s="52" t="str">
        <f>IF(E$4&lt;&gt;0, 'Statewide Data'!B28, "")</f>
        <v/>
      </c>
      <c r="H37" s="31" t="str">
        <f>IF(H$6&lt;&gt;0,VLOOKUP(H$5,'District Data'!B$2:BG$609,29,FALSE),"")</f>
        <v/>
      </c>
      <c r="I37" s="30" t="str">
        <f>IF(I$6&lt;&gt;0,VLOOKUP(I$5,'District Data'!B$2:BG$609,29,FALSE),"")</f>
        <v/>
      </c>
      <c r="J37" s="31" t="str">
        <f>IF(J$6&lt;&gt;0,VLOOKUP(J$5,'District Data'!B$2:BG$609,29,FALSE),"")</f>
        <v/>
      </c>
      <c r="K37" s="3"/>
    </row>
    <row r="38" spans="1:11" x14ac:dyDescent="0.25">
      <c r="A38" s="3"/>
      <c r="B38" s="17" t="s">
        <v>612</v>
      </c>
      <c r="C38" s="29">
        <v>29</v>
      </c>
      <c r="D38" t="s">
        <v>1942</v>
      </c>
      <c r="E38" s="37" t="str">
        <f>IF(E$4&lt;&gt;0,VLOOKUP(E$5,'District Data'!B$2:BG$609,30,FALSE),"")</f>
        <v/>
      </c>
      <c r="F38" s="20" t="str">
        <f>IF(E$4&lt;&gt;0,VLOOKUP(E$5,'Similar District Data'!B$2:BG$609,30,FALSE),"")</f>
        <v/>
      </c>
      <c r="G38" s="52" t="str">
        <f>IF(E$4&lt;&gt;0, 'Statewide Data'!B29, "")</f>
        <v/>
      </c>
      <c r="H38" s="38" t="str">
        <f>IF(H$6&lt;&gt;0,VLOOKUP(H$5,'District Data'!B$2:BG$609,30,FALSE),"")</f>
        <v/>
      </c>
      <c r="I38" s="39" t="str">
        <f>IF(I$6&lt;&gt;0,VLOOKUP(I$5,'District Data'!B$2:BG$609,30,FALSE),"")</f>
        <v/>
      </c>
      <c r="J38" s="38" t="str">
        <f>IF(J$6&lt;&gt;0,VLOOKUP(J$5,'District Data'!B$2:BG$609,30,FALSE),"")</f>
        <v/>
      </c>
      <c r="K38" s="3"/>
    </row>
    <row r="39" spans="1:11" x14ac:dyDescent="0.25">
      <c r="A39" s="3"/>
      <c r="B39" s="17" t="s">
        <v>612</v>
      </c>
      <c r="C39" s="29">
        <v>30</v>
      </c>
      <c r="D39" t="s">
        <v>1943</v>
      </c>
      <c r="E39" s="30" t="str">
        <f>IF(E$4&lt;&gt;0,VLOOKUP(E$5,'District Data'!B$2:BG$609,31,FALSE),"")</f>
        <v/>
      </c>
      <c r="F39" s="31" t="str">
        <f>IF(E$4&lt;&gt;0,VLOOKUP(E$5,'Similar District Data'!B$2:BG$609,31,FALSE),"")</f>
        <v/>
      </c>
      <c r="G39" s="52" t="str">
        <f>IF(E$4&lt;&gt;0, 'Statewide Data'!B30, "")</f>
        <v/>
      </c>
      <c r="H39" s="31" t="str">
        <f>IF(H$6&lt;&gt;0,VLOOKUP(H$5,'District Data'!B$2:BG$609,31,FALSE),"")</f>
        <v/>
      </c>
      <c r="I39" s="30" t="str">
        <f>IF(I$6&lt;&gt;0,VLOOKUP(I$5,'District Data'!B$2:BG$609,31,FALSE),"")</f>
        <v/>
      </c>
      <c r="J39" s="31" t="str">
        <f>IF(J$6&lt;&gt;0,VLOOKUP(J$5,'District Data'!B$2:BG$609,31,FALSE),"")</f>
        <v/>
      </c>
      <c r="K39" s="3"/>
    </row>
    <row r="40" spans="1:11" x14ac:dyDescent="0.25">
      <c r="A40" s="3"/>
      <c r="B40" s="17" t="s">
        <v>612</v>
      </c>
      <c r="C40" s="29">
        <v>31</v>
      </c>
      <c r="D40" t="s">
        <v>1944</v>
      </c>
      <c r="E40" s="40" t="str">
        <f>IF(E$4&lt;&gt;0,VLOOKUP(E$5,'District Data'!B$2:BG$609,32,FALSE),"")</f>
        <v/>
      </c>
      <c r="F40" s="41" t="str">
        <f>IF(E$4&lt;&gt;0,VLOOKUP(E$5,'Similar District Data'!B$2:BG$609,32,FALSE),"")</f>
        <v/>
      </c>
      <c r="G40" s="55" t="str">
        <f>IF(E$4&lt;&gt;0, 'Statewide Data'!B31, "")</f>
        <v/>
      </c>
      <c r="H40" s="41" t="str">
        <f>IF(H$6&lt;&gt;0,VLOOKUP(H$5,'District Data'!B$2:BG$609,32,FALSE),"")</f>
        <v/>
      </c>
      <c r="I40" s="40" t="str">
        <f>IF(I$6&lt;&gt;0,VLOOKUP(I$5,'District Data'!B$2:BG$609,32,FALSE),"")</f>
        <v/>
      </c>
      <c r="J40" s="41" t="str">
        <f>IF(J$6&lt;&gt;0,VLOOKUP(J$5,'District Data'!B$2:BG$609,32,FALSE),"")</f>
        <v/>
      </c>
      <c r="K40" s="3"/>
    </row>
    <row r="41" spans="1:11" x14ac:dyDescent="0.25">
      <c r="A41" s="3"/>
      <c r="B41" s="56" t="s">
        <v>1237</v>
      </c>
      <c r="C41" s="57"/>
      <c r="D41" s="57"/>
      <c r="E41" s="27" t="s">
        <v>613</v>
      </c>
      <c r="F41" s="28" t="s">
        <v>613</v>
      </c>
      <c r="G41" s="27" t="s">
        <v>613</v>
      </c>
      <c r="H41" s="27" t="s">
        <v>613</v>
      </c>
      <c r="I41" s="27" t="s">
        <v>613</v>
      </c>
      <c r="J41" s="27" t="s">
        <v>613</v>
      </c>
      <c r="K41" s="3"/>
    </row>
    <row r="42" spans="1:11" x14ac:dyDescent="0.25">
      <c r="A42" s="3"/>
      <c r="B42" s="17" t="s">
        <v>612</v>
      </c>
      <c r="C42" s="29">
        <v>32</v>
      </c>
      <c r="D42" t="s">
        <v>1945</v>
      </c>
      <c r="E42" s="19" t="str">
        <f>IF(E$4&lt;&gt;0,VLOOKUP(E$5,'District Data'!B$2:BG$609,33,FALSE),"")</f>
        <v/>
      </c>
      <c r="F42" s="20" t="str">
        <f>IF(E$4&lt;&gt;0,VLOOKUP(E$5,'Similar District Data'!B$2:BG$609,33,FALSE),"")</f>
        <v/>
      </c>
      <c r="G42" s="53" t="str">
        <f>IF(E$4&lt;&gt;0, 'Statewide Data'!B32, "")</f>
        <v/>
      </c>
      <c r="H42" s="21" t="str">
        <f>IF(H$6&lt;&gt;0,VLOOKUP(H$5,'District Data'!B$2:BG$609,33,FALSE),"")</f>
        <v/>
      </c>
      <c r="I42" s="19" t="str">
        <f>IF(I$6&lt;&gt;0,VLOOKUP(I$5,'District Data'!B$2:BG$609,33,FALSE),"")</f>
        <v/>
      </c>
      <c r="J42" s="21" t="str">
        <f>IF(J$6&lt;&gt;0,VLOOKUP(J$5,'District Data'!B$2:BG$609,33,FALSE),"")</f>
        <v/>
      </c>
      <c r="K42" s="3"/>
    </row>
    <row r="43" spans="1:11" x14ac:dyDescent="0.25">
      <c r="A43" s="3"/>
      <c r="B43" s="17" t="s">
        <v>612</v>
      </c>
      <c r="C43" s="29">
        <v>33</v>
      </c>
      <c r="D43" t="s">
        <v>1946</v>
      </c>
      <c r="E43" s="19" t="str">
        <f>IF(E$4&lt;&gt;0,VLOOKUP(E$5,'District Data'!B$2:BG$609,34,FALSE),"")</f>
        <v/>
      </c>
      <c r="F43" s="20" t="str">
        <f>IF(E$4&lt;&gt;0,VLOOKUP(E$5,'Similar District Data'!B$2:BG$609,34,FALSE),"")</f>
        <v/>
      </c>
      <c r="G43" s="53" t="str">
        <f>IF(E$4&lt;&gt;0, 'Statewide Data'!B33, "")</f>
        <v/>
      </c>
      <c r="H43" s="21" t="str">
        <f>IF(H$6&lt;&gt;0,VLOOKUP(H$5,'District Data'!B$2:BG$609,34,FALSE),"")</f>
        <v/>
      </c>
      <c r="I43" s="19" t="str">
        <f>IF(I$6&lt;&gt;0,VLOOKUP(I$5,'District Data'!B$2:BG$609,34,FALSE),"")</f>
        <v/>
      </c>
      <c r="J43" s="21" t="str">
        <f>IF(J$6&lt;&gt;0,VLOOKUP(J$5,'District Data'!B$2:BG$609,34,FALSE),"")</f>
        <v/>
      </c>
      <c r="K43" s="3"/>
    </row>
    <row r="44" spans="1:11" x14ac:dyDescent="0.25">
      <c r="A44" s="3"/>
      <c r="B44" s="17" t="s">
        <v>612</v>
      </c>
      <c r="C44" s="29">
        <v>34</v>
      </c>
      <c r="D44" t="s">
        <v>1947</v>
      </c>
      <c r="E44" s="19" t="str">
        <f>IF(E$4&lt;&gt;0,VLOOKUP(E$5,'District Data'!B$2:BG$609,35,FALSE),"")</f>
        <v/>
      </c>
      <c r="F44" s="20" t="str">
        <f>IF(E$4&lt;&gt;0,VLOOKUP(E$5,'Similar District Data'!B$2:BG$609,35,FALSE),"")</f>
        <v/>
      </c>
      <c r="G44" s="53" t="str">
        <f>IF(E$4&lt;&gt;0, 'Statewide Data'!B34, "")</f>
        <v/>
      </c>
      <c r="H44" s="21" t="str">
        <f>IF(H$6&lt;&gt;0,VLOOKUP(H$5,'District Data'!B$2:BG$609,35,FALSE),"")</f>
        <v/>
      </c>
      <c r="I44" s="19" t="str">
        <f>IF(I$6&lt;&gt;0,VLOOKUP(I$5,'District Data'!B$2:BG$609,35,FALSE),"")</f>
        <v/>
      </c>
      <c r="J44" s="21" t="str">
        <f>IF(J$6&lt;&gt;0,VLOOKUP(J$5,'District Data'!B$2:BG$609,35,FALSE),"")</f>
        <v/>
      </c>
      <c r="K44" s="3"/>
    </row>
    <row r="45" spans="1:11" x14ac:dyDescent="0.25">
      <c r="A45" s="3"/>
      <c r="B45" s="17"/>
      <c r="C45" s="29">
        <v>35</v>
      </c>
      <c r="D45" t="s">
        <v>1948</v>
      </c>
      <c r="E45" s="19" t="str">
        <f>IF(E$4&lt;&gt;0,VLOOKUP(E$5,'District Data'!B$2:BG$609,36,FALSE),"")</f>
        <v/>
      </c>
      <c r="F45" s="20" t="str">
        <f>IF(E$4&lt;&gt;0,VLOOKUP(E$5,'Similar District Data'!B$2:BG$609,36,FALSE),"")</f>
        <v/>
      </c>
      <c r="G45" s="53" t="str">
        <f>IF(E$4&lt;&gt;0, 'Statewide Data'!B35, "")</f>
        <v/>
      </c>
      <c r="H45" s="21" t="str">
        <f>IF(H$6&lt;&gt;0,VLOOKUP(H$5,'District Data'!B$2:BG$609,36,FALSE),"")</f>
        <v/>
      </c>
      <c r="I45" s="19" t="str">
        <f>IF(I$6&lt;&gt;0,VLOOKUP(I$5,'District Data'!B$2:BG$609,36,FALSE),"")</f>
        <v/>
      </c>
      <c r="J45" s="21" t="str">
        <f>IF(J$6&lt;&gt;0,VLOOKUP(J$5,'District Data'!B$2:BG$609,36,FALSE),"")</f>
        <v/>
      </c>
      <c r="K45" s="3"/>
    </row>
    <row r="46" spans="1:11" x14ac:dyDescent="0.25">
      <c r="A46" s="3"/>
      <c r="B46" s="17"/>
      <c r="C46" s="29">
        <v>36</v>
      </c>
      <c r="D46" t="s">
        <v>1949</v>
      </c>
      <c r="E46" s="19" t="str">
        <f>IF(E$4&lt;&gt;0,VLOOKUP(E$5,'District Data'!B$2:BG$609,37,FALSE),"")</f>
        <v/>
      </c>
      <c r="F46" s="20" t="str">
        <f>IF(E$4&lt;&gt;0,VLOOKUP(E$5,'Similar District Data'!B$2:BG$609,37,FALSE),"")</f>
        <v/>
      </c>
      <c r="G46" s="53" t="str">
        <f>IF(E$4&lt;&gt;0, 'Statewide Data'!B36, "")</f>
        <v/>
      </c>
      <c r="H46" s="21" t="str">
        <f>IF(H$6&lt;&gt;0,VLOOKUP(H$5,'District Data'!B$2:BG$609,37,FALSE),"")</f>
        <v/>
      </c>
      <c r="I46" s="19" t="str">
        <f>IF(I$6&lt;&gt;0,VLOOKUP(I$5,'District Data'!B$2:BG$609,37,FALSE),"")</f>
        <v/>
      </c>
      <c r="J46" s="21" t="str">
        <f>IF(J$6&lt;&gt;0,VLOOKUP(J$5,'District Data'!B$2:BG$609,37,FALSE),"")</f>
        <v/>
      </c>
      <c r="K46" s="3"/>
    </row>
    <row r="47" spans="1:11" x14ac:dyDescent="0.25">
      <c r="A47" s="3"/>
      <c r="B47" s="17"/>
      <c r="C47" s="29">
        <v>37</v>
      </c>
      <c r="D47" t="s">
        <v>1950</v>
      </c>
      <c r="E47" s="19" t="str">
        <f>IF(E$4&lt;&gt;0,VLOOKUP(E$5,'District Data'!B$2:BG$609,38,FALSE),"")</f>
        <v/>
      </c>
      <c r="F47" s="20" t="str">
        <f>IF(E$4&lt;&gt;0,VLOOKUP(E$5,'Similar District Data'!B$2:BG$609,38,FALSE),"")</f>
        <v/>
      </c>
      <c r="G47" s="53" t="str">
        <f>IF(E$4&lt;&gt;0, 'Statewide Data'!B37, "")</f>
        <v/>
      </c>
      <c r="H47" s="21" t="str">
        <f>IF(H$6&lt;&gt;0,VLOOKUP(H$5,'District Data'!B$2:BG$609,38,FALSE),"")</f>
        <v/>
      </c>
      <c r="I47" s="19" t="str">
        <f>IF(I$6&lt;&gt;0,VLOOKUP(I$5,'District Data'!B$2:BG$609,38,FALSE),"")</f>
        <v/>
      </c>
      <c r="J47" s="21" t="str">
        <f>IF(J$6&lt;&gt;0,VLOOKUP(J$5,'District Data'!B$2:BG$609,38,FALSE),"")</f>
        <v/>
      </c>
      <c r="K47" s="3"/>
    </row>
    <row r="48" spans="1:11" x14ac:dyDescent="0.25">
      <c r="A48" s="3"/>
      <c r="B48" s="17" t="s">
        <v>612</v>
      </c>
      <c r="C48" s="29">
        <v>38</v>
      </c>
      <c r="D48" t="s">
        <v>1951</v>
      </c>
      <c r="E48" s="30" t="str">
        <f>IF(E$4&lt;&gt;0,VLOOKUP(E$5,'District Data'!B$2:BG$609,39,FALSE),"")</f>
        <v/>
      </c>
      <c r="F48" s="31" t="str">
        <f>IF(E$4&lt;&gt;0,VLOOKUP(E$5,'Similar District Data'!B$2:BG$609,39,FALSE),"")</f>
        <v/>
      </c>
      <c r="G48" s="52" t="str">
        <f>IF(E$4&lt;&gt;0, 'Statewide Data'!B38, "")</f>
        <v/>
      </c>
      <c r="H48" s="31" t="str">
        <f>IF(H$6&lt;&gt;0,VLOOKUP(H$5,'District Data'!B$2:BG$609,39,FALSE),"")</f>
        <v/>
      </c>
      <c r="I48" s="30" t="str">
        <f>IF(I$6&lt;&gt;0,VLOOKUP(I$5,'District Data'!B$2:BG$609,39,FALSE),"")</f>
        <v/>
      </c>
      <c r="J48" s="31" t="str">
        <f>IF(J$6&lt;&gt;0,VLOOKUP(J$5,'District Data'!B$2:BG$609,39,FALSE),"")</f>
        <v/>
      </c>
      <c r="K48" s="3"/>
    </row>
    <row r="49" spans="1:11" x14ac:dyDescent="0.25">
      <c r="A49" s="3"/>
      <c r="B49" s="24" t="s">
        <v>612</v>
      </c>
      <c r="C49" s="32">
        <v>39</v>
      </c>
      <c r="D49" t="s">
        <v>1952</v>
      </c>
      <c r="E49" s="42" t="str">
        <f>IF(E$4&lt;&gt;0,VLOOKUP(E$5,'District Data'!B$2:BG$609,40,FALSE),"")</f>
        <v/>
      </c>
      <c r="F49" s="43" t="str">
        <f>IF(E$4&lt;&gt;0,VLOOKUP(E$5,'Similar District Data'!B$2:BG$609,40,FALSE),"")</f>
        <v/>
      </c>
      <c r="G49" s="54" t="str">
        <f>IF(E$4&lt;&gt;0, 'Statewide Data'!B39, "")</f>
        <v/>
      </c>
      <c r="H49" s="43" t="str">
        <f>IF(H$6&lt;&gt;0,VLOOKUP(H$5,'District Data'!B$2:BG$609,40,FALSE),"")</f>
        <v/>
      </c>
      <c r="I49" s="44" t="str">
        <f>IF(I$6&lt;&gt;0,VLOOKUP(I$5,'District Data'!B$2:BG$609,40,FALSE),"")</f>
        <v/>
      </c>
      <c r="J49" s="45" t="str">
        <f>IF(J$6&lt;&gt;0,VLOOKUP(J$5,'District Data'!B$2:BG$609,40,FALSE),"")</f>
        <v/>
      </c>
      <c r="K49" s="3"/>
    </row>
    <row r="50" spans="1:11" x14ac:dyDescent="0.25">
      <c r="A50" s="3"/>
      <c r="B50" s="56" t="s">
        <v>1955</v>
      </c>
      <c r="C50" s="60"/>
      <c r="D50" s="60"/>
      <c r="E50" s="27" t="s">
        <v>613</v>
      </c>
      <c r="F50" s="28" t="s">
        <v>613</v>
      </c>
      <c r="G50" s="27" t="s">
        <v>613</v>
      </c>
      <c r="H50" s="27" t="s">
        <v>613</v>
      </c>
      <c r="I50" s="27" t="s">
        <v>613</v>
      </c>
      <c r="J50" s="27" t="s">
        <v>613</v>
      </c>
      <c r="K50" s="3"/>
    </row>
    <row r="51" spans="1:11" x14ac:dyDescent="0.25">
      <c r="A51" s="3"/>
      <c r="B51" s="17" t="s">
        <v>612</v>
      </c>
      <c r="C51" s="29">
        <v>40</v>
      </c>
      <c r="D51" t="s">
        <v>1255</v>
      </c>
      <c r="E51" s="30" t="str">
        <f>IF(E$4&lt;&gt;0,VLOOKUP(E$5,'District Data'!B$2:BG$609,41,FALSE),"")</f>
        <v/>
      </c>
      <c r="F51" s="31" t="str">
        <f>IF(E$4&lt;&gt;0,VLOOKUP(E$5,'Similar District Data'!B$2:BG$609,41,FALSE),"")</f>
        <v/>
      </c>
      <c r="G51" s="52" t="str">
        <f>IF(E$4&lt;&gt;0, 'Statewide Data'!B40, "")</f>
        <v/>
      </c>
      <c r="H51" s="31" t="str">
        <f>IF(H$6&lt;&gt;0,VLOOKUP(H$5,'District Data'!B$2:BG$609,41,FALSE),"")</f>
        <v/>
      </c>
      <c r="I51" s="30" t="str">
        <f>IF(I$6&lt;&gt;0,VLOOKUP(I$5,'District Data'!B$2:BG$609,41,FALSE),"")</f>
        <v/>
      </c>
      <c r="J51" s="31" t="str">
        <f>IF(J$6&lt;&gt;0,VLOOKUP(J$5,'District Data'!B$2:BG$609,41,FALSE),"")</f>
        <v/>
      </c>
      <c r="K51" s="3"/>
    </row>
    <row r="52" spans="1:11" x14ac:dyDescent="0.25">
      <c r="A52" s="3"/>
      <c r="B52" s="17" t="s">
        <v>612</v>
      </c>
      <c r="C52" s="29">
        <v>41</v>
      </c>
      <c r="D52" t="s">
        <v>1256</v>
      </c>
      <c r="E52" s="30" t="str">
        <f>IF(E$4&lt;&gt;0,VLOOKUP(E$5,'District Data'!B$2:BG$609,42,FALSE),"")</f>
        <v/>
      </c>
      <c r="F52" s="31" t="str">
        <f>IF(E$4&lt;&gt;0,VLOOKUP(E$5,'Similar District Data'!B$2:BG$609,42,FALSE),"")</f>
        <v/>
      </c>
      <c r="G52" s="52" t="str">
        <f>IF(E$4&lt;&gt;0, 'Statewide Data'!B41, "")</f>
        <v/>
      </c>
      <c r="H52" s="31" t="str">
        <f>IF(H$6&lt;&gt;0,VLOOKUP(H$5,'District Data'!B$2:BG$609,42,FALSE),"")</f>
        <v/>
      </c>
      <c r="I52" s="30" t="str">
        <f>IF(I$6&lt;&gt;0,VLOOKUP(I$5,'District Data'!B$2:BG$609,42,FALSE),"")</f>
        <v/>
      </c>
      <c r="J52" s="31" t="str">
        <f>IF(J$6&lt;&gt;0,VLOOKUP(J$5,'District Data'!B$2:BG$609,42,FALSE),"")</f>
        <v/>
      </c>
      <c r="K52" s="3"/>
    </row>
    <row r="53" spans="1:11" x14ac:dyDescent="0.25">
      <c r="A53" s="3"/>
      <c r="B53" s="17" t="s">
        <v>612</v>
      </c>
      <c r="C53" s="29">
        <v>42</v>
      </c>
      <c r="D53" t="s">
        <v>1257</v>
      </c>
      <c r="E53" s="30" t="str">
        <f>IF(E$4&lt;&gt;0,VLOOKUP(E$5,'District Data'!B$2:BG$609,43,FALSE),"")</f>
        <v/>
      </c>
      <c r="F53" s="31" t="str">
        <f>IF(E$4&lt;&gt;0,VLOOKUP(E$5,'Similar District Data'!B$2:BG$609,43,FALSE),"")</f>
        <v/>
      </c>
      <c r="G53" s="52" t="str">
        <f>IF(E$4&lt;&gt;0, 'Statewide Data'!B42, "")</f>
        <v/>
      </c>
      <c r="H53" s="31" t="str">
        <f>IF(H$6&lt;&gt;0,VLOOKUP(H$5,'District Data'!B$2:BG$609,43,FALSE),"")</f>
        <v/>
      </c>
      <c r="I53" s="30" t="str">
        <f>IF(I$6&lt;&gt;0,VLOOKUP(I$5,'District Data'!B$2:BG$609,43,FALSE),"")</f>
        <v/>
      </c>
      <c r="J53" s="31" t="str">
        <f>IF(J$6&lt;&gt;0,VLOOKUP(J$5,'District Data'!B$2:BG$609,43,FALSE),"")</f>
        <v/>
      </c>
      <c r="K53" s="3"/>
    </row>
    <row r="54" spans="1:11" x14ac:dyDescent="0.25">
      <c r="A54" s="3"/>
      <c r="B54" s="17" t="s">
        <v>612</v>
      </c>
      <c r="C54" s="29">
        <v>43</v>
      </c>
      <c r="D54" t="s">
        <v>1258</v>
      </c>
      <c r="E54" s="30" t="str">
        <f>IF(E$4&lt;&gt;0,VLOOKUP(E$5,'District Data'!B$2:BG$609,44,FALSE),"")</f>
        <v/>
      </c>
      <c r="F54" s="31" t="str">
        <f>IF(E$4&lt;&gt;0,VLOOKUP(E$5,'Similar District Data'!B$2:BG$609,44,FALSE),"")</f>
        <v/>
      </c>
      <c r="G54" s="52" t="str">
        <f>IF(E$4&lt;&gt;0, 'Statewide Data'!B43, "")</f>
        <v/>
      </c>
      <c r="H54" s="31" t="str">
        <f>IF(H$6&lt;&gt;0,VLOOKUP(H$5,'District Data'!B$2:BG$609,44,FALSE),"")</f>
        <v/>
      </c>
      <c r="I54" s="30" t="str">
        <f>IF(I$6&lt;&gt;0,VLOOKUP(I$5,'District Data'!B$2:BG$609,44,FALSE),"")</f>
        <v/>
      </c>
      <c r="J54" s="31" t="str">
        <f>IF(J$6&lt;&gt;0,VLOOKUP(J$5,'District Data'!B$2:BG$609,44,FALSE),"")</f>
        <v/>
      </c>
      <c r="K54" s="3"/>
    </row>
    <row r="55" spans="1:11" x14ac:dyDescent="0.25">
      <c r="A55" s="3"/>
      <c r="B55" s="17" t="s">
        <v>612</v>
      </c>
      <c r="C55" s="29">
        <v>44</v>
      </c>
      <c r="D55" t="s">
        <v>1259</v>
      </c>
      <c r="E55" s="30" t="str">
        <f>IF(E$4&lt;&gt;0,VLOOKUP(E$5,'District Data'!B$2:BG$609,45,FALSE),"")</f>
        <v/>
      </c>
      <c r="F55" s="31" t="str">
        <f>IF(E$4&lt;&gt;0,VLOOKUP(E$5,'Similar District Data'!B$2:BG$609,45,FALSE),"")</f>
        <v/>
      </c>
      <c r="G55" s="52" t="str">
        <f>IF(E$4&lt;&gt;0, 'Statewide Data'!B44, "")</f>
        <v/>
      </c>
      <c r="H55" s="31" t="str">
        <f>IF(H$6&lt;&gt;0,VLOOKUP(H$5,'District Data'!B$2:BG$609,45,FALSE),"")</f>
        <v/>
      </c>
      <c r="I55" s="30" t="str">
        <f>IF(I$6&lt;&gt;0,VLOOKUP(I$5,'District Data'!B$2:BG$609,45,FALSE),"")</f>
        <v/>
      </c>
      <c r="J55" s="31" t="str">
        <f>IF(J$6&lt;&gt;0,VLOOKUP(J$5,'District Data'!B$2:BG$609,45,FALSE),"")</f>
        <v/>
      </c>
      <c r="K55" s="3"/>
    </row>
    <row r="56" spans="1:11" x14ac:dyDescent="0.25">
      <c r="A56" s="3"/>
      <c r="B56" s="24" t="s">
        <v>612</v>
      </c>
      <c r="C56" s="29">
        <v>45</v>
      </c>
      <c r="D56" t="s">
        <v>1260</v>
      </c>
      <c r="E56" s="40" t="str">
        <f>IF(E$4&lt;&gt;0,VLOOKUP(E$5,'District Data'!B$2:BG$609,46,FALSE),"")</f>
        <v/>
      </c>
      <c r="F56" s="41" t="str">
        <f>IF(E$4&lt;&gt;0,VLOOKUP(E$5,'Similar District Data'!B$2:BG$609,46,FALSE),"")</f>
        <v/>
      </c>
      <c r="G56" s="55" t="str">
        <f>IF(E$4&lt;&gt;0, 'Statewide Data'!B45, "")</f>
        <v/>
      </c>
      <c r="H56" s="41" t="str">
        <f>IF(H$6&lt;&gt;0,VLOOKUP(H$5,'District Data'!B$2:BG$609,46,FALSE),"")</f>
        <v/>
      </c>
      <c r="I56" s="40" t="str">
        <f>IF(I$6&lt;&gt;0,VLOOKUP(I$5,'District Data'!B$2:BG$609,46,FALSE),"")</f>
        <v/>
      </c>
      <c r="J56" s="41" t="str">
        <f>IF(J$6&lt;&gt;0,VLOOKUP(J$5,'District Data'!B$2:BG$609,46,FALSE),"")</f>
        <v/>
      </c>
      <c r="K56" s="3"/>
    </row>
    <row r="57" spans="1:11" x14ac:dyDescent="0.25">
      <c r="A57" s="3"/>
      <c r="B57" s="56" t="s">
        <v>1956</v>
      </c>
      <c r="C57" s="57"/>
      <c r="D57" s="57"/>
      <c r="E57" s="27" t="s">
        <v>613</v>
      </c>
      <c r="F57" s="28" t="s">
        <v>613</v>
      </c>
      <c r="G57" s="46" t="s">
        <v>613</v>
      </c>
      <c r="H57" s="46" t="s">
        <v>613</v>
      </c>
      <c r="I57" s="46" t="s">
        <v>613</v>
      </c>
      <c r="J57" s="46" t="s">
        <v>613</v>
      </c>
      <c r="K57" s="3"/>
    </row>
    <row r="58" spans="1:11" x14ac:dyDescent="0.25">
      <c r="A58" s="3"/>
      <c r="B58" s="17" t="s">
        <v>612</v>
      </c>
      <c r="C58" s="29">
        <v>46</v>
      </c>
      <c r="D58" t="s">
        <v>1261</v>
      </c>
      <c r="E58" s="30" t="str">
        <f>IF(E$4&lt;&gt;0,VLOOKUP(E$5,'District Data'!B$2:BG$609,47,FALSE),"")</f>
        <v/>
      </c>
      <c r="F58" s="31" t="str">
        <f>IF(E$4&lt;&gt;0,VLOOKUP(E$5,'Similar District Data'!B$2:BG$609,47,FALSE),"")</f>
        <v/>
      </c>
      <c r="G58" s="52" t="str">
        <f>IF(E$4&lt;&gt;0, 'Statewide Data'!B46, "")</f>
        <v/>
      </c>
      <c r="H58" s="31" t="str">
        <f>IF(H$6&lt;&gt;0,VLOOKUP(H$5,'District Data'!B$2:BG$609,47,FALSE),"")</f>
        <v/>
      </c>
      <c r="I58" s="30" t="str">
        <f>IF(I$6&lt;&gt;0,VLOOKUP(I$5,'District Data'!B$2:BG$609,47,FALSE),"")</f>
        <v/>
      </c>
      <c r="J58" s="31" t="str">
        <f>IF(J$6&lt;&gt;0,VLOOKUP(J$5,'District Data'!B$2:BG$609,47,FALSE),"")</f>
        <v/>
      </c>
      <c r="K58" s="3"/>
    </row>
    <row r="59" spans="1:11" x14ac:dyDescent="0.25">
      <c r="A59" s="3"/>
      <c r="B59" s="17" t="s">
        <v>612</v>
      </c>
      <c r="C59" s="29">
        <v>47</v>
      </c>
      <c r="D59" t="s">
        <v>1251</v>
      </c>
      <c r="E59" s="22" t="str">
        <f>IF(E$4&lt;&gt;0,VLOOKUP(E$5,'District Data'!B$2:BG$609,48,FALSE),"")</f>
        <v/>
      </c>
      <c r="F59" s="23" t="str">
        <f>IF(E$4&lt;&gt;0,VLOOKUP(E$5,'Similar District Data'!B$2:BG$609,48,FALSE),"")</f>
        <v/>
      </c>
      <c r="G59" s="51" t="str">
        <f>IF(E$4&lt;&gt;0, 'Statewide Data'!B47, "")</f>
        <v/>
      </c>
      <c r="H59" s="23" t="str">
        <f>IF(H$6&lt;&gt;0,VLOOKUP(H$5,'District Data'!B$2:BG$609,48,FALSE),"")</f>
        <v/>
      </c>
      <c r="I59" s="22" t="str">
        <f>IF(I$6&lt;&gt;0,VLOOKUP(I$5,'District Data'!B$2:BG$609,48,FALSE),"")</f>
        <v/>
      </c>
      <c r="J59" s="23" t="str">
        <f>IF(J$6&lt;&gt;0,VLOOKUP(J$5,'District Data'!B$2:BG$609,48,FALSE),"")</f>
        <v/>
      </c>
      <c r="K59" s="3"/>
    </row>
    <row r="60" spans="1:11" x14ac:dyDescent="0.25">
      <c r="A60" s="3"/>
      <c r="B60" s="17" t="s">
        <v>612</v>
      </c>
      <c r="C60" s="29">
        <v>48</v>
      </c>
      <c r="D60" t="s">
        <v>1262</v>
      </c>
      <c r="E60" s="30" t="str">
        <f>IF(E$4&lt;&gt;0,VLOOKUP(E$5,'District Data'!B$2:BG$609,49,FALSE),"")</f>
        <v/>
      </c>
      <c r="F60" s="31" t="str">
        <f>IF(E$4&lt;&gt;0,VLOOKUP(E$5,'Similar District Data'!B$2:BG$609,49,FALSE),"")</f>
        <v/>
      </c>
      <c r="G60" s="52" t="str">
        <f>IF(E$4&lt;&gt;0, 'Statewide Data'!B48, "")</f>
        <v/>
      </c>
      <c r="H60" s="31" t="str">
        <f>IF(H$6&lt;&gt;0,VLOOKUP(H$5,'District Data'!B$2:BG$609,49,FALSE),"")</f>
        <v/>
      </c>
      <c r="I60" s="30" t="str">
        <f>IF(I$6&lt;&gt;0,VLOOKUP(I$5,'District Data'!B$2:BG$609,49,FALSE),"")</f>
        <v/>
      </c>
      <c r="J60" s="31" t="str">
        <f>IF(J$6&lt;&gt;0,VLOOKUP(J$5,'District Data'!B$2:BG$609,49,FALSE),"")</f>
        <v/>
      </c>
      <c r="K60" s="3"/>
    </row>
    <row r="61" spans="1:11" x14ac:dyDescent="0.25">
      <c r="A61" s="3"/>
      <c r="B61" s="17" t="s">
        <v>612</v>
      </c>
      <c r="C61" s="29">
        <v>49</v>
      </c>
      <c r="D61" t="s">
        <v>1252</v>
      </c>
      <c r="E61" s="22" t="str">
        <f>IF(E$4&lt;&gt;0,VLOOKUP(E$5,'District Data'!B$2:BG$609,50,FALSE),"")</f>
        <v/>
      </c>
      <c r="F61" s="23" t="str">
        <f>IF(E$4&lt;&gt;0,VLOOKUP(E$5,'Similar District Data'!B$2:BG$609,50,FALSE),"")</f>
        <v/>
      </c>
      <c r="G61" s="51" t="str">
        <f>IF(E$4&lt;&gt;0, 'Statewide Data'!B49, "")</f>
        <v/>
      </c>
      <c r="H61" s="23" t="str">
        <f>IF(H$6&lt;&gt;0,VLOOKUP(H$5,'District Data'!B$2:BG$609,50,FALSE),"")</f>
        <v/>
      </c>
      <c r="I61" s="22" t="str">
        <f>IF(I$6&lt;&gt;0,VLOOKUP(I$5,'District Data'!B$2:BG$609,50,FALSE),"")</f>
        <v/>
      </c>
      <c r="J61" s="23" t="str">
        <f>IF(J$6&lt;&gt;0,VLOOKUP(J$5,'District Data'!B$2:BG$609,50,FALSE),"")</f>
        <v/>
      </c>
      <c r="K61" s="3"/>
    </row>
    <row r="62" spans="1:11" x14ac:dyDescent="0.25">
      <c r="A62" s="3"/>
      <c r="B62" s="17"/>
      <c r="C62" s="29">
        <v>50</v>
      </c>
      <c r="D62" t="s">
        <v>1263</v>
      </c>
      <c r="E62" s="30" t="str">
        <f>IF(E$4&lt;&gt;0,VLOOKUP(E$5,'District Data'!B$2:BG$609,51,FALSE),"")</f>
        <v/>
      </c>
      <c r="F62" s="31" t="str">
        <f>IF(E$4&lt;&gt;0,VLOOKUP(E$5,'Similar District Data'!B$2:BG$609,51,FALSE),"")</f>
        <v/>
      </c>
      <c r="G62" s="52" t="str">
        <f>IF(E$4&lt;&gt;0, 'Statewide Data'!B50, "")</f>
        <v/>
      </c>
      <c r="H62" s="31" t="str">
        <f>IF(H$6&lt;&gt;0,VLOOKUP(H$5,'District Data'!B$2:BG$609,51,FALSE),"")</f>
        <v/>
      </c>
      <c r="I62" s="30" t="str">
        <f>IF(I$6&lt;&gt;0,VLOOKUP(I$5,'District Data'!B$2:BG$609,51,FALSE),"")</f>
        <v/>
      </c>
      <c r="J62" s="31" t="str">
        <f>IF(J$6&lt;&gt;0,VLOOKUP(J$5,'District Data'!B$2:BG$609,51,FALSE),"")</f>
        <v/>
      </c>
      <c r="K62" s="3"/>
    </row>
    <row r="63" spans="1:11" x14ac:dyDescent="0.25">
      <c r="A63" s="3"/>
      <c r="B63" s="17"/>
      <c r="C63" s="29">
        <v>51</v>
      </c>
      <c r="D63" t="s">
        <v>1253</v>
      </c>
      <c r="E63" s="22" t="str">
        <f>IF(E$4&lt;&gt;0,VLOOKUP(E$5,'District Data'!B$2:BG$609,52,FALSE),"")</f>
        <v/>
      </c>
      <c r="F63" s="23" t="str">
        <f>IF(E$4&lt;&gt;0,VLOOKUP(E$5,'Similar District Data'!B$2:BG$609,52,FALSE),"")</f>
        <v/>
      </c>
      <c r="G63" s="51" t="str">
        <f>IF(E$4&lt;&gt;0, 'Statewide Data'!B51, "")</f>
        <v/>
      </c>
      <c r="H63" s="23" t="str">
        <f>IF(H$6&lt;&gt;0,VLOOKUP(H$5,'District Data'!B$2:BG$609,52,FALSE),"")</f>
        <v/>
      </c>
      <c r="I63" s="22" t="str">
        <f>IF(I$6&lt;&gt;0,VLOOKUP(I$5,'District Data'!B$2:BG$609,52,FALSE),"")</f>
        <v/>
      </c>
      <c r="J63" s="23" t="str">
        <f>IF(J$6&lt;&gt;0,VLOOKUP(J$5,'District Data'!B$2:BG$609,52,FALSE),"")</f>
        <v/>
      </c>
      <c r="K63" s="3"/>
    </row>
    <row r="64" spans="1:11" x14ac:dyDescent="0.25">
      <c r="A64" s="3"/>
      <c r="B64" s="17" t="s">
        <v>612</v>
      </c>
      <c r="C64" s="29">
        <v>52</v>
      </c>
      <c r="D64" t="s">
        <v>1264</v>
      </c>
      <c r="E64" s="30" t="str">
        <f>IF(E$4&lt;&gt;0,VLOOKUP(E$5,'District Data'!B$2:BG$609,53,FALSE),"")</f>
        <v/>
      </c>
      <c r="F64" s="31" t="str">
        <f>IF(E$4&lt;&gt;0,VLOOKUP(E$5,'Similar District Data'!B$2:BG$609,53,FALSE),"")</f>
        <v/>
      </c>
      <c r="G64" s="52" t="str">
        <f>IF(E$4&lt;&gt;0, 'Statewide Data'!B52, "")</f>
        <v/>
      </c>
      <c r="H64" s="31" t="str">
        <f>IF(H$6&lt;&gt;0,VLOOKUP(H$5,'District Data'!B$2:BG$609,53,FALSE),"")</f>
        <v/>
      </c>
      <c r="I64" s="30" t="str">
        <f>IF(I$6&lt;&gt;0,VLOOKUP(I$5,'District Data'!B$2:BG$609,53,FALSE),"")</f>
        <v/>
      </c>
      <c r="J64" s="31" t="str">
        <f>IF(J$6&lt;&gt;0,VLOOKUP(J$5,'District Data'!B$2:BG$609,53,FALSE),"")</f>
        <v/>
      </c>
      <c r="K64" s="3"/>
    </row>
    <row r="65" spans="1:11" x14ac:dyDescent="0.25">
      <c r="A65" s="3"/>
      <c r="B65" s="17" t="s">
        <v>612</v>
      </c>
      <c r="C65" s="29">
        <v>53</v>
      </c>
      <c r="D65" t="s">
        <v>1254</v>
      </c>
      <c r="E65" s="22" t="str">
        <f>IF(E$4&lt;&gt;0,VLOOKUP(E$5,'District Data'!B$2:BG$609,54,FALSE),"")</f>
        <v/>
      </c>
      <c r="F65" s="23" t="str">
        <f>IF(E$4&lt;&gt;0,VLOOKUP(E$5,'Similar District Data'!B$2:BG$609,54,FALSE),"")</f>
        <v/>
      </c>
      <c r="G65" s="51" t="str">
        <f>IF(E$4&lt;&gt;0, 'Statewide Data'!B53, "")</f>
        <v/>
      </c>
      <c r="H65" s="23" t="str">
        <f>IF(H$6&lt;&gt;0,VLOOKUP(H$5,'District Data'!B$2:BG$609,54,FALSE),"")</f>
        <v/>
      </c>
      <c r="I65" s="22" t="str">
        <f>IF(I$6&lt;&gt;0,VLOOKUP(I$5,'District Data'!B$2:BG$609,54,FALSE),"")</f>
        <v/>
      </c>
      <c r="J65" s="23" t="str">
        <f>IF(J$6&lt;&gt;0,VLOOKUP(J$5,'District Data'!B$2:BG$609,54,FALSE),"")</f>
        <v/>
      </c>
      <c r="K65" s="3"/>
    </row>
    <row r="66" spans="1:11" x14ac:dyDescent="0.25">
      <c r="A66" s="3"/>
      <c r="B66" s="24" t="s">
        <v>612</v>
      </c>
      <c r="C66" s="32">
        <v>54</v>
      </c>
      <c r="D66" s="15" t="s">
        <v>1265</v>
      </c>
      <c r="E66" s="40" t="str">
        <f>IF(E$4&lt;&gt;0,VLOOKUP(E$5,'District Data'!B$2:BG$609,55,FALSE),"")</f>
        <v/>
      </c>
      <c r="F66" s="41" t="str">
        <f>IF(E$4&lt;&gt;0,VLOOKUP(E$5,'Similar District Data'!B$2:BG$609,55,FALSE),"")</f>
        <v/>
      </c>
      <c r="G66" s="55" t="str">
        <f>IF(E$4&lt;&gt;0, 'Statewide Data'!B54, "")</f>
        <v/>
      </c>
      <c r="H66" s="41" t="str">
        <f>IF(H$6&lt;&gt;0,VLOOKUP(H$5,'District Data'!B$2:BG$609,55,FALSE),"")</f>
        <v/>
      </c>
      <c r="I66" s="40" t="str">
        <f>IF(I$6&lt;&gt;0,VLOOKUP(I$5,'District Data'!B$2:BG$609,55,FALSE),"")</f>
        <v/>
      </c>
      <c r="J66" s="41" t="str">
        <f>IF(J$6&lt;&gt;0,VLOOKUP(J$5,'District Data'!B$2:BG$609,55,FALSE),"")</f>
        <v/>
      </c>
      <c r="K66" s="3"/>
    </row>
    <row r="67" spans="1:11" x14ac:dyDescent="0.25">
      <c r="A67" s="3"/>
      <c r="B67" s="58" t="s">
        <v>1957</v>
      </c>
      <c r="C67" s="59"/>
      <c r="D67" s="59"/>
      <c r="E67" s="27" t="s">
        <v>613</v>
      </c>
      <c r="F67" s="28" t="s">
        <v>613</v>
      </c>
      <c r="G67" s="27" t="s">
        <v>613</v>
      </c>
      <c r="H67" s="27" t="s">
        <v>613</v>
      </c>
      <c r="I67" s="27" t="s">
        <v>613</v>
      </c>
      <c r="J67" s="27" t="s">
        <v>613</v>
      </c>
      <c r="K67" s="3"/>
    </row>
    <row r="68" spans="1:11" x14ac:dyDescent="0.25">
      <c r="A68" s="3"/>
      <c r="B68" s="17" t="s">
        <v>612</v>
      </c>
      <c r="C68" s="29">
        <v>55</v>
      </c>
      <c r="D68" t="s">
        <v>1247</v>
      </c>
      <c r="E68" s="22" t="str">
        <f>IF(E$4&lt;&gt;0,VLOOKUP(E$5,'District Data'!B$2:BG$609,56,FALSE),"")</f>
        <v/>
      </c>
      <c r="F68" s="23" t="str">
        <f>IF(E$4&lt;&gt;0,VLOOKUP(E$5,'Similar District Data'!B$2:BG$609,56,FALSE),"")</f>
        <v/>
      </c>
      <c r="G68" s="51" t="str">
        <f>IF(E$4&lt;&gt;0, 'Statewide Data'!B55, "")</f>
        <v/>
      </c>
      <c r="H68" s="23" t="str">
        <f>IF(H$6&lt;&gt;0,VLOOKUP(H$5,'District Data'!B$2:BG$609,56,FALSE),"")</f>
        <v/>
      </c>
      <c r="I68" s="22" t="str">
        <f>IF(I$6&lt;&gt;0,VLOOKUP(I$5,'District Data'!B$2:BG$609,56,FALSE),"")</f>
        <v/>
      </c>
      <c r="J68" s="23" t="str">
        <f>IF(J$6&lt;&gt;0,VLOOKUP(J$5,'District Data'!B$2:BG$609,56,FALSE),"")</f>
        <v/>
      </c>
      <c r="K68" s="3"/>
    </row>
    <row r="69" spans="1:11" x14ac:dyDescent="0.25">
      <c r="A69" s="3"/>
      <c r="B69" s="17" t="s">
        <v>612</v>
      </c>
      <c r="C69" s="29">
        <v>56</v>
      </c>
      <c r="D69" t="s">
        <v>1246</v>
      </c>
      <c r="E69" s="22" t="str">
        <f>IF(E$4&lt;&gt;0,VLOOKUP(E$5,'District Data'!B$2:BG$609,57,FALSE),"")</f>
        <v/>
      </c>
      <c r="F69" s="23" t="str">
        <f>IF(E$4&lt;&gt;0,VLOOKUP(E$5,'Similar District Data'!B$2:BG$609,57,FALSE),"")</f>
        <v/>
      </c>
      <c r="G69" s="51" t="str">
        <f>IF(E$4&lt;&gt;0, 'Statewide Data'!B56, "")</f>
        <v/>
      </c>
      <c r="H69" s="23" t="str">
        <f>IF(H$6&lt;&gt;0,VLOOKUP(H$5,'District Data'!B$2:BG$609,57,FALSE),"")</f>
        <v/>
      </c>
      <c r="I69" s="22" t="str">
        <f>IF(I$6&lt;&gt;0,VLOOKUP(I$5,'District Data'!B$2:BG$609,57,FALSE),"")</f>
        <v/>
      </c>
      <c r="J69" s="23" t="str">
        <f>IF(J$6&lt;&gt;0,VLOOKUP(J$5,'District Data'!B$2:BG$609,57,FALSE),"")</f>
        <v/>
      </c>
      <c r="K69" s="3"/>
    </row>
    <row r="70" spans="1:11" x14ac:dyDescent="0.25">
      <c r="A70" s="3"/>
      <c r="B70" s="17" t="s">
        <v>612</v>
      </c>
      <c r="C70" s="29">
        <v>57</v>
      </c>
      <c r="D70" t="s">
        <v>1248</v>
      </c>
      <c r="E70" s="22" t="str">
        <f>IF(E$4&lt;&gt;0,VLOOKUP(E$5,'District Data'!B$2:BJ$609,58,FALSE),"")</f>
        <v/>
      </c>
      <c r="F70" s="23" t="str">
        <f>IF(E$4&lt;&gt;0,VLOOKUP(E$5,'Similar District Data'!B$2:BJ$609,58,FALSE),"")</f>
        <v/>
      </c>
      <c r="G70" s="51" t="str">
        <f>IF(E$4&lt;&gt;0, 'Statewide Data'!B57, "")</f>
        <v/>
      </c>
      <c r="H70" s="23" t="str">
        <f>IF(H$6&lt;&gt;0,VLOOKUP(H$5,'District Data'!B$2:BJ$609,58,FALSE),"")</f>
        <v/>
      </c>
      <c r="I70" s="22" t="str">
        <f>IF(I$6&lt;&gt;0,VLOOKUP(I$5,'District Data'!B$2:BJ$609,58,FALSE),"")</f>
        <v/>
      </c>
      <c r="J70" s="23" t="str">
        <f>IF(J$6&lt;&gt;0,VLOOKUP(J$5,'District Data'!B$2:BJ$609,58,FALSE),"")</f>
        <v/>
      </c>
      <c r="K70" s="3"/>
    </row>
    <row r="71" spans="1:11" x14ac:dyDescent="0.25">
      <c r="A71" s="3"/>
      <c r="B71" s="17" t="s">
        <v>612</v>
      </c>
      <c r="C71" s="29">
        <v>58</v>
      </c>
      <c r="D71" t="s">
        <v>1249</v>
      </c>
      <c r="E71" s="22" t="str">
        <f>IF(E$4&lt;&gt;0,VLOOKUP(E$5,'District Data'!B$2:BJ$609,59,FALSE),"")</f>
        <v/>
      </c>
      <c r="F71" s="23" t="str">
        <f>IF(E$4&lt;&gt;0,VLOOKUP(E$5,'Similar District Data'!B$2:BJ$609,59,FALSE),"")</f>
        <v/>
      </c>
      <c r="G71" s="51" t="str">
        <f>IF(E$4&lt;&gt;0, 'Statewide Data'!B58, "")</f>
        <v/>
      </c>
      <c r="H71" s="23" t="str">
        <f>IF(H$6&lt;&gt;0,VLOOKUP(H$5,'District Data'!B$2:BJ$609,59,FALSE),"")</f>
        <v/>
      </c>
      <c r="I71" s="22" t="str">
        <f>IF(I$6&lt;&gt;0,VLOOKUP(I$5,'District Data'!B$2:BJ$609,59,FALSE),"")</f>
        <v/>
      </c>
      <c r="J71" s="23" t="str">
        <f>IF(J$6&lt;&gt;0,VLOOKUP(J$5,'District Data'!B$2:BJ$609,59,FALSE),"")</f>
        <v/>
      </c>
      <c r="K71" s="3"/>
    </row>
    <row r="72" spans="1:11" x14ac:dyDescent="0.25">
      <c r="A72" s="3"/>
      <c r="B72" s="47"/>
      <c r="C72" s="32">
        <v>59</v>
      </c>
      <c r="D72" s="15" t="s">
        <v>1250</v>
      </c>
      <c r="E72" s="25" t="str">
        <f>IF(E$4&lt;&gt;0,VLOOKUP(E$5,'District Data'!B$2:BJ$609,60,FALSE),"")</f>
        <v/>
      </c>
      <c r="F72" s="26" t="str">
        <f>IF(E$4&lt;&gt;0,VLOOKUP(E$5,'Similar District Data'!B$2:BJ$609,60,FALSE),"")</f>
        <v/>
      </c>
      <c r="G72" s="51" t="str">
        <f>IF(E$4&lt;&gt;0, 'Statewide Data'!B59, "")</f>
        <v/>
      </c>
      <c r="H72" s="26" t="str">
        <f>IF(H$6&lt;&gt;0,VLOOKUP(H$5,'District Data'!B$2:BJ$609,60,FALSE),"")</f>
        <v/>
      </c>
      <c r="I72" s="25" t="str">
        <f>IF(I$6&lt;&gt;0,VLOOKUP(I$5,'District Data'!B$2:BJ$609,60,FALSE),"")</f>
        <v/>
      </c>
      <c r="J72" s="26" t="str">
        <f>IF(J$6&lt;&gt;0,VLOOKUP(J$5,'District Data'!B$2:BJ$609,60,FALSE),"")</f>
        <v/>
      </c>
      <c r="K72" s="3"/>
    </row>
    <row r="73" spans="1:11" ht="12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s="4" customFormat="1" x14ac:dyDescent="0.25"/>
    <row r="75" spans="1:11" s="4" customFormat="1" x14ac:dyDescent="0.25"/>
    <row r="76" spans="1:11" s="4" customFormat="1" x14ac:dyDescent="0.25"/>
    <row r="77" spans="1:11" s="4" customFormat="1" x14ac:dyDescent="0.25"/>
    <row r="78" spans="1:11" s="4" customFormat="1" x14ac:dyDescent="0.25"/>
    <row r="79" spans="1:11" s="4" customFormat="1" x14ac:dyDescent="0.25"/>
    <row r="80" spans="1:11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  <row r="103" s="4" customFormat="1" x14ac:dyDescent="0.25"/>
    <row r="104" s="4" customFormat="1" x14ac:dyDescent="0.25"/>
    <row r="105" s="4" customFormat="1" x14ac:dyDescent="0.25"/>
    <row r="106" s="4" customFormat="1" x14ac:dyDescent="0.25"/>
    <row r="107" s="4" customFormat="1" x14ac:dyDescent="0.25"/>
    <row r="108" s="4" customFormat="1" x14ac:dyDescent="0.25"/>
    <row r="109" s="4" customFormat="1" x14ac:dyDescent="0.25"/>
    <row r="110" s="4" customFormat="1" x14ac:dyDescent="0.25"/>
    <row r="111" s="4" customFormat="1" x14ac:dyDescent="0.25"/>
    <row r="112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  <row r="134" s="4" customFormat="1" x14ac:dyDescent="0.25"/>
    <row r="135" s="4" customFormat="1" x14ac:dyDescent="0.25"/>
    <row r="136" s="4" customFormat="1" x14ac:dyDescent="0.25"/>
    <row r="137" s="4" customFormat="1" x14ac:dyDescent="0.25"/>
    <row r="138" s="4" customFormat="1" x14ac:dyDescent="0.25"/>
    <row r="139" s="4" customFormat="1" x14ac:dyDescent="0.25"/>
    <row r="140" s="4" customFormat="1" x14ac:dyDescent="0.25"/>
    <row r="141" s="4" customFormat="1" x14ac:dyDescent="0.25"/>
    <row r="142" s="4" customFormat="1" x14ac:dyDescent="0.25"/>
    <row r="143" s="4" customFormat="1" x14ac:dyDescent="0.25"/>
    <row r="144" s="4" customFormat="1" x14ac:dyDescent="0.25"/>
    <row r="145" s="4" customFormat="1" x14ac:dyDescent="0.25"/>
    <row r="146" s="4" customFormat="1" x14ac:dyDescent="0.25"/>
    <row r="147" s="4" customFormat="1" x14ac:dyDescent="0.25"/>
    <row r="148" s="4" customFormat="1" x14ac:dyDescent="0.25"/>
    <row r="149" s="4" customFormat="1" x14ac:dyDescent="0.25"/>
    <row r="150" s="4" customFormat="1" x14ac:dyDescent="0.25"/>
    <row r="151" s="4" customFormat="1" x14ac:dyDescent="0.25"/>
    <row r="152" s="4" customFormat="1" x14ac:dyDescent="0.25"/>
    <row r="153" s="4" customFormat="1" x14ac:dyDescent="0.25"/>
    <row r="154" s="4" customFormat="1" x14ac:dyDescent="0.25"/>
    <row r="155" s="4" customFormat="1" x14ac:dyDescent="0.25"/>
    <row r="156" s="4" customFormat="1" x14ac:dyDescent="0.25"/>
    <row r="157" s="4" customFormat="1" x14ac:dyDescent="0.25"/>
    <row r="158" s="4" customFormat="1" x14ac:dyDescent="0.25"/>
    <row r="159" s="4" customFormat="1" x14ac:dyDescent="0.25"/>
    <row r="160" s="4" customFormat="1" x14ac:dyDescent="0.25"/>
    <row r="161" s="4" customFormat="1" x14ac:dyDescent="0.25"/>
    <row r="162" s="4" customFormat="1" x14ac:dyDescent="0.25"/>
    <row r="163" s="4" customFormat="1" x14ac:dyDescent="0.25"/>
    <row r="164" s="4" customFormat="1" x14ac:dyDescent="0.25"/>
    <row r="165" s="4" customFormat="1" x14ac:dyDescent="0.25"/>
    <row r="166" s="4" customFormat="1" x14ac:dyDescent="0.25"/>
    <row r="167" s="4" customFormat="1" x14ac:dyDescent="0.25"/>
    <row r="168" s="4" customFormat="1" x14ac:dyDescent="0.25"/>
    <row r="169" s="4" customFormat="1" x14ac:dyDescent="0.25"/>
    <row r="170" s="4" customFormat="1" x14ac:dyDescent="0.25"/>
    <row r="171" s="4" customFormat="1" x14ac:dyDescent="0.25"/>
    <row r="172" s="4" customFormat="1" x14ac:dyDescent="0.25"/>
    <row r="173" s="4" customFormat="1" x14ac:dyDescent="0.25"/>
    <row r="174" s="4" customFormat="1" x14ac:dyDescent="0.25"/>
    <row r="175" s="4" customFormat="1" x14ac:dyDescent="0.25"/>
    <row r="176" s="4" customFormat="1" x14ac:dyDescent="0.25"/>
    <row r="177" s="4" customFormat="1" x14ac:dyDescent="0.25"/>
    <row r="178" s="4" customFormat="1" x14ac:dyDescent="0.25"/>
    <row r="179" s="4" customFormat="1" x14ac:dyDescent="0.25"/>
    <row r="180" s="4" customFormat="1" x14ac:dyDescent="0.25"/>
    <row r="181" s="4" customFormat="1" x14ac:dyDescent="0.25"/>
    <row r="182" s="4" customFormat="1" x14ac:dyDescent="0.25"/>
    <row r="183" s="4" customFormat="1" x14ac:dyDescent="0.25"/>
    <row r="184" s="4" customFormat="1" x14ac:dyDescent="0.25"/>
    <row r="185" s="4" customFormat="1" x14ac:dyDescent="0.25"/>
    <row r="186" s="4" customFormat="1" x14ac:dyDescent="0.25"/>
    <row r="187" s="4" customFormat="1" x14ac:dyDescent="0.25"/>
    <row r="188" s="4" customFormat="1" x14ac:dyDescent="0.25"/>
    <row r="189" s="4" customFormat="1" x14ac:dyDescent="0.25"/>
    <row r="190" s="4" customFormat="1" x14ac:dyDescent="0.25"/>
    <row r="191" s="4" customFormat="1" x14ac:dyDescent="0.25"/>
    <row r="192" s="4" customFormat="1" x14ac:dyDescent="0.25"/>
    <row r="193" s="4" customFormat="1" x14ac:dyDescent="0.25"/>
    <row r="194" s="4" customFormat="1" x14ac:dyDescent="0.25"/>
    <row r="195" s="4" customFormat="1" x14ac:dyDescent="0.25"/>
    <row r="196" s="4" customFormat="1" x14ac:dyDescent="0.25"/>
    <row r="197" s="4" customFormat="1" x14ac:dyDescent="0.25"/>
    <row r="198" s="4" customFormat="1" x14ac:dyDescent="0.25"/>
    <row r="199" s="4" customFormat="1" x14ac:dyDescent="0.25"/>
    <row r="200" s="4" customFormat="1" x14ac:dyDescent="0.25"/>
    <row r="201" s="4" customFormat="1" x14ac:dyDescent="0.25"/>
    <row r="202" s="4" customFormat="1" x14ac:dyDescent="0.25"/>
    <row r="203" s="4" customFormat="1" x14ac:dyDescent="0.25"/>
    <row r="204" s="4" customFormat="1" x14ac:dyDescent="0.25"/>
    <row r="205" s="4" customFormat="1" x14ac:dyDescent="0.25"/>
    <row r="206" s="4" customFormat="1" x14ac:dyDescent="0.25"/>
    <row r="207" s="4" customFormat="1" x14ac:dyDescent="0.25"/>
    <row r="208" s="4" customFormat="1" x14ac:dyDescent="0.25"/>
    <row r="209" s="4" customFormat="1" x14ac:dyDescent="0.25"/>
    <row r="210" s="4" customFormat="1" x14ac:dyDescent="0.25"/>
    <row r="211" s="4" customFormat="1" x14ac:dyDescent="0.25"/>
    <row r="212" s="4" customFormat="1" x14ac:dyDescent="0.25"/>
    <row r="213" s="4" customFormat="1" x14ac:dyDescent="0.25"/>
    <row r="214" s="4" customFormat="1" x14ac:dyDescent="0.25"/>
    <row r="215" s="4" customFormat="1" x14ac:dyDescent="0.25"/>
    <row r="216" s="4" customFormat="1" x14ac:dyDescent="0.25"/>
    <row r="217" s="4" customFormat="1" x14ac:dyDescent="0.25"/>
    <row r="218" s="4" customFormat="1" x14ac:dyDescent="0.25"/>
    <row r="219" s="4" customFormat="1" x14ac:dyDescent="0.25"/>
    <row r="220" s="4" customFormat="1" x14ac:dyDescent="0.25"/>
    <row r="221" s="4" customFormat="1" x14ac:dyDescent="0.25"/>
    <row r="222" s="4" customFormat="1" x14ac:dyDescent="0.25"/>
    <row r="223" s="4" customFormat="1" x14ac:dyDescent="0.25"/>
    <row r="224" s="4" customFormat="1" x14ac:dyDescent="0.25"/>
    <row r="225" s="4" customFormat="1" x14ac:dyDescent="0.25"/>
    <row r="226" s="4" customFormat="1" x14ac:dyDescent="0.25"/>
    <row r="227" s="4" customFormat="1" x14ac:dyDescent="0.25"/>
    <row r="228" s="4" customFormat="1" x14ac:dyDescent="0.25"/>
    <row r="229" s="4" customFormat="1" x14ac:dyDescent="0.25"/>
    <row r="230" s="4" customFormat="1" x14ac:dyDescent="0.25"/>
    <row r="231" s="4" customFormat="1" x14ac:dyDescent="0.25"/>
    <row r="232" s="4" customFormat="1" x14ac:dyDescent="0.25"/>
    <row r="233" s="4" customFormat="1" x14ac:dyDescent="0.25"/>
    <row r="234" s="4" customFormat="1" x14ac:dyDescent="0.25"/>
    <row r="235" s="4" customFormat="1" x14ac:dyDescent="0.25"/>
    <row r="236" s="4" customFormat="1" x14ac:dyDescent="0.25"/>
    <row r="237" s="4" customFormat="1" x14ac:dyDescent="0.25"/>
    <row r="238" s="4" customFormat="1" x14ac:dyDescent="0.25"/>
    <row r="239" s="4" customFormat="1" x14ac:dyDescent="0.25"/>
    <row r="240" s="4" customFormat="1" x14ac:dyDescent="0.25"/>
    <row r="241" s="4" customFormat="1" x14ac:dyDescent="0.25"/>
    <row r="242" s="4" customFormat="1" x14ac:dyDescent="0.25"/>
    <row r="243" s="4" customFormat="1" x14ac:dyDescent="0.25"/>
    <row r="244" s="4" customFormat="1" x14ac:dyDescent="0.25"/>
    <row r="245" s="4" customFormat="1" x14ac:dyDescent="0.25"/>
    <row r="246" s="4" customFormat="1" x14ac:dyDescent="0.25"/>
    <row r="247" s="4" customFormat="1" x14ac:dyDescent="0.25"/>
    <row r="248" s="4" customFormat="1" x14ac:dyDescent="0.25"/>
    <row r="249" s="4" customFormat="1" x14ac:dyDescent="0.25"/>
    <row r="250" s="4" customFormat="1" x14ac:dyDescent="0.25"/>
    <row r="251" s="4" customFormat="1" x14ac:dyDescent="0.25"/>
    <row r="252" s="4" customFormat="1" x14ac:dyDescent="0.25"/>
    <row r="253" s="4" customFormat="1" x14ac:dyDescent="0.25"/>
    <row r="254" s="4" customFormat="1" x14ac:dyDescent="0.25"/>
    <row r="255" s="4" customFormat="1" x14ac:dyDescent="0.25"/>
    <row r="256" s="4" customFormat="1" x14ac:dyDescent="0.25"/>
    <row r="257" s="4" customFormat="1" x14ac:dyDescent="0.25"/>
    <row r="258" s="4" customFormat="1" x14ac:dyDescent="0.25"/>
    <row r="259" s="4" customFormat="1" x14ac:dyDescent="0.25"/>
    <row r="260" s="4" customFormat="1" x14ac:dyDescent="0.25"/>
    <row r="261" s="4" customFormat="1" x14ac:dyDescent="0.25"/>
    <row r="262" s="4" customFormat="1" x14ac:dyDescent="0.25"/>
    <row r="263" s="4" customFormat="1" x14ac:dyDescent="0.25"/>
    <row r="264" s="4" customFormat="1" x14ac:dyDescent="0.25"/>
    <row r="265" s="4" customFormat="1" x14ac:dyDescent="0.25"/>
    <row r="266" s="4" customFormat="1" x14ac:dyDescent="0.25"/>
    <row r="267" s="4" customFormat="1" x14ac:dyDescent="0.25"/>
    <row r="268" s="4" customFormat="1" x14ac:dyDescent="0.25"/>
    <row r="269" s="4" customFormat="1" x14ac:dyDescent="0.25"/>
    <row r="270" s="4" customFormat="1" x14ac:dyDescent="0.25"/>
    <row r="271" s="4" customFormat="1" x14ac:dyDescent="0.25"/>
    <row r="272" s="4" customFormat="1" x14ac:dyDescent="0.25"/>
    <row r="273" s="4" customFormat="1" x14ac:dyDescent="0.25"/>
    <row r="274" s="4" customFormat="1" x14ac:dyDescent="0.25"/>
    <row r="275" s="4" customFormat="1" x14ac:dyDescent="0.25"/>
    <row r="276" s="4" customFormat="1" x14ac:dyDescent="0.25"/>
    <row r="277" s="4" customFormat="1" x14ac:dyDescent="0.25"/>
    <row r="278" s="4" customFormat="1" x14ac:dyDescent="0.25"/>
    <row r="279" s="4" customFormat="1" x14ac:dyDescent="0.25"/>
    <row r="280" s="4" customFormat="1" x14ac:dyDescent="0.25"/>
    <row r="281" s="4" customFormat="1" x14ac:dyDescent="0.25"/>
    <row r="282" s="4" customFormat="1" x14ac:dyDescent="0.25"/>
    <row r="283" s="4" customFormat="1" x14ac:dyDescent="0.25"/>
    <row r="284" s="4" customFormat="1" x14ac:dyDescent="0.25"/>
    <row r="285" s="4" customFormat="1" x14ac:dyDescent="0.25"/>
    <row r="286" s="4" customFormat="1" x14ac:dyDescent="0.25"/>
    <row r="287" s="4" customFormat="1" x14ac:dyDescent="0.25"/>
    <row r="288" s="4" customFormat="1" x14ac:dyDescent="0.25"/>
    <row r="289" s="4" customFormat="1" x14ac:dyDescent="0.25"/>
    <row r="290" s="4" customFormat="1" x14ac:dyDescent="0.25"/>
    <row r="291" s="4" customFormat="1" x14ac:dyDescent="0.25"/>
    <row r="292" s="4" customFormat="1" x14ac:dyDescent="0.25"/>
    <row r="293" s="4" customFormat="1" x14ac:dyDescent="0.25"/>
    <row r="294" s="4" customFormat="1" x14ac:dyDescent="0.25"/>
    <row r="295" s="4" customFormat="1" x14ac:dyDescent="0.25"/>
    <row r="296" s="4" customFormat="1" x14ac:dyDescent="0.25"/>
    <row r="297" s="4" customFormat="1" x14ac:dyDescent="0.25"/>
    <row r="298" s="4" customFormat="1" x14ac:dyDescent="0.25"/>
    <row r="299" s="4" customFormat="1" x14ac:dyDescent="0.25"/>
    <row r="300" s="4" customFormat="1" x14ac:dyDescent="0.25"/>
    <row r="301" s="4" customFormat="1" x14ac:dyDescent="0.25"/>
    <row r="302" s="4" customFormat="1" x14ac:dyDescent="0.25"/>
    <row r="303" s="4" customFormat="1" x14ac:dyDescent="0.25"/>
    <row r="304" s="4" customFormat="1" x14ac:dyDescent="0.25"/>
    <row r="305" s="4" customFormat="1" x14ac:dyDescent="0.25"/>
    <row r="306" s="4" customFormat="1" x14ac:dyDescent="0.25"/>
    <row r="307" s="4" customFormat="1" x14ac:dyDescent="0.25"/>
    <row r="308" s="4" customFormat="1" x14ac:dyDescent="0.25"/>
    <row r="309" s="4" customFormat="1" x14ac:dyDescent="0.25"/>
    <row r="310" s="4" customFormat="1" x14ac:dyDescent="0.25"/>
    <row r="311" s="4" customFormat="1" x14ac:dyDescent="0.25"/>
    <row r="312" s="4" customFormat="1" x14ac:dyDescent="0.25"/>
    <row r="313" s="4" customFormat="1" x14ac:dyDescent="0.25"/>
    <row r="314" s="4" customFormat="1" x14ac:dyDescent="0.25"/>
    <row r="315" s="4" customFormat="1" x14ac:dyDescent="0.25"/>
    <row r="316" s="4" customFormat="1" x14ac:dyDescent="0.25"/>
    <row r="317" s="4" customFormat="1" x14ac:dyDescent="0.25"/>
    <row r="318" s="4" customFormat="1" x14ac:dyDescent="0.25"/>
    <row r="319" s="4" customFormat="1" x14ac:dyDescent="0.25"/>
    <row r="320" s="4" customFormat="1" x14ac:dyDescent="0.25"/>
    <row r="321" s="4" customFormat="1" x14ac:dyDescent="0.25"/>
    <row r="322" s="4" customFormat="1" x14ac:dyDescent="0.25"/>
    <row r="323" s="4" customFormat="1" x14ac:dyDescent="0.25"/>
    <row r="324" s="4" customFormat="1" x14ac:dyDescent="0.25"/>
    <row r="325" s="4" customFormat="1" x14ac:dyDescent="0.25"/>
    <row r="326" s="4" customFormat="1" x14ac:dyDescent="0.25"/>
    <row r="327" s="4" customFormat="1" x14ac:dyDescent="0.25"/>
    <row r="328" s="4" customFormat="1" x14ac:dyDescent="0.25"/>
    <row r="329" s="4" customFormat="1" x14ac:dyDescent="0.25"/>
    <row r="330" s="4" customFormat="1" x14ac:dyDescent="0.25"/>
    <row r="331" s="4" customFormat="1" x14ac:dyDescent="0.25"/>
    <row r="332" s="4" customFormat="1" x14ac:dyDescent="0.25"/>
    <row r="333" s="4" customFormat="1" x14ac:dyDescent="0.25"/>
    <row r="334" s="4" customFormat="1" x14ac:dyDescent="0.25"/>
    <row r="335" s="4" customFormat="1" x14ac:dyDescent="0.25"/>
    <row r="336" s="4" customFormat="1" x14ac:dyDescent="0.25"/>
    <row r="337" s="4" customFormat="1" x14ac:dyDescent="0.25"/>
    <row r="338" s="4" customFormat="1" x14ac:dyDescent="0.25"/>
    <row r="339" s="4" customFormat="1" x14ac:dyDescent="0.25"/>
    <row r="340" s="4" customFormat="1" x14ac:dyDescent="0.25"/>
    <row r="341" s="4" customFormat="1" x14ac:dyDescent="0.25"/>
    <row r="342" s="4" customFormat="1" x14ac:dyDescent="0.25"/>
    <row r="343" s="4" customFormat="1" x14ac:dyDescent="0.25"/>
    <row r="344" s="4" customFormat="1" x14ac:dyDescent="0.25"/>
    <row r="345" s="4" customFormat="1" x14ac:dyDescent="0.25"/>
    <row r="346" s="4" customFormat="1" x14ac:dyDescent="0.25"/>
    <row r="347" s="4" customFormat="1" x14ac:dyDescent="0.25"/>
    <row r="348" s="4" customFormat="1" x14ac:dyDescent="0.25"/>
    <row r="349" s="4" customFormat="1" x14ac:dyDescent="0.25"/>
    <row r="350" s="4" customFormat="1" x14ac:dyDescent="0.25"/>
    <row r="351" s="4" customFormat="1" x14ac:dyDescent="0.25"/>
    <row r="352" s="4" customFormat="1" x14ac:dyDescent="0.25"/>
    <row r="353" s="4" customFormat="1" x14ac:dyDescent="0.25"/>
    <row r="354" s="4" customFormat="1" x14ac:dyDescent="0.25"/>
    <row r="355" s="4" customFormat="1" x14ac:dyDescent="0.25"/>
    <row r="356" s="4" customFormat="1" x14ac:dyDescent="0.25"/>
    <row r="357" s="4" customFormat="1" x14ac:dyDescent="0.25"/>
    <row r="358" s="4" customFormat="1" x14ac:dyDescent="0.25"/>
    <row r="359" s="4" customFormat="1" x14ac:dyDescent="0.25"/>
    <row r="360" s="4" customFormat="1" x14ac:dyDescent="0.25"/>
    <row r="361" s="4" customFormat="1" x14ac:dyDescent="0.25"/>
    <row r="362" s="4" customFormat="1" x14ac:dyDescent="0.25"/>
    <row r="363" s="4" customFormat="1" x14ac:dyDescent="0.25"/>
    <row r="364" s="4" customFormat="1" x14ac:dyDescent="0.25"/>
    <row r="365" s="4" customFormat="1" x14ac:dyDescent="0.25"/>
    <row r="366" s="4" customFormat="1" x14ac:dyDescent="0.25"/>
    <row r="367" s="4" customFormat="1" x14ac:dyDescent="0.25"/>
    <row r="368" s="4" customFormat="1" x14ac:dyDescent="0.25"/>
    <row r="369" s="4" customFormat="1" x14ac:dyDescent="0.25"/>
    <row r="370" s="4" customFormat="1" x14ac:dyDescent="0.25"/>
    <row r="371" s="4" customFormat="1" x14ac:dyDescent="0.25"/>
    <row r="372" s="4" customFormat="1" x14ac:dyDescent="0.25"/>
    <row r="373" s="4" customFormat="1" x14ac:dyDescent="0.25"/>
    <row r="374" s="4" customFormat="1" x14ac:dyDescent="0.25"/>
    <row r="375" s="4" customFormat="1" x14ac:dyDescent="0.25"/>
    <row r="376" s="4" customFormat="1" x14ac:dyDescent="0.25"/>
    <row r="377" s="4" customFormat="1" x14ac:dyDescent="0.25"/>
    <row r="378" s="4" customFormat="1" x14ac:dyDescent="0.25"/>
    <row r="379" s="4" customFormat="1" x14ac:dyDescent="0.25"/>
    <row r="380" s="4" customFormat="1" x14ac:dyDescent="0.25"/>
    <row r="381" s="4" customFormat="1" x14ac:dyDescent="0.25"/>
    <row r="382" s="4" customFormat="1" x14ac:dyDescent="0.25"/>
    <row r="383" s="4" customFormat="1" x14ac:dyDescent="0.25"/>
    <row r="384" s="4" customFormat="1" x14ac:dyDescent="0.25"/>
    <row r="385" s="4" customFormat="1" x14ac:dyDescent="0.25"/>
    <row r="386" s="4" customFormat="1" x14ac:dyDescent="0.25"/>
    <row r="387" s="4" customFormat="1" x14ac:dyDescent="0.25"/>
    <row r="388" s="4" customFormat="1" x14ac:dyDescent="0.25"/>
    <row r="389" s="4" customFormat="1" x14ac:dyDescent="0.25"/>
    <row r="390" s="4" customFormat="1" x14ac:dyDescent="0.25"/>
    <row r="391" s="4" customFormat="1" x14ac:dyDescent="0.25"/>
    <row r="392" s="4" customFormat="1" x14ac:dyDescent="0.25"/>
    <row r="393" s="4" customFormat="1" x14ac:dyDescent="0.25"/>
    <row r="394" s="4" customFormat="1" x14ac:dyDescent="0.25"/>
    <row r="395" s="4" customFormat="1" x14ac:dyDescent="0.25"/>
    <row r="396" s="4" customFormat="1" x14ac:dyDescent="0.25"/>
    <row r="397" s="4" customFormat="1" x14ac:dyDescent="0.25"/>
    <row r="398" s="4" customFormat="1" x14ac:dyDescent="0.25"/>
    <row r="399" s="4" customFormat="1" x14ac:dyDescent="0.25"/>
    <row r="400" s="4" customFormat="1" x14ac:dyDescent="0.25"/>
    <row r="401" s="4" customFormat="1" x14ac:dyDescent="0.25"/>
    <row r="402" s="4" customFormat="1" x14ac:dyDescent="0.25"/>
    <row r="403" s="4" customFormat="1" x14ac:dyDescent="0.25"/>
    <row r="404" s="4" customFormat="1" x14ac:dyDescent="0.25"/>
    <row r="405" s="4" customFormat="1" x14ac:dyDescent="0.25"/>
    <row r="406" s="4" customFormat="1" x14ac:dyDescent="0.25"/>
    <row r="407" s="4" customFormat="1" x14ac:dyDescent="0.25"/>
    <row r="408" s="4" customFormat="1" x14ac:dyDescent="0.25"/>
    <row r="409" s="4" customFormat="1" x14ac:dyDescent="0.25"/>
    <row r="410" s="4" customFormat="1" x14ac:dyDescent="0.25"/>
    <row r="411" s="4" customFormat="1" x14ac:dyDescent="0.25"/>
    <row r="412" s="4" customFormat="1" x14ac:dyDescent="0.25"/>
    <row r="413" s="4" customFormat="1" x14ac:dyDescent="0.25"/>
    <row r="414" s="4" customFormat="1" x14ac:dyDescent="0.25"/>
    <row r="415" s="4" customFormat="1" x14ac:dyDescent="0.25"/>
    <row r="416" s="4" customFormat="1" x14ac:dyDescent="0.25"/>
    <row r="417" s="4" customFormat="1" x14ac:dyDescent="0.25"/>
    <row r="418" s="4" customFormat="1" x14ac:dyDescent="0.25"/>
    <row r="419" s="4" customFormat="1" x14ac:dyDescent="0.25"/>
    <row r="420" s="4" customFormat="1" x14ac:dyDescent="0.25"/>
    <row r="421" s="4" customFormat="1" x14ac:dyDescent="0.25"/>
    <row r="422" s="4" customFormat="1" x14ac:dyDescent="0.25"/>
    <row r="423" s="4" customFormat="1" x14ac:dyDescent="0.25"/>
    <row r="424" s="4" customFormat="1" x14ac:dyDescent="0.25"/>
    <row r="425" s="4" customFormat="1" x14ac:dyDescent="0.25"/>
    <row r="426" s="4" customFormat="1" x14ac:dyDescent="0.25"/>
    <row r="427" s="4" customFormat="1" x14ac:dyDescent="0.25"/>
    <row r="428" s="4" customFormat="1" x14ac:dyDescent="0.25"/>
    <row r="429" s="4" customFormat="1" x14ac:dyDescent="0.25"/>
    <row r="430" s="4" customFormat="1" x14ac:dyDescent="0.25"/>
    <row r="431" s="4" customFormat="1" x14ac:dyDescent="0.25"/>
    <row r="432" s="4" customFormat="1" x14ac:dyDescent="0.25"/>
    <row r="433" s="4" customFormat="1" x14ac:dyDescent="0.25"/>
    <row r="434" s="4" customFormat="1" x14ac:dyDescent="0.25"/>
    <row r="435" s="4" customFormat="1" x14ac:dyDescent="0.25"/>
    <row r="436" s="4" customFormat="1" x14ac:dyDescent="0.25"/>
    <row r="437" s="4" customFormat="1" x14ac:dyDescent="0.25"/>
    <row r="438" s="4" customFormat="1" x14ac:dyDescent="0.25"/>
    <row r="439" s="4" customFormat="1" x14ac:dyDescent="0.25"/>
    <row r="440" s="4" customFormat="1" x14ac:dyDescent="0.25"/>
    <row r="441" s="4" customFormat="1" x14ac:dyDescent="0.25"/>
    <row r="442" s="4" customFormat="1" x14ac:dyDescent="0.25"/>
    <row r="443" s="4" customFormat="1" x14ac:dyDescent="0.25"/>
    <row r="444" s="4" customFormat="1" x14ac:dyDescent="0.25"/>
    <row r="445" s="4" customFormat="1" x14ac:dyDescent="0.25"/>
    <row r="446" s="4" customFormat="1" x14ac:dyDescent="0.25"/>
    <row r="447" s="4" customFormat="1" x14ac:dyDescent="0.25"/>
    <row r="448" s="4" customFormat="1" x14ac:dyDescent="0.25"/>
    <row r="449" s="4" customFormat="1" x14ac:dyDescent="0.25"/>
    <row r="450" s="4" customFormat="1" x14ac:dyDescent="0.25"/>
    <row r="451" s="4" customFormat="1" x14ac:dyDescent="0.25"/>
    <row r="452" s="4" customFormat="1" x14ac:dyDescent="0.25"/>
    <row r="453" s="4" customFormat="1" x14ac:dyDescent="0.25"/>
    <row r="454" s="4" customFormat="1" x14ac:dyDescent="0.25"/>
    <row r="455" s="4" customFormat="1" x14ac:dyDescent="0.25"/>
    <row r="456" s="4" customFormat="1" x14ac:dyDescent="0.25"/>
    <row r="457" s="4" customFormat="1" x14ac:dyDescent="0.25"/>
    <row r="458" s="4" customFormat="1" x14ac:dyDescent="0.25"/>
    <row r="459" s="4" customFormat="1" x14ac:dyDescent="0.25"/>
    <row r="460" s="4" customFormat="1" x14ac:dyDescent="0.25"/>
    <row r="461" s="4" customFormat="1" x14ac:dyDescent="0.25"/>
    <row r="462" s="4" customFormat="1" x14ac:dyDescent="0.25"/>
    <row r="463" s="4" customFormat="1" x14ac:dyDescent="0.25"/>
    <row r="464" s="4" customFormat="1" x14ac:dyDescent="0.25"/>
    <row r="465" s="4" customFormat="1" x14ac:dyDescent="0.25"/>
    <row r="466" s="4" customFormat="1" x14ac:dyDescent="0.25"/>
    <row r="467" s="4" customFormat="1" x14ac:dyDescent="0.25"/>
    <row r="468" s="4" customFormat="1" x14ac:dyDescent="0.25"/>
    <row r="469" s="4" customFormat="1" x14ac:dyDescent="0.25"/>
    <row r="470" s="4" customFormat="1" x14ac:dyDescent="0.25"/>
    <row r="471" s="4" customFormat="1" x14ac:dyDescent="0.25"/>
    <row r="472" s="4" customFormat="1" x14ac:dyDescent="0.25"/>
    <row r="473" s="4" customFormat="1" x14ac:dyDescent="0.25"/>
    <row r="474" s="4" customFormat="1" x14ac:dyDescent="0.25"/>
    <row r="475" s="4" customFormat="1" x14ac:dyDescent="0.25"/>
    <row r="476" s="4" customFormat="1" x14ac:dyDescent="0.25"/>
    <row r="477" s="4" customFormat="1" x14ac:dyDescent="0.25"/>
    <row r="478" s="4" customFormat="1" x14ac:dyDescent="0.25"/>
    <row r="479" s="4" customFormat="1" x14ac:dyDescent="0.25"/>
    <row r="480" s="4" customFormat="1" x14ac:dyDescent="0.25"/>
    <row r="481" s="4" customFormat="1" x14ac:dyDescent="0.25"/>
    <row r="482" s="4" customFormat="1" x14ac:dyDescent="0.25"/>
    <row r="483" s="4" customFormat="1" x14ac:dyDescent="0.25"/>
    <row r="484" s="4" customFormat="1" x14ac:dyDescent="0.25"/>
    <row r="485" s="4" customFormat="1" x14ac:dyDescent="0.25"/>
    <row r="486" s="4" customFormat="1" x14ac:dyDescent="0.25"/>
    <row r="487" s="4" customFormat="1" x14ac:dyDescent="0.25"/>
    <row r="488" s="4" customFormat="1" x14ac:dyDescent="0.25"/>
    <row r="489" s="4" customFormat="1" x14ac:dyDescent="0.25"/>
    <row r="490" s="4" customFormat="1" x14ac:dyDescent="0.25"/>
    <row r="491" s="4" customFormat="1" x14ac:dyDescent="0.25"/>
    <row r="492" s="4" customFormat="1" x14ac:dyDescent="0.25"/>
    <row r="493" s="4" customFormat="1" x14ac:dyDescent="0.25"/>
    <row r="494" s="4" customFormat="1" x14ac:dyDescent="0.25"/>
    <row r="495" s="4" customFormat="1" x14ac:dyDescent="0.25"/>
    <row r="496" s="4" customFormat="1" x14ac:dyDescent="0.25"/>
    <row r="497" s="4" customFormat="1" x14ac:dyDescent="0.25"/>
    <row r="498" s="4" customFormat="1" x14ac:dyDescent="0.25"/>
    <row r="499" s="4" customFormat="1" x14ac:dyDescent="0.25"/>
    <row r="500" s="4" customFormat="1" x14ac:dyDescent="0.25"/>
    <row r="501" s="4" customFormat="1" x14ac:dyDescent="0.25"/>
    <row r="502" s="4" customFormat="1" x14ac:dyDescent="0.25"/>
    <row r="503" s="4" customFormat="1" x14ac:dyDescent="0.25"/>
    <row r="504" s="4" customFormat="1" x14ac:dyDescent="0.25"/>
    <row r="505" s="4" customFormat="1" x14ac:dyDescent="0.25"/>
    <row r="506" s="4" customFormat="1" x14ac:dyDescent="0.25"/>
    <row r="507" s="4" customFormat="1" x14ac:dyDescent="0.25"/>
    <row r="508" s="4" customFormat="1" x14ac:dyDescent="0.25"/>
    <row r="509" s="4" customFormat="1" x14ac:dyDescent="0.25"/>
    <row r="510" s="4" customFormat="1" x14ac:dyDescent="0.25"/>
    <row r="511" s="4" customFormat="1" x14ac:dyDescent="0.25"/>
    <row r="512" s="4" customFormat="1" x14ac:dyDescent="0.25"/>
    <row r="513" s="4" customFormat="1" x14ac:dyDescent="0.25"/>
    <row r="514" s="4" customFormat="1" x14ac:dyDescent="0.25"/>
    <row r="515" s="4" customFormat="1" x14ac:dyDescent="0.25"/>
    <row r="516" s="4" customFormat="1" x14ac:dyDescent="0.25"/>
    <row r="517" s="4" customFormat="1" x14ac:dyDescent="0.25"/>
    <row r="518" s="4" customFormat="1" x14ac:dyDescent="0.25"/>
    <row r="519" s="4" customFormat="1" x14ac:dyDescent="0.25"/>
    <row r="520" s="4" customFormat="1" x14ac:dyDescent="0.25"/>
    <row r="521" s="4" customFormat="1" x14ac:dyDescent="0.25"/>
    <row r="522" s="4" customFormat="1" x14ac:dyDescent="0.25"/>
    <row r="523" s="4" customFormat="1" x14ac:dyDescent="0.25"/>
    <row r="524" s="4" customFormat="1" x14ac:dyDescent="0.25"/>
    <row r="525" s="4" customFormat="1" x14ac:dyDescent="0.25"/>
    <row r="526" s="4" customFormat="1" x14ac:dyDescent="0.25"/>
    <row r="527" s="4" customFormat="1" x14ac:dyDescent="0.25"/>
    <row r="528" s="4" customFormat="1" x14ac:dyDescent="0.25"/>
    <row r="529" s="4" customFormat="1" x14ac:dyDescent="0.25"/>
    <row r="530" s="4" customFormat="1" x14ac:dyDescent="0.25"/>
    <row r="531" s="4" customFormat="1" x14ac:dyDescent="0.25"/>
    <row r="532" s="4" customFormat="1" x14ac:dyDescent="0.25"/>
    <row r="533" s="4" customFormat="1" x14ac:dyDescent="0.25"/>
    <row r="534" s="4" customFormat="1" x14ac:dyDescent="0.25"/>
    <row r="535" s="4" customFormat="1" x14ac:dyDescent="0.25"/>
    <row r="536" s="4" customFormat="1" x14ac:dyDescent="0.25"/>
    <row r="537" s="4" customFormat="1" x14ac:dyDescent="0.25"/>
    <row r="538" s="4" customFormat="1" x14ac:dyDescent="0.25"/>
    <row r="539" s="4" customFormat="1" x14ac:dyDescent="0.25"/>
    <row r="540" s="4" customFormat="1" x14ac:dyDescent="0.25"/>
    <row r="541" s="4" customFormat="1" x14ac:dyDescent="0.25"/>
    <row r="542" s="4" customFormat="1" x14ac:dyDescent="0.25"/>
    <row r="543" s="4" customFormat="1" x14ac:dyDescent="0.25"/>
    <row r="544" s="4" customFormat="1" x14ac:dyDescent="0.25"/>
    <row r="545" s="4" customFormat="1" x14ac:dyDescent="0.25"/>
    <row r="546" s="4" customFormat="1" x14ac:dyDescent="0.25"/>
    <row r="547" s="4" customFormat="1" x14ac:dyDescent="0.25"/>
    <row r="548" s="4" customFormat="1" x14ac:dyDescent="0.25"/>
    <row r="549" s="4" customFormat="1" x14ac:dyDescent="0.25"/>
    <row r="550" s="4" customFormat="1" x14ac:dyDescent="0.25"/>
    <row r="551" s="4" customFormat="1" x14ac:dyDescent="0.25"/>
    <row r="552" s="4" customFormat="1" x14ac:dyDescent="0.25"/>
  </sheetData>
  <mergeCells count="12">
    <mergeCell ref="B20:D20"/>
    <mergeCell ref="B7:D7"/>
    <mergeCell ref="E5:G5"/>
    <mergeCell ref="B1:J1"/>
    <mergeCell ref="B2:J2"/>
    <mergeCell ref="B3:J3"/>
    <mergeCell ref="E4:G4"/>
    <mergeCell ref="B57:D57"/>
    <mergeCell ref="B67:D67"/>
    <mergeCell ref="B50:D50"/>
    <mergeCell ref="B41:D41"/>
    <mergeCell ref="B28:D28"/>
  </mergeCells>
  <dataValidations count="1">
    <dataValidation type="list" allowBlank="1" showInputMessage="1" showErrorMessage="1" sqref="B4:D4" xr:uid="{00000000-0002-0000-0000-000001000000}"/>
  </dataValidations>
  <pageMargins left="0.25" right="0.25" top="0.75" bottom="0.75" header="0.3" footer="0.3"/>
  <pageSetup scale="4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0000000}">
          <x14:formula1>
            <xm:f>Names!$A$2:$A$609</xm:f>
          </x14:formula1>
          <xm:sqref>E4:G4 H6:J6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607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9.28515625" bestFit="1" customWidth="1"/>
    <col min="2" max="2" width="7" customWidth="1"/>
    <col min="3" max="3" width="5.85546875" bestFit="1" customWidth="1"/>
    <col min="4" max="4" width="8.140625" bestFit="1" customWidth="1"/>
    <col min="5" max="5" width="8.140625" customWidth="1"/>
    <col min="6" max="15" width="7" bestFit="1" customWidth="1"/>
    <col min="17" max="20" width="7" bestFit="1" customWidth="1"/>
    <col min="21" max="21" width="10.140625" bestFit="1" customWidth="1"/>
    <col min="22" max="22" width="7" bestFit="1" customWidth="1"/>
    <col min="23" max="23" width="11.7109375" bestFit="1" customWidth="1"/>
    <col min="24" max="27" width="7" bestFit="1" customWidth="1"/>
    <col min="28" max="28" width="8.140625" bestFit="1" customWidth="1"/>
    <col min="30" max="30" width="8.140625" bestFit="1" customWidth="1"/>
    <col min="31" max="31" width="10.140625" bestFit="1" customWidth="1"/>
    <col min="32" max="32" width="4" bestFit="1" customWidth="1"/>
    <col min="34" max="34" width="10.140625" bestFit="1" customWidth="1"/>
    <col min="35" max="35" width="7" bestFit="1" customWidth="1"/>
    <col min="36" max="36" width="6" bestFit="1" customWidth="1"/>
    <col min="37" max="37" width="7" bestFit="1" customWidth="1"/>
    <col min="38" max="40" width="5" bestFit="1" customWidth="1"/>
    <col min="41" max="41" width="8.140625" bestFit="1" customWidth="1"/>
    <col min="42" max="42" width="7" bestFit="1" customWidth="1"/>
    <col min="43" max="44" width="8.140625" bestFit="1" customWidth="1"/>
    <col min="46" max="47" width="8.140625" bestFit="1" customWidth="1"/>
    <col min="50" max="50" width="7" bestFit="1" customWidth="1"/>
    <col min="52" max="52" width="7" bestFit="1" customWidth="1"/>
    <col min="53" max="53" width="8.140625" bestFit="1" customWidth="1"/>
    <col min="54" max="54" width="7" bestFit="1" customWidth="1"/>
    <col min="56" max="56" width="7" bestFit="1" customWidth="1"/>
    <col min="58" max="61" width="7" bestFit="1" customWidth="1"/>
    <col min="62" max="62" width="7.7109375" bestFit="1" customWidth="1"/>
  </cols>
  <sheetData>
    <row r="1" spans="1:62" ht="74.25" customHeight="1" x14ac:dyDescent="0.25">
      <c r="A1" t="s">
        <v>0</v>
      </c>
      <c r="B1" t="s">
        <v>1</v>
      </c>
      <c r="C1" s="2" t="s">
        <v>1845</v>
      </c>
      <c r="D1" s="2" t="s">
        <v>1846</v>
      </c>
      <c r="E1" s="2" t="s">
        <v>1847</v>
      </c>
      <c r="F1" s="2" t="s">
        <v>1848</v>
      </c>
      <c r="G1" s="2" t="s">
        <v>1849</v>
      </c>
      <c r="H1" s="2" t="s">
        <v>1850</v>
      </c>
      <c r="I1" s="2" t="s">
        <v>1851</v>
      </c>
      <c r="J1" s="2" t="s">
        <v>1852</v>
      </c>
      <c r="K1" s="2" t="s">
        <v>1853</v>
      </c>
      <c r="L1" s="2" t="s">
        <v>1854</v>
      </c>
      <c r="M1" s="2" t="s">
        <v>1855</v>
      </c>
      <c r="N1" s="2" t="s">
        <v>1856</v>
      </c>
      <c r="O1" s="2" t="s">
        <v>1857</v>
      </c>
      <c r="P1" s="2" t="s">
        <v>1858</v>
      </c>
      <c r="Q1" s="2" t="s">
        <v>1859</v>
      </c>
      <c r="R1" s="2" t="s">
        <v>1860</v>
      </c>
      <c r="S1" s="2" t="s">
        <v>1861</v>
      </c>
      <c r="T1" s="2" t="s">
        <v>1862</v>
      </c>
      <c r="U1" s="2" t="s">
        <v>1863</v>
      </c>
      <c r="V1" s="2" t="s">
        <v>1864</v>
      </c>
      <c r="W1" s="2" t="s">
        <v>1865</v>
      </c>
      <c r="X1" s="2" t="s">
        <v>1866</v>
      </c>
      <c r="Y1" s="2" t="s">
        <v>1867</v>
      </c>
      <c r="Z1" s="2" t="s">
        <v>1868</v>
      </c>
      <c r="AA1" s="2" t="s">
        <v>1869</v>
      </c>
      <c r="AB1" s="2" t="s">
        <v>1870</v>
      </c>
      <c r="AC1" s="2" t="s">
        <v>1871</v>
      </c>
      <c r="AD1" s="2" t="s">
        <v>1872</v>
      </c>
      <c r="AE1" s="2" t="s">
        <v>1873</v>
      </c>
      <c r="AF1" s="2" t="s">
        <v>1874</v>
      </c>
      <c r="AG1" s="2" t="s">
        <v>1875</v>
      </c>
      <c r="AH1" s="2" t="s">
        <v>1876</v>
      </c>
      <c r="AI1" s="2" t="s">
        <v>1877</v>
      </c>
      <c r="AJ1" s="2" t="s">
        <v>1878</v>
      </c>
      <c r="AK1" s="2" t="s">
        <v>1879</v>
      </c>
      <c r="AL1" s="2" t="s">
        <v>1880</v>
      </c>
      <c r="AM1" s="2" t="s">
        <v>1881</v>
      </c>
      <c r="AN1" s="2" t="s">
        <v>1882</v>
      </c>
      <c r="AO1" s="2" t="s">
        <v>1883</v>
      </c>
      <c r="AP1" s="2" t="s">
        <v>1884</v>
      </c>
      <c r="AQ1" s="2" t="s">
        <v>1885</v>
      </c>
      <c r="AR1" s="2" t="s">
        <v>1886</v>
      </c>
      <c r="AS1" s="2" t="s">
        <v>1887</v>
      </c>
      <c r="AT1" s="2" t="s">
        <v>1888</v>
      </c>
      <c r="AU1" s="2" t="s">
        <v>1889</v>
      </c>
      <c r="AV1" s="2" t="s">
        <v>1890</v>
      </c>
      <c r="AW1" s="2" t="s">
        <v>1891</v>
      </c>
      <c r="AX1" s="2" t="s">
        <v>1892</v>
      </c>
      <c r="AY1" s="2" t="s">
        <v>1893</v>
      </c>
      <c r="AZ1" s="2" t="s">
        <v>1894</v>
      </c>
      <c r="BA1" s="2" t="s">
        <v>1895</v>
      </c>
      <c r="BB1" s="2" t="s">
        <v>1896</v>
      </c>
      <c r="BC1" s="2" t="s">
        <v>1897</v>
      </c>
      <c r="BD1" s="2" t="s">
        <v>1898</v>
      </c>
      <c r="BE1" s="2" t="s">
        <v>1899</v>
      </c>
      <c r="BF1" s="2" t="s">
        <v>1900</v>
      </c>
      <c r="BG1" s="2" t="s">
        <v>1901</v>
      </c>
      <c r="BH1" s="2" t="s">
        <v>1902</v>
      </c>
      <c r="BI1" s="2" t="s">
        <v>1903</v>
      </c>
      <c r="BJ1" s="2"/>
    </row>
    <row r="2" spans="1:62" x14ac:dyDescent="0.25">
      <c r="A2" t="s">
        <v>1556</v>
      </c>
      <c r="B2" t="s">
        <v>932</v>
      </c>
      <c r="C2">
        <v>115</v>
      </c>
      <c r="D2">
        <v>5.9829366956521701</v>
      </c>
      <c r="E2">
        <v>688.03772000000004</v>
      </c>
      <c r="F2" t="e">
        <v>#N/A</v>
      </c>
      <c r="G2" t="e">
        <v>#N/A</v>
      </c>
      <c r="H2" t="e">
        <v>#N/A</v>
      </c>
      <c r="I2" t="e">
        <v>#N/A</v>
      </c>
      <c r="J2">
        <v>0.96166716180647804</v>
      </c>
      <c r="K2">
        <v>2.58943881865033E-2</v>
      </c>
      <c r="L2">
        <v>0.99533015029133198</v>
      </c>
      <c r="M2" t="e">
        <v>#N/A</v>
      </c>
      <c r="N2">
        <v>0.225043423882477</v>
      </c>
      <c r="O2">
        <v>65756.472019464694</v>
      </c>
      <c r="P2" s="1">
        <v>0.203703703703704</v>
      </c>
      <c r="Q2">
        <v>0.11111111111111099</v>
      </c>
      <c r="R2">
        <v>0.68518518518518501</v>
      </c>
      <c r="S2">
        <v>7</v>
      </c>
      <c r="T2">
        <v>91533.714285714304</v>
      </c>
      <c r="U2" s="1">
        <v>98.291102857142903</v>
      </c>
      <c r="V2">
        <v>159994.338682478</v>
      </c>
      <c r="W2" s="1">
        <v>0.64441225434025895</v>
      </c>
      <c r="X2">
        <v>5.9389379603267199E-2</v>
      </c>
      <c r="Y2">
        <v>0.29619836605647398</v>
      </c>
      <c r="Z2">
        <v>0.35558774565974099</v>
      </c>
      <c r="AA2">
        <v>159.994338682478</v>
      </c>
      <c r="AB2">
        <v>3560.5882189133499</v>
      </c>
      <c r="AC2" s="1">
        <v>290.08836899232801</v>
      </c>
      <c r="AD2">
        <v>127817.126392761</v>
      </c>
      <c r="AE2" s="1">
        <v>90</v>
      </c>
      <c r="AF2">
        <v>36619</v>
      </c>
      <c r="AG2" s="1">
        <v>52355.059523809497</v>
      </c>
      <c r="AH2" s="1">
        <v>26.499970097665599</v>
      </c>
      <c r="AI2">
        <v>19.999991541943199</v>
      </c>
      <c r="AJ2">
        <v>25.5428888708737</v>
      </c>
      <c r="AK2">
        <v>0</v>
      </c>
      <c r="AL2">
        <v>0</v>
      </c>
      <c r="AM2">
        <v>0</v>
      </c>
      <c r="AN2">
        <v>0</v>
      </c>
      <c r="AO2" s="1">
        <v>0.90355604673720802</v>
      </c>
      <c r="AP2">
        <v>2444.7051536651202</v>
      </c>
      <c r="AQ2" s="1">
        <v>3567.7264176737299</v>
      </c>
      <c r="AR2" s="1">
        <v>10180.804782040101</v>
      </c>
      <c r="AS2" s="1">
        <v>1018.90512630616</v>
      </c>
      <c r="AT2">
        <v>135.014138469036</v>
      </c>
      <c r="AU2">
        <v>17347.1556181542</v>
      </c>
      <c r="AV2" s="1">
        <v>15692.9654010262</v>
      </c>
      <c r="AW2" s="1">
        <v>0.67979350000000005</v>
      </c>
      <c r="AX2">
        <v>3150.9859747047999</v>
      </c>
      <c r="AY2" s="1">
        <v>0.13649553980000001</v>
      </c>
      <c r="AZ2">
        <v>1531.0273388959999</v>
      </c>
      <c r="BA2">
        <v>6.6321590999999999E-2</v>
      </c>
      <c r="BB2">
        <v>2709.9219229053001</v>
      </c>
      <c r="BC2" s="1">
        <v>0.1173893692</v>
      </c>
      <c r="BD2">
        <v>23084.900637532301</v>
      </c>
      <c r="BE2" s="1">
        <v>0.47548646405974498</v>
      </c>
      <c r="BF2">
        <v>0.26190540400373402</v>
      </c>
      <c r="BG2">
        <v>0.21670288351830699</v>
      </c>
      <c r="BH2">
        <v>2.91887943850914E-2</v>
      </c>
      <c r="BI2">
        <v>1.6716454033122399E-2</v>
      </c>
    </row>
    <row r="3" spans="1:62" x14ac:dyDescent="0.25">
      <c r="A3" t="s">
        <v>1269</v>
      </c>
      <c r="B3" t="s">
        <v>629</v>
      </c>
      <c r="C3">
        <v>55</v>
      </c>
      <c r="D3">
        <v>346.89972449090902</v>
      </c>
      <c r="E3">
        <v>19079.484847</v>
      </c>
      <c r="F3">
        <v>9.2426747078897795E-2</v>
      </c>
      <c r="G3">
        <v>0.47255536888992</v>
      </c>
      <c r="H3">
        <v>7.8849790437676205E-4</v>
      </c>
      <c r="I3">
        <v>8.3736749067293906E-2</v>
      </c>
      <c r="J3">
        <v>0.24538038972654799</v>
      </c>
      <c r="K3">
        <v>0.105112247332964</v>
      </c>
      <c r="L3">
        <v>1</v>
      </c>
      <c r="M3">
        <v>0.11473325107551401</v>
      </c>
      <c r="N3">
        <v>0.216712486024524</v>
      </c>
      <c r="O3">
        <v>70311.075188230796</v>
      </c>
      <c r="P3" s="1">
        <v>0.21335927367055799</v>
      </c>
      <c r="Q3">
        <v>0.156939040207523</v>
      </c>
      <c r="R3">
        <v>0.62970168612192001</v>
      </c>
      <c r="S3">
        <v>164.96</v>
      </c>
      <c r="T3">
        <v>120749.465324927</v>
      </c>
      <c r="U3" s="1">
        <v>115.66128059529601</v>
      </c>
      <c r="V3">
        <v>183671.59847877201</v>
      </c>
      <c r="W3" s="1">
        <v>0.71471796038458901</v>
      </c>
      <c r="X3">
        <v>0.22147916457474801</v>
      </c>
      <c r="Y3">
        <v>6.3802875040662205E-2</v>
      </c>
      <c r="Z3">
        <v>0.28528203961541099</v>
      </c>
      <c r="AA3">
        <v>183.67159847877201</v>
      </c>
      <c r="AB3">
        <v>9044.4716607290102</v>
      </c>
      <c r="AC3" s="1">
        <v>708.60878731355399</v>
      </c>
      <c r="AD3">
        <v>100392.618477582</v>
      </c>
      <c r="AE3" s="1">
        <v>47</v>
      </c>
      <c r="AF3">
        <v>34233.5</v>
      </c>
      <c r="AG3" s="1">
        <v>51727.592274953196</v>
      </c>
      <c r="AH3" s="1">
        <v>83.599998407787197</v>
      </c>
      <c r="AI3">
        <v>42.062499995508297</v>
      </c>
      <c r="AJ3">
        <v>62.515499567791998</v>
      </c>
      <c r="AK3">
        <v>3.56</v>
      </c>
      <c r="AL3">
        <v>0.93298999999999999</v>
      </c>
      <c r="AM3">
        <v>1.8048979999999999</v>
      </c>
      <c r="AN3">
        <v>0</v>
      </c>
      <c r="AO3">
        <v>1.56442915691889</v>
      </c>
      <c r="AP3">
        <v>3216.3583955281101</v>
      </c>
      <c r="AQ3" s="1">
        <v>3983.0984179821498</v>
      </c>
      <c r="AR3" s="1">
        <v>11343.3696027716</v>
      </c>
      <c r="AS3" s="1">
        <v>1535.19338886163</v>
      </c>
      <c r="AT3">
        <v>1087.25608402692</v>
      </c>
      <c r="AU3">
        <v>21165.2758891704</v>
      </c>
      <c r="AV3" s="1">
        <v>10602.7333582102</v>
      </c>
      <c r="AW3" s="1">
        <v>0.46385786579999999</v>
      </c>
      <c r="AX3">
        <v>7306.0499837745001</v>
      </c>
      <c r="AY3" s="1">
        <v>0.31963161179999999</v>
      </c>
      <c r="AZ3">
        <v>956.74830642740005</v>
      </c>
      <c r="BA3">
        <v>4.1856681E-2</v>
      </c>
      <c r="BB3">
        <v>3992.1886592682999</v>
      </c>
      <c r="BC3" s="1">
        <v>0.17465384149999999</v>
      </c>
      <c r="BD3">
        <v>22857.7203076804</v>
      </c>
      <c r="BE3" s="1">
        <v>0.59351343072503004</v>
      </c>
      <c r="BF3">
        <v>0.23646024757885101</v>
      </c>
      <c r="BG3">
        <v>0.112955247172082</v>
      </c>
      <c r="BH3">
        <v>3.9400894509716698E-2</v>
      </c>
      <c r="BI3">
        <v>1.7670180014320899E-2</v>
      </c>
    </row>
    <row r="4" spans="1:62" x14ac:dyDescent="0.25">
      <c r="A4" t="s">
        <v>1272</v>
      </c>
      <c r="B4" t="s">
        <v>632</v>
      </c>
      <c r="C4">
        <v>12</v>
      </c>
      <c r="D4">
        <v>215.51687724999999</v>
      </c>
      <c r="E4">
        <v>2586.2025269999999</v>
      </c>
      <c r="F4" t="e">
        <v>#N/A</v>
      </c>
      <c r="G4">
        <v>9.9418395754059294E-2</v>
      </c>
      <c r="H4" t="e">
        <v>#N/A</v>
      </c>
      <c r="I4">
        <v>4.9582010359202101E-2</v>
      </c>
      <c r="J4">
        <v>0.66175723864761204</v>
      </c>
      <c r="K4">
        <v>0.184484324005349</v>
      </c>
      <c r="L4">
        <v>1</v>
      </c>
      <c r="M4" t="e">
        <v>#N/A</v>
      </c>
      <c r="N4">
        <v>0.21558561026220399</v>
      </c>
      <c r="O4">
        <v>64820.547263681598</v>
      </c>
      <c r="P4" s="1">
        <v>0.14646464646464599</v>
      </c>
      <c r="Q4">
        <v>0.14646464646464599</v>
      </c>
      <c r="R4">
        <v>0.70707070707070696</v>
      </c>
      <c r="S4">
        <v>32</v>
      </c>
      <c r="T4">
        <v>81759.199999999997</v>
      </c>
      <c r="U4" s="1">
        <v>80.818828968749997</v>
      </c>
      <c r="V4">
        <v>163431.721061032</v>
      </c>
      <c r="W4" s="1">
        <v>0.68531093457782299</v>
      </c>
      <c r="X4">
        <v>0.23042974226101501</v>
      </c>
      <c r="Y4">
        <v>8.4259323161161706E-2</v>
      </c>
      <c r="Z4">
        <v>0.31468906542217701</v>
      </c>
      <c r="AA4">
        <v>163.43172106103199</v>
      </c>
      <c r="AB4">
        <v>4439.8781147738</v>
      </c>
      <c r="AC4" s="1">
        <v>426.43235728305399</v>
      </c>
      <c r="AD4">
        <v>94799.913703983504</v>
      </c>
      <c r="AE4" s="1">
        <v>36</v>
      </c>
      <c r="AF4">
        <v>34050.5</v>
      </c>
      <c r="AG4" s="1">
        <v>50389.199088483801</v>
      </c>
      <c r="AH4" s="1">
        <v>51.7999543995453</v>
      </c>
      <c r="AI4">
        <v>24.899992639612901</v>
      </c>
      <c r="AJ4">
        <v>24.899982206509801</v>
      </c>
      <c r="AK4">
        <v>4.7</v>
      </c>
      <c r="AL4">
        <v>2.5600860000000001</v>
      </c>
      <c r="AM4">
        <v>2.7111170000000002</v>
      </c>
      <c r="AN4">
        <v>0</v>
      </c>
      <c r="AO4">
        <v>0.95850508306509397</v>
      </c>
      <c r="AP4">
        <v>2499.7355823865901</v>
      </c>
      <c r="AQ4" s="1">
        <v>3952.3115391341498</v>
      </c>
      <c r="AR4" s="1">
        <v>10601.501906273599</v>
      </c>
      <c r="AS4" s="1">
        <v>1366.2078948235401</v>
      </c>
      <c r="AT4" s="1">
        <v>657.63891738707503</v>
      </c>
      <c r="AU4" s="1">
        <v>19077.395840004901</v>
      </c>
      <c r="AV4" s="1">
        <v>11337.346492860701</v>
      </c>
      <c r="AW4" s="1">
        <v>0.61962317609999995</v>
      </c>
      <c r="AX4">
        <v>3352.3825219549999</v>
      </c>
      <c r="AY4" s="1">
        <v>0.18321870179999999</v>
      </c>
      <c r="AZ4">
        <v>1108.8584912977999</v>
      </c>
      <c r="BA4">
        <v>6.0602754000000002E-2</v>
      </c>
      <c r="BB4">
        <v>2498.5758829480001</v>
      </c>
      <c r="BC4" s="1">
        <v>0.1365553682</v>
      </c>
      <c r="BD4">
        <v>18297.163389061501</v>
      </c>
      <c r="BE4" s="1">
        <v>0.55612188227306703</v>
      </c>
      <c r="BF4">
        <v>0.21535084635101501</v>
      </c>
      <c r="BG4">
        <v>0.148868636348163</v>
      </c>
      <c r="BH4">
        <v>7.3011457632860294E-2</v>
      </c>
      <c r="BI4">
        <v>6.6471773948947399E-3</v>
      </c>
    </row>
    <row r="5" spans="1:62" x14ac:dyDescent="0.25">
      <c r="A5" t="s">
        <v>1282</v>
      </c>
      <c r="B5" t="s">
        <v>643</v>
      </c>
      <c r="C5">
        <v>76</v>
      </c>
      <c r="D5">
        <v>37.159104684210497</v>
      </c>
      <c r="E5">
        <v>2824.0919560000002</v>
      </c>
      <c r="F5">
        <v>8.4251100455363295E-3</v>
      </c>
      <c r="G5">
        <v>1.07791517120828E-2</v>
      </c>
      <c r="H5" t="e">
        <v>#N/A</v>
      </c>
      <c r="I5">
        <v>2.9827634919128501E-2</v>
      </c>
      <c r="J5">
        <v>0.90386324827447795</v>
      </c>
      <c r="K5">
        <v>4.62300995553915E-2</v>
      </c>
      <c r="L5">
        <v>0.49318927437515903</v>
      </c>
      <c r="M5">
        <v>1.3898813716241999E-2</v>
      </c>
      <c r="N5">
        <v>0.13402020119827401</v>
      </c>
      <c r="O5">
        <v>63804.295774647901</v>
      </c>
      <c r="P5" s="1">
        <v>0.100529100529101</v>
      </c>
      <c r="Q5">
        <v>0.158730158730159</v>
      </c>
      <c r="R5">
        <v>0.74074074074074103</v>
      </c>
      <c r="S5">
        <v>18</v>
      </c>
      <c r="T5">
        <v>94341.222222222204</v>
      </c>
      <c r="U5" s="1">
        <v>156.89399755555601</v>
      </c>
      <c r="V5">
        <v>288294.83341370302</v>
      </c>
      <c r="W5" s="1">
        <v>0.67206014381841495</v>
      </c>
      <c r="X5">
        <v>0.191802983628307</v>
      </c>
      <c r="Y5">
        <v>0.136136872553278</v>
      </c>
      <c r="Z5">
        <v>0.327939856181585</v>
      </c>
      <c r="AA5">
        <v>288.29483341370297</v>
      </c>
      <c r="AB5">
        <v>8562.1528536374608</v>
      </c>
      <c r="AC5" s="1">
        <v>685.16456622066198</v>
      </c>
      <c r="AD5">
        <v>201095.96045568801</v>
      </c>
      <c r="AE5" s="1">
        <v>332</v>
      </c>
      <c r="AF5">
        <v>39383</v>
      </c>
      <c r="AG5" s="1">
        <v>65590.489863500494</v>
      </c>
      <c r="AH5" s="1">
        <v>60.999988181024499</v>
      </c>
      <c r="AI5">
        <v>22.0229980352063</v>
      </c>
      <c r="AJ5">
        <v>34.379895805884303</v>
      </c>
      <c r="AK5">
        <v>1.75</v>
      </c>
      <c r="AL5">
        <v>0.97680400000000001</v>
      </c>
      <c r="AM5">
        <v>1.2616780000000001</v>
      </c>
      <c r="AN5">
        <v>0</v>
      </c>
      <c r="AO5" s="1">
        <v>0.77288331250278297</v>
      </c>
      <c r="AP5">
        <v>2082.8121256827799</v>
      </c>
      <c r="AQ5" s="1">
        <v>1959.84434509681</v>
      </c>
      <c r="AR5" s="1">
        <v>8152.3480887674004</v>
      </c>
      <c r="AS5" s="1">
        <v>1014.5724058002299</v>
      </c>
      <c r="AT5" s="1">
        <v>617.63844703929306</v>
      </c>
      <c r="AU5">
        <v>13827.2154123865</v>
      </c>
      <c r="AV5" s="1">
        <v>5406.7375254850003</v>
      </c>
      <c r="AW5" s="1">
        <v>0.36891493060000002</v>
      </c>
      <c r="AX5">
        <v>7194.5794595493999</v>
      </c>
      <c r="AY5" s="1">
        <v>0.49090376029999999</v>
      </c>
      <c r="AZ5">
        <v>926.71657777899998</v>
      </c>
      <c r="BA5">
        <v>6.3232139600000001E-2</v>
      </c>
      <c r="BB5">
        <v>1127.7504036803</v>
      </c>
      <c r="BC5" s="1">
        <v>7.6949169400000003E-2</v>
      </c>
      <c r="BD5">
        <v>14655.7839664937</v>
      </c>
      <c r="BE5" s="1">
        <v>0.53508435560217804</v>
      </c>
      <c r="BF5">
        <v>0.26102174449332599</v>
      </c>
      <c r="BG5">
        <v>0.147027801619773</v>
      </c>
      <c r="BH5">
        <v>4.0059879745313699E-2</v>
      </c>
      <c r="BI5">
        <v>1.6806218539409001E-2</v>
      </c>
    </row>
    <row r="6" spans="1:62" x14ac:dyDescent="0.25">
      <c r="A6" t="s">
        <v>1283</v>
      </c>
      <c r="B6" t="s">
        <v>644</v>
      </c>
      <c r="C6">
        <v>62</v>
      </c>
      <c r="D6">
        <v>40.4299635322581</v>
      </c>
      <c r="E6">
        <v>2506.6577390000002</v>
      </c>
      <c r="F6">
        <v>4.6875773125592199E-3</v>
      </c>
      <c r="G6">
        <v>6.6233523665129704E-2</v>
      </c>
      <c r="H6" t="e">
        <v>#N/A</v>
      </c>
      <c r="I6">
        <v>0.22058254728833199</v>
      </c>
      <c r="J6">
        <v>0.53321659290571599</v>
      </c>
      <c r="K6">
        <v>0.17343867705975399</v>
      </c>
      <c r="L6">
        <v>0.99948035455135797</v>
      </c>
      <c r="M6">
        <v>7.1870389584645103E-2</v>
      </c>
      <c r="N6">
        <v>0.25004840163273601</v>
      </c>
      <c r="O6">
        <v>54858.384091327498</v>
      </c>
      <c r="P6" s="1">
        <v>0.2</v>
      </c>
      <c r="Q6">
        <v>0.12</v>
      </c>
      <c r="R6">
        <v>0.68</v>
      </c>
      <c r="S6">
        <v>29</v>
      </c>
      <c r="T6">
        <v>71429.137931034493</v>
      </c>
      <c r="U6" s="1">
        <v>86.436473758620707</v>
      </c>
      <c r="V6">
        <v>238219.789925616</v>
      </c>
      <c r="W6" s="1">
        <v>0.73386562124896704</v>
      </c>
      <c r="X6">
        <v>0.159088051508847</v>
      </c>
      <c r="Y6">
        <v>0.107046327242186</v>
      </c>
      <c r="Z6">
        <v>0.26613437875103302</v>
      </c>
      <c r="AA6">
        <v>238.219789925616</v>
      </c>
      <c r="AB6">
        <v>5635.22286278909</v>
      </c>
      <c r="AC6" s="1">
        <v>686.69376884563997</v>
      </c>
      <c r="AD6">
        <v>126480.02895819899</v>
      </c>
      <c r="AE6" s="1">
        <v>87</v>
      </c>
      <c r="AF6">
        <v>34594.5</v>
      </c>
      <c r="AG6" s="1">
        <v>54743.6751861882</v>
      </c>
      <c r="AH6" s="1">
        <v>40.299988298084699</v>
      </c>
      <c r="AI6">
        <v>20.0312995473478</v>
      </c>
      <c r="AJ6">
        <v>29.174494974163402</v>
      </c>
      <c r="AK6">
        <v>4.25</v>
      </c>
      <c r="AL6">
        <v>2.5855399999999999</v>
      </c>
      <c r="AM6">
        <v>4.1079929999999996</v>
      </c>
      <c r="AN6">
        <v>0</v>
      </c>
      <c r="AO6">
        <v>0.80464831219471</v>
      </c>
      <c r="AP6">
        <v>2189.56112540101</v>
      </c>
      <c r="AQ6" s="1">
        <v>6194.9163654847098</v>
      </c>
      <c r="AR6" s="1">
        <v>8584.9695892606906</v>
      </c>
      <c r="AS6" s="1">
        <v>1374.83756413224</v>
      </c>
      <c r="AT6">
        <v>748.02550457009204</v>
      </c>
      <c r="AU6">
        <v>19092.310148848799</v>
      </c>
      <c r="AV6" s="1">
        <v>10662.088059646499</v>
      </c>
      <c r="AW6" s="1">
        <v>0.53638717449999995</v>
      </c>
      <c r="AX6">
        <v>4945.6315947904995</v>
      </c>
      <c r="AY6" s="1">
        <v>0.24880430009999999</v>
      </c>
      <c r="AZ6">
        <v>393.99662862960002</v>
      </c>
      <c r="BA6">
        <v>1.9821139799999998E-2</v>
      </c>
      <c r="BB6">
        <v>3875.8806598066999</v>
      </c>
      <c r="BC6" s="1">
        <v>0.19498738560000001</v>
      </c>
      <c r="BD6">
        <v>19877.596942873301</v>
      </c>
      <c r="BE6" s="1">
        <v>0.46315966055214902</v>
      </c>
      <c r="BF6">
        <v>0.22802928116553001</v>
      </c>
      <c r="BG6">
        <v>0.274661828030421</v>
      </c>
      <c r="BH6">
        <v>2.37427244975092E-2</v>
      </c>
      <c r="BI6">
        <v>1.04065057543906E-2</v>
      </c>
    </row>
    <row r="7" spans="1:62" x14ac:dyDescent="0.25">
      <c r="A7" t="s">
        <v>1844</v>
      </c>
      <c r="B7" t="s">
        <v>645</v>
      </c>
      <c r="C7">
        <v>89</v>
      </c>
      <c r="D7">
        <v>24.450058674157301</v>
      </c>
      <c r="E7">
        <v>2176.055222</v>
      </c>
      <c r="F7">
        <v>3.8089885064313503E-2</v>
      </c>
      <c r="G7">
        <v>3.9573761708296303E-2</v>
      </c>
      <c r="H7" t="e">
        <v>#N/A</v>
      </c>
      <c r="I7">
        <v>3.0095907802186499E-2</v>
      </c>
      <c r="J7">
        <v>0.82755905360638504</v>
      </c>
      <c r="K7">
        <v>6.3348589602196095E-2</v>
      </c>
      <c r="L7">
        <v>0.99973940738170797</v>
      </c>
      <c r="M7">
        <v>2.6824037004196E-2</v>
      </c>
      <c r="N7">
        <v>0.246147121452399</v>
      </c>
      <c r="O7">
        <v>68608.072727272694</v>
      </c>
      <c r="P7" s="1">
        <v>0.183431952662722</v>
      </c>
      <c r="Q7">
        <v>0.124260355029586</v>
      </c>
      <c r="R7">
        <v>0.69230769230769196</v>
      </c>
      <c r="S7">
        <v>18.399999999999999</v>
      </c>
      <c r="T7">
        <v>106803.532608696</v>
      </c>
      <c r="U7" s="1">
        <v>118.26387076087001</v>
      </c>
      <c r="V7">
        <v>358778.71669196099</v>
      </c>
      <c r="W7" s="1">
        <v>0.63265934635144905</v>
      </c>
      <c r="X7">
        <v>0.26862300462020899</v>
      </c>
      <c r="Y7">
        <v>9.8717649028342097E-2</v>
      </c>
      <c r="Z7">
        <v>0.36734065364855101</v>
      </c>
      <c r="AA7">
        <v>358.77871669196099</v>
      </c>
      <c r="AB7">
        <v>9857.2571978598407</v>
      </c>
      <c r="AC7" s="1">
        <v>860.07167514795697</v>
      </c>
      <c r="AD7">
        <v>290337.69881427899</v>
      </c>
      <c r="AE7" s="1">
        <v>515</v>
      </c>
      <c r="AF7">
        <v>36115</v>
      </c>
      <c r="AG7" s="1">
        <v>64809.706713780899</v>
      </c>
      <c r="AH7" s="1">
        <v>51.789990718955899</v>
      </c>
      <c r="AI7">
        <v>24.811699506526502</v>
      </c>
      <c r="AJ7">
        <v>24.809997827102499</v>
      </c>
      <c r="AK7">
        <v>3.12</v>
      </c>
      <c r="AL7">
        <v>3.0085540000000002</v>
      </c>
      <c r="AM7">
        <v>3.062608</v>
      </c>
      <c r="AN7">
        <v>2452.4108515477701</v>
      </c>
      <c r="AO7">
        <v>1.4336164983153401</v>
      </c>
      <c r="AP7">
        <v>1998.86256379205</v>
      </c>
      <c r="AQ7" s="1">
        <v>2978.5202758057599</v>
      </c>
      <c r="AR7" s="1">
        <v>13069.2263056916</v>
      </c>
      <c r="AS7" s="1">
        <v>1520.85197863605</v>
      </c>
      <c r="AT7">
        <v>430.49725509217802</v>
      </c>
      <c r="AU7">
        <v>19997.958379017698</v>
      </c>
      <c r="AV7" s="1">
        <v>6127.1643718117002</v>
      </c>
      <c r="AW7" s="1">
        <v>0.30786903539999999</v>
      </c>
      <c r="AX7">
        <v>11469.555728708299</v>
      </c>
      <c r="AY7" s="1">
        <v>0.57630591320000002</v>
      </c>
      <c r="AZ7">
        <v>919.29152076289995</v>
      </c>
      <c r="BA7">
        <v>4.6191252000000002E-2</v>
      </c>
      <c r="BB7">
        <v>1385.8416600732</v>
      </c>
      <c r="BC7" s="1">
        <v>6.9633799400000002E-2</v>
      </c>
      <c r="BD7">
        <v>19901.8532813561</v>
      </c>
      <c r="BE7" s="1">
        <v>0.57637730550400301</v>
      </c>
      <c r="BF7">
        <v>0.300574052038099</v>
      </c>
      <c r="BG7">
        <v>8.4645617090256794E-2</v>
      </c>
      <c r="BH7">
        <v>1.68298253371271E-2</v>
      </c>
      <c r="BI7">
        <v>2.15732000305143E-2</v>
      </c>
    </row>
    <row r="8" spans="1:62" x14ac:dyDescent="0.25">
      <c r="A8" t="s">
        <v>1288</v>
      </c>
      <c r="B8" t="s">
        <v>651</v>
      </c>
      <c r="C8">
        <v>9</v>
      </c>
      <c r="D8">
        <v>337.60957744444403</v>
      </c>
      <c r="E8">
        <v>3038.4861970000002</v>
      </c>
      <c r="F8">
        <v>7.1883290332377999E-3</v>
      </c>
      <c r="G8">
        <v>0.14890836471350699</v>
      </c>
      <c r="H8" t="e">
        <v>#N/A</v>
      </c>
      <c r="I8">
        <v>4.7878729824511503E-2</v>
      </c>
      <c r="J8">
        <v>0.67364346073756798</v>
      </c>
      <c r="K8">
        <v>0.119922325299367</v>
      </c>
      <c r="L8">
        <v>0.76653642281845902</v>
      </c>
      <c r="M8">
        <v>1.3331096178307401E-2</v>
      </c>
      <c r="N8">
        <v>0.19387094669687099</v>
      </c>
      <c r="O8">
        <v>71525.461538461503</v>
      </c>
      <c r="P8" s="1">
        <v>0.111587982832618</v>
      </c>
      <c r="Q8">
        <v>0.27038626609442101</v>
      </c>
      <c r="R8">
        <v>0.61802575107296098</v>
      </c>
      <c r="S8">
        <v>21.25</v>
      </c>
      <c r="T8">
        <v>100399.576470588</v>
      </c>
      <c r="U8" s="1">
        <v>142.98758574117599</v>
      </c>
      <c r="V8">
        <v>178058.215480516</v>
      </c>
      <c r="W8" s="1">
        <v>0.78106459408167195</v>
      </c>
      <c r="X8">
        <v>0.17122464567092299</v>
      </c>
      <c r="Y8">
        <v>4.7710760247405601E-2</v>
      </c>
      <c r="Z8">
        <v>0.218935405918328</v>
      </c>
      <c r="AA8">
        <v>178.058215480516</v>
      </c>
      <c r="AB8">
        <v>6323.75655317153</v>
      </c>
      <c r="AC8" s="1">
        <v>828.38860432710396</v>
      </c>
      <c r="AD8">
        <v>106551.127468726</v>
      </c>
      <c r="AE8" s="1">
        <v>53</v>
      </c>
      <c r="AF8">
        <v>36446</v>
      </c>
      <c r="AG8" s="1">
        <v>50384.521895006401</v>
      </c>
      <c r="AH8" s="1">
        <v>56.579964304572599</v>
      </c>
      <c r="AI8">
        <v>33.524398147491901</v>
      </c>
      <c r="AJ8">
        <v>38.726395424388201</v>
      </c>
      <c r="AK8">
        <v>0.9</v>
      </c>
      <c r="AL8">
        <v>0.55730299999999999</v>
      </c>
      <c r="AM8">
        <v>0.66617800000000005</v>
      </c>
      <c r="AN8">
        <v>0</v>
      </c>
      <c r="AO8" s="1">
        <v>1.35081840800982</v>
      </c>
      <c r="AP8">
        <v>2475.38594627356</v>
      </c>
      <c r="AQ8" s="1">
        <v>3573.2202636693401</v>
      </c>
      <c r="AR8" s="1">
        <v>12440.7629487744</v>
      </c>
      <c r="AS8" s="1">
        <v>1393.9263025719099</v>
      </c>
      <c r="AT8">
        <v>462.96457801549099</v>
      </c>
      <c r="AU8">
        <v>20346.2600393047</v>
      </c>
      <c r="AV8" s="1">
        <v>10726.338726739799</v>
      </c>
      <c r="AW8" s="1">
        <v>0.56866576719999995</v>
      </c>
      <c r="AX8">
        <v>5212.425228868</v>
      </c>
      <c r="AY8" s="1">
        <v>0.27634105790000002</v>
      </c>
      <c r="AZ8">
        <v>908.88411392199998</v>
      </c>
      <c r="BA8">
        <v>4.8185247100000002E-2</v>
      </c>
      <c r="BB8">
        <v>2014.6421299768999</v>
      </c>
      <c r="BC8" s="1">
        <v>0.10680792779999999</v>
      </c>
      <c r="BD8">
        <v>18862.2901995067</v>
      </c>
      <c r="BE8" s="1">
        <v>0.54397065372876996</v>
      </c>
      <c r="BF8">
        <v>0.24749506523881301</v>
      </c>
      <c r="BG8">
        <v>0.178076119291419</v>
      </c>
      <c r="BH8">
        <v>1.8501471163200198E-2</v>
      </c>
      <c r="BI8">
        <v>1.1956690577798501E-2</v>
      </c>
    </row>
    <row r="9" spans="1:62" x14ac:dyDescent="0.25">
      <c r="A9" t="s">
        <v>1292</v>
      </c>
      <c r="B9" t="s">
        <v>655</v>
      </c>
      <c r="C9">
        <v>5</v>
      </c>
      <c r="D9">
        <v>455.80494440000001</v>
      </c>
      <c r="E9">
        <v>2279.0247220000001</v>
      </c>
      <c r="F9">
        <v>1.0945736996221299E-2</v>
      </c>
      <c r="G9">
        <v>5.5323289703882797E-3</v>
      </c>
      <c r="H9" t="e">
        <v>#N/A</v>
      </c>
      <c r="I9">
        <v>4.5547806376128999E-2</v>
      </c>
      <c r="J9">
        <v>0.89901454960227101</v>
      </c>
      <c r="K9">
        <v>3.8959578054990403E-2</v>
      </c>
      <c r="L9">
        <v>9.4211628895862806E-2</v>
      </c>
      <c r="M9">
        <v>7.9927786946182508E-3</v>
      </c>
      <c r="N9">
        <v>0.11574321083880899</v>
      </c>
      <c r="O9">
        <v>81016.424493062994</v>
      </c>
      <c r="P9" s="1">
        <v>5.14285714285714E-2</v>
      </c>
      <c r="Q9">
        <v>0.154285714285714</v>
      </c>
      <c r="R9">
        <v>0.79428571428571404</v>
      </c>
      <c r="S9">
        <v>28</v>
      </c>
      <c r="T9">
        <v>96245.964285714304</v>
      </c>
      <c r="U9" s="1">
        <v>81.393740071428596</v>
      </c>
      <c r="V9">
        <v>410458.12314799498</v>
      </c>
      <c r="W9" s="1">
        <v>0.96782579903936805</v>
      </c>
      <c r="X9">
        <v>1.5985207712173401E-2</v>
      </c>
      <c r="Y9">
        <v>1.6188993248458902E-2</v>
      </c>
      <c r="Z9">
        <v>3.21742009606324E-2</v>
      </c>
      <c r="AA9">
        <v>410.45812314799502</v>
      </c>
      <c r="AB9">
        <v>16895.1058881932</v>
      </c>
      <c r="AC9" s="1">
        <v>1743.45215812889</v>
      </c>
      <c r="AD9">
        <v>306203.394461138</v>
      </c>
      <c r="AE9" s="1">
        <v>528</v>
      </c>
      <c r="AF9">
        <v>76499</v>
      </c>
      <c r="AG9" s="1">
        <v>158745.585174092</v>
      </c>
      <c r="AH9" s="1">
        <v>125.00993799483599</v>
      </c>
      <c r="AI9">
        <v>39.460899988141598</v>
      </c>
      <c r="AJ9">
        <v>59.212265945843299</v>
      </c>
      <c r="AK9">
        <v>0</v>
      </c>
      <c r="AL9">
        <v>0</v>
      </c>
      <c r="AM9">
        <v>0</v>
      </c>
      <c r="AN9">
        <v>0</v>
      </c>
      <c r="AO9">
        <v>0.75309292101894698</v>
      </c>
      <c r="AP9">
        <v>2516.4232816953199</v>
      </c>
      <c r="AQ9" s="1">
        <v>2622.9465798660199</v>
      </c>
      <c r="AR9" s="1">
        <v>10735.0753740529</v>
      </c>
      <c r="AS9" s="1">
        <v>1530.8802472920299</v>
      </c>
      <c r="AT9">
        <v>790.68676289681798</v>
      </c>
      <c r="AU9">
        <v>18196.0122458031</v>
      </c>
      <c r="AV9" s="1">
        <v>3849.0757753183998</v>
      </c>
      <c r="AW9" s="1">
        <v>0.18931282960000001</v>
      </c>
      <c r="AX9">
        <v>14639.675476718199</v>
      </c>
      <c r="AY9" s="1">
        <v>0.72003736760000003</v>
      </c>
      <c r="AZ9">
        <v>1283.0652509808999</v>
      </c>
      <c r="BA9">
        <v>6.3106243500000006E-2</v>
      </c>
      <c r="BB9">
        <v>560.01089369329998</v>
      </c>
      <c r="BC9" s="1">
        <v>2.7543559299999999E-2</v>
      </c>
      <c r="BD9">
        <v>20331.8273967108</v>
      </c>
      <c r="BE9" s="1">
        <v>0.62128218089877896</v>
      </c>
      <c r="BF9">
        <v>0.22424625671391701</v>
      </c>
      <c r="BG9">
        <v>9.3934073891101297E-2</v>
      </c>
      <c r="BH9">
        <v>4.6544117751215301E-2</v>
      </c>
      <c r="BI9">
        <v>1.39933707449869E-2</v>
      </c>
    </row>
    <row r="10" spans="1:62" x14ac:dyDescent="0.25">
      <c r="A10" t="s">
        <v>1293</v>
      </c>
      <c r="B10" t="s">
        <v>656</v>
      </c>
      <c r="C10">
        <v>5</v>
      </c>
      <c r="D10">
        <v>278.702651</v>
      </c>
      <c r="E10">
        <v>1393.5132550000001</v>
      </c>
      <c r="F10">
        <v>0.20672056275516401</v>
      </c>
      <c r="G10">
        <v>0.238592242884372</v>
      </c>
      <c r="H10" t="e">
        <v>#N/A</v>
      </c>
      <c r="I10">
        <v>6.0024661819333802E-2</v>
      </c>
      <c r="J10">
        <v>0.41520930785860999</v>
      </c>
      <c r="K10">
        <v>7.5331437785459796E-2</v>
      </c>
      <c r="L10">
        <v>0.17100316418807501</v>
      </c>
      <c r="M10">
        <v>5.3573328721295499E-2</v>
      </c>
      <c r="N10">
        <v>0.15541065223297501</v>
      </c>
      <c r="O10">
        <v>88006.853575144894</v>
      </c>
      <c r="P10" s="1">
        <v>0.20394736842105299</v>
      </c>
      <c r="Q10">
        <v>5.2631578947368397E-2</v>
      </c>
      <c r="R10">
        <v>0.74342105263157898</v>
      </c>
      <c r="S10">
        <v>19</v>
      </c>
      <c r="T10">
        <v>125109.052631579</v>
      </c>
      <c r="U10" s="1">
        <v>73.342802894736806</v>
      </c>
      <c r="V10">
        <v>753419.50730135001</v>
      </c>
      <c r="W10" s="1">
        <v>0.52050760411893304</v>
      </c>
      <c r="X10">
        <v>0.46165792712062598</v>
      </c>
      <c r="Y10">
        <v>1.7834468760441199E-2</v>
      </c>
      <c r="Z10">
        <v>0.47949239588106701</v>
      </c>
      <c r="AA10">
        <v>753.41950730135</v>
      </c>
      <c r="AB10">
        <v>27223.875240426001</v>
      </c>
      <c r="AC10" s="1">
        <v>1534.4347191014001</v>
      </c>
      <c r="AD10">
        <v>546880.85907093296</v>
      </c>
      <c r="AE10" s="1">
        <v>598</v>
      </c>
      <c r="AF10">
        <v>70031</v>
      </c>
      <c r="AG10" s="1">
        <v>182766.491241913</v>
      </c>
      <c r="AH10" s="1">
        <v>85.199960906645401</v>
      </c>
      <c r="AI10">
        <v>29.444699602257</v>
      </c>
      <c r="AJ10">
        <v>41.779999694240502</v>
      </c>
      <c r="AK10">
        <v>2.7</v>
      </c>
      <c r="AL10">
        <v>1.3668149999999999</v>
      </c>
      <c r="AM10">
        <v>1.7033240000000001</v>
      </c>
      <c r="AN10">
        <v>0</v>
      </c>
      <c r="AO10" s="1">
        <v>0.40694021671967301</v>
      </c>
      <c r="AP10">
        <v>3901.2014062255898</v>
      </c>
      <c r="AQ10" s="1">
        <v>5820.79218184401</v>
      </c>
      <c r="AR10" s="1">
        <v>15764.1109915384</v>
      </c>
      <c r="AS10" s="1">
        <v>1947.9365124517601</v>
      </c>
      <c r="AT10">
        <v>1299.73094514986</v>
      </c>
      <c r="AU10">
        <v>28733.772037209601</v>
      </c>
      <c r="AV10" s="1">
        <v>3256.9453515743999</v>
      </c>
      <c r="AW10" s="1">
        <v>9.0504728500000006E-2</v>
      </c>
      <c r="AX10">
        <v>22469.2814503019</v>
      </c>
      <c r="AY10" s="1">
        <v>0.62438143639999999</v>
      </c>
      <c r="AZ10">
        <v>9630.5869347213993</v>
      </c>
      <c r="BA10">
        <v>0.26761691139999999</v>
      </c>
      <c r="BB10">
        <v>629.65245076960002</v>
      </c>
      <c r="BC10" s="1">
        <v>1.7496923599999999E-2</v>
      </c>
      <c r="BD10">
        <v>35986.466187367303</v>
      </c>
      <c r="BE10" s="1">
        <v>0.60581136680679004</v>
      </c>
      <c r="BF10">
        <v>0.20131063165062901</v>
      </c>
      <c r="BG10">
        <v>0.133852376028851</v>
      </c>
      <c r="BH10">
        <v>3.6876513582174003E-2</v>
      </c>
      <c r="BI10">
        <v>2.2149111931555401E-2</v>
      </c>
    </row>
    <row r="11" spans="1:62" x14ac:dyDescent="0.25">
      <c r="A11" t="s">
        <v>1296</v>
      </c>
      <c r="B11" t="s">
        <v>659</v>
      </c>
      <c r="C11">
        <v>20</v>
      </c>
      <c r="D11">
        <v>135.34191525</v>
      </c>
      <c r="E11">
        <v>2706.8383050000002</v>
      </c>
      <c r="F11">
        <v>4.5683753270404298E-3</v>
      </c>
      <c r="G11">
        <v>0.78340302924183203</v>
      </c>
      <c r="H11" t="e">
        <v>#N/A</v>
      </c>
      <c r="I11">
        <v>8.0151804392457601E-2</v>
      </c>
      <c r="J11">
        <v>5.7887462241297101E-2</v>
      </c>
      <c r="K11">
        <v>7.1923028460503802E-2</v>
      </c>
      <c r="L11">
        <v>0.97729174210568504</v>
      </c>
      <c r="M11">
        <v>4.4838213939878302E-2</v>
      </c>
      <c r="N11">
        <v>0.238054304067124</v>
      </c>
      <c r="O11">
        <v>73622.290691215007</v>
      </c>
      <c r="P11" s="1">
        <v>0.29599999999999999</v>
      </c>
      <c r="Q11">
        <v>0.23599999999999999</v>
      </c>
      <c r="R11">
        <v>0.46800000000000003</v>
      </c>
      <c r="S11">
        <v>41</v>
      </c>
      <c r="T11">
        <v>96394.658536585397</v>
      </c>
      <c r="U11" s="1">
        <v>66.020446463414601</v>
      </c>
      <c r="V11">
        <v>379035.81758275698</v>
      </c>
      <c r="W11" s="1">
        <v>0.56405508844459296</v>
      </c>
      <c r="X11">
        <v>0.328078496227449</v>
      </c>
      <c r="Y11">
        <v>0.107866415327959</v>
      </c>
      <c r="Z11">
        <v>0.43594491155540699</v>
      </c>
      <c r="AA11">
        <v>379.03581758275698</v>
      </c>
      <c r="AB11">
        <v>14612.7372761558</v>
      </c>
      <c r="AC11" s="1">
        <v>936.287662738687</v>
      </c>
      <c r="AD11">
        <v>251774.11287151699</v>
      </c>
      <c r="AE11" s="1">
        <v>454</v>
      </c>
      <c r="AF11">
        <v>38936.5</v>
      </c>
      <c r="AG11" s="1">
        <v>54106.576380897597</v>
      </c>
      <c r="AH11" s="1">
        <v>74.719995677227701</v>
      </c>
      <c r="AI11">
        <v>28.810298791218401</v>
      </c>
      <c r="AJ11">
        <v>43.410397391219803</v>
      </c>
      <c r="AK11">
        <v>1</v>
      </c>
      <c r="AL11">
        <v>0.39393699999999998</v>
      </c>
      <c r="AM11">
        <v>0.62715200000000004</v>
      </c>
      <c r="AN11">
        <v>0</v>
      </c>
      <c r="AO11" s="1">
        <v>1.1675733534816599</v>
      </c>
      <c r="AP11">
        <v>4613.3103802075902</v>
      </c>
      <c r="AQ11" s="1">
        <v>4294.3344707839897</v>
      </c>
      <c r="AR11" s="1">
        <v>12316.2532458694</v>
      </c>
      <c r="AS11" s="1">
        <v>1781.7497081710601</v>
      </c>
      <c r="AT11">
        <v>510.79878227155501</v>
      </c>
      <c r="AU11">
        <v>23516.446587303599</v>
      </c>
      <c r="AV11" s="1">
        <v>5857.7793613095</v>
      </c>
      <c r="AW11" s="1">
        <v>0.26076873909999998</v>
      </c>
      <c r="AX11">
        <v>12679.0272973306</v>
      </c>
      <c r="AY11" s="1">
        <v>0.56442787579999998</v>
      </c>
      <c r="AZ11">
        <v>1596.9658396586001</v>
      </c>
      <c r="BA11">
        <v>7.1091576300000001E-2</v>
      </c>
      <c r="BB11">
        <v>2329.7305307371998</v>
      </c>
      <c r="BC11" s="1">
        <v>0.1037118088</v>
      </c>
      <c r="BD11">
        <v>22463.503029035899</v>
      </c>
      <c r="BE11" s="1">
        <v>0.60791174233481104</v>
      </c>
      <c r="BF11">
        <v>0.21248303340843</v>
      </c>
      <c r="BG11">
        <v>0.136672604353754</v>
      </c>
      <c r="BH11">
        <v>2.9514425576900299E-2</v>
      </c>
      <c r="BI11">
        <v>1.3418194326105101E-2</v>
      </c>
    </row>
    <row r="12" spans="1:62" x14ac:dyDescent="0.25">
      <c r="A12" t="s">
        <v>1297</v>
      </c>
      <c r="B12" t="s">
        <v>660</v>
      </c>
      <c r="C12">
        <v>44</v>
      </c>
      <c r="D12">
        <v>25.6209915681818</v>
      </c>
      <c r="E12">
        <v>1127.323629</v>
      </c>
      <c r="F12" t="e">
        <v>#N/A</v>
      </c>
      <c r="G12">
        <v>4.1400452788679501E-2</v>
      </c>
      <c r="H12" t="e">
        <v>#N/A</v>
      </c>
      <c r="I12">
        <v>1.39800455231583E-2</v>
      </c>
      <c r="J12">
        <v>0.82572798538799796</v>
      </c>
      <c r="K12">
        <v>0.117171161888232</v>
      </c>
      <c r="L12">
        <v>0.72148192275238798</v>
      </c>
      <c r="M12" t="e">
        <v>#N/A</v>
      </c>
      <c r="N12">
        <v>0.23196697366821201</v>
      </c>
      <c r="O12">
        <v>60304.662199056802</v>
      </c>
      <c r="P12" s="1">
        <v>0.207317073170732</v>
      </c>
      <c r="Q12">
        <v>0.19512195121951201</v>
      </c>
      <c r="R12">
        <v>0.59756097560975596</v>
      </c>
      <c r="S12">
        <v>7</v>
      </c>
      <c r="T12">
        <v>98180.571428571406</v>
      </c>
      <c r="U12" s="1">
        <v>161.04623271428599</v>
      </c>
      <c r="V12">
        <v>336874.49657812499</v>
      </c>
      <c r="W12" s="1">
        <v>0.40597929917898501</v>
      </c>
      <c r="X12">
        <v>0.17890826517699401</v>
      </c>
      <c r="Y12">
        <v>0.41511243564402101</v>
      </c>
      <c r="Z12">
        <v>0.59402070082101499</v>
      </c>
      <c r="AA12">
        <v>336.87449657812499</v>
      </c>
      <c r="AB12">
        <v>8291.6065622536498</v>
      </c>
      <c r="AC12" s="1">
        <v>420.19055381655602</v>
      </c>
      <c r="AD12">
        <v>236705.181445575</v>
      </c>
      <c r="AE12" s="1">
        <v>432</v>
      </c>
      <c r="AF12">
        <v>37767</v>
      </c>
      <c r="AG12" s="1">
        <v>60177.438075203798</v>
      </c>
      <c r="AH12" s="1">
        <v>28.999999555966699</v>
      </c>
      <c r="AI12">
        <v>21.499997048853501</v>
      </c>
      <c r="AJ12">
        <v>21.499990138847998</v>
      </c>
      <c r="AK12">
        <v>4</v>
      </c>
      <c r="AL12">
        <v>1.7646520000000001</v>
      </c>
      <c r="AM12">
        <v>2.9843410000000001</v>
      </c>
      <c r="AN12">
        <v>0</v>
      </c>
      <c r="AO12">
        <v>0.78669352423434102</v>
      </c>
      <c r="AP12">
        <v>2244.03256076876</v>
      </c>
      <c r="AQ12" s="1">
        <v>3890.9133607807998</v>
      </c>
      <c r="AR12" s="1">
        <v>8634.1740824098306</v>
      </c>
      <c r="AS12" s="1">
        <v>894.00247105083997</v>
      </c>
      <c r="AT12">
        <v>295.38083069843998</v>
      </c>
      <c r="AU12">
        <v>15958.5033057087</v>
      </c>
      <c r="AV12" s="1">
        <v>8445.0653547588008</v>
      </c>
      <c r="AW12" s="1">
        <v>0.45557676580000001</v>
      </c>
      <c r="AX12">
        <v>6704.8311723747001</v>
      </c>
      <c r="AY12" s="1">
        <v>0.36169824299999997</v>
      </c>
      <c r="AZ12">
        <v>1672.0718998042</v>
      </c>
      <c r="BA12">
        <v>9.0201446199999993E-2</v>
      </c>
      <c r="BB12">
        <v>1715.1168445363001</v>
      </c>
      <c r="BC12" s="1">
        <v>9.2523545099999993E-2</v>
      </c>
      <c r="BD12">
        <v>18537.085271473999</v>
      </c>
      <c r="BE12" s="1">
        <v>0.46226942385117797</v>
      </c>
      <c r="BF12">
        <v>0.27219329890771699</v>
      </c>
      <c r="BG12">
        <v>0.211214039716181</v>
      </c>
      <c r="BH12">
        <v>3.6701955430914403E-2</v>
      </c>
      <c r="BI12">
        <v>1.76212820940106E-2</v>
      </c>
    </row>
    <row r="13" spans="1:62" x14ac:dyDescent="0.25">
      <c r="A13" t="s">
        <v>1904</v>
      </c>
      <c r="B13" t="s">
        <v>661</v>
      </c>
      <c r="C13">
        <v>31</v>
      </c>
      <c r="D13">
        <v>67.650953387096806</v>
      </c>
      <c r="E13">
        <v>2097.1795550000002</v>
      </c>
      <c r="F13">
        <v>1.3558451114527701E-2</v>
      </c>
      <c r="G13">
        <v>2.8937289915351001E-2</v>
      </c>
      <c r="H13" t="e">
        <v>#N/A</v>
      </c>
      <c r="I13">
        <v>6.6545034665016004E-2</v>
      </c>
      <c r="J13">
        <v>0.77643686129315603</v>
      </c>
      <c r="K13">
        <v>0.11221161289111101</v>
      </c>
      <c r="L13">
        <v>0.58989862174934704</v>
      </c>
      <c r="M13">
        <v>2.1514489947531999E-2</v>
      </c>
      <c r="N13">
        <v>0.17595324828242601</v>
      </c>
      <c r="O13">
        <v>58939.984624255201</v>
      </c>
      <c r="P13" s="1">
        <v>0.27878787878787897</v>
      </c>
      <c r="Q13">
        <v>0.13939393939393899</v>
      </c>
      <c r="R13">
        <v>0.58181818181818201</v>
      </c>
      <c r="S13">
        <v>18</v>
      </c>
      <c r="T13">
        <v>93108.5</v>
      </c>
      <c r="U13" s="1">
        <v>116.509975277778</v>
      </c>
      <c r="V13">
        <v>186539.03957212699</v>
      </c>
      <c r="W13" s="1">
        <v>0.72876451799571695</v>
      </c>
      <c r="X13">
        <v>0.22127411383868301</v>
      </c>
      <c r="Y13">
        <v>4.9961368165599603E-2</v>
      </c>
      <c r="Z13">
        <v>0.27123548200428299</v>
      </c>
      <c r="AA13">
        <v>186.539039572127</v>
      </c>
      <c r="AB13">
        <v>5633.3664763387396</v>
      </c>
      <c r="AC13" s="1">
        <v>520.81124737075697</v>
      </c>
      <c r="AD13">
        <v>139346.980217743</v>
      </c>
      <c r="AE13" s="1">
        <v>114</v>
      </c>
      <c r="AF13">
        <v>42508</v>
      </c>
      <c r="AG13" s="1">
        <v>62433.654945344402</v>
      </c>
      <c r="AH13" s="1">
        <v>52.179974807088001</v>
      </c>
      <c r="AI13">
        <v>27.949997360546998</v>
      </c>
      <c r="AJ13">
        <v>32.644792455223502</v>
      </c>
      <c r="AK13">
        <v>1.25</v>
      </c>
      <c r="AL13">
        <v>0.80461499999999997</v>
      </c>
      <c r="AM13">
        <v>0.98141500000000004</v>
      </c>
      <c r="AN13">
        <v>0</v>
      </c>
      <c r="AO13" s="1">
        <v>0.81113018060810205</v>
      </c>
      <c r="AP13">
        <v>2303.7960237982602</v>
      </c>
      <c r="AQ13" s="1">
        <v>2390.4262360596999</v>
      </c>
      <c r="AR13" s="1">
        <v>8142.3150150822403</v>
      </c>
      <c r="AS13" s="1">
        <v>1103.10412596026</v>
      </c>
      <c r="AT13">
        <v>214.82849140211101</v>
      </c>
      <c r="AU13">
        <v>14154.469892302601</v>
      </c>
      <c r="AV13" s="1">
        <v>7487.9139577071001</v>
      </c>
      <c r="AW13" s="1">
        <v>0.50745516430000004</v>
      </c>
      <c r="AX13">
        <v>4977.9035420887003</v>
      </c>
      <c r="AY13" s="1">
        <v>0.33735201469999998</v>
      </c>
      <c r="AZ13">
        <v>1009.4762341982</v>
      </c>
      <c r="BA13" s="1">
        <v>6.84121013E-2</v>
      </c>
      <c r="BB13">
        <v>1280.5201478557001</v>
      </c>
      <c r="BC13" s="1">
        <v>8.6780719699999995E-2</v>
      </c>
      <c r="BD13">
        <v>14755.813881849699</v>
      </c>
      <c r="BE13" s="1">
        <v>0.576108350590669</v>
      </c>
      <c r="BF13">
        <v>0.25753253382390501</v>
      </c>
      <c r="BG13">
        <v>0.13267666550613799</v>
      </c>
      <c r="BH13">
        <v>2.0902006133022202E-2</v>
      </c>
      <c r="BI13">
        <v>1.2780443946266099E-2</v>
      </c>
    </row>
    <row r="14" spans="1:62" x14ac:dyDescent="0.25">
      <c r="A14" t="s">
        <v>1299</v>
      </c>
      <c r="B14" t="s">
        <v>662</v>
      </c>
      <c r="C14">
        <v>115</v>
      </c>
      <c r="D14">
        <v>14.227040643478301</v>
      </c>
      <c r="E14">
        <v>1636.109674</v>
      </c>
      <c r="F14" t="e">
        <v>#N/A</v>
      </c>
      <c r="G14" t="e">
        <v>#N/A</v>
      </c>
      <c r="H14" t="e">
        <v>#N/A</v>
      </c>
      <c r="I14">
        <v>7.1448457735517001E-2</v>
      </c>
      <c r="J14">
        <v>0.87540918818179803</v>
      </c>
      <c r="K14">
        <v>4.7725360776054701E-2</v>
      </c>
      <c r="L14">
        <v>0.46409482486819997</v>
      </c>
      <c r="M14" t="e">
        <v>#N/A</v>
      </c>
      <c r="N14">
        <v>0.18097195237531799</v>
      </c>
      <c r="O14">
        <v>61960.111844124003</v>
      </c>
      <c r="P14" s="1">
        <v>0.151260504201681</v>
      </c>
      <c r="Q14">
        <v>0.126050420168067</v>
      </c>
      <c r="R14">
        <v>0.72268907563025198</v>
      </c>
      <c r="S14">
        <v>11</v>
      </c>
      <c r="T14">
        <v>97037.090909090897</v>
      </c>
      <c r="U14" s="1">
        <v>148.737243090909</v>
      </c>
      <c r="V14">
        <v>276863.96407188498</v>
      </c>
      <c r="W14" s="1">
        <v>0.72993893480594596</v>
      </c>
      <c r="X14">
        <v>0.220494374793437</v>
      </c>
      <c r="Y14">
        <v>4.9566690400616301E-2</v>
      </c>
      <c r="Z14">
        <v>0.27006106519405398</v>
      </c>
      <c r="AA14">
        <v>276.86396407188499</v>
      </c>
      <c r="AB14">
        <v>7220.1302808261498</v>
      </c>
      <c r="AC14" s="1">
        <v>791.09200964238096</v>
      </c>
      <c r="AD14">
        <v>179517.45951124499</v>
      </c>
      <c r="AE14" s="1">
        <v>258</v>
      </c>
      <c r="AF14">
        <v>41775</v>
      </c>
      <c r="AG14" s="1">
        <v>63916.515411746703</v>
      </c>
      <c r="AH14" s="1">
        <v>33.099924240770903</v>
      </c>
      <c r="AI14">
        <v>25.3999938302894</v>
      </c>
      <c r="AJ14">
        <v>26.745177939417001</v>
      </c>
      <c r="AK14">
        <v>2.5</v>
      </c>
      <c r="AL14">
        <v>1.4270480000000001</v>
      </c>
      <c r="AM14">
        <v>2.2195459999999998</v>
      </c>
      <c r="AN14">
        <v>1270.47699370794</v>
      </c>
      <c r="AO14" s="1">
        <v>1.2342861024054099</v>
      </c>
      <c r="AP14">
        <v>1504.8292661094599</v>
      </c>
      <c r="AQ14" s="1">
        <v>3133.4873703582798</v>
      </c>
      <c r="AR14" s="1">
        <v>8092.6044875889002</v>
      </c>
      <c r="AS14" s="1">
        <v>1569.8701809644101</v>
      </c>
      <c r="AT14">
        <v>719.90667173330303</v>
      </c>
      <c r="AU14">
        <v>15020.6979767543</v>
      </c>
      <c r="AV14" s="1">
        <v>6761.9423316548</v>
      </c>
      <c r="AW14" s="1">
        <v>0.41412784130000002</v>
      </c>
      <c r="AX14">
        <v>7218.1505450610002</v>
      </c>
      <c r="AY14" s="1">
        <v>0.44206781969999998</v>
      </c>
      <c r="AZ14">
        <v>1192.2360478528001</v>
      </c>
      <c r="BA14">
        <v>7.3017206700000004E-2</v>
      </c>
      <c r="BB14">
        <v>1155.8230529094001</v>
      </c>
      <c r="BC14" s="1">
        <v>7.0787132200000005E-2</v>
      </c>
      <c r="BD14">
        <v>16328.151977478001</v>
      </c>
      <c r="BE14" s="1">
        <v>0.60542294674713204</v>
      </c>
      <c r="BF14">
        <v>0.23249232591236599</v>
      </c>
      <c r="BG14">
        <v>0.13317865210399499</v>
      </c>
      <c r="BH14">
        <v>2.5091780468296201E-2</v>
      </c>
      <c r="BI14">
        <v>3.8142947682108701E-3</v>
      </c>
    </row>
    <row r="15" spans="1:62" x14ac:dyDescent="0.25">
      <c r="A15" t="s">
        <v>1300</v>
      </c>
      <c r="B15" t="s">
        <v>663</v>
      </c>
      <c r="C15">
        <v>21</v>
      </c>
      <c r="D15">
        <v>41.976155428571403</v>
      </c>
      <c r="E15">
        <v>881.49926400000004</v>
      </c>
      <c r="F15" t="e">
        <v>#N/A</v>
      </c>
      <c r="G15" t="e">
        <v>#N/A</v>
      </c>
      <c r="H15" t="e">
        <v>#N/A</v>
      </c>
      <c r="I15">
        <v>1.49581075423362E-2</v>
      </c>
      <c r="J15">
        <v>0.89244803545109896</v>
      </c>
      <c r="K15">
        <v>8.2292399185173698E-2</v>
      </c>
      <c r="L15">
        <v>0.60896071095200499</v>
      </c>
      <c r="M15" t="e">
        <v>#N/A</v>
      </c>
      <c r="N15">
        <v>0.195768771541183</v>
      </c>
      <c r="O15">
        <v>61301.7608370702</v>
      </c>
      <c r="P15" s="1">
        <v>0.36923076923076897</v>
      </c>
      <c r="Q15">
        <v>9.2307692307692299E-2</v>
      </c>
      <c r="R15">
        <v>0.53846153846153799</v>
      </c>
      <c r="S15">
        <v>12.5</v>
      </c>
      <c r="T15">
        <v>84384.08</v>
      </c>
      <c r="U15" s="1">
        <v>70.519941119999999</v>
      </c>
      <c r="V15">
        <v>295875.23285782302</v>
      </c>
      <c r="W15" s="1">
        <v>0.67333703201287698</v>
      </c>
      <c r="X15">
        <v>0.21894454971324401</v>
      </c>
      <c r="Y15">
        <v>0.10771841827388</v>
      </c>
      <c r="Z15">
        <v>0.32666296798712302</v>
      </c>
      <c r="AA15">
        <v>295.87523285782299</v>
      </c>
      <c r="AB15">
        <v>8983.6399455008504</v>
      </c>
      <c r="AC15" s="1">
        <v>774.124276523503</v>
      </c>
      <c r="AD15">
        <v>231032.29329736199</v>
      </c>
      <c r="AE15" s="1">
        <v>420</v>
      </c>
      <c r="AF15">
        <v>36955</v>
      </c>
      <c r="AG15" s="1">
        <v>59445.012357644802</v>
      </c>
      <c r="AH15" s="1">
        <v>39.913968773191897</v>
      </c>
      <c r="AI15">
        <v>29.050097431554899</v>
      </c>
      <c r="AJ15">
        <v>29.7013891904841</v>
      </c>
      <c r="AK15">
        <v>0</v>
      </c>
      <c r="AL15">
        <v>0</v>
      </c>
      <c r="AM15">
        <v>0</v>
      </c>
      <c r="AN15">
        <v>0</v>
      </c>
      <c r="AO15" s="1">
        <v>1.1542678873708301</v>
      </c>
      <c r="AP15">
        <v>2305.19354126199</v>
      </c>
      <c r="AQ15" s="1">
        <v>2545.9276390274999</v>
      </c>
      <c r="AR15" s="1">
        <v>9522.6266689202803</v>
      </c>
      <c r="AS15" s="1">
        <v>748.83414763690598</v>
      </c>
      <c r="AT15" s="1">
        <v>828.89551907782402</v>
      </c>
      <c r="AU15">
        <v>15951.4775159245</v>
      </c>
      <c r="AV15" s="1">
        <v>8001.6845095953004</v>
      </c>
      <c r="AW15" s="1">
        <v>0.42051910479999999</v>
      </c>
      <c r="AX15">
        <v>8250.7160590902004</v>
      </c>
      <c r="AY15" s="1">
        <v>0.43360666460000002</v>
      </c>
      <c r="AZ15">
        <v>956.16592710630005</v>
      </c>
      <c r="BA15">
        <v>5.0250174100000003E-2</v>
      </c>
      <c r="BB15">
        <v>1819.54523174</v>
      </c>
      <c r="BC15" s="1">
        <v>9.5624056499999999E-2</v>
      </c>
      <c r="BD15">
        <v>19028.111727531799</v>
      </c>
      <c r="BE15" s="1">
        <v>0.49557448482695798</v>
      </c>
      <c r="BF15">
        <v>0.26561634297123099</v>
      </c>
      <c r="BG15">
        <v>0.19208029959686801</v>
      </c>
      <c r="BH15">
        <v>2.94013538885518E-2</v>
      </c>
      <c r="BI15">
        <v>1.7327518716390999E-2</v>
      </c>
    </row>
    <row r="16" spans="1:62" x14ac:dyDescent="0.25">
      <c r="A16" t="s">
        <v>1303</v>
      </c>
      <c r="B16" t="s">
        <v>666</v>
      </c>
      <c r="C16">
        <v>21</v>
      </c>
      <c r="D16">
        <v>229.92900090476201</v>
      </c>
      <c r="E16">
        <v>4828.5090190000001</v>
      </c>
      <c r="F16">
        <v>6.6622125652597605E-2</v>
      </c>
      <c r="G16">
        <v>5.74396878513075E-2</v>
      </c>
      <c r="H16">
        <v>2.4648312335509401E-3</v>
      </c>
      <c r="I16">
        <v>0.117472503694816</v>
      </c>
      <c r="J16">
        <v>0.67331580047997597</v>
      </c>
      <c r="K16">
        <v>8.2685051087751593E-2</v>
      </c>
      <c r="L16">
        <v>1</v>
      </c>
      <c r="M16">
        <v>3.4870581799941403E-2</v>
      </c>
      <c r="N16">
        <v>0.17613428618896601</v>
      </c>
      <c r="O16">
        <v>73208.657248600895</v>
      </c>
      <c r="P16" s="1">
        <v>0.19780219780219799</v>
      </c>
      <c r="Q16">
        <v>5.7692307692307702E-2</v>
      </c>
      <c r="R16">
        <v>0.74450549450549497</v>
      </c>
      <c r="S16">
        <v>45</v>
      </c>
      <c r="T16">
        <v>105514.66666666701</v>
      </c>
      <c r="U16" s="1">
        <v>107.30020042222201</v>
      </c>
      <c r="V16">
        <v>425555.70713742898</v>
      </c>
      <c r="W16" s="1">
        <v>0.68590639718695301</v>
      </c>
      <c r="X16">
        <v>0.27670089496855399</v>
      </c>
      <c r="Y16">
        <v>3.7392707844493098E-2</v>
      </c>
      <c r="Z16">
        <v>0.31409360281304699</v>
      </c>
      <c r="AA16">
        <v>425.55570713742901</v>
      </c>
      <c r="AB16">
        <v>14355.6275295838</v>
      </c>
      <c r="AC16" s="1">
        <v>1256.20983540302</v>
      </c>
      <c r="AD16">
        <v>289872.01044770097</v>
      </c>
      <c r="AE16" s="1">
        <v>514</v>
      </c>
      <c r="AF16">
        <v>45905</v>
      </c>
      <c r="AG16" s="1">
        <v>65548.398702468898</v>
      </c>
      <c r="AH16" s="1">
        <v>76.099987349436205</v>
      </c>
      <c r="AI16">
        <v>27.3474998942281</v>
      </c>
      <c r="AJ16">
        <v>43.839499900169699</v>
      </c>
      <c r="AK16">
        <v>1.9</v>
      </c>
      <c r="AL16">
        <v>0.60628599999999999</v>
      </c>
      <c r="AM16">
        <v>1.040975</v>
      </c>
      <c r="AN16">
        <v>0</v>
      </c>
      <c r="AO16">
        <v>0.94703099151799197</v>
      </c>
      <c r="AP16">
        <v>2332.60980888312</v>
      </c>
      <c r="AQ16" s="1">
        <v>3192.6687491603002</v>
      </c>
      <c r="AR16" s="1">
        <v>10479.2831909175</v>
      </c>
      <c r="AS16" s="1">
        <v>1319.76895039947</v>
      </c>
      <c r="AT16" s="1">
        <v>595.33706547685699</v>
      </c>
      <c r="AU16">
        <v>17919.667764837199</v>
      </c>
      <c r="AV16" s="1">
        <v>4159.7653714368998</v>
      </c>
      <c r="AW16" s="1">
        <v>0.2217766105</v>
      </c>
      <c r="AX16">
        <v>12179.535436169799</v>
      </c>
      <c r="AY16" s="1">
        <v>0.64934818329999999</v>
      </c>
      <c r="AZ16">
        <v>1240.7217735029001</v>
      </c>
      <c r="BA16">
        <v>6.6148699500000005E-2</v>
      </c>
      <c r="BB16">
        <v>1176.5332227878</v>
      </c>
      <c r="BC16" s="1">
        <v>6.2726506700000004E-2</v>
      </c>
      <c r="BD16">
        <v>18756.555803897401</v>
      </c>
      <c r="BE16" s="1">
        <v>0.56906691047837399</v>
      </c>
      <c r="BF16">
        <v>0.27415727088306502</v>
      </c>
      <c r="BG16">
        <v>0.118395680252424</v>
      </c>
      <c r="BH16">
        <v>2.3540070911453801E-2</v>
      </c>
      <c r="BI16">
        <v>1.4840067474683499E-2</v>
      </c>
    </row>
    <row r="17" spans="1:61" x14ac:dyDescent="0.25">
      <c r="A17" t="s">
        <v>1308</v>
      </c>
      <c r="B17" t="s">
        <v>671</v>
      </c>
      <c r="C17">
        <v>2</v>
      </c>
      <c r="D17">
        <v>1246.3717409999999</v>
      </c>
      <c r="E17">
        <v>2492.7434819999999</v>
      </c>
      <c r="F17">
        <v>1.7939187301068998E-2</v>
      </c>
      <c r="G17">
        <v>4.9356799368822202E-2</v>
      </c>
      <c r="H17" t="e">
        <v>#N/A</v>
      </c>
      <c r="I17">
        <v>5.10920299634611E-2</v>
      </c>
      <c r="J17">
        <v>0.80939919023163198</v>
      </c>
      <c r="K17">
        <v>7.2212793135015801E-2</v>
      </c>
      <c r="L17">
        <v>0.13525268567013499</v>
      </c>
      <c r="M17">
        <v>1.16037694177749E-2</v>
      </c>
      <c r="N17">
        <v>0.15874439450861999</v>
      </c>
      <c r="O17">
        <v>90794.854162298201</v>
      </c>
      <c r="P17" s="1">
        <v>0.112820512820513</v>
      </c>
      <c r="Q17">
        <v>0.17435897435897399</v>
      </c>
      <c r="R17">
        <v>0.71282051282051295</v>
      </c>
      <c r="S17">
        <v>21.11</v>
      </c>
      <c r="T17">
        <v>119739.507342492</v>
      </c>
      <c r="U17" s="1">
        <v>118.083537754619</v>
      </c>
      <c r="V17">
        <v>338570.44099975302</v>
      </c>
      <c r="W17" s="1">
        <v>0.95766076835547298</v>
      </c>
      <c r="X17">
        <v>3.2414367793443102E-2</v>
      </c>
      <c r="Y17">
        <v>9.9248638510838708E-3</v>
      </c>
      <c r="Z17">
        <v>4.2339231644526999E-2</v>
      </c>
      <c r="AA17">
        <v>338.57044099975298</v>
      </c>
      <c r="AB17">
        <v>14019.9812986614</v>
      </c>
      <c r="AC17" s="1">
        <v>1302.25190575787</v>
      </c>
      <c r="AD17">
        <v>288530.33664649702</v>
      </c>
      <c r="AE17" s="1">
        <v>512</v>
      </c>
      <c r="AF17">
        <v>82418</v>
      </c>
      <c r="AG17" s="1">
        <v>207571.31584451799</v>
      </c>
      <c r="AH17" s="1">
        <v>121.899936487319</v>
      </c>
      <c r="AI17">
        <v>40.018999395288198</v>
      </c>
      <c r="AJ17">
        <v>57.841087001260703</v>
      </c>
      <c r="AK17">
        <v>1.38</v>
      </c>
      <c r="AL17">
        <v>0.83571200000000001</v>
      </c>
      <c r="AM17">
        <v>0.87584399999999996</v>
      </c>
      <c r="AN17">
        <v>3974.30009607382</v>
      </c>
      <c r="AO17" s="1">
        <v>0.88305783686998696</v>
      </c>
      <c r="AP17">
        <v>2639.80285477284</v>
      </c>
      <c r="AQ17" s="1">
        <v>3108.49791643342</v>
      </c>
      <c r="AR17" s="1">
        <v>12869.7022062858</v>
      </c>
      <c r="AS17" s="1">
        <v>1407.5322692991001</v>
      </c>
      <c r="AT17">
        <v>908.67072619227497</v>
      </c>
      <c r="AU17">
        <v>20934.205972983498</v>
      </c>
      <c r="AV17" s="1">
        <v>3197.1923454940002</v>
      </c>
      <c r="AW17" s="1">
        <v>0.1502121143</v>
      </c>
      <c r="AX17">
        <v>16335.635574313899</v>
      </c>
      <c r="AY17" s="1">
        <v>0.76748912570000005</v>
      </c>
      <c r="AZ17">
        <v>1207.7553137949001</v>
      </c>
      <c r="BA17">
        <v>5.6743373399999998E-2</v>
      </c>
      <c r="BB17">
        <v>543.93406606430005</v>
      </c>
      <c r="BC17" s="1">
        <v>2.5555386499999999E-2</v>
      </c>
      <c r="BD17">
        <v>21284.517299667099</v>
      </c>
      <c r="BE17" s="1">
        <v>0.52569959129168597</v>
      </c>
      <c r="BF17">
        <v>0.21410288554274601</v>
      </c>
      <c r="BG17">
        <v>0.18318060021802199</v>
      </c>
      <c r="BH17">
        <v>6.1807771877269997E-2</v>
      </c>
      <c r="BI17">
        <v>1.5209151070276501E-2</v>
      </c>
    </row>
    <row r="18" spans="1:61" x14ac:dyDescent="0.25">
      <c r="A18" t="s">
        <v>1318</v>
      </c>
      <c r="B18" t="s">
        <v>681</v>
      </c>
      <c r="C18">
        <v>118</v>
      </c>
      <c r="D18">
        <v>20.209945347457602</v>
      </c>
      <c r="E18">
        <v>2384.7735510000002</v>
      </c>
      <c r="F18">
        <v>2.02818076916539E-2</v>
      </c>
      <c r="G18">
        <v>4.0513154009614603E-2</v>
      </c>
      <c r="H18" t="e">
        <v>#N/A</v>
      </c>
      <c r="I18">
        <v>0.13964523700011799</v>
      </c>
      <c r="J18">
        <v>0.74432565136436202</v>
      </c>
      <c r="K18">
        <v>5.3980687342134799E-2</v>
      </c>
      <c r="L18">
        <v>0.42963387502884498</v>
      </c>
      <c r="M18">
        <v>2.19464414835677E-2</v>
      </c>
      <c r="N18">
        <v>0.172168384935656</v>
      </c>
      <c r="O18">
        <v>72757.442957649298</v>
      </c>
      <c r="P18" s="1">
        <v>0.341584158415842</v>
      </c>
      <c r="Q18">
        <v>0.24752475247524799</v>
      </c>
      <c r="R18">
        <v>0.41089108910891098</v>
      </c>
      <c r="S18">
        <v>21</v>
      </c>
      <c r="T18">
        <v>89388.428571428594</v>
      </c>
      <c r="U18" s="1">
        <v>113.560645285714</v>
      </c>
      <c r="V18">
        <v>415042.635635135</v>
      </c>
      <c r="W18" s="1">
        <v>0.65704293477750197</v>
      </c>
      <c r="X18">
        <v>0.25502682558505002</v>
      </c>
      <c r="Y18">
        <v>8.7930239637447699E-2</v>
      </c>
      <c r="Z18">
        <v>0.34295706522249803</v>
      </c>
      <c r="AA18">
        <v>415.04263563513501</v>
      </c>
      <c r="AB18">
        <v>10699.540000056</v>
      </c>
      <c r="AC18" s="1">
        <v>877.00814994488303</v>
      </c>
      <c r="AD18">
        <v>279473.31014130299</v>
      </c>
      <c r="AE18" s="1">
        <v>502</v>
      </c>
      <c r="AF18">
        <v>39285</v>
      </c>
      <c r="AG18" s="1">
        <v>66890.777036985004</v>
      </c>
      <c r="AH18" s="1">
        <v>53.179991734058703</v>
      </c>
      <c r="AI18">
        <v>21.0844981667992</v>
      </c>
      <c r="AJ18">
        <v>28.427698250629899</v>
      </c>
      <c r="AK18">
        <v>1.2</v>
      </c>
      <c r="AL18">
        <v>0.52863000000000004</v>
      </c>
      <c r="AM18">
        <v>0.78876900000000005</v>
      </c>
      <c r="AN18">
        <v>2020.3259374373999</v>
      </c>
      <c r="AO18">
        <v>1.01511359419564</v>
      </c>
      <c r="AP18">
        <v>2015.38336752545</v>
      </c>
      <c r="AQ18" s="1">
        <v>2820.3176637797301</v>
      </c>
      <c r="AR18" s="1">
        <v>10583.7480667362</v>
      </c>
      <c r="AS18" s="1">
        <v>1221.65793006986</v>
      </c>
      <c r="AT18">
        <v>673.25811682486301</v>
      </c>
      <c r="AU18">
        <v>17314.365144936099</v>
      </c>
      <c r="AV18" s="1">
        <v>4013.9050773557001</v>
      </c>
      <c r="AW18" s="1">
        <v>0.23473220219999999</v>
      </c>
      <c r="AX18">
        <v>10694.493775597901</v>
      </c>
      <c r="AY18" s="1">
        <v>0.62541142019999996</v>
      </c>
      <c r="AZ18">
        <v>1358.2716267014</v>
      </c>
      <c r="BA18">
        <v>7.9431397599999995E-2</v>
      </c>
      <c r="BB18">
        <v>1033.2631481351</v>
      </c>
      <c r="BC18" s="1">
        <v>6.0424980000000003E-2</v>
      </c>
      <c r="BD18">
        <v>17099.933627790098</v>
      </c>
      <c r="BE18" s="1">
        <v>0.57532043993280302</v>
      </c>
      <c r="BF18">
        <v>0.22886344081398899</v>
      </c>
      <c r="BG18">
        <v>0.113215533055499</v>
      </c>
      <c r="BH18">
        <v>3.6104138253439902E-2</v>
      </c>
      <c r="BI18">
        <v>4.6496447944268597E-2</v>
      </c>
    </row>
    <row r="19" spans="1:61" x14ac:dyDescent="0.25">
      <c r="A19" t="s">
        <v>1320</v>
      </c>
      <c r="B19" t="s">
        <v>683</v>
      </c>
      <c r="C19">
        <v>29</v>
      </c>
      <c r="D19">
        <v>117.646745586207</v>
      </c>
      <c r="E19">
        <v>3411.7556220000001</v>
      </c>
      <c r="F19">
        <v>5.5912871860781303E-2</v>
      </c>
      <c r="G19">
        <v>1.9498961601753E-2</v>
      </c>
      <c r="H19" t="e">
        <v>#N/A</v>
      </c>
      <c r="I19">
        <v>4.13284678831621E-2</v>
      </c>
      <c r="J19">
        <v>0.83048955913826406</v>
      </c>
      <c r="K19">
        <v>5.2492164409910898E-2</v>
      </c>
      <c r="L19">
        <v>0.16585612174180001</v>
      </c>
      <c r="M19">
        <v>3.8085758177824697E-2</v>
      </c>
      <c r="N19">
        <v>0.11159675644636199</v>
      </c>
      <c r="O19">
        <v>78745.932093163894</v>
      </c>
      <c r="P19" s="1">
        <v>0.109452736318408</v>
      </c>
      <c r="Q19">
        <v>7.9601990049751201E-2</v>
      </c>
      <c r="R19">
        <v>0.81094527363184099</v>
      </c>
      <c r="S19">
        <v>28</v>
      </c>
      <c r="T19">
        <v>106483.70714285701</v>
      </c>
      <c r="U19" s="1">
        <v>121.848415071429</v>
      </c>
      <c r="V19">
        <v>465279.03398586402</v>
      </c>
      <c r="W19" s="1">
        <v>0.84080866369719998</v>
      </c>
      <c r="X19">
        <v>0.134498217596526</v>
      </c>
      <c r="Y19">
        <v>2.4693118706274799E-2</v>
      </c>
      <c r="Z19">
        <v>0.1591913363028</v>
      </c>
      <c r="AA19">
        <v>465.27903398586398</v>
      </c>
      <c r="AB19">
        <v>14419.279529511399</v>
      </c>
      <c r="AC19" s="1">
        <v>1321.50288869664</v>
      </c>
      <c r="AD19">
        <v>353257.038727651</v>
      </c>
      <c r="AE19" s="1">
        <v>564</v>
      </c>
      <c r="AF19">
        <v>62323</v>
      </c>
      <c r="AG19" s="1">
        <v>147865.513815607</v>
      </c>
      <c r="AH19" s="1">
        <v>78.429988435725903</v>
      </c>
      <c r="AI19">
        <v>27.9360994122558</v>
      </c>
      <c r="AJ19">
        <v>41.376096496877302</v>
      </c>
      <c r="AK19">
        <v>2</v>
      </c>
      <c r="AL19">
        <v>1.1184719999999999</v>
      </c>
      <c r="AM19">
        <v>1.500292</v>
      </c>
      <c r="AN19">
        <v>0</v>
      </c>
      <c r="AO19">
        <v>0.57620236269422498</v>
      </c>
      <c r="AP19">
        <v>1989.35770376815</v>
      </c>
      <c r="AQ19" s="1">
        <v>2956.9743550641701</v>
      </c>
      <c r="AR19" s="1">
        <v>10579.3963604114</v>
      </c>
      <c r="AS19" s="1">
        <v>1069.46359712044</v>
      </c>
      <c r="AT19" s="1">
        <v>590.79526593361595</v>
      </c>
      <c r="AU19">
        <v>17185.9872822978</v>
      </c>
      <c r="AV19" s="1">
        <v>2835.5788116077001</v>
      </c>
      <c r="AW19" s="1">
        <v>0.1680392238</v>
      </c>
      <c r="AX19">
        <v>11949.571821601199</v>
      </c>
      <c r="AY19" s="1">
        <v>0.70814352439999995</v>
      </c>
      <c r="AZ19">
        <v>1594.8222121813001</v>
      </c>
      <c r="BA19">
        <v>9.45107523E-2</v>
      </c>
      <c r="BB19">
        <v>494.53268832139997</v>
      </c>
      <c r="BC19" s="1">
        <v>2.9306499499999999E-2</v>
      </c>
      <c r="BD19">
        <v>16874.505533711599</v>
      </c>
      <c r="BE19" s="1">
        <v>0.63350851486531101</v>
      </c>
      <c r="BF19">
        <v>0.233304961312057</v>
      </c>
      <c r="BG19">
        <v>9.3735902345008698E-2</v>
      </c>
      <c r="BH19">
        <v>2.5871694118598701E-2</v>
      </c>
      <c r="BI19">
        <v>1.3578927359024299E-2</v>
      </c>
    </row>
    <row r="20" spans="1:61" x14ac:dyDescent="0.25">
      <c r="A20" t="s">
        <v>1324</v>
      </c>
      <c r="B20" t="s">
        <v>688</v>
      </c>
      <c r="C20">
        <v>4</v>
      </c>
      <c r="D20">
        <v>241.78583950000001</v>
      </c>
      <c r="E20">
        <v>967.14335800000003</v>
      </c>
      <c r="F20">
        <v>0.10541602686818199</v>
      </c>
      <c r="G20">
        <v>0.102302439648012</v>
      </c>
      <c r="H20" t="e">
        <v>#N/A</v>
      </c>
      <c r="I20">
        <v>0.29436227563134898</v>
      </c>
      <c r="J20">
        <v>0.42542354951222</v>
      </c>
      <c r="K20">
        <v>6.7766566462540104E-2</v>
      </c>
      <c r="L20">
        <v>0.70411566757065402</v>
      </c>
      <c r="M20">
        <v>0.12476824759949701</v>
      </c>
      <c r="N20">
        <v>0.18588339667229101</v>
      </c>
      <c r="O20">
        <v>78453.305504921605</v>
      </c>
      <c r="P20" s="1">
        <v>8.3333333333333301E-2</v>
      </c>
      <c r="Q20">
        <v>0.15476190476190499</v>
      </c>
      <c r="R20">
        <v>0.76190476190476197</v>
      </c>
      <c r="S20">
        <v>13</v>
      </c>
      <c r="T20">
        <v>95151.8461538462</v>
      </c>
      <c r="U20" s="1">
        <v>74.395642923076906</v>
      </c>
      <c r="V20">
        <v>445258.023474944</v>
      </c>
      <c r="W20" s="1">
        <v>0.49948305771050699</v>
      </c>
      <c r="X20">
        <v>0.37993556113840499</v>
      </c>
      <c r="Y20">
        <v>0.12058138115108701</v>
      </c>
      <c r="Z20">
        <v>0.50051694228949295</v>
      </c>
      <c r="AA20">
        <v>445.25802347494403</v>
      </c>
      <c r="AB20">
        <v>19611.785412271802</v>
      </c>
      <c r="AC20" s="1">
        <v>1304.18330391925</v>
      </c>
      <c r="AD20">
        <v>307149.73955853598</v>
      </c>
      <c r="AE20" s="1">
        <v>529</v>
      </c>
      <c r="AF20">
        <v>40173</v>
      </c>
      <c r="AG20" s="1">
        <v>55018.042940793799</v>
      </c>
      <c r="AH20" s="1">
        <v>56.949999383735602</v>
      </c>
      <c r="AI20">
        <v>39.249996606096502</v>
      </c>
      <c r="AJ20">
        <v>46.255398933396997</v>
      </c>
      <c r="AK20">
        <v>0</v>
      </c>
      <c r="AL20">
        <v>0</v>
      </c>
      <c r="AM20">
        <v>0</v>
      </c>
      <c r="AN20">
        <v>0</v>
      </c>
      <c r="AO20" s="1">
        <v>1.2744088583531199</v>
      </c>
      <c r="AP20">
        <v>3352.1651812863902</v>
      </c>
      <c r="AQ20" s="1">
        <v>3902.8003953887501</v>
      </c>
      <c r="AR20" s="1">
        <v>13143.379143177701</v>
      </c>
      <c r="AS20" s="1">
        <v>1493.37566975257</v>
      </c>
      <c r="AT20" s="1">
        <v>377.50975279923301</v>
      </c>
      <c r="AU20">
        <v>22269.230142404602</v>
      </c>
      <c r="AV20" s="1">
        <v>3070.6497257582</v>
      </c>
      <c r="AW20" s="1">
        <v>0.1225864826</v>
      </c>
      <c r="AX20">
        <v>18692.0962031817</v>
      </c>
      <c r="AY20" s="1">
        <v>0.74622589070000001</v>
      </c>
      <c r="AZ20">
        <v>1357.9312674401001</v>
      </c>
      <c r="BA20">
        <v>5.4211334E-2</v>
      </c>
      <c r="BB20">
        <v>1928.1671762552</v>
      </c>
      <c r="BC20" s="1">
        <v>7.6976292700000004E-2</v>
      </c>
      <c r="BD20">
        <v>25048.844372635202</v>
      </c>
      <c r="BE20" s="1">
        <v>0.57804906255334898</v>
      </c>
      <c r="BF20">
        <v>0.21440573060767901</v>
      </c>
      <c r="BG20">
        <v>0.15127633019082401</v>
      </c>
      <c r="BH20">
        <v>3.2197309937638502E-2</v>
      </c>
      <c r="BI20">
        <v>2.40715667105093E-2</v>
      </c>
    </row>
    <row r="21" spans="1:61" x14ac:dyDescent="0.25">
      <c r="A21" t="s">
        <v>1327</v>
      </c>
      <c r="B21" t="s">
        <v>691</v>
      </c>
      <c r="C21">
        <v>26</v>
      </c>
      <c r="D21">
        <v>216.78700080769201</v>
      </c>
      <c r="E21">
        <v>5636.4620210000003</v>
      </c>
      <c r="F21">
        <v>1.9288198318795101E-2</v>
      </c>
      <c r="G21">
        <v>2.20393427615681E-2</v>
      </c>
      <c r="H21" t="e">
        <v>#N/A</v>
      </c>
      <c r="I21">
        <v>5.1539530658688798E-2</v>
      </c>
      <c r="J21">
        <v>0.86354500099008003</v>
      </c>
      <c r="K21">
        <v>4.2722549664555701E-2</v>
      </c>
      <c r="L21">
        <v>0.30178265132622301</v>
      </c>
      <c r="M21">
        <v>2.6189846485974302E-2</v>
      </c>
      <c r="N21">
        <v>0.15536390059953101</v>
      </c>
      <c r="O21">
        <v>68456.248547356197</v>
      </c>
      <c r="P21" s="1">
        <v>0.17676767676767699</v>
      </c>
      <c r="Q21">
        <v>0.10353535353535399</v>
      </c>
      <c r="R21">
        <v>0.71969696969696995</v>
      </c>
      <c r="S21">
        <v>43</v>
      </c>
      <c r="T21">
        <v>104944.75627907</v>
      </c>
      <c r="U21" s="1">
        <v>131.08051211627901</v>
      </c>
      <c r="V21">
        <v>294543.55654568202</v>
      </c>
      <c r="W21" s="1">
        <v>0.83152381155055</v>
      </c>
      <c r="X21">
        <v>0.14923712321764501</v>
      </c>
      <c r="Y21">
        <v>1.9239065231804499E-2</v>
      </c>
      <c r="Z21">
        <v>0.16847618844945</v>
      </c>
      <c r="AA21">
        <v>294.54355654568201</v>
      </c>
      <c r="AB21">
        <v>10315.1575905917</v>
      </c>
      <c r="AC21" s="1">
        <v>1143.0146687756801</v>
      </c>
      <c r="AD21" s="1">
        <v>229982.21285632899</v>
      </c>
      <c r="AE21" s="1">
        <v>417</v>
      </c>
      <c r="AF21">
        <v>49781</v>
      </c>
      <c r="AG21" s="1">
        <v>78338.190678808605</v>
      </c>
      <c r="AH21" s="1">
        <v>64.119994815340306</v>
      </c>
      <c r="AI21">
        <v>34.449999452003098</v>
      </c>
      <c r="AJ21">
        <v>34.449999438975503</v>
      </c>
      <c r="AK21">
        <v>1.25</v>
      </c>
      <c r="AL21">
        <v>1.25</v>
      </c>
      <c r="AM21">
        <v>1.25</v>
      </c>
      <c r="AN21">
        <v>0</v>
      </c>
      <c r="AO21">
        <v>0.99475409646103596</v>
      </c>
      <c r="AP21">
        <v>1774.5371037247701</v>
      </c>
      <c r="AQ21" s="1">
        <v>2745.1012678437</v>
      </c>
      <c r="AR21" s="1">
        <v>9047.07041757958</v>
      </c>
      <c r="AS21" s="1">
        <v>1990.3584710058301</v>
      </c>
      <c r="AT21" s="1">
        <v>353.27807631474502</v>
      </c>
      <c r="AU21">
        <v>15910.345336468599</v>
      </c>
      <c r="AV21" s="1">
        <v>5913.6666463718002</v>
      </c>
      <c r="AW21" s="1">
        <v>0.35228246619999998</v>
      </c>
      <c r="AX21">
        <v>9048.7450161283996</v>
      </c>
      <c r="AY21" s="1">
        <v>0.53904191779999999</v>
      </c>
      <c r="AZ21">
        <v>1190.4792297736001</v>
      </c>
      <c r="BA21">
        <v>7.0917923499999994E-2</v>
      </c>
      <c r="BB21">
        <v>633.82775987410002</v>
      </c>
      <c r="BC21">
        <v>3.7757692400000001E-2</v>
      </c>
      <c r="BD21">
        <v>16786.718652147902</v>
      </c>
      <c r="BE21" s="1">
        <v>0.57837368827008295</v>
      </c>
      <c r="BF21">
        <v>0.26596289119732902</v>
      </c>
      <c r="BG21">
        <v>0.119244194802689</v>
      </c>
      <c r="BH21">
        <v>2.11709082615468E-2</v>
      </c>
      <c r="BI21">
        <v>1.52483174683522E-2</v>
      </c>
    </row>
    <row r="22" spans="1:61" x14ac:dyDescent="0.25">
      <c r="A22" t="s">
        <v>1328</v>
      </c>
      <c r="B22" t="s">
        <v>692</v>
      </c>
      <c r="C22">
        <v>59</v>
      </c>
      <c r="D22">
        <v>28.710785610169498</v>
      </c>
      <c r="E22">
        <v>1693.9363510000001</v>
      </c>
      <c r="F22">
        <v>9.9346433984942497E-3</v>
      </c>
      <c r="G22">
        <v>5.9758669560372899E-3</v>
      </c>
      <c r="H22" t="e">
        <v>#N/A</v>
      </c>
      <c r="I22">
        <v>0.111472094612628</v>
      </c>
      <c r="J22">
        <v>0.82794198835667798</v>
      </c>
      <c r="K22">
        <v>4.3522325587626802E-2</v>
      </c>
      <c r="L22">
        <v>0.99377162558179</v>
      </c>
      <c r="M22">
        <v>1.81914315865742E-2</v>
      </c>
      <c r="N22">
        <v>0.213287097057096</v>
      </c>
      <c r="O22">
        <v>74034.260963026696</v>
      </c>
      <c r="P22" s="1">
        <v>6.8965517241379296E-2</v>
      </c>
      <c r="Q22">
        <v>0.11034482758620701</v>
      </c>
      <c r="R22">
        <v>0.82068965517241399</v>
      </c>
      <c r="S22">
        <v>15</v>
      </c>
      <c r="T22">
        <v>86039.066666666695</v>
      </c>
      <c r="U22" s="1">
        <v>112.929090066667</v>
      </c>
      <c r="V22">
        <v>229655.47068539201</v>
      </c>
      <c r="W22" s="1">
        <v>0.79534303673252205</v>
      </c>
      <c r="X22">
        <v>0.185536027227269</v>
      </c>
      <c r="Y22">
        <v>1.9120936040208501E-2</v>
      </c>
      <c r="Z22">
        <v>0.20465696326747801</v>
      </c>
      <c r="AA22">
        <v>229.655470685392</v>
      </c>
      <c r="AB22">
        <v>6010.10716488249</v>
      </c>
      <c r="AC22" s="1">
        <v>764.86612925871395</v>
      </c>
      <c r="AD22">
        <v>163864.11738749099</v>
      </c>
      <c r="AE22" s="1">
        <v>200</v>
      </c>
      <c r="AF22">
        <v>39557</v>
      </c>
      <c r="AG22" s="1">
        <v>65584.418025362305</v>
      </c>
      <c r="AH22" s="1">
        <v>47.899968541875602</v>
      </c>
      <c r="AI22">
        <v>24.999998383998999</v>
      </c>
      <c r="AJ22">
        <v>28.9465907335453</v>
      </c>
      <c r="AK22">
        <v>4.4000000000000004</v>
      </c>
      <c r="AL22">
        <v>4.4000000000000004</v>
      </c>
      <c r="AM22">
        <v>4.4000000000000004</v>
      </c>
      <c r="AN22">
        <v>2552.7012437316798</v>
      </c>
      <c r="AO22">
        <v>1.43944554568581</v>
      </c>
      <c r="AP22">
        <v>1908.9779365623899</v>
      </c>
      <c r="AQ22" s="1">
        <v>2466.3005298479502</v>
      </c>
      <c r="AR22" s="1">
        <v>9825.2464209618902</v>
      </c>
      <c r="AS22" s="1">
        <v>1127.8083316838899</v>
      </c>
      <c r="AT22">
        <v>556.88692166214696</v>
      </c>
      <c r="AU22">
        <v>15885.2201407183</v>
      </c>
      <c r="AV22" s="1">
        <v>7632.4612479974003</v>
      </c>
      <c r="AW22" s="1">
        <v>0.4406342224</v>
      </c>
      <c r="AX22">
        <v>7391.3333816558998</v>
      </c>
      <c r="AY22" s="1">
        <v>0.42671352410000002</v>
      </c>
      <c r="AZ22">
        <v>1168.1349945515999</v>
      </c>
      <c r="BA22">
        <v>6.7438305700000006E-2</v>
      </c>
      <c r="BB22">
        <v>1129.6057009122001</v>
      </c>
      <c r="BC22" s="1">
        <v>6.5213947800000005E-2</v>
      </c>
      <c r="BD22">
        <v>17321.5353251171</v>
      </c>
      <c r="BE22" s="1">
        <v>0.63179921375384396</v>
      </c>
      <c r="BF22">
        <v>0.247102343025148</v>
      </c>
      <c r="BG22">
        <v>8.2498674037583403E-2</v>
      </c>
      <c r="BH22">
        <v>2.5932013382268599E-2</v>
      </c>
      <c r="BI22">
        <v>1.2667755801156101E-2</v>
      </c>
    </row>
    <row r="23" spans="1:61" x14ac:dyDescent="0.25">
      <c r="A23" t="s">
        <v>1332</v>
      </c>
      <c r="B23" t="s">
        <v>698</v>
      </c>
      <c r="C23">
        <v>6</v>
      </c>
      <c r="D23">
        <v>158.682346</v>
      </c>
      <c r="E23">
        <v>952.09407599999997</v>
      </c>
      <c r="F23" t="e">
        <v>#N/A</v>
      </c>
      <c r="G23">
        <v>1.01880255176204E-2</v>
      </c>
      <c r="H23" t="e">
        <v>#N/A</v>
      </c>
      <c r="I23">
        <v>2.2637390231919401E-2</v>
      </c>
      <c r="J23">
        <v>0.90300404439707505</v>
      </c>
      <c r="K23">
        <v>5.8262833214683701E-2</v>
      </c>
      <c r="L23">
        <v>0.71093864782928695</v>
      </c>
      <c r="M23" t="e">
        <v>#N/A</v>
      </c>
      <c r="N23">
        <v>0.21844929562919699</v>
      </c>
      <c r="O23">
        <v>61404.078627201699</v>
      </c>
      <c r="P23" s="1">
        <v>0.151898734177215</v>
      </c>
      <c r="Q23">
        <v>0.291139240506329</v>
      </c>
      <c r="R23">
        <v>0.556962025316456</v>
      </c>
      <c r="S23">
        <v>14.48</v>
      </c>
      <c r="T23">
        <v>94735.301104972401</v>
      </c>
      <c r="U23" s="1">
        <v>65.752353314917102</v>
      </c>
      <c r="V23">
        <v>203269.177782385</v>
      </c>
      <c r="W23" s="1">
        <v>0.79337361207262602</v>
      </c>
      <c r="X23">
        <v>0.152196971881253</v>
      </c>
      <c r="Y23">
        <v>5.4429416046121303E-2</v>
      </c>
      <c r="Z23">
        <v>0.20662638792737401</v>
      </c>
      <c r="AA23">
        <v>203.26917778238499</v>
      </c>
      <c r="AB23">
        <v>6142.9759384407698</v>
      </c>
      <c r="AC23" s="1">
        <v>836.02088287754498</v>
      </c>
      <c r="AD23" s="1">
        <v>95508.374780845901</v>
      </c>
      <c r="AE23" s="1">
        <v>37</v>
      </c>
      <c r="AF23">
        <v>36766</v>
      </c>
      <c r="AG23" s="1">
        <v>49869.109589041102</v>
      </c>
      <c r="AH23" s="1">
        <v>48.369913991152302</v>
      </c>
      <c r="AI23">
        <v>28.769998754092398</v>
      </c>
      <c r="AJ23">
        <v>31.2935814732291</v>
      </c>
      <c r="AK23">
        <v>1</v>
      </c>
      <c r="AL23">
        <v>0.58460800000000002</v>
      </c>
      <c r="AM23">
        <v>0.76839999999999997</v>
      </c>
      <c r="AN23">
        <v>0</v>
      </c>
      <c r="AO23">
        <v>1.02575406266344</v>
      </c>
      <c r="AP23">
        <v>4226.3963734608897</v>
      </c>
      <c r="AQ23" s="1">
        <v>2900.5565097119702</v>
      </c>
      <c r="AR23" s="1">
        <v>10595.6243971</v>
      </c>
      <c r="AS23" s="1">
        <v>870.999138534709</v>
      </c>
      <c r="AT23">
        <v>365.93146494905801</v>
      </c>
      <c r="AU23">
        <v>18959.5078837566</v>
      </c>
      <c r="AV23" s="1">
        <v>11600.4252356903</v>
      </c>
      <c r="AW23" s="1">
        <v>0.59136109920000002</v>
      </c>
      <c r="AX23">
        <v>4864.9460944637003</v>
      </c>
      <c r="AY23" s="1">
        <v>0.2480029664</v>
      </c>
      <c r="AZ23">
        <v>1109.1954613302</v>
      </c>
      <c r="BA23">
        <v>5.6544051999999997E-2</v>
      </c>
      <c r="BB23">
        <v>2041.9166928012</v>
      </c>
      <c r="BC23">
        <v>0.1040918824</v>
      </c>
      <c r="BD23">
        <v>19616.4834842854</v>
      </c>
      <c r="BE23" s="1">
        <v>0.46898553589324199</v>
      </c>
      <c r="BF23">
        <v>0.24064204289799401</v>
      </c>
      <c r="BG23">
        <v>0.21306200786204901</v>
      </c>
      <c r="BH23">
        <v>2.75911283883538E-2</v>
      </c>
      <c r="BI23">
        <v>4.9719284958360997E-2</v>
      </c>
    </row>
    <row r="24" spans="1:61" x14ac:dyDescent="0.25">
      <c r="A24" t="s">
        <v>1334</v>
      </c>
      <c r="B24" t="s">
        <v>700</v>
      </c>
      <c r="C24">
        <v>77</v>
      </c>
      <c r="D24">
        <v>22.456277896103899</v>
      </c>
      <c r="E24">
        <v>1729.1333979999999</v>
      </c>
      <c r="F24" t="e">
        <v>#N/A</v>
      </c>
      <c r="G24">
        <v>1.7649041800248299E-2</v>
      </c>
      <c r="H24" t="e">
        <v>#N/A</v>
      </c>
      <c r="I24">
        <v>2.7080408930006201E-2</v>
      </c>
      <c r="J24">
        <v>0.88310091984499794</v>
      </c>
      <c r="K24">
        <v>6.7160423426342902E-2</v>
      </c>
      <c r="L24">
        <v>0.99858813863420903</v>
      </c>
      <c r="M24">
        <v>7.7438908827841199E-3</v>
      </c>
      <c r="N24">
        <v>0.21965938082669401</v>
      </c>
      <c r="O24">
        <v>52393.549022828098</v>
      </c>
      <c r="P24" s="1">
        <v>0.31851851851851898</v>
      </c>
      <c r="Q24">
        <v>0.155555555555556</v>
      </c>
      <c r="R24">
        <v>0.52592592592592602</v>
      </c>
      <c r="S24">
        <v>11.54</v>
      </c>
      <c r="T24">
        <v>89367.157712304994</v>
      </c>
      <c r="U24" s="1">
        <v>149.838249393414</v>
      </c>
      <c r="V24">
        <v>221470.06728511499</v>
      </c>
      <c r="W24" s="1">
        <v>0.685359278982975</v>
      </c>
      <c r="X24">
        <v>0.177652149964033</v>
      </c>
      <c r="Y24">
        <v>0.136988571052992</v>
      </c>
      <c r="Z24">
        <v>0.314640721017025</v>
      </c>
      <c r="AA24">
        <v>221.47006728511499</v>
      </c>
      <c r="AB24">
        <v>5402.9608188737302</v>
      </c>
      <c r="AC24" s="1">
        <v>580.97375318870604</v>
      </c>
      <c r="AD24">
        <v>148112.75625063499</v>
      </c>
      <c r="AE24" s="1">
        <v>141</v>
      </c>
      <c r="AF24">
        <v>35864</v>
      </c>
      <c r="AG24" s="1">
        <v>55506.784313725497</v>
      </c>
      <c r="AH24" s="1">
        <v>28.149988705669799</v>
      </c>
      <c r="AI24">
        <v>23.7999983387895</v>
      </c>
      <c r="AJ24">
        <v>23.799993297283699</v>
      </c>
      <c r="AK24">
        <v>4.4000000000000004</v>
      </c>
      <c r="AL24">
        <v>4.4000000000000004</v>
      </c>
      <c r="AM24">
        <v>4.4000000000000004</v>
      </c>
      <c r="AN24">
        <v>0</v>
      </c>
      <c r="AO24">
        <v>0.93486536932212605</v>
      </c>
      <c r="AP24">
        <v>2571.8667253456201</v>
      </c>
      <c r="AQ24" s="1">
        <v>3052.9188934213198</v>
      </c>
      <c r="AR24" s="1">
        <v>8738.5984490711999</v>
      </c>
      <c r="AS24" s="1">
        <v>1619.6706762123399</v>
      </c>
      <c r="AT24">
        <v>250.42477376288599</v>
      </c>
      <c r="AU24">
        <v>16233.479517813401</v>
      </c>
      <c r="AV24" s="1">
        <v>9023.4784594981993</v>
      </c>
      <c r="AW24" s="1">
        <v>0.53011585689999996</v>
      </c>
      <c r="AX24">
        <v>4563.1410406267996</v>
      </c>
      <c r="AY24" s="1">
        <v>0.26807770790000002</v>
      </c>
      <c r="AZ24">
        <v>1078.1967351059</v>
      </c>
      <c r="BA24" s="1">
        <v>6.3342444799999995E-2</v>
      </c>
      <c r="BB24">
        <v>2356.8939110053998</v>
      </c>
      <c r="BC24">
        <v>0.13846399039999999</v>
      </c>
      <c r="BD24">
        <v>17021.710146236299</v>
      </c>
      <c r="BE24" s="1">
        <v>0.54706596358284498</v>
      </c>
      <c r="BF24">
        <v>0.238829786212051</v>
      </c>
      <c r="BG24">
        <v>0.16204223178197599</v>
      </c>
      <c r="BH24">
        <v>4.25559287232605E-2</v>
      </c>
      <c r="BI24">
        <v>9.5060896998668508E-3</v>
      </c>
    </row>
    <row r="25" spans="1:61" x14ac:dyDescent="0.25">
      <c r="A25" t="s">
        <v>1335</v>
      </c>
      <c r="B25" t="s">
        <v>701</v>
      </c>
      <c r="C25">
        <v>4</v>
      </c>
      <c r="D25">
        <v>252.36881149999999</v>
      </c>
      <c r="E25">
        <v>1009.475246</v>
      </c>
      <c r="F25" t="e">
        <v>#N/A</v>
      </c>
      <c r="G25">
        <v>0.271923705261922</v>
      </c>
      <c r="H25" t="e">
        <v>#N/A</v>
      </c>
      <c r="I25">
        <v>0.39346770980407297</v>
      </c>
      <c r="J25">
        <v>0.25078232304341702</v>
      </c>
      <c r="K25">
        <v>8.2164501275195104E-2</v>
      </c>
      <c r="L25">
        <v>0.98808610309732203</v>
      </c>
      <c r="M25">
        <v>0.115280444182482</v>
      </c>
      <c r="N25">
        <v>0.18509910261005999</v>
      </c>
      <c r="O25">
        <v>47799.523642731998</v>
      </c>
      <c r="P25" s="1">
        <v>0.123711340206186</v>
      </c>
      <c r="Q25">
        <v>0.164948453608247</v>
      </c>
      <c r="R25">
        <v>0.71134020618556704</v>
      </c>
      <c r="S25">
        <v>13.75</v>
      </c>
      <c r="T25">
        <v>69085.036363636405</v>
      </c>
      <c r="U25" s="1">
        <v>73.416381527272705</v>
      </c>
      <c r="V25">
        <v>106519.69964204601</v>
      </c>
      <c r="W25" s="1">
        <v>0.79198969580299305</v>
      </c>
      <c r="X25">
        <v>0.101134484650652</v>
      </c>
      <c r="Y25">
        <v>0.106875819546355</v>
      </c>
      <c r="Z25">
        <v>0.208010304197007</v>
      </c>
      <c r="AA25">
        <v>106.51969964204601</v>
      </c>
      <c r="AB25">
        <v>3161.5693526376999</v>
      </c>
      <c r="AC25" s="1">
        <v>475.18060685561397</v>
      </c>
      <c r="AD25">
        <v>49602.647450330602</v>
      </c>
      <c r="AE25" s="1">
        <v>3</v>
      </c>
      <c r="AF25">
        <v>30937.5</v>
      </c>
      <c r="AG25" s="1">
        <v>46803.992401215801</v>
      </c>
      <c r="AH25" s="1">
        <v>32.909917553133603</v>
      </c>
      <c r="AI25">
        <v>29.2257942698762</v>
      </c>
      <c r="AJ25">
        <v>29.829635058377601</v>
      </c>
      <c r="AK25">
        <v>0</v>
      </c>
      <c r="AL25">
        <v>0</v>
      </c>
      <c r="AM25">
        <v>0</v>
      </c>
      <c r="AN25">
        <v>0</v>
      </c>
      <c r="AO25" s="1">
        <v>1.0716833829641701</v>
      </c>
      <c r="AP25">
        <v>3107.37054962911</v>
      </c>
      <c r="AQ25" s="1">
        <v>4673.3236983207798</v>
      </c>
      <c r="AR25" s="1">
        <v>11252.4996279106</v>
      </c>
      <c r="AS25" s="1">
        <v>823.47040533572397</v>
      </c>
      <c r="AT25">
        <v>365.07713434312399</v>
      </c>
      <c r="AU25">
        <v>20221.7414155394</v>
      </c>
      <c r="AV25" s="1">
        <v>15660.453550551299</v>
      </c>
      <c r="AW25" s="1">
        <v>0.6963975</v>
      </c>
      <c r="AX25">
        <v>2531.9223388915002</v>
      </c>
      <c r="AY25" s="1">
        <v>0.112590889</v>
      </c>
      <c r="AZ25">
        <v>435.0438804904</v>
      </c>
      <c r="BA25">
        <v>1.9345766100000002E-2</v>
      </c>
      <c r="BB25">
        <v>3860.3886319841999</v>
      </c>
      <c r="BC25" s="1">
        <v>0.17166584500000001</v>
      </c>
      <c r="BD25">
        <v>22487.808401917398</v>
      </c>
      <c r="BE25" s="1">
        <v>0.570151066694776</v>
      </c>
      <c r="BF25">
        <v>0.223543894782643</v>
      </c>
      <c r="BG25">
        <v>0.15527432659125501</v>
      </c>
      <c r="BH25">
        <v>4.2622186035203902E-2</v>
      </c>
      <c r="BI25">
        <v>8.4085258961214999E-3</v>
      </c>
    </row>
    <row r="26" spans="1:61" x14ac:dyDescent="0.25">
      <c r="A26" t="s">
        <v>1338</v>
      </c>
      <c r="B26" t="s">
        <v>704</v>
      </c>
      <c r="C26">
        <v>17</v>
      </c>
      <c r="D26">
        <v>413.26631558823499</v>
      </c>
      <c r="E26">
        <v>7025.5273649999999</v>
      </c>
      <c r="F26">
        <v>4.2791297078892798E-3</v>
      </c>
      <c r="G26">
        <v>0.36087841648446201</v>
      </c>
      <c r="H26">
        <v>4.13950328129053E-3</v>
      </c>
      <c r="I26">
        <v>0.13002974260450301</v>
      </c>
      <c r="J26">
        <v>0.34056708018345899</v>
      </c>
      <c r="K26">
        <v>0.160106127738397</v>
      </c>
      <c r="L26">
        <v>1</v>
      </c>
      <c r="M26">
        <v>7.0768006066918895E-2</v>
      </c>
      <c r="N26">
        <v>0.167978751165721</v>
      </c>
      <c r="O26">
        <v>67552.633659981802</v>
      </c>
      <c r="P26" s="1">
        <v>0.182857142857143</v>
      </c>
      <c r="Q26">
        <v>0.125714285714286</v>
      </c>
      <c r="R26">
        <v>0.69142857142857095</v>
      </c>
      <c r="S26">
        <v>82.9</v>
      </c>
      <c r="T26">
        <v>105878.02171290699</v>
      </c>
      <c r="U26" s="1">
        <v>84.747012846803401</v>
      </c>
      <c r="V26">
        <v>152388.78227613299</v>
      </c>
      <c r="W26" s="1">
        <v>0.61736506002233005</v>
      </c>
      <c r="X26">
        <v>0.28074512851327699</v>
      </c>
      <c r="Y26">
        <v>0.10188981146439299</v>
      </c>
      <c r="Z26">
        <v>0.38263493997767001</v>
      </c>
      <c r="AA26">
        <v>152.38878227613301</v>
      </c>
      <c r="AB26">
        <v>5481.5174718204198</v>
      </c>
      <c r="AC26" s="1">
        <v>433.51112048511698</v>
      </c>
      <c r="AD26">
        <v>60942.205231423497</v>
      </c>
      <c r="AE26" s="1">
        <v>4</v>
      </c>
      <c r="AF26">
        <v>29910.5</v>
      </c>
      <c r="AG26" s="1">
        <v>41929.370753384799</v>
      </c>
      <c r="AH26" s="1">
        <v>75.899993408773994</v>
      </c>
      <c r="AI26">
        <v>29.1432996433042</v>
      </c>
      <c r="AJ26">
        <v>36.492598138370802</v>
      </c>
      <c r="AK26">
        <v>2.5</v>
      </c>
      <c r="AL26">
        <v>0.92505000000000004</v>
      </c>
      <c r="AM26">
        <v>1.27711</v>
      </c>
      <c r="AN26">
        <v>0</v>
      </c>
      <c r="AO26">
        <v>1.3084867191738401</v>
      </c>
      <c r="AP26">
        <v>3153.5221043153701</v>
      </c>
      <c r="AQ26" s="1">
        <v>4348.2590918639298</v>
      </c>
      <c r="AR26" s="1">
        <v>11250.192717739101</v>
      </c>
      <c r="AS26" s="1">
        <v>2078.20544728601</v>
      </c>
      <c r="AT26" s="1">
        <v>1474.8079086017401</v>
      </c>
      <c r="AU26">
        <v>22304.987269806199</v>
      </c>
      <c r="AV26" s="1">
        <v>13277.975542243699</v>
      </c>
      <c r="AW26" s="1">
        <v>0.54449986100000003</v>
      </c>
      <c r="AX26">
        <v>4737.1613767340996</v>
      </c>
      <c r="AY26" s="1">
        <v>0.19426031499999999</v>
      </c>
      <c r="AZ26">
        <v>1081.6200204777001</v>
      </c>
      <c r="BA26">
        <v>4.4354800100000001E-2</v>
      </c>
      <c r="BB26">
        <v>5288.8792990171996</v>
      </c>
      <c r="BC26" s="1">
        <v>0.2168850239</v>
      </c>
      <c r="BD26">
        <v>24385.6362384727</v>
      </c>
      <c r="BE26" s="1">
        <v>0.57784798454008102</v>
      </c>
      <c r="BF26">
        <v>0.25869652737719501</v>
      </c>
      <c r="BG26">
        <v>0.110282213884066</v>
      </c>
      <c r="BH26">
        <v>4.4853829832859703E-2</v>
      </c>
      <c r="BI26">
        <v>8.3194443657988899E-3</v>
      </c>
    </row>
    <row r="27" spans="1:61" x14ac:dyDescent="0.25">
      <c r="A27" t="s">
        <v>1346</v>
      </c>
      <c r="B27" t="s">
        <v>712</v>
      </c>
      <c r="C27">
        <v>146</v>
      </c>
      <c r="D27">
        <v>15.7286438424658</v>
      </c>
      <c r="E27">
        <v>2296.3820009999999</v>
      </c>
      <c r="F27">
        <v>7.2056714817509707E-2</v>
      </c>
      <c r="G27">
        <v>1.1592069195215099E-2</v>
      </c>
      <c r="H27" t="e">
        <v>#N/A</v>
      </c>
      <c r="I27">
        <v>4.24959087388488E-2</v>
      </c>
      <c r="J27">
        <v>0.836257747691319</v>
      </c>
      <c r="K27">
        <v>3.4927846706684799E-2</v>
      </c>
      <c r="L27">
        <v>0.487060795234874</v>
      </c>
      <c r="M27">
        <v>4.0682409619174999E-2</v>
      </c>
      <c r="N27">
        <v>0.172995430404147</v>
      </c>
      <c r="O27">
        <v>63942.267941257996</v>
      </c>
      <c r="P27" s="1">
        <v>0.17857142857142899</v>
      </c>
      <c r="Q27">
        <v>0.12755102040816299</v>
      </c>
      <c r="R27">
        <v>0.69387755102040805</v>
      </c>
      <c r="S27">
        <v>32.68</v>
      </c>
      <c r="T27">
        <v>80526.376988984106</v>
      </c>
      <c r="U27" s="1">
        <v>70.268727080783293</v>
      </c>
      <c r="V27">
        <v>291680.21248569299</v>
      </c>
      <c r="W27" s="1">
        <v>0.87613678456695998</v>
      </c>
      <c r="X27">
        <v>9.9901898927364702E-2</v>
      </c>
      <c r="Y27">
        <v>2.39613165056753E-2</v>
      </c>
      <c r="Z27">
        <v>0.12386321543304001</v>
      </c>
      <c r="AA27">
        <v>291.680212485693</v>
      </c>
      <c r="AB27">
        <v>8005.6292864141797</v>
      </c>
      <c r="AC27" s="1">
        <v>945.40698762426905</v>
      </c>
      <c r="AD27">
        <v>182325.95037110199</v>
      </c>
      <c r="AE27" s="1">
        <v>268</v>
      </c>
      <c r="AF27">
        <v>42327</v>
      </c>
      <c r="AG27" s="1">
        <v>68546.806108332399</v>
      </c>
      <c r="AH27" s="1">
        <v>31.099952584222201</v>
      </c>
      <c r="AI27">
        <v>27.357698369382302</v>
      </c>
      <c r="AJ27">
        <v>27.349985152852401</v>
      </c>
      <c r="AK27">
        <v>0</v>
      </c>
      <c r="AL27">
        <v>0</v>
      </c>
      <c r="AM27">
        <v>0</v>
      </c>
      <c r="AN27">
        <v>2107.05097753464</v>
      </c>
      <c r="AO27">
        <v>1.5719267930184599</v>
      </c>
      <c r="AP27">
        <v>1999.7690271044801</v>
      </c>
      <c r="AQ27" s="1">
        <v>2612.2392735127501</v>
      </c>
      <c r="AR27" s="1">
        <v>9807.9222185995495</v>
      </c>
      <c r="AS27" s="1">
        <v>1248.6570260311</v>
      </c>
      <c r="AT27">
        <v>478.72146686451998</v>
      </c>
      <c r="AU27">
        <v>16147.309012112401</v>
      </c>
      <c r="AV27" s="1">
        <v>5754.4924992000997</v>
      </c>
      <c r="AW27" s="1">
        <v>0.33381359119999998</v>
      </c>
      <c r="AX27">
        <v>8351.9849985264009</v>
      </c>
      <c r="AY27" s="1">
        <v>0.48449209139999999</v>
      </c>
      <c r="AZ27">
        <v>1085.6693302660999</v>
      </c>
      <c r="BA27" s="1">
        <v>6.2978825299999999E-2</v>
      </c>
      <c r="BB27">
        <v>2046.4936924727001</v>
      </c>
      <c r="BC27" s="1">
        <v>0.1187154921</v>
      </c>
      <c r="BD27">
        <v>17238.640520465298</v>
      </c>
      <c r="BE27" s="1">
        <v>0.55651346293813198</v>
      </c>
      <c r="BF27">
        <v>0.245373772493195</v>
      </c>
      <c r="BG27">
        <v>0.14841267282927201</v>
      </c>
      <c r="BH27">
        <v>2.9547856065785399E-2</v>
      </c>
      <c r="BI27">
        <v>2.01522356736159E-2</v>
      </c>
    </row>
    <row r="28" spans="1:61" x14ac:dyDescent="0.25">
      <c r="A28" t="s">
        <v>1348</v>
      </c>
      <c r="B28" t="s">
        <v>714</v>
      </c>
      <c r="C28">
        <v>31</v>
      </c>
      <c r="D28">
        <v>249.10341580645201</v>
      </c>
      <c r="E28">
        <v>7722.2058900000002</v>
      </c>
      <c r="F28">
        <v>0.106170855507368</v>
      </c>
      <c r="G28">
        <v>8.1001684748539596E-2</v>
      </c>
      <c r="H28" t="e">
        <v>#N/A</v>
      </c>
      <c r="I28">
        <v>3.9600151260770197E-2</v>
      </c>
      <c r="J28">
        <v>0.69860647498011896</v>
      </c>
      <c r="K28">
        <v>7.3993275681337303E-2</v>
      </c>
      <c r="L28">
        <v>0.26772106683284103</v>
      </c>
      <c r="M28">
        <v>4.0821491902687197E-2</v>
      </c>
      <c r="N28">
        <v>0.12508733435679001</v>
      </c>
      <c r="O28">
        <v>81046.951216112604</v>
      </c>
      <c r="P28" s="1">
        <v>0.146484375</v>
      </c>
      <c r="Q28">
        <v>0.166015625</v>
      </c>
      <c r="R28">
        <v>0.6875</v>
      </c>
      <c r="S28">
        <v>38</v>
      </c>
      <c r="T28">
        <v>124481.57894736801</v>
      </c>
      <c r="U28" s="1">
        <v>203.215944473684</v>
      </c>
      <c r="V28">
        <v>374133.71919302701</v>
      </c>
      <c r="W28" s="1">
        <v>0.83393245848196196</v>
      </c>
      <c r="X28">
        <v>0.14403833813924799</v>
      </c>
      <c r="Y28">
        <v>2.2029203378789601E-2</v>
      </c>
      <c r="Z28">
        <v>0.16606754151803799</v>
      </c>
      <c r="AA28">
        <v>374.13371919302699</v>
      </c>
      <c r="AB28">
        <v>14723.236808181</v>
      </c>
      <c r="AC28" s="1">
        <v>1257.3093606029199</v>
      </c>
      <c r="AD28">
        <v>278582.39287788799</v>
      </c>
      <c r="AE28" s="1">
        <v>496</v>
      </c>
      <c r="AF28">
        <v>60587.5</v>
      </c>
      <c r="AG28" s="1">
        <v>118864.700220157</v>
      </c>
      <c r="AH28" s="1">
        <v>81.269989661468102</v>
      </c>
      <c r="AI28">
        <v>37.221999983456101</v>
      </c>
      <c r="AJ28">
        <v>45.279098533021703</v>
      </c>
      <c r="AK28">
        <v>2.8</v>
      </c>
      <c r="AL28">
        <v>1.5722769999999999</v>
      </c>
      <c r="AM28">
        <v>2.020651</v>
      </c>
      <c r="AN28">
        <v>0</v>
      </c>
      <c r="AO28">
        <v>0.78105398800996695</v>
      </c>
      <c r="AP28">
        <v>1846.6414730623001</v>
      </c>
      <c r="AQ28" s="1">
        <v>2725.1861669800701</v>
      </c>
      <c r="AR28" s="1">
        <v>9731.2505183671092</v>
      </c>
      <c r="AS28" s="1">
        <v>2061.6748137493601</v>
      </c>
      <c r="AT28">
        <v>300.68410672743698</v>
      </c>
      <c r="AU28">
        <v>16665.437078886302</v>
      </c>
      <c r="AV28" s="1">
        <v>3089.3938657693002</v>
      </c>
      <c r="AW28" s="1">
        <v>0.17989153220000001</v>
      </c>
      <c r="AX28">
        <v>12260.218519915299</v>
      </c>
      <c r="AY28" s="1">
        <v>0.71389715590000002</v>
      </c>
      <c r="AZ28">
        <v>1184.3993758311999</v>
      </c>
      <c r="BA28">
        <v>6.8966090999999993E-2</v>
      </c>
      <c r="BB28">
        <v>639.63631776900002</v>
      </c>
      <c r="BC28" s="1">
        <v>3.7245221000000002E-2</v>
      </c>
      <c r="BD28">
        <v>17173.648079284801</v>
      </c>
      <c r="BE28" s="1">
        <v>0.60134902243794097</v>
      </c>
      <c r="BF28">
        <v>0.290024219875958</v>
      </c>
      <c r="BG28">
        <v>7.1758684179175095E-2</v>
      </c>
      <c r="BH28">
        <v>2.67644818118251E-2</v>
      </c>
      <c r="BI28">
        <v>1.0103591695101E-2</v>
      </c>
    </row>
    <row r="29" spans="1:61" x14ac:dyDescent="0.25">
      <c r="A29" t="s">
        <v>1353</v>
      </c>
      <c r="B29" t="s">
        <v>720</v>
      </c>
      <c r="C29">
        <v>25</v>
      </c>
      <c r="D29">
        <v>96.008618319999997</v>
      </c>
      <c r="E29">
        <v>2400.2154580000001</v>
      </c>
      <c r="F29">
        <v>7.0488609864192498E-3</v>
      </c>
      <c r="G29">
        <v>6.7931910458594896E-2</v>
      </c>
      <c r="H29" t="e">
        <v>#N/A</v>
      </c>
      <c r="I29">
        <v>4.5913146191445098E-2</v>
      </c>
      <c r="J29">
        <v>0.72974381906653096</v>
      </c>
      <c r="K29">
        <v>0.14936226329701</v>
      </c>
      <c r="L29">
        <v>0.99991765284742296</v>
      </c>
      <c r="M29">
        <v>1.22927493156876E-2</v>
      </c>
      <c r="N29">
        <v>0.17446278056060599</v>
      </c>
      <c r="O29">
        <v>70602.324213792104</v>
      </c>
      <c r="P29" s="1">
        <v>0.58959537572254295</v>
      </c>
      <c r="Q29">
        <v>0.15606936416184999</v>
      </c>
      <c r="R29">
        <v>0.25433526011560698</v>
      </c>
      <c r="S29">
        <v>25.1</v>
      </c>
      <c r="T29">
        <v>92805.657370517903</v>
      </c>
      <c r="U29" s="1">
        <v>95.626113864541793</v>
      </c>
      <c r="V29">
        <v>225852.186808139</v>
      </c>
      <c r="W29" s="1">
        <v>0.66134795722018003</v>
      </c>
      <c r="X29">
        <v>0.23930977199135101</v>
      </c>
      <c r="Y29">
        <v>9.9342270788469106E-2</v>
      </c>
      <c r="Z29">
        <v>0.33865204277981997</v>
      </c>
      <c r="AA29">
        <v>225.85218680813901</v>
      </c>
      <c r="AB29">
        <v>5509.71495326483</v>
      </c>
      <c r="AC29" s="1">
        <v>613.34300847586701</v>
      </c>
      <c r="AD29">
        <v>149255.98665596801</v>
      </c>
      <c r="AE29" s="1">
        <v>145</v>
      </c>
      <c r="AF29">
        <v>37938</v>
      </c>
      <c r="AG29" s="1">
        <v>57540.469953186199</v>
      </c>
      <c r="AH29" s="1">
        <v>43.699997994534698</v>
      </c>
      <c r="AI29">
        <v>20.040497867997399</v>
      </c>
      <c r="AJ29">
        <v>28.415997210170801</v>
      </c>
      <c r="AK29">
        <v>2.5</v>
      </c>
      <c r="AL29">
        <v>1.611515</v>
      </c>
      <c r="AM29">
        <v>2.2745950000000001</v>
      </c>
      <c r="AN29">
        <v>0</v>
      </c>
      <c r="AO29">
        <v>0.64500345435106998</v>
      </c>
      <c r="AP29">
        <v>2253.4014194320698</v>
      </c>
      <c r="AQ29" s="1">
        <v>3329.37995768878</v>
      </c>
      <c r="AR29" s="1">
        <v>9935.3602238153599</v>
      </c>
      <c r="AS29" s="1">
        <v>1243.0927232200199</v>
      </c>
      <c r="AT29">
        <v>286.01489825085503</v>
      </c>
      <c r="AU29">
        <v>17047.249222407099</v>
      </c>
      <c r="AV29" s="1">
        <v>7729.0829641717</v>
      </c>
      <c r="AW29" s="1">
        <v>0.49037013639999999</v>
      </c>
      <c r="AX29">
        <v>4872.0010984925002</v>
      </c>
      <c r="AY29" s="1">
        <v>0.30910314379999998</v>
      </c>
      <c r="AZ29">
        <v>700.14886688700005</v>
      </c>
      <c r="BA29">
        <v>4.4420806100000002E-2</v>
      </c>
      <c r="BB29">
        <v>2460.4996688874999</v>
      </c>
      <c r="BC29" s="1">
        <v>0.15610591369999999</v>
      </c>
      <c r="BD29">
        <v>15761.732598438701</v>
      </c>
      <c r="BE29" s="1">
        <v>0.60188660681891304</v>
      </c>
      <c r="BF29">
        <v>0.20870010230505101</v>
      </c>
      <c r="BG29">
        <v>0.149613186801901</v>
      </c>
      <c r="BH29">
        <v>3.28794533655975E-2</v>
      </c>
      <c r="BI29">
        <v>6.9206507085384401E-3</v>
      </c>
    </row>
    <row r="30" spans="1:61" x14ac:dyDescent="0.25">
      <c r="A30" t="s">
        <v>1355</v>
      </c>
      <c r="B30" t="s">
        <v>722</v>
      </c>
      <c r="C30">
        <v>91</v>
      </c>
      <c r="D30">
        <v>356.55376031868099</v>
      </c>
      <c r="E30">
        <v>32446.392188999998</v>
      </c>
      <c r="F30">
        <v>1.29412805818232E-2</v>
      </c>
      <c r="G30">
        <v>0.58523733388861598</v>
      </c>
      <c r="H30">
        <v>1.4968090507711299E-3</v>
      </c>
      <c r="I30">
        <v>0.11828245460844999</v>
      </c>
      <c r="J30">
        <v>0.203465434907908</v>
      </c>
      <c r="K30">
        <v>7.85766869624306E-2</v>
      </c>
      <c r="L30">
        <v>0.91492060252304996</v>
      </c>
      <c r="M30">
        <v>0.110639669359029</v>
      </c>
      <c r="N30">
        <v>0.21609671265268901</v>
      </c>
      <c r="O30">
        <v>79055.3627149557</v>
      </c>
      <c r="P30" s="1">
        <v>0.329846843481509</v>
      </c>
      <c r="Q30">
        <v>0.217781098244303</v>
      </c>
      <c r="R30">
        <v>0.45237205827418803</v>
      </c>
      <c r="S30">
        <v>279.98</v>
      </c>
      <c r="T30">
        <v>117087.67769126401</v>
      </c>
      <c r="U30" s="1">
        <v>115.88824983570299</v>
      </c>
      <c r="V30">
        <v>293003.65429297398</v>
      </c>
      <c r="W30" s="1">
        <v>0.63801994504318205</v>
      </c>
      <c r="X30">
        <v>0.281478123113859</v>
      </c>
      <c r="Y30">
        <v>8.0501931842958493E-2</v>
      </c>
      <c r="Z30">
        <v>0.36198005495681801</v>
      </c>
      <c r="AA30">
        <v>293.00365429297398</v>
      </c>
      <c r="AB30">
        <v>12352.123116352899</v>
      </c>
      <c r="AC30" s="1">
        <v>899.35763551218304</v>
      </c>
      <c r="AD30" s="1">
        <v>160740.09196552</v>
      </c>
      <c r="AE30" s="1">
        <v>183</v>
      </c>
      <c r="AF30">
        <v>41333</v>
      </c>
      <c r="AG30" s="1">
        <v>85983.926462911695</v>
      </c>
      <c r="AH30" s="1">
        <v>63.7899997849279</v>
      </c>
      <c r="AI30">
        <v>37.993299867158697</v>
      </c>
      <c r="AJ30">
        <v>45.407399869864904</v>
      </c>
      <c r="AK30">
        <v>0</v>
      </c>
      <c r="AL30">
        <v>0</v>
      </c>
      <c r="AM30">
        <v>0</v>
      </c>
      <c r="AN30">
        <v>0</v>
      </c>
      <c r="AO30">
        <v>0.86789679269380504</v>
      </c>
      <c r="AP30">
        <v>2861.8856151742002</v>
      </c>
      <c r="AQ30" s="1">
        <v>4490.6870138677004</v>
      </c>
      <c r="AR30" s="1">
        <v>11212.152115430201</v>
      </c>
      <c r="AS30" s="1">
        <v>1858.25677686411</v>
      </c>
      <c r="AT30" s="1">
        <v>1088.2760824167101</v>
      </c>
      <c r="AU30">
        <v>21511.2576037529</v>
      </c>
      <c r="AV30" s="1">
        <v>5587.2726317366996</v>
      </c>
      <c r="AW30" s="1">
        <v>0.26172611340000002</v>
      </c>
      <c r="AX30">
        <v>10590.440301022199</v>
      </c>
      <c r="AY30" s="1">
        <v>0.496090841</v>
      </c>
      <c r="AZ30">
        <v>1790.3142899942</v>
      </c>
      <c r="BA30">
        <v>8.3864173400000006E-2</v>
      </c>
      <c r="BB30">
        <v>3379.7571455175998</v>
      </c>
      <c r="BC30">
        <v>0.15831887219999999</v>
      </c>
      <c r="BD30">
        <v>21347.784368270699</v>
      </c>
      <c r="BE30" s="1">
        <v>0.57660801393347305</v>
      </c>
      <c r="BF30">
        <v>0.186870866771053</v>
      </c>
      <c r="BG30">
        <v>0.203769978975891</v>
      </c>
      <c r="BH30">
        <v>2.6328453708726399E-2</v>
      </c>
      <c r="BI30">
        <v>6.4226866108567501E-3</v>
      </c>
    </row>
    <row r="31" spans="1:61" x14ac:dyDescent="0.25">
      <c r="A31" t="s">
        <v>1356</v>
      </c>
      <c r="B31" t="s">
        <v>723</v>
      </c>
      <c r="C31">
        <v>41</v>
      </c>
      <c r="D31">
        <v>47.381730560975598</v>
      </c>
      <c r="E31">
        <v>1942.6509530000001</v>
      </c>
      <c r="F31" t="e">
        <v>#N/A</v>
      </c>
      <c r="G31">
        <v>1.9861606516304101E-2</v>
      </c>
      <c r="H31" t="e">
        <v>#N/A</v>
      </c>
      <c r="I31">
        <v>2.35120877691859E-2</v>
      </c>
      <c r="J31">
        <v>0.88818074277521497</v>
      </c>
      <c r="K31">
        <v>6.3321255099401494E-2</v>
      </c>
      <c r="L31">
        <v>1</v>
      </c>
      <c r="M31" t="e">
        <v>#N/A</v>
      </c>
      <c r="N31">
        <v>0.21193802147787599</v>
      </c>
      <c r="O31">
        <v>73806.944444444394</v>
      </c>
      <c r="P31" s="1">
        <v>0.39370078740157499</v>
      </c>
      <c r="Q31">
        <v>0.102362204724409</v>
      </c>
      <c r="R31">
        <v>0.50393700787401596</v>
      </c>
      <c r="S31">
        <v>17</v>
      </c>
      <c r="T31">
        <v>94943.294117647107</v>
      </c>
      <c r="U31" s="1">
        <v>114.273585470588</v>
      </c>
      <c r="V31">
        <v>231334.78986845</v>
      </c>
      <c r="W31" s="1">
        <v>0.72481401148524305</v>
      </c>
      <c r="X31">
        <v>0.17958210091059701</v>
      </c>
      <c r="Y31">
        <v>9.5603887604159096E-2</v>
      </c>
      <c r="Z31">
        <v>0.27518598851475701</v>
      </c>
      <c r="AA31">
        <v>231.33478986845</v>
      </c>
      <c r="AB31">
        <v>5927.0596100749999</v>
      </c>
      <c r="AC31" s="1">
        <v>671.10872799185802</v>
      </c>
      <c r="AD31" s="1">
        <v>169861.53579551401</v>
      </c>
      <c r="AE31" s="1">
        <v>217</v>
      </c>
      <c r="AF31">
        <v>41100.5</v>
      </c>
      <c r="AG31" s="1">
        <v>62364.457663125897</v>
      </c>
      <c r="AH31" s="1">
        <v>49.389998522040798</v>
      </c>
      <c r="AI31">
        <v>20.271098380727999</v>
      </c>
      <c r="AJ31">
        <v>34.560692817232798</v>
      </c>
      <c r="AK31">
        <v>2.75</v>
      </c>
      <c r="AL31">
        <v>1.3681140000000001</v>
      </c>
      <c r="AM31">
        <v>2.3435329999999999</v>
      </c>
      <c r="AN31">
        <v>1382.71425232199</v>
      </c>
      <c r="AO31">
        <v>1.1280367791033601</v>
      </c>
      <c r="AP31">
        <v>2196.3945727928199</v>
      </c>
      <c r="AQ31" s="1">
        <v>2990.3001880132401</v>
      </c>
      <c r="AR31" s="1">
        <v>9059.6271773995795</v>
      </c>
      <c r="AS31" s="1">
        <v>906.41618211483205</v>
      </c>
      <c r="AT31" s="1">
        <v>1517.4384031509501</v>
      </c>
      <c r="AU31">
        <v>16670.1765234714</v>
      </c>
      <c r="AV31" s="1">
        <v>7940.2438725392003</v>
      </c>
      <c r="AW31" s="1">
        <v>0.44583138379999998</v>
      </c>
      <c r="AX31">
        <v>6505.9057184391004</v>
      </c>
      <c r="AY31" s="1">
        <v>0.3652957007</v>
      </c>
      <c r="AZ31">
        <v>1299.8917406708999</v>
      </c>
      <c r="BA31">
        <v>7.2986742300000004E-2</v>
      </c>
      <c r="BB31">
        <v>2063.9293468996002</v>
      </c>
      <c r="BC31" s="1">
        <v>0.1158861732</v>
      </c>
      <c r="BD31">
        <v>17809.970678548802</v>
      </c>
      <c r="BE31" s="1">
        <v>0.57664069134325802</v>
      </c>
      <c r="BF31">
        <v>0.19402532973046499</v>
      </c>
      <c r="BG31">
        <v>0.131660532478071</v>
      </c>
      <c r="BH31">
        <v>6.4636018116401697E-2</v>
      </c>
      <c r="BI31">
        <v>3.3037428331805001E-2</v>
      </c>
    </row>
    <row r="32" spans="1:61" x14ac:dyDescent="0.25">
      <c r="A32" t="s">
        <v>1359</v>
      </c>
      <c r="B32" t="s">
        <v>726</v>
      </c>
      <c r="C32">
        <v>72</v>
      </c>
      <c r="D32">
        <v>19.936293527777799</v>
      </c>
      <c r="E32">
        <v>1435.4131339999999</v>
      </c>
      <c r="F32" t="e">
        <v>#N/A</v>
      </c>
      <c r="G32">
        <v>1.46164354454378E-2</v>
      </c>
      <c r="H32" t="e">
        <v>#N/A</v>
      </c>
      <c r="I32">
        <v>2.8224965612443E-2</v>
      </c>
      <c r="J32">
        <v>0.91395148791819303</v>
      </c>
      <c r="K32">
        <v>3.9377013782973903E-2</v>
      </c>
      <c r="L32">
        <v>0.99899743400940899</v>
      </c>
      <c r="M32" t="e">
        <v>#N/A</v>
      </c>
      <c r="N32">
        <v>0.17794550984673099</v>
      </c>
      <c r="O32">
        <v>54054.2</v>
      </c>
      <c r="P32" s="1">
        <v>0.14285714285714299</v>
      </c>
      <c r="Q32">
        <v>5.3571428571428603E-2</v>
      </c>
      <c r="R32">
        <v>0.80357142857142905</v>
      </c>
      <c r="S32">
        <v>15.7</v>
      </c>
      <c r="T32">
        <v>87310.394904458604</v>
      </c>
      <c r="U32" s="1">
        <v>91.427588152866207</v>
      </c>
      <c r="V32">
        <v>185241.19899825301</v>
      </c>
      <c r="W32" s="1">
        <v>0.66302470142176895</v>
      </c>
      <c r="X32">
        <v>0.11513870092496099</v>
      </c>
      <c r="Y32">
        <v>0.22183659765326999</v>
      </c>
      <c r="Z32">
        <v>0.336975298578231</v>
      </c>
      <c r="AA32">
        <v>185.241198998253</v>
      </c>
      <c r="AB32">
        <v>4077.1794972303801</v>
      </c>
      <c r="AC32" s="1">
        <v>341.29233486587299</v>
      </c>
      <c r="AD32">
        <v>121618.931588659</v>
      </c>
      <c r="AE32" s="1">
        <v>79</v>
      </c>
      <c r="AF32">
        <v>39233</v>
      </c>
      <c r="AG32" s="1">
        <v>60075.759280969098</v>
      </c>
      <c r="AH32" s="1">
        <v>27.699991675966899</v>
      </c>
      <c r="AI32">
        <v>20.288597558059902</v>
      </c>
      <c r="AJ32">
        <v>20.960793542796399</v>
      </c>
      <c r="AK32">
        <v>2</v>
      </c>
      <c r="AL32">
        <v>1.7095020000000001</v>
      </c>
      <c r="AM32">
        <v>1.7748740000000001</v>
      </c>
      <c r="AN32">
        <v>0</v>
      </c>
      <c r="AO32">
        <v>0.60822493019500501</v>
      </c>
      <c r="AP32">
        <v>1807.4715554330401</v>
      </c>
      <c r="AQ32" s="1">
        <v>3324.15577576845</v>
      </c>
      <c r="AR32" s="1">
        <v>10417.0534920018</v>
      </c>
      <c r="AS32" s="1">
        <v>1123.88035318061</v>
      </c>
      <c r="AT32">
        <v>322.43710123388098</v>
      </c>
      <c r="AU32">
        <v>16994.9982776178</v>
      </c>
      <c r="AV32" s="1">
        <v>10979.5601828331</v>
      </c>
      <c r="AW32" s="1">
        <v>0.63008153119999999</v>
      </c>
      <c r="AX32">
        <v>3558.4961660811</v>
      </c>
      <c r="AY32" s="1">
        <v>0.2042106128</v>
      </c>
      <c r="AZ32">
        <v>767.48546503060004</v>
      </c>
      <c r="BA32">
        <v>4.4043514399999997E-2</v>
      </c>
      <c r="BB32">
        <v>2120.0763626675998</v>
      </c>
      <c r="BC32" s="1">
        <v>0.1216643416</v>
      </c>
      <c r="BD32">
        <v>17425.618176612399</v>
      </c>
      <c r="BE32" s="1">
        <v>0.55865388866995902</v>
      </c>
      <c r="BF32">
        <v>0.29344322286701402</v>
      </c>
      <c r="BG32">
        <v>0.11494378094018</v>
      </c>
      <c r="BH32">
        <v>2.51644279661026E-2</v>
      </c>
      <c r="BI32">
        <v>7.7946795567452702E-3</v>
      </c>
    </row>
    <row r="33" spans="1:61" x14ac:dyDescent="0.25">
      <c r="A33" t="s">
        <v>1364</v>
      </c>
      <c r="B33" t="s">
        <v>731</v>
      </c>
      <c r="C33">
        <v>79</v>
      </c>
      <c r="D33">
        <v>399.78428146835398</v>
      </c>
      <c r="E33">
        <v>31582.958235999999</v>
      </c>
      <c r="F33">
        <v>1.62256606907101E-2</v>
      </c>
      <c r="G33">
        <v>0.61390099113668395</v>
      </c>
      <c r="H33">
        <v>1.5608269096297001E-3</v>
      </c>
      <c r="I33">
        <v>0.20274117383935</v>
      </c>
      <c r="J33">
        <v>0.129356567525236</v>
      </c>
      <c r="K33">
        <v>3.6214779898389497E-2</v>
      </c>
      <c r="L33">
        <v>1</v>
      </c>
      <c r="M33">
        <v>0.13583616620032901</v>
      </c>
      <c r="N33">
        <v>0.27712643282808203</v>
      </c>
      <c r="O33">
        <v>86711.707793246896</v>
      </c>
      <c r="P33" s="1">
        <v>0.178757705073495</v>
      </c>
      <c r="Q33">
        <v>0.25082977714556698</v>
      </c>
      <c r="R33">
        <v>0.57041251778093904</v>
      </c>
      <c r="S33">
        <v>529.78</v>
      </c>
      <c r="T33">
        <v>89049.9984899392</v>
      </c>
      <c r="U33" s="1">
        <v>59.615233183585602</v>
      </c>
      <c r="V33">
        <v>246758.221055959</v>
      </c>
      <c r="W33" s="1">
        <v>0.54785919602305699</v>
      </c>
      <c r="X33">
        <v>0.37188749036504398</v>
      </c>
      <c r="Y33">
        <v>8.0253313611898705E-2</v>
      </c>
      <c r="Z33">
        <v>0.45214080397694301</v>
      </c>
      <c r="AA33">
        <v>246.75822105595901</v>
      </c>
      <c r="AB33">
        <v>11700.254967845</v>
      </c>
      <c r="AC33" s="1">
        <v>617.99003102098197</v>
      </c>
      <c r="AD33">
        <v>111702.563536129</v>
      </c>
      <c r="AE33" s="1">
        <v>60</v>
      </c>
      <c r="AF33">
        <v>33659</v>
      </c>
      <c r="AG33" s="1">
        <v>52657.588769180998</v>
      </c>
      <c r="AH33" s="1">
        <v>86.7999990342838</v>
      </c>
      <c r="AI33">
        <v>34.392299924477797</v>
      </c>
      <c r="AJ33">
        <v>58.102899766710301</v>
      </c>
      <c r="AK33">
        <v>1</v>
      </c>
      <c r="AL33">
        <v>0.51250200000000001</v>
      </c>
      <c r="AM33">
        <v>0.78860399999999997</v>
      </c>
      <c r="AN33">
        <v>0</v>
      </c>
      <c r="AO33">
        <v>1.16993694321047</v>
      </c>
      <c r="AP33">
        <v>4157.2597528352699</v>
      </c>
      <c r="AQ33" s="1">
        <v>4976.1256319194399</v>
      </c>
      <c r="AR33" s="1">
        <v>14091.9520766316</v>
      </c>
      <c r="AS33" s="1">
        <v>1821.7146791657699</v>
      </c>
      <c r="AT33">
        <v>646.80457566242296</v>
      </c>
      <c r="AU33">
        <v>25693.856716214501</v>
      </c>
      <c r="AV33" s="1">
        <v>10243.601436565301</v>
      </c>
      <c r="AW33" s="1">
        <v>0.41395405000000002</v>
      </c>
      <c r="AX33">
        <v>9270.1545078473991</v>
      </c>
      <c r="AY33" s="1">
        <v>0.37461609829999998</v>
      </c>
      <c r="AZ33">
        <v>1452.1199437390001</v>
      </c>
      <c r="BA33">
        <v>5.8681600899999999E-2</v>
      </c>
      <c r="BB33">
        <v>3779.8692908233002</v>
      </c>
      <c r="BC33" s="1">
        <v>0.15274825080000001</v>
      </c>
      <c r="BD33">
        <v>24745.745178975001</v>
      </c>
      <c r="BE33" s="1">
        <v>0.56880323391708898</v>
      </c>
      <c r="BF33">
        <v>0.230450555360943</v>
      </c>
      <c r="BG33">
        <v>0.15142329205301</v>
      </c>
      <c r="BH33">
        <v>3.10053039480386E-2</v>
      </c>
      <c r="BI33">
        <v>1.8317614720919799E-2</v>
      </c>
    </row>
    <row r="34" spans="1:61" x14ac:dyDescent="0.25">
      <c r="A34" t="s">
        <v>1363</v>
      </c>
      <c r="B34" t="s">
        <v>730</v>
      </c>
      <c r="C34">
        <v>10</v>
      </c>
      <c r="D34">
        <v>467.58068809999997</v>
      </c>
      <c r="E34">
        <v>4675.8068810000004</v>
      </c>
      <c r="F34">
        <v>1.26900596354011E-2</v>
      </c>
      <c r="G34">
        <v>0.69751368995224405</v>
      </c>
      <c r="H34">
        <v>2.3984931528404402E-3</v>
      </c>
      <c r="I34">
        <v>6.0405797041252901E-2</v>
      </c>
      <c r="J34">
        <v>0.16899255815504299</v>
      </c>
      <c r="K34">
        <v>5.7999402063218602E-2</v>
      </c>
      <c r="L34">
        <v>0.99897682703760704</v>
      </c>
      <c r="M34">
        <v>2.1519301956845999E-2</v>
      </c>
      <c r="N34">
        <v>0.21910777466839901</v>
      </c>
      <c r="O34">
        <v>77142.255475867394</v>
      </c>
      <c r="P34" s="1">
        <v>0.15104166666666699</v>
      </c>
      <c r="Q34">
        <v>0.1484375</v>
      </c>
      <c r="R34">
        <v>0.70052083333333304</v>
      </c>
      <c r="S34">
        <v>39</v>
      </c>
      <c r="T34">
        <v>121030.769230769</v>
      </c>
      <c r="U34" s="1">
        <v>119.892484128205</v>
      </c>
      <c r="V34">
        <v>364394.138458431</v>
      </c>
      <c r="W34" s="1">
        <v>0.86579490233048295</v>
      </c>
      <c r="X34">
        <v>0.112256678694933</v>
      </c>
      <c r="Y34">
        <v>2.1948418974584501E-2</v>
      </c>
      <c r="Z34">
        <v>0.13420509766951699</v>
      </c>
      <c r="AA34">
        <v>364.39413845843097</v>
      </c>
      <c r="AB34">
        <v>20763.6610045872</v>
      </c>
      <c r="AC34" s="1">
        <v>2115.9812908877102</v>
      </c>
      <c r="AD34">
        <v>163048.73991902199</v>
      </c>
      <c r="AE34" s="1">
        <v>193</v>
      </c>
      <c r="AF34">
        <v>47145</v>
      </c>
      <c r="AG34" s="1">
        <v>97049.228259584706</v>
      </c>
      <c r="AH34" s="1">
        <v>149.49998021206301</v>
      </c>
      <c r="AI34">
        <v>51.050899750026602</v>
      </c>
      <c r="AJ34">
        <v>84.631298732912896</v>
      </c>
      <c r="AK34">
        <v>3.8</v>
      </c>
      <c r="AL34">
        <v>2.073766</v>
      </c>
      <c r="AM34">
        <v>3.1507239999999999</v>
      </c>
      <c r="AN34">
        <v>0</v>
      </c>
      <c r="AO34">
        <v>1.3303416604086999</v>
      </c>
      <c r="AP34">
        <v>4411.0717946479699</v>
      </c>
      <c r="AQ34" s="1">
        <v>5499.7516459662302</v>
      </c>
      <c r="AR34" s="1">
        <v>14286.057369357</v>
      </c>
      <c r="AS34" s="1">
        <v>2325.1168465013402</v>
      </c>
      <c r="AT34" s="1">
        <v>1153.97425242807</v>
      </c>
      <c r="AU34">
        <v>27675.971908900599</v>
      </c>
      <c r="AV34" s="1">
        <v>4933.4236847519996</v>
      </c>
      <c r="AW34" s="1">
        <v>0.18311212739999999</v>
      </c>
      <c r="AX34">
        <v>17695.507906757499</v>
      </c>
      <c r="AY34" s="1">
        <v>0.65679785599999996</v>
      </c>
      <c r="AZ34">
        <v>2020.6329961572001</v>
      </c>
      <c r="BA34" s="1">
        <v>7.4999114300000003E-2</v>
      </c>
      <c r="BB34">
        <v>2292.5268723151999</v>
      </c>
      <c r="BC34" s="1">
        <v>8.5090902299999993E-2</v>
      </c>
      <c r="BD34">
        <v>26942.091459981901</v>
      </c>
      <c r="BE34" s="1">
        <v>0.56691172504943799</v>
      </c>
      <c r="BF34">
        <v>0.25423482891328802</v>
      </c>
      <c r="BG34">
        <v>0.117627074913275</v>
      </c>
      <c r="BH34">
        <v>4.1495627118192699E-2</v>
      </c>
      <c r="BI34">
        <v>1.97307440058061E-2</v>
      </c>
    </row>
    <row r="35" spans="1:61" x14ac:dyDescent="0.25">
      <c r="A35" t="s">
        <v>1372</v>
      </c>
      <c r="B35" t="s">
        <v>739</v>
      </c>
      <c r="C35">
        <v>137</v>
      </c>
      <c r="D35">
        <v>321.15844565693402</v>
      </c>
      <c r="E35">
        <v>43998.707054999999</v>
      </c>
      <c r="F35">
        <v>2.8504761109949501E-2</v>
      </c>
      <c r="G35">
        <v>0.51288426188296399</v>
      </c>
      <c r="H35">
        <v>2.5729827125663598E-3</v>
      </c>
      <c r="I35">
        <v>0.198415620558516</v>
      </c>
      <c r="J35">
        <v>0.18315072560297799</v>
      </c>
      <c r="K35">
        <v>7.4471648133026494E-2</v>
      </c>
      <c r="L35">
        <v>1</v>
      </c>
      <c r="M35">
        <v>0.22559812280498401</v>
      </c>
      <c r="N35">
        <v>0.18867645062931501</v>
      </c>
      <c r="O35">
        <v>76239.716810318103</v>
      </c>
      <c r="P35" s="1">
        <v>0.42257398485891301</v>
      </c>
      <c r="Q35">
        <v>0.120440467997247</v>
      </c>
      <c r="R35">
        <v>0.45698554714383999</v>
      </c>
      <c r="S35">
        <v>393</v>
      </c>
      <c r="T35">
        <v>122922.55216285</v>
      </c>
      <c r="U35" s="1">
        <v>111.95599759542</v>
      </c>
      <c r="V35">
        <v>399449.63219101599</v>
      </c>
      <c r="W35" s="1">
        <v>0.66345581593670599</v>
      </c>
      <c r="X35">
        <v>0.30007994103145202</v>
      </c>
      <c r="Y35">
        <v>3.6464243031842099E-2</v>
      </c>
      <c r="Z35">
        <v>0.33654418406329401</v>
      </c>
      <c r="AA35">
        <v>399.44963219101601</v>
      </c>
      <c r="AB35">
        <v>13415.5414217546</v>
      </c>
      <c r="AC35" s="1">
        <v>894.37505904001603</v>
      </c>
      <c r="AD35">
        <v>175561.52938924401</v>
      </c>
      <c r="AE35" s="1">
        <v>240</v>
      </c>
      <c r="AF35">
        <v>40668.5</v>
      </c>
      <c r="AG35" s="1">
        <v>62838.203512799599</v>
      </c>
      <c r="AH35" s="1">
        <v>79.679999098723499</v>
      </c>
      <c r="AI35">
        <v>25.965299957368401</v>
      </c>
      <c r="AJ35">
        <v>44.830599913004299</v>
      </c>
      <c r="AK35">
        <v>5.7</v>
      </c>
      <c r="AL35">
        <v>3.587774</v>
      </c>
      <c r="AM35">
        <v>4.7802389999999999</v>
      </c>
      <c r="AN35">
        <v>0</v>
      </c>
      <c r="AO35">
        <v>0.88670622218513295</v>
      </c>
      <c r="AP35">
        <v>3791.4448397647898</v>
      </c>
      <c r="AQ35" s="1">
        <v>6495.61234180682</v>
      </c>
      <c r="AR35" s="1">
        <v>11341.505362786</v>
      </c>
      <c r="AS35" s="1">
        <v>2750.5470537741799</v>
      </c>
      <c r="AT35">
        <v>1269.8703475572099</v>
      </c>
      <c r="AU35">
        <v>25648.979945689</v>
      </c>
      <c r="AV35" s="1">
        <v>4442.4849321047996</v>
      </c>
      <c r="AW35" s="1">
        <v>0.19176448190000001</v>
      </c>
      <c r="AX35">
        <v>14117.301139007501</v>
      </c>
      <c r="AY35" s="1">
        <v>0.60938798449999998</v>
      </c>
      <c r="AZ35">
        <v>1350.6325533931999</v>
      </c>
      <c r="BA35" s="1">
        <v>5.8301458700000003E-2</v>
      </c>
      <c r="BB35">
        <v>3255.9409015505998</v>
      </c>
      <c r="BC35" s="1">
        <v>0.14054607490000001</v>
      </c>
      <c r="BD35">
        <v>23166.359526056101</v>
      </c>
      <c r="BE35" s="1">
        <v>0.60409233728331302</v>
      </c>
      <c r="BF35">
        <v>0.24407582880522899</v>
      </c>
      <c r="BG35">
        <v>0.102986504628298</v>
      </c>
      <c r="BH35">
        <v>3.6058300401996202E-2</v>
      </c>
      <c r="BI35">
        <v>1.27870288811645E-2</v>
      </c>
    </row>
    <row r="36" spans="1:61" x14ac:dyDescent="0.25">
      <c r="A36" t="s">
        <v>1374</v>
      </c>
      <c r="B36" t="s">
        <v>741</v>
      </c>
      <c r="C36">
        <v>59</v>
      </c>
      <c r="D36">
        <v>25.181026508474599</v>
      </c>
      <c r="E36">
        <v>1485.680564</v>
      </c>
      <c r="F36" t="e">
        <v>#N/A</v>
      </c>
      <c r="G36">
        <v>9.0106243551883996E-3</v>
      </c>
      <c r="H36" t="e">
        <v>#N/A</v>
      </c>
      <c r="I36">
        <v>4.6806010547301102E-2</v>
      </c>
      <c r="J36">
        <v>0.87505953666347902</v>
      </c>
      <c r="K36">
        <v>6.3350545115976806E-2</v>
      </c>
      <c r="L36">
        <v>1</v>
      </c>
      <c r="M36" t="e">
        <v>#N/A</v>
      </c>
      <c r="N36">
        <v>0.20063470642879999</v>
      </c>
      <c r="O36">
        <v>59831.790609137097</v>
      </c>
      <c r="P36" s="1">
        <v>0.15652173913043499</v>
      </c>
      <c r="Q36">
        <v>6.9565217391304293E-2</v>
      </c>
      <c r="R36">
        <v>0.77391304347826095</v>
      </c>
      <c r="S36">
        <v>17</v>
      </c>
      <c r="T36">
        <v>88266.176470588194</v>
      </c>
      <c r="U36" s="1">
        <v>87.392974352941195</v>
      </c>
      <c r="V36">
        <v>197700.762275032</v>
      </c>
      <c r="W36" s="1">
        <v>0.74268274655149702</v>
      </c>
      <c r="X36">
        <v>0.202018839835928</v>
      </c>
      <c r="Y36">
        <v>5.5298413612575099E-2</v>
      </c>
      <c r="Z36">
        <v>0.25731725344850298</v>
      </c>
      <c r="AA36">
        <v>197.70076227503199</v>
      </c>
      <c r="AB36">
        <v>5006.0626626061203</v>
      </c>
      <c r="AC36" s="1">
        <v>497.29780270585798</v>
      </c>
      <c r="AD36">
        <v>144774.938636298</v>
      </c>
      <c r="AE36" s="1">
        <v>128</v>
      </c>
      <c r="AF36">
        <v>36004</v>
      </c>
      <c r="AG36" s="1">
        <v>52890.204699834801</v>
      </c>
      <c r="AH36" s="1">
        <v>36.839947150211898</v>
      </c>
      <c r="AI36">
        <v>24.249999690567002</v>
      </c>
      <c r="AJ36">
        <v>26.107297957884999</v>
      </c>
      <c r="AK36">
        <v>1.5</v>
      </c>
      <c r="AL36">
        <v>0.78867699999999996</v>
      </c>
      <c r="AM36">
        <v>1.2285630000000001</v>
      </c>
      <c r="AN36">
        <v>0</v>
      </c>
      <c r="AO36">
        <v>1.0461272908775301</v>
      </c>
      <c r="AP36">
        <v>2492.1171076180299</v>
      </c>
      <c r="AQ36" s="1">
        <v>3594.6267114254301</v>
      </c>
      <c r="AR36" s="1">
        <v>8948.0751462533208</v>
      </c>
      <c r="AS36" s="1">
        <v>1165.3871915362799</v>
      </c>
      <c r="AT36">
        <v>266.15534293279001</v>
      </c>
      <c r="AU36">
        <v>16466.361499765899</v>
      </c>
      <c r="AV36" s="1">
        <v>9415.6824031146007</v>
      </c>
      <c r="AW36" s="1">
        <v>0.55322948910000003</v>
      </c>
      <c r="AX36">
        <v>4162.3734650250999</v>
      </c>
      <c r="AY36" s="1">
        <v>0.24456514639999999</v>
      </c>
      <c r="AZ36">
        <v>806.3470014234</v>
      </c>
      <c r="BA36">
        <v>4.7377865999999998E-2</v>
      </c>
      <c r="BB36">
        <v>2635.0846814933002</v>
      </c>
      <c r="BC36" s="1">
        <v>0.15482749840000001</v>
      </c>
      <c r="BD36">
        <v>17019.487551056402</v>
      </c>
      <c r="BE36" s="1">
        <v>0.55559990331045594</v>
      </c>
      <c r="BF36">
        <v>0.24736754482396001</v>
      </c>
      <c r="BG36">
        <v>0.15692590326160599</v>
      </c>
      <c r="BH36">
        <v>2.84513099552142E-2</v>
      </c>
      <c r="BI36">
        <v>1.1655338648762699E-2</v>
      </c>
    </row>
    <row r="37" spans="1:61" x14ac:dyDescent="0.25">
      <c r="A37" t="s">
        <v>1379</v>
      </c>
      <c r="B37" t="s">
        <v>746</v>
      </c>
      <c r="C37">
        <v>9</v>
      </c>
      <c r="D37">
        <v>157.34029966666699</v>
      </c>
      <c r="E37">
        <v>1416.0626970000001</v>
      </c>
      <c r="F37" t="e">
        <v>#N/A</v>
      </c>
      <c r="G37">
        <v>3.1736529627702202E-2</v>
      </c>
      <c r="H37" t="e">
        <v>#N/A</v>
      </c>
      <c r="I37">
        <v>2.3260174901880801E-2</v>
      </c>
      <c r="J37">
        <v>0.865991355101982</v>
      </c>
      <c r="K37">
        <v>7.5247359012689294E-2</v>
      </c>
      <c r="L37">
        <v>0.97680607275820996</v>
      </c>
      <c r="M37" t="e">
        <v>#N/A</v>
      </c>
      <c r="N37">
        <v>0.24312509103702101</v>
      </c>
      <c r="O37">
        <v>66000.96875</v>
      </c>
      <c r="P37" s="1">
        <v>0.21153846153846201</v>
      </c>
      <c r="Q37">
        <v>0.115384615384615</v>
      </c>
      <c r="R37">
        <v>0.67307692307692302</v>
      </c>
      <c r="S37">
        <v>17</v>
      </c>
      <c r="T37">
        <v>83730.235294117694</v>
      </c>
      <c r="U37" s="1">
        <v>83.297805705882396</v>
      </c>
      <c r="V37">
        <v>157545.99035243099</v>
      </c>
      <c r="W37" s="1">
        <v>0.68293171070620096</v>
      </c>
      <c r="X37">
        <v>0.23072682041282899</v>
      </c>
      <c r="Y37">
        <v>8.6341468880969996E-2</v>
      </c>
      <c r="Z37">
        <v>0.31706828929379899</v>
      </c>
      <c r="AA37">
        <v>157.54599035243101</v>
      </c>
      <c r="AB37">
        <v>4548.80847694557</v>
      </c>
      <c r="AC37" s="1">
        <v>479.978486432794</v>
      </c>
      <c r="AD37">
        <v>96127.490855709693</v>
      </c>
      <c r="AE37" s="1">
        <v>39</v>
      </c>
      <c r="AF37">
        <v>35360</v>
      </c>
      <c r="AG37" s="1">
        <v>53422.063373152501</v>
      </c>
      <c r="AH37" s="1">
        <v>53.699989876624599</v>
      </c>
      <c r="AI37">
        <v>24.349999163158799</v>
      </c>
      <c r="AJ37">
        <v>32.9695963010452</v>
      </c>
      <c r="AK37">
        <v>1.62</v>
      </c>
      <c r="AL37">
        <v>0.78981599999999996</v>
      </c>
      <c r="AM37">
        <v>1.1738999999999999</v>
      </c>
      <c r="AN37">
        <v>0</v>
      </c>
      <c r="AO37">
        <v>0.81566753311182505</v>
      </c>
      <c r="AP37">
        <v>2750.83056580227</v>
      </c>
      <c r="AQ37" s="1">
        <v>2847.05298610094</v>
      </c>
      <c r="AR37" s="1">
        <v>10469.486246201101</v>
      </c>
      <c r="AS37" s="1">
        <v>1025.23479580085</v>
      </c>
      <c r="AT37" s="1">
        <v>458.38216159153598</v>
      </c>
      <c r="AU37">
        <v>17550.986755496699</v>
      </c>
      <c r="AV37" s="1">
        <v>10936.957149329101</v>
      </c>
      <c r="AW37" s="1">
        <v>0.61030194849999997</v>
      </c>
      <c r="AX37">
        <v>3762.9231667208001</v>
      </c>
      <c r="AY37" s="1">
        <v>0.20997790420000001</v>
      </c>
      <c r="AZ37">
        <v>791.47298237630002</v>
      </c>
      <c r="BA37">
        <v>4.4165620900000001E-2</v>
      </c>
      <c r="BB37">
        <v>2429.2140155028001</v>
      </c>
      <c r="BC37" s="1">
        <v>0.13555452640000001</v>
      </c>
      <c r="BD37">
        <v>17920.567313929001</v>
      </c>
      <c r="BE37" s="1">
        <v>0.53353200853560401</v>
      </c>
      <c r="BF37">
        <v>0.26759462458921701</v>
      </c>
      <c r="BG37">
        <v>0.15449087784763099</v>
      </c>
      <c r="BH37">
        <v>3.3525560042796901E-2</v>
      </c>
      <c r="BI37">
        <v>1.0856928984751499E-2</v>
      </c>
    </row>
    <row r="38" spans="1:61" x14ac:dyDescent="0.25">
      <c r="A38" t="s">
        <v>1905</v>
      </c>
      <c r="B38" t="s">
        <v>755</v>
      </c>
      <c r="C38">
        <v>10</v>
      </c>
      <c r="D38">
        <v>374.15148340000002</v>
      </c>
      <c r="E38">
        <v>3741.5148340000001</v>
      </c>
      <c r="F38">
        <v>0.10295808908460399</v>
      </c>
      <c r="G38">
        <v>8.4400710482006203E-2</v>
      </c>
      <c r="H38" t="e">
        <v>#N/A</v>
      </c>
      <c r="I38">
        <v>4.8047131057119503E-2</v>
      </c>
      <c r="J38">
        <v>0.68483066614025101</v>
      </c>
      <c r="K38">
        <v>7.8553870474427107E-2</v>
      </c>
      <c r="L38">
        <v>0.63582810557543701</v>
      </c>
      <c r="M38">
        <v>7.4819386214130701E-2</v>
      </c>
      <c r="N38">
        <v>0.167984500719945</v>
      </c>
      <c r="O38">
        <v>65127.891933028899</v>
      </c>
      <c r="P38" s="1">
        <v>8.4507042253521097E-2</v>
      </c>
      <c r="Q38">
        <v>0.140845070422535</v>
      </c>
      <c r="R38">
        <v>0.77464788732394396</v>
      </c>
      <c r="S38">
        <v>43</v>
      </c>
      <c r="T38">
        <v>92558.767441860502</v>
      </c>
      <c r="U38" s="1">
        <v>87.011972883720901</v>
      </c>
      <c r="V38">
        <v>298694.47792759998</v>
      </c>
      <c r="W38" s="1">
        <v>0.81273756122011198</v>
      </c>
      <c r="X38">
        <v>0.17851893137200101</v>
      </c>
      <c r="Y38">
        <v>8.7435074078861599E-3</v>
      </c>
      <c r="Z38">
        <v>0.18726243877988799</v>
      </c>
      <c r="AA38">
        <v>298.69447792760002</v>
      </c>
      <c r="AB38">
        <v>10751.516106377099</v>
      </c>
      <c r="AC38" s="1">
        <v>986.15885909915403</v>
      </c>
      <c r="AD38">
        <v>214963.62539174399</v>
      </c>
      <c r="AE38" s="1">
        <v>381</v>
      </c>
      <c r="AF38">
        <v>45567.5</v>
      </c>
      <c r="AG38" s="1">
        <v>65232.043964029399</v>
      </c>
      <c r="AH38" s="1">
        <v>76.369905070675102</v>
      </c>
      <c r="AI38">
        <v>33.374399835770703</v>
      </c>
      <c r="AJ38">
        <v>45.948397796031301</v>
      </c>
      <c r="AK38">
        <v>0.5</v>
      </c>
      <c r="AL38">
        <v>0.33815899999999999</v>
      </c>
      <c r="AM38">
        <v>0.40870800000000002</v>
      </c>
      <c r="AN38">
        <v>0</v>
      </c>
      <c r="AO38">
        <v>0.95008717329335601</v>
      </c>
      <c r="AP38">
        <v>2475.8239084934198</v>
      </c>
      <c r="AQ38" s="1">
        <v>2557.6286516468099</v>
      </c>
      <c r="AR38" s="1">
        <v>11007.685661363301</v>
      </c>
      <c r="AS38" s="1">
        <v>1305.1273365605</v>
      </c>
      <c r="AT38">
        <v>536.65472384440102</v>
      </c>
      <c r="AU38">
        <v>17882.9202819085</v>
      </c>
      <c r="AV38" s="1">
        <v>5401.3745078955999</v>
      </c>
      <c r="AW38" s="1">
        <v>0.30596234890000001</v>
      </c>
      <c r="AX38">
        <v>9951.4402372698005</v>
      </c>
      <c r="AY38" s="1">
        <v>0.56370207719999998</v>
      </c>
      <c r="AZ38">
        <v>1166.7443022401001</v>
      </c>
      <c r="BA38">
        <v>6.6090552799999994E-2</v>
      </c>
      <c r="BB38">
        <v>1134.1637958542999</v>
      </c>
      <c r="BC38" s="1">
        <v>6.4245021099999994E-2</v>
      </c>
      <c r="BD38">
        <v>17653.722843259799</v>
      </c>
      <c r="BE38" s="1">
        <v>0.54105254594299201</v>
      </c>
      <c r="BF38">
        <v>0.267179787382678</v>
      </c>
      <c r="BG38">
        <v>0.154058492101457</v>
      </c>
      <c r="BH38">
        <v>2.62572312350445E-2</v>
      </c>
      <c r="BI38">
        <v>1.1451943337828801E-2</v>
      </c>
    </row>
    <row r="39" spans="1:61" x14ac:dyDescent="0.25">
      <c r="A39" t="s">
        <v>1392</v>
      </c>
      <c r="B39" t="s">
        <v>761</v>
      </c>
      <c r="C39">
        <v>49</v>
      </c>
      <c r="D39">
        <v>248.31453783673501</v>
      </c>
      <c r="E39">
        <v>12167.412354</v>
      </c>
      <c r="F39">
        <v>4.8911704649872304E-3</v>
      </c>
      <c r="G39">
        <v>0.614258379783169</v>
      </c>
      <c r="H39">
        <v>1.6118233269756599E-3</v>
      </c>
      <c r="I39">
        <v>0.13608666942042999</v>
      </c>
      <c r="J39">
        <v>0.186148560842129</v>
      </c>
      <c r="K39">
        <v>5.7003396162309698E-2</v>
      </c>
      <c r="L39">
        <v>0.98947722646143499</v>
      </c>
      <c r="M39">
        <v>0.19645584218699799</v>
      </c>
      <c r="N39">
        <v>0.18272963154984201</v>
      </c>
      <c r="O39">
        <v>56276.942160330102</v>
      </c>
      <c r="P39" s="1">
        <v>0.484247374562427</v>
      </c>
      <c r="Q39">
        <v>6.7677946324387395E-2</v>
      </c>
      <c r="R39">
        <v>0.44807467911318599</v>
      </c>
      <c r="S39">
        <v>202.1</v>
      </c>
      <c r="T39">
        <v>77072.659871350799</v>
      </c>
      <c r="U39" s="1">
        <v>60.204910212766002</v>
      </c>
      <c r="V39">
        <v>167244.05492274</v>
      </c>
      <c r="W39" s="1">
        <v>0.66018584899083699</v>
      </c>
      <c r="X39">
        <v>0.24765763877038199</v>
      </c>
      <c r="Y39">
        <v>9.21565122387807E-2</v>
      </c>
      <c r="Z39">
        <v>0.33981415100916301</v>
      </c>
      <c r="AA39">
        <v>167.24405492273999</v>
      </c>
      <c r="AB39">
        <v>6638.2854176423798</v>
      </c>
      <c r="AC39" s="1">
        <v>645.41141300420804</v>
      </c>
      <c r="AD39">
        <v>64224.468962340899</v>
      </c>
      <c r="AE39" s="1">
        <v>11</v>
      </c>
      <c r="AF39">
        <v>32244.5</v>
      </c>
      <c r="AG39" s="1">
        <v>48811.516161297099</v>
      </c>
      <c r="AH39" s="1">
        <v>67.5499959180259</v>
      </c>
      <c r="AI39">
        <v>29.178899841067999</v>
      </c>
      <c r="AJ39">
        <v>57.351499054567903</v>
      </c>
      <c r="AK39">
        <v>1</v>
      </c>
      <c r="AL39">
        <v>0.67245500000000002</v>
      </c>
      <c r="AM39">
        <v>0.924821</v>
      </c>
      <c r="AN39">
        <v>0</v>
      </c>
      <c r="AO39">
        <v>0.896482320871961</v>
      </c>
      <c r="AP39">
        <v>3455.0170978778401</v>
      </c>
      <c r="AQ39" s="1">
        <v>5979.1340478473203</v>
      </c>
      <c r="AR39" s="1">
        <v>10845.525295821701</v>
      </c>
      <c r="AS39" s="1">
        <v>1844.9160739276199</v>
      </c>
      <c r="AT39">
        <v>733.11809203766495</v>
      </c>
      <c r="AU39">
        <v>22857.710607512101</v>
      </c>
      <c r="AV39" s="1">
        <v>11343.028874010201</v>
      </c>
      <c r="AW39" s="1">
        <v>0.50607573959999996</v>
      </c>
      <c r="AX39">
        <v>5897.0647794388997</v>
      </c>
      <c r="AY39" s="1">
        <v>0.26310092769999999</v>
      </c>
      <c r="AZ39">
        <v>1185.5146284253999</v>
      </c>
      <c r="BA39">
        <v>5.2892415200000001E-2</v>
      </c>
      <c r="BB39">
        <v>3988.0898801107001</v>
      </c>
      <c r="BC39" s="1">
        <v>0.17793091759999999</v>
      </c>
      <c r="BD39">
        <v>22413.698161985201</v>
      </c>
      <c r="BE39" s="1">
        <v>0.52254727702161896</v>
      </c>
      <c r="BF39">
        <v>0.18973866767457601</v>
      </c>
      <c r="BG39">
        <v>0.214944911493195</v>
      </c>
      <c r="BH39">
        <v>5.7593277362191699E-2</v>
      </c>
      <c r="BI39">
        <v>1.5175866448417501E-2</v>
      </c>
    </row>
    <row r="40" spans="1:61" x14ac:dyDescent="0.25">
      <c r="A40" t="s">
        <v>1393</v>
      </c>
      <c r="B40" t="s">
        <v>762</v>
      </c>
      <c r="C40">
        <v>2</v>
      </c>
      <c r="D40">
        <v>521.84520799999996</v>
      </c>
      <c r="E40">
        <v>1043.6904159999999</v>
      </c>
      <c r="F40">
        <v>1.86715861582386E-2</v>
      </c>
      <c r="G40">
        <v>9.6326086797676597E-2</v>
      </c>
      <c r="H40" t="e">
        <v>#N/A</v>
      </c>
      <c r="I40">
        <v>7.5852754950809106E-2</v>
      </c>
      <c r="J40">
        <v>0.69654341516145202</v>
      </c>
      <c r="K40">
        <v>0.11260615693182301</v>
      </c>
      <c r="L40">
        <v>0.52055055107883996</v>
      </c>
      <c r="M40">
        <v>3.25204619137738E-2</v>
      </c>
      <c r="N40">
        <v>0.14488357659440801</v>
      </c>
      <c r="O40">
        <v>74047.569515733107</v>
      </c>
      <c r="P40" s="1">
        <v>0.45283018867924502</v>
      </c>
      <c r="Q40">
        <v>0.122641509433962</v>
      </c>
      <c r="R40">
        <v>0.42452830188679203</v>
      </c>
      <c r="S40">
        <v>13.07</v>
      </c>
      <c r="T40">
        <v>98897.203519510294</v>
      </c>
      <c r="U40" s="1">
        <v>79.853895638867598</v>
      </c>
      <c r="V40">
        <v>365398.29642356298</v>
      </c>
      <c r="W40" s="1">
        <v>0.81109555286869905</v>
      </c>
      <c r="X40">
        <v>0.129876309350652</v>
      </c>
      <c r="Y40">
        <v>5.90281377806482E-2</v>
      </c>
      <c r="Z40">
        <v>0.1889044471313</v>
      </c>
      <c r="AA40">
        <v>365.39829642356301</v>
      </c>
      <c r="AB40">
        <v>14276.6310503325</v>
      </c>
      <c r="AC40" s="1">
        <v>1126.03642036318</v>
      </c>
      <c r="AD40">
        <v>252893.345748844</v>
      </c>
      <c r="AE40" s="1">
        <v>457</v>
      </c>
      <c r="AF40">
        <v>50602</v>
      </c>
      <c r="AG40" s="1">
        <v>69062.200754005695</v>
      </c>
      <c r="AH40" s="1">
        <v>90.219993398820904</v>
      </c>
      <c r="AI40">
        <v>34.0497991103692</v>
      </c>
      <c r="AJ40">
        <v>47.185381459875401</v>
      </c>
      <c r="AK40">
        <v>3.3</v>
      </c>
      <c r="AL40">
        <v>1.8222929999999999</v>
      </c>
      <c r="AM40">
        <v>2.3444569999999998</v>
      </c>
      <c r="AN40">
        <v>0</v>
      </c>
      <c r="AO40">
        <v>0.97111152412250501</v>
      </c>
      <c r="AP40">
        <v>3303.4097536447998</v>
      </c>
      <c r="AQ40" s="1">
        <v>2849.7849979298799</v>
      </c>
      <c r="AR40" s="1">
        <v>12255.742789152901</v>
      </c>
      <c r="AS40" s="1">
        <v>1263.9582195799301</v>
      </c>
      <c r="AT40" s="1">
        <v>622.02178926590796</v>
      </c>
      <c r="AU40">
        <v>20294.917549573402</v>
      </c>
      <c r="AV40" s="1">
        <v>5240.3534544334998</v>
      </c>
      <c r="AW40" s="1">
        <v>0.2488121791</v>
      </c>
      <c r="AX40">
        <v>12710.837237604699</v>
      </c>
      <c r="AY40" s="1">
        <v>0.60351102999999995</v>
      </c>
      <c r="AZ40">
        <v>1915.4074202229001</v>
      </c>
      <c r="BA40">
        <v>9.0943616300000002E-2</v>
      </c>
      <c r="BB40">
        <v>1194.8847875440999</v>
      </c>
      <c r="BC40" s="1">
        <v>5.6733174599999998E-2</v>
      </c>
      <c r="BD40">
        <v>21061.4828998052</v>
      </c>
      <c r="BE40" s="1">
        <v>0.528621061904052</v>
      </c>
      <c r="BF40">
        <v>0.190878322965779</v>
      </c>
      <c r="BG40">
        <v>0.23125241629530399</v>
      </c>
      <c r="BH40">
        <v>3.3028505291045201E-2</v>
      </c>
      <c r="BI40">
        <v>1.6219693543819899E-2</v>
      </c>
    </row>
    <row r="41" spans="1:61" x14ac:dyDescent="0.25">
      <c r="A41" t="s">
        <v>1394</v>
      </c>
      <c r="B41" t="s">
        <v>763</v>
      </c>
      <c r="C41">
        <v>34</v>
      </c>
      <c r="D41">
        <v>68.789694029411805</v>
      </c>
      <c r="E41">
        <v>2338.8495969999999</v>
      </c>
      <c r="F41" t="e">
        <v>#N/A</v>
      </c>
      <c r="G41">
        <v>4.2661007597150601E-2</v>
      </c>
      <c r="H41" t="e">
        <v>#N/A</v>
      </c>
      <c r="I41">
        <v>0.271285894434596</v>
      </c>
      <c r="J41">
        <v>0.62525298193033396</v>
      </c>
      <c r="K41">
        <v>5.5939831948824799E-2</v>
      </c>
      <c r="L41">
        <v>0.998424429261763</v>
      </c>
      <c r="M41">
        <v>1.3060999515218301E-2</v>
      </c>
      <c r="N41">
        <v>0.15381906059294101</v>
      </c>
      <c r="O41">
        <v>70555.651965196506</v>
      </c>
      <c r="P41" s="1">
        <v>0.20833333333333301</v>
      </c>
      <c r="Q41">
        <v>0.125</v>
      </c>
      <c r="R41">
        <v>0.66666666666666696</v>
      </c>
      <c r="S41">
        <v>28</v>
      </c>
      <c r="T41">
        <v>51557.714285714297</v>
      </c>
      <c r="U41" s="1">
        <v>83.530342750000003</v>
      </c>
      <c r="V41">
        <v>157550.763620137</v>
      </c>
      <c r="W41" s="1">
        <v>0.80896301134089899</v>
      </c>
      <c r="X41">
        <v>0.12914406820919899</v>
      </c>
      <c r="Y41">
        <v>6.18929204499018E-2</v>
      </c>
      <c r="Z41">
        <v>0.19103698865910099</v>
      </c>
      <c r="AA41">
        <v>157.55076362013699</v>
      </c>
      <c r="AB41">
        <v>4024.0933029948901</v>
      </c>
      <c r="AC41" s="1">
        <v>510.34636495268398</v>
      </c>
      <c r="AD41" s="1">
        <v>115465.407072061</v>
      </c>
      <c r="AE41" s="1">
        <v>67</v>
      </c>
      <c r="AF41">
        <v>38977.5</v>
      </c>
      <c r="AG41" s="1">
        <v>60304.221598002499</v>
      </c>
      <c r="AH41" s="1">
        <v>41.799956767223101</v>
      </c>
      <c r="AI41">
        <v>24.299997326335902</v>
      </c>
      <c r="AJ41">
        <v>25.526887251780799</v>
      </c>
      <c r="AK41">
        <v>0.5</v>
      </c>
      <c r="AL41">
        <v>0.30623600000000001</v>
      </c>
      <c r="AM41">
        <v>0.42313299999999998</v>
      </c>
      <c r="AN41">
        <v>1060.9037379670399</v>
      </c>
      <c r="AO41">
        <v>1.05952726795699</v>
      </c>
      <c r="AP41">
        <v>1428.8983499779899</v>
      </c>
      <c r="AQ41" s="1">
        <v>2602.65901997631</v>
      </c>
      <c r="AR41" s="1">
        <v>9190.8542719346096</v>
      </c>
      <c r="AS41" s="1">
        <v>1008.9095438316</v>
      </c>
      <c r="AT41" s="1">
        <v>491.18637276786001</v>
      </c>
      <c r="AU41">
        <v>14722.5075584884</v>
      </c>
      <c r="AV41" s="1">
        <v>9482.3659141575008</v>
      </c>
      <c r="AW41" s="1">
        <v>0.56668508230000003</v>
      </c>
      <c r="AX41">
        <v>4701.9549104168</v>
      </c>
      <c r="AY41" s="1">
        <v>0.2809981949</v>
      </c>
      <c r="AZ41">
        <v>1055.7202831728</v>
      </c>
      <c r="BA41">
        <v>6.3091947800000006E-2</v>
      </c>
      <c r="BB41">
        <v>1493.0020068809999</v>
      </c>
      <c r="BC41" s="1">
        <v>8.9224775000000006E-2</v>
      </c>
      <c r="BD41">
        <v>16733.043114628101</v>
      </c>
      <c r="BE41" s="1">
        <v>0.559606213760794</v>
      </c>
      <c r="BF41">
        <v>0.22490436904997299</v>
      </c>
      <c r="BG41">
        <v>0.14727505157995399</v>
      </c>
      <c r="BH41">
        <v>6.00861837992459E-2</v>
      </c>
      <c r="BI41">
        <v>8.1281818100334292E-3</v>
      </c>
    </row>
    <row r="42" spans="1:61" x14ac:dyDescent="0.25">
      <c r="A42" t="s">
        <v>1395</v>
      </c>
      <c r="B42" t="s">
        <v>764</v>
      </c>
      <c r="C42">
        <v>36</v>
      </c>
      <c r="D42">
        <v>145.445488722222</v>
      </c>
      <c r="E42">
        <v>5236.0375940000004</v>
      </c>
      <c r="F42">
        <v>1.5405112366055001E-2</v>
      </c>
      <c r="G42">
        <v>6.3756188762343194E-2</v>
      </c>
      <c r="H42" t="e">
        <v>#N/A</v>
      </c>
      <c r="I42">
        <v>8.8210150113602906E-2</v>
      </c>
      <c r="J42">
        <v>0.75805478989397201</v>
      </c>
      <c r="K42">
        <v>7.3100339836510597E-2</v>
      </c>
      <c r="L42">
        <v>0.36338887062942099</v>
      </c>
      <c r="M42">
        <v>3.7057803384346701E-2</v>
      </c>
      <c r="N42">
        <v>0.17566281587351401</v>
      </c>
      <c r="O42">
        <v>73650.957199124707</v>
      </c>
      <c r="P42" s="1">
        <v>0.14689265536723201</v>
      </c>
      <c r="Q42">
        <v>0.403954802259887</v>
      </c>
      <c r="R42">
        <v>0.44915254237288099</v>
      </c>
      <c r="S42">
        <v>34</v>
      </c>
      <c r="T42">
        <v>115035.088235294</v>
      </c>
      <c r="U42" s="1">
        <v>154.001105705882</v>
      </c>
      <c r="V42">
        <v>301409.759129396</v>
      </c>
      <c r="W42" s="1">
        <v>0.76892196373747301</v>
      </c>
      <c r="X42">
        <v>0.196188358047476</v>
      </c>
      <c r="Y42">
        <v>3.4889678215050603E-2</v>
      </c>
      <c r="Z42">
        <v>0.23107803626252699</v>
      </c>
      <c r="AA42">
        <v>301.40975912939598</v>
      </c>
      <c r="AB42">
        <v>11165.7815572208</v>
      </c>
      <c r="AC42" s="1">
        <v>1099.46518271694</v>
      </c>
      <c r="AD42">
        <v>202018.638150852</v>
      </c>
      <c r="AE42" s="1">
        <v>337</v>
      </c>
      <c r="AF42">
        <v>50349</v>
      </c>
      <c r="AG42" s="1">
        <v>76996.149942560296</v>
      </c>
      <c r="AH42" s="1">
        <v>62.609983829325998</v>
      </c>
      <c r="AI42">
        <v>36.109999617390002</v>
      </c>
      <c r="AJ42">
        <v>36.164099017689402</v>
      </c>
      <c r="AK42">
        <v>3</v>
      </c>
      <c r="AL42">
        <v>1.4830380000000001</v>
      </c>
      <c r="AM42">
        <v>2.0746410000000002</v>
      </c>
      <c r="AN42">
        <v>0</v>
      </c>
      <c r="AO42" s="1">
        <v>1.1580924808409301</v>
      </c>
      <c r="AP42">
        <v>2136.7738407418301</v>
      </c>
      <c r="AQ42" s="1">
        <v>2547.3818131642702</v>
      </c>
      <c r="AR42" s="1">
        <v>9975.4821661045498</v>
      </c>
      <c r="AS42" s="1">
        <v>1222.59608818233</v>
      </c>
      <c r="AT42" s="1">
        <v>426.31174813524399</v>
      </c>
      <c r="AU42">
        <v>16308.5456563282</v>
      </c>
      <c r="AV42" s="1">
        <v>5028.779304832</v>
      </c>
      <c r="AW42" s="1">
        <v>0.30382797989999999</v>
      </c>
      <c r="AX42">
        <v>9645.5256496899001</v>
      </c>
      <c r="AY42" s="1">
        <v>0.58276181869999999</v>
      </c>
      <c r="AZ42">
        <v>913.20812657520003</v>
      </c>
      <c r="BA42" s="1">
        <v>5.51740618E-2</v>
      </c>
      <c r="BB42">
        <v>963.88980709290001</v>
      </c>
      <c r="BC42" s="1">
        <v>5.8236139499999999E-2</v>
      </c>
      <c r="BD42">
        <v>16551.402888190001</v>
      </c>
      <c r="BE42" s="1">
        <v>0.59202226131762603</v>
      </c>
      <c r="BF42">
        <v>0.236304450161995</v>
      </c>
      <c r="BG42">
        <v>8.44973082666374E-2</v>
      </c>
      <c r="BH42">
        <v>4.4627213456248899E-2</v>
      </c>
      <c r="BI42">
        <v>4.2548766797492601E-2</v>
      </c>
    </row>
    <row r="43" spans="1:61" x14ac:dyDescent="0.25">
      <c r="A43" t="s">
        <v>1396</v>
      </c>
      <c r="B43" t="s">
        <v>765</v>
      </c>
      <c r="C43">
        <v>53</v>
      </c>
      <c r="D43">
        <v>15.9510301886792</v>
      </c>
      <c r="E43">
        <v>845.40459999999996</v>
      </c>
      <c r="F43" t="e">
        <v>#N/A</v>
      </c>
      <c r="G43">
        <v>2.2708588261193902E-2</v>
      </c>
      <c r="H43" t="e">
        <v>#N/A</v>
      </c>
      <c r="I43">
        <v>8.0901465177609794E-2</v>
      </c>
      <c r="J43">
        <v>0.84512803457118701</v>
      </c>
      <c r="K43">
        <v>4.9902304158765301E-2</v>
      </c>
      <c r="L43">
        <v>0.67548415442411802</v>
      </c>
      <c r="M43">
        <v>2.9540850111890001E-2</v>
      </c>
      <c r="N43">
        <v>0.135322166283351</v>
      </c>
      <c r="O43">
        <v>57736.912708600801</v>
      </c>
      <c r="P43" s="1">
        <v>0.20895522388059701</v>
      </c>
      <c r="Q43">
        <v>0.134328358208955</v>
      </c>
      <c r="R43">
        <v>0.65671641791044799</v>
      </c>
      <c r="S43">
        <v>11.07</v>
      </c>
      <c r="T43">
        <v>65003.071364046998</v>
      </c>
      <c r="U43" s="1">
        <v>76.368979223125606</v>
      </c>
      <c r="V43">
        <v>363176.223550239</v>
      </c>
      <c r="W43" s="1">
        <v>0.80517101131694102</v>
      </c>
      <c r="X43">
        <v>0.144791378455943</v>
      </c>
      <c r="Y43">
        <v>5.00376102271156E-2</v>
      </c>
      <c r="Z43">
        <v>0.19482898868305901</v>
      </c>
      <c r="AA43">
        <v>363.176223550239</v>
      </c>
      <c r="AB43">
        <v>8351.48755992101</v>
      </c>
      <c r="AC43" s="1">
        <v>771.82094821816702</v>
      </c>
      <c r="AD43">
        <v>208991.89051701699</v>
      </c>
      <c r="AE43" s="1">
        <v>361</v>
      </c>
      <c r="AF43">
        <v>43623.5</v>
      </c>
      <c r="AG43" s="1">
        <v>76215.729351969494</v>
      </c>
      <c r="AH43" s="1">
        <v>45.149966575734403</v>
      </c>
      <c r="AI43">
        <v>19.9999967639156</v>
      </c>
      <c r="AJ43">
        <v>31.998280524624398</v>
      </c>
      <c r="AK43">
        <v>2.25</v>
      </c>
      <c r="AL43">
        <v>0.81567900000000004</v>
      </c>
      <c r="AM43">
        <v>1.953627</v>
      </c>
      <c r="AN43">
        <v>2159.3513094203699</v>
      </c>
      <c r="AO43" s="1">
        <v>0.88450840188923496</v>
      </c>
      <c r="AP43">
        <v>1950.42117111736</v>
      </c>
      <c r="AQ43" s="1">
        <v>3094.0756177574599</v>
      </c>
      <c r="AR43" s="1">
        <v>8253.3902938309093</v>
      </c>
      <c r="AS43" s="1">
        <v>982.78988545839502</v>
      </c>
      <c r="AT43">
        <v>303.95767896223902</v>
      </c>
      <c r="AU43">
        <v>14584.634647126401</v>
      </c>
      <c r="AV43" s="1">
        <v>4942.2818002204003</v>
      </c>
      <c r="AW43" s="1">
        <v>0.2971859858</v>
      </c>
      <c r="AX43">
        <v>8911.2223777667004</v>
      </c>
      <c r="AY43" s="1">
        <v>0.53584366770000003</v>
      </c>
      <c r="AZ43">
        <v>1473.2722844435</v>
      </c>
      <c r="BA43">
        <v>8.8589824299999995E-2</v>
      </c>
      <c r="BB43">
        <v>1303.4888828027999</v>
      </c>
      <c r="BC43" s="1">
        <v>7.8380522199999997E-2</v>
      </c>
      <c r="BD43">
        <v>16630.265345233402</v>
      </c>
      <c r="BE43" s="1">
        <v>0.60510934616661005</v>
      </c>
      <c r="BF43">
        <v>0.21865993355270599</v>
      </c>
      <c r="BG43">
        <v>0.112910581162473</v>
      </c>
      <c r="BH43">
        <v>4.1827788823847897E-2</v>
      </c>
      <c r="BI43">
        <v>2.1492350294363201E-2</v>
      </c>
    </row>
    <row r="44" spans="1:61" x14ac:dyDescent="0.25">
      <c r="A44" t="s">
        <v>1397</v>
      </c>
      <c r="B44" t="s">
        <v>766</v>
      </c>
      <c r="C44">
        <v>36</v>
      </c>
      <c r="D44">
        <v>70.444483277777806</v>
      </c>
      <c r="E44">
        <v>2536.0013979999999</v>
      </c>
      <c r="F44" t="e">
        <v>#N/A</v>
      </c>
      <c r="G44">
        <v>1.0753421037627201E-2</v>
      </c>
      <c r="H44" t="e">
        <v>#N/A</v>
      </c>
      <c r="I44">
        <v>0.23597132641225599</v>
      </c>
      <c r="J44">
        <v>0.72056890741017399</v>
      </c>
      <c r="K44">
        <v>2.8642689561751901E-2</v>
      </c>
      <c r="L44">
        <v>0.99997752273684903</v>
      </c>
      <c r="M44">
        <v>0.17635286396855299</v>
      </c>
      <c r="N44">
        <v>0.13444538365516501</v>
      </c>
      <c r="O44">
        <v>68716.515151515196</v>
      </c>
      <c r="P44" s="1">
        <v>0.101910828025478</v>
      </c>
      <c r="Q44">
        <v>0.11464968152866201</v>
      </c>
      <c r="R44">
        <v>0.78343949044586003</v>
      </c>
      <c r="S44">
        <v>14</v>
      </c>
      <c r="T44">
        <v>100354.928571429</v>
      </c>
      <c r="U44" s="1">
        <v>181.142957</v>
      </c>
      <c r="V44">
        <v>204099.24868661299</v>
      </c>
      <c r="W44" s="1">
        <v>0.74259054330367902</v>
      </c>
      <c r="X44">
        <v>0.22115276088504399</v>
      </c>
      <c r="Y44">
        <v>3.6256695811277398E-2</v>
      </c>
      <c r="Z44">
        <v>0.25740945669632098</v>
      </c>
      <c r="AA44">
        <v>204.09924868661301</v>
      </c>
      <c r="AB44">
        <v>6503.2318251111601</v>
      </c>
      <c r="AC44" s="1">
        <v>671.10953146249005</v>
      </c>
      <c r="AD44">
        <v>174253.657059713</v>
      </c>
      <c r="AE44" s="1">
        <v>236</v>
      </c>
      <c r="AF44">
        <v>44360</v>
      </c>
      <c r="AG44" s="1">
        <v>78375.767136970899</v>
      </c>
      <c r="AH44" s="1">
        <v>52.969948290341399</v>
      </c>
      <c r="AI44">
        <v>30.207498724899601</v>
      </c>
      <c r="AJ44">
        <v>33.961897400299002</v>
      </c>
      <c r="AK44">
        <v>0.9</v>
      </c>
      <c r="AL44">
        <v>0.623251</v>
      </c>
      <c r="AM44">
        <v>0.72599499999999995</v>
      </c>
      <c r="AN44">
        <v>0</v>
      </c>
      <c r="AO44" s="1">
        <v>0.85530791125234096</v>
      </c>
      <c r="AP44">
        <v>1301.1066131912301</v>
      </c>
      <c r="AQ44" s="1">
        <v>2429.2095559799</v>
      </c>
      <c r="AR44" s="1">
        <v>7959.9094763590501</v>
      </c>
      <c r="AS44" s="1">
        <v>703.52488031238897</v>
      </c>
      <c r="AT44">
        <v>347.62835726165503</v>
      </c>
      <c r="AU44">
        <v>12741.3788831042</v>
      </c>
      <c r="AV44" s="1">
        <v>6390.9191636388996</v>
      </c>
      <c r="AW44" s="1">
        <v>0.45680399310000003</v>
      </c>
      <c r="AX44">
        <v>5864.3852528965999</v>
      </c>
      <c r="AY44" s="1">
        <v>0.41916890699999998</v>
      </c>
      <c r="AZ44">
        <v>694.24297947549996</v>
      </c>
      <c r="BA44" s="1">
        <v>4.9622434100000001E-2</v>
      </c>
      <c r="BB44">
        <v>1040.9589480376001</v>
      </c>
      <c r="BC44">
        <v>7.4404665699999997E-2</v>
      </c>
      <c r="BD44">
        <v>13990.506344048599</v>
      </c>
      <c r="BE44" s="1">
        <v>0.57936838532586399</v>
      </c>
      <c r="BF44">
        <v>0.223146336560058</v>
      </c>
      <c r="BG44">
        <v>0.11237236106163501</v>
      </c>
      <c r="BH44">
        <v>4.6125783218426801E-2</v>
      </c>
      <c r="BI44">
        <v>3.8987133834016897E-2</v>
      </c>
    </row>
    <row r="45" spans="1:61" x14ac:dyDescent="0.25">
      <c r="A45" t="s">
        <v>1399</v>
      </c>
      <c r="B45" t="s">
        <v>768</v>
      </c>
      <c r="C45">
        <v>4</v>
      </c>
      <c r="D45">
        <v>271.36577199999999</v>
      </c>
      <c r="E45">
        <v>1085.463088</v>
      </c>
      <c r="F45" t="e">
        <v>#N/A</v>
      </c>
      <c r="G45">
        <v>0.94305369652891002</v>
      </c>
      <c r="H45" t="e">
        <v>#N/A</v>
      </c>
      <c r="I45">
        <v>2.72048587618966E-2</v>
      </c>
      <c r="J45" t="e">
        <v>#N/A</v>
      </c>
      <c r="K45">
        <v>2.5122407175513999E-2</v>
      </c>
      <c r="L45">
        <v>0.99988709703807299</v>
      </c>
      <c r="M45">
        <v>4.1847323875923E-2</v>
      </c>
      <c r="N45">
        <v>0.21624190090091699</v>
      </c>
      <c r="O45">
        <v>66273.591217855399</v>
      </c>
      <c r="P45" s="1">
        <v>0.171171171171171</v>
      </c>
      <c r="Q45">
        <v>0.33333333333333298</v>
      </c>
      <c r="R45">
        <v>0.49549549549549499</v>
      </c>
      <c r="S45">
        <v>22</v>
      </c>
      <c r="T45">
        <v>114179.136363636</v>
      </c>
      <c r="U45" s="1">
        <v>49.339231272727297</v>
      </c>
      <c r="V45">
        <v>198141.357709623</v>
      </c>
      <c r="W45" s="1">
        <v>0.67116486225069305</v>
      </c>
      <c r="X45">
        <v>0.21032645662006599</v>
      </c>
      <c r="Y45">
        <v>0.118508681129241</v>
      </c>
      <c r="Z45">
        <v>0.328835137749307</v>
      </c>
      <c r="AA45">
        <v>198.14135770962301</v>
      </c>
      <c r="AB45">
        <v>9319.7650955036406</v>
      </c>
      <c r="AC45" s="1">
        <v>896.92775439638001</v>
      </c>
      <c r="AD45">
        <v>66425.230857962495</v>
      </c>
      <c r="AE45" s="1">
        <v>12</v>
      </c>
      <c r="AF45">
        <v>26816</v>
      </c>
      <c r="AG45" s="1">
        <v>37571.143111992104</v>
      </c>
      <c r="AH45" s="1">
        <v>88.379988127872195</v>
      </c>
      <c r="AI45">
        <v>35.303798307554402</v>
      </c>
      <c r="AJ45">
        <v>61.178588110926697</v>
      </c>
      <c r="AK45">
        <v>0</v>
      </c>
      <c r="AL45">
        <v>0</v>
      </c>
      <c r="AM45">
        <v>0</v>
      </c>
      <c r="AN45">
        <v>0</v>
      </c>
      <c r="AO45">
        <v>2.05660227965648</v>
      </c>
      <c r="AP45">
        <v>9851.7517714061705</v>
      </c>
      <c r="AQ45" s="1">
        <v>8815.8200364340992</v>
      </c>
      <c r="AR45" s="1">
        <v>16783.3457456086</v>
      </c>
      <c r="AS45" s="1">
        <v>3055.24322905396</v>
      </c>
      <c r="AT45">
        <v>2209.8005971070002</v>
      </c>
      <c r="AU45">
        <v>40715.9613796099</v>
      </c>
      <c r="AV45" s="1">
        <v>26806.1039303367</v>
      </c>
      <c r="AW45" s="1">
        <v>0.56050950489999996</v>
      </c>
      <c r="AX45">
        <v>8088.9138078328997</v>
      </c>
      <c r="AY45" s="1">
        <v>0.16913733850000001</v>
      </c>
      <c r="AZ45">
        <v>2750.0314528832</v>
      </c>
      <c r="BA45">
        <v>5.7502528999999997E-2</v>
      </c>
      <c r="BB45">
        <v>10179.4813366618</v>
      </c>
      <c r="BC45" s="1">
        <v>0.21285062760000001</v>
      </c>
      <c r="BD45">
        <v>47824.530527714604</v>
      </c>
      <c r="BE45" s="1">
        <v>0.45630488090201898</v>
      </c>
      <c r="BF45">
        <v>0.179530329757808</v>
      </c>
      <c r="BG45">
        <v>0.289576590124143</v>
      </c>
      <c r="BH45">
        <v>5.5150796201756502E-2</v>
      </c>
      <c r="BI45">
        <v>1.9437403014272998E-2</v>
      </c>
    </row>
    <row r="46" spans="1:61" x14ac:dyDescent="0.25">
      <c r="A46" t="s">
        <v>1403</v>
      </c>
      <c r="B46" t="s">
        <v>773</v>
      </c>
      <c r="C46">
        <v>14</v>
      </c>
      <c r="D46">
        <v>134.69979107142899</v>
      </c>
      <c r="E46">
        <v>1885.7970749999999</v>
      </c>
      <c r="F46" t="e">
        <v>#N/A</v>
      </c>
      <c r="G46">
        <v>5.15733161982233E-2</v>
      </c>
      <c r="H46" t="e">
        <v>#N/A</v>
      </c>
      <c r="I46">
        <v>3.2357292652854003E-2</v>
      </c>
      <c r="J46">
        <v>0.79462695384437099</v>
      </c>
      <c r="K46">
        <v>0.113367436006163</v>
      </c>
      <c r="L46">
        <v>0.99832753438117405</v>
      </c>
      <c r="M46">
        <v>5.5208359131665502E-3</v>
      </c>
      <c r="N46">
        <v>0.24026487700930901</v>
      </c>
      <c r="O46">
        <v>52158.713075337801</v>
      </c>
      <c r="P46" s="1">
        <v>0.232558139534884</v>
      </c>
      <c r="Q46">
        <v>0.20348837209302301</v>
      </c>
      <c r="R46">
        <v>0.56395348837209303</v>
      </c>
      <c r="S46">
        <v>20.6</v>
      </c>
      <c r="T46">
        <v>74108.165048543699</v>
      </c>
      <c r="U46" s="1">
        <v>91.543547330097098</v>
      </c>
      <c r="V46">
        <v>115489.303110728</v>
      </c>
      <c r="W46" s="1">
        <v>0.72896810997082995</v>
      </c>
      <c r="X46">
        <v>0.135599213533772</v>
      </c>
      <c r="Y46">
        <v>0.135432676495398</v>
      </c>
      <c r="Z46">
        <v>0.27103189002917</v>
      </c>
      <c r="AA46">
        <v>115.489303110728</v>
      </c>
      <c r="AB46">
        <v>3072.0829281167498</v>
      </c>
      <c r="AC46" s="1">
        <v>354.941445648387</v>
      </c>
      <c r="AD46" s="1">
        <v>79908.255525192595</v>
      </c>
      <c r="AE46" s="1">
        <v>22</v>
      </c>
      <c r="AF46">
        <v>35031.5</v>
      </c>
      <c r="AG46" s="1">
        <v>50375.121395806003</v>
      </c>
      <c r="AH46" s="1">
        <v>32.6699733521383</v>
      </c>
      <c r="AI46">
        <v>25.088497515015</v>
      </c>
      <c r="AJ46">
        <v>28.667479116770298</v>
      </c>
      <c r="AK46">
        <v>0.5</v>
      </c>
      <c r="AL46">
        <v>0.34850199999999998</v>
      </c>
      <c r="AM46">
        <v>0.48230400000000001</v>
      </c>
      <c r="AN46">
        <v>0</v>
      </c>
      <c r="AO46" s="1">
        <v>0.75848952508126699</v>
      </c>
      <c r="AP46">
        <v>1608.87967757613</v>
      </c>
      <c r="AQ46" s="1">
        <v>3723.1943898311602</v>
      </c>
      <c r="AR46" s="1">
        <v>10874.1118022998</v>
      </c>
      <c r="AS46" s="1">
        <v>1157.8879874972799</v>
      </c>
      <c r="AT46" s="1">
        <v>399.19058629359699</v>
      </c>
      <c r="AU46">
        <v>17763.264443497999</v>
      </c>
      <c r="AV46" s="1">
        <v>12294.3918455984</v>
      </c>
      <c r="AW46" s="1">
        <v>0.68404637660000001</v>
      </c>
      <c r="AX46">
        <v>2624.3864106654</v>
      </c>
      <c r="AY46" s="1">
        <v>0.14601795989999999</v>
      </c>
      <c r="AZ46">
        <v>544.87734440320003</v>
      </c>
      <c r="BA46">
        <v>3.0316373300000001E-2</v>
      </c>
      <c r="BB46">
        <v>2509.3828739529999</v>
      </c>
      <c r="BC46" s="1">
        <v>0.1396192902</v>
      </c>
      <c r="BD46">
        <v>17973.03847462</v>
      </c>
      <c r="BE46" s="1">
        <v>0.54238425638634302</v>
      </c>
      <c r="BF46">
        <v>0.30926967161336699</v>
      </c>
      <c r="BG46">
        <v>0.112283301759911</v>
      </c>
      <c r="BH46">
        <v>3.0485943858936399E-2</v>
      </c>
      <c r="BI46">
        <v>5.5768263814415303E-3</v>
      </c>
    </row>
    <row r="47" spans="1:61" x14ac:dyDescent="0.25">
      <c r="A47" t="s">
        <v>1405</v>
      </c>
      <c r="B47" t="s">
        <v>775</v>
      </c>
      <c r="C47">
        <v>31</v>
      </c>
      <c r="D47">
        <v>28.072956290322601</v>
      </c>
      <c r="E47">
        <v>870.26164500000004</v>
      </c>
      <c r="F47" t="e">
        <v>#N/A</v>
      </c>
      <c r="G47" t="e">
        <v>#N/A</v>
      </c>
      <c r="H47" t="e">
        <v>#N/A</v>
      </c>
      <c r="I47">
        <v>4.09803707576624E-2</v>
      </c>
      <c r="J47">
        <v>0.913822793821641</v>
      </c>
      <c r="K47">
        <v>3.66346197411693E-2</v>
      </c>
      <c r="L47">
        <v>0.995336959886718</v>
      </c>
      <c r="M47" t="e">
        <v>#N/A</v>
      </c>
      <c r="N47">
        <v>0.19494749445681001</v>
      </c>
      <c r="O47">
        <v>45305.084837545102</v>
      </c>
      <c r="P47" s="1">
        <v>0.223529411764706</v>
      </c>
      <c r="Q47">
        <v>0.188235294117647</v>
      </c>
      <c r="R47">
        <v>0.58823529411764697</v>
      </c>
      <c r="S47">
        <v>8.25</v>
      </c>
      <c r="T47">
        <v>79284.060606060593</v>
      </c>
      <c r="U47" s="1">
        <v>105.48626</v>
      </c>
      <c r="V47">
        <v>200837.71473118299</v>
      </c>
      <c r="W47" s="1">
        <v>0.80320384278964296</v>
      </c>
      <c r="X47">
        <v>9.7269582980702304E-2</v>
      </c>
      <c r="Y47">
        <v>9.9526574229654705E-2</v>
      </c>
      <c r="Z47">
        <v>0.19679615721035701</v>
      </c>
      <c r="AA47">
        <v>200.83771473118301</v>
      </c>
      <c r="AB47">
        <v>4045.6832956254202</v>
      </c>
      <c r="AC47" s="1">
        <v>601.28411151568105</v>
      </c>
      <c r="AD47">
        <v>135923.04377553001</v>
      </c>
      <c r="AE47" s="1">
        <v>109</v>
      </c>
      <c r="AF47">
        <v>38604</v>
      </c>
      <c r="AG47" s="1">
        <v>59293.4486787204</v>
      </c>
      <c r="AH47" s="1">
        <v>21.199984593619298</v>
      </c>
      <c r="AI47">
        <v>20.0068938959744</v>
      </c>
      <c r="AJ47">
        <v>20.196095385482302</v>
      </c>
      <c r="AK47">
        <v>5.0999999999999996</v>
      </c>
      <c r="AL47">
        <v>5.0999999999999996</v>
      </c>
      <c r="AM47">
        <v>5.0999999999999996</v>
      </c>
      <c r="AN47">
        <v>1073.11655680287</v>
      </c>
      <c r="AO47" s="1">
        <v>0.93293212091770295</v>
      </c>
      <c r="AP47">
        <v>2212.8991907945101</v>
      </c>
      <c r="AQ47" s="1">
        <v>3201.6001578467799</v>
      </c>
      <c r="AR47" s="1">
        <v>8916.9995191503604</v>
      </c>
      <c r="AS47" s="1">
        <v>966.91701264164101</v>
      </c>
      <c r="AT47">
        <v>832.70293958548496</v>
      </c>
      <c r="AU47">
        <v>16131.118820018801</v>
      </c>
      <c r="AV47" s="1">
        <v>9600.7558653159995</v>
      </c>
      <c r="AW47" s="1">
        <v>0.57563243139999998</v>
      </c>
      <c r="AX47">
        <v>4395.5547163017</v>
      </c>
      <c r="AY47" s="1">
        <v>0.26354423380000003</v>
      </c>
      <c r="AZ47">
        <v>1169.1895285594001</v>
      </c>
      <c r="BA47">
        <v>7.0101085800000004E-2</v>
      </c>
      <c r="BB47">
        <v>1513.1221180067</v>
      </c>
      <c r="BC47" s="1">
        <v>9.0722249000000005E-2</v>
      </c>
      <c r="BD47">
        <v>16678.622228183802</v>
      </c>
      <c r="BE47" s="1">
        <v>0.43652789161354999</v>
      </c>
      <c r="BF47">
        <v>0.27132666234553598</v>
      </c>
      <c r="BG47">
        <v>0.18792109444993499</v>
      </c>
      <c r="BH47">
        <v>2.71810546580342E-2</v>
      </c>
      <c r="BI47">
        <v>7.7043296932944497E-2</v>
      </c>
    </row>
    <row r="48" spans="1:61" x14ac:dyDescent="0.25">
      <c r="A48" t="s">
        <v>1410</v>
      </c>
      <c r="B48" t="s">
        <v>780</v>
      </c>
      <c r="C48">
        <v>117</v>
      </c>
      <c r="D48">
        <v>14.8922476068376</v>
      </c>
      <c r="E48">
        <v>1742.3929700000001</v>
      </c>
      <c r="F48">
        <v>9.1767622008528393E-3</v>
      </c>
      <c r="G48">
        <v>1.03435539127962E-2</v>
      </c>
      <c r="H48" t="e">
        <v>#N/A</v>
      </c>
      <c r="I48">
        <v>2.25420883155301E-2</v>
      </c>
      <c r="J48">
        <v>0.90533973070876805</v>
      </c>
      <c r="K48">
        <v>5.1129345555253801E-2</v>
      </c>
      <c r="L48">
        <v>0.46737229813597497</v>
      </c>
      <c r="M48">
        <v>8.0048453889667096E-3</v>
      </c>
      <c r="N48">
        <v>0.22127927894499599</v>
      </c>
      <c r="O48">
        <v>61360.926525043797</v>
      </c>
      <c r="P48" s="1">
        <v>0.248</v>
      </c>
      <c r="Q48">
        <v>0.16800000000000001</v>
      </c>
      <c r="R48">
        <v>0.58399999999999996</v>
      </c>
      <c r="S48">
        <v>11</v>
      </c>
      <c r="T48">
        <v>100527.090909091</v>
      </c>
      <c r="U48" s="1">
        <v>158.399360909091</v>
      </c>
      <c r="V48">
        <v>269876.43895280402</v>
      </c>
      <c r="W48" s="1">
        <v>0.82756180948670699</v>
      </c>
      <c r="X48">
        <v>0.13759364257735501</v>
      </c>
      <c r="Y48">
        <v>3.4844547935938101E-2</v>
      </c>
      <c r="Z48">
        <v>0.17243819051329301</v>
      </c>
      <c r="AA48">
        <v>269.87643895280399</v>
      </c>
      <c r="AB48">
        <v>5528.3498991619599</v>
      </c>
      <c r="AC48" s="1">
        <v>839.29029511637702</v>
      </c>
      <c r="AD48">
        <v>188059.69174764201</v>
      </c>
      <c r="AE48" s="1">
        <v>283</v>
      </c>
      <c r="AF48">
        <v>40939</v>
      </c>
      <c r="AG48" s="1">
        <v>63762.031689596501</v>
      </c>
      <c r="AH48" s="1">
        <v>32.399978516909997</v>
      </c>
      <c r="AI48">
        <v>20.002299399612099</v>
      </c>
      <c r="AJ48">
        <v>20.3689847895164</v>
      </c>
      <c r="AK48">
        <v>0.5</v>
      </c>
      <c r="AL48">
        <v>0.30580200000000002</v>
      </c>
      <c r="AM48">
        <v>0.39736100000000002</v>
      </c>
      <c r="AN48">
        <v>3509.4761832056702</v>
      </c>
      <c r="AO48">
        <v>1.6883254231746201</v>
      </c>
      <c r="AP48">
        <v>2574.8097112673699</v>
      </c>
      <c r="AQ48" s="1">
        <v>3198.9517209771602</v>
      </c>
      <c r="AR48" s="1">
        <v>9302.1258459278506</v>
      </c>
      <c r="AS48" s="1">
        <v>1182.83110956307</v>
      </c>
      <c r="AT48">
        <v>251.70835600880599</v>
      </c>
      <c r="AU48">
        <v>16510.426743744301</v>
      </c>
      <c r="AV48" s="1">
        <v>6849.3694283908999</v>
      </c>
      <c r="AW48" s="1">
        <v>0.38609558449999998</v>
      </c>
      <c r="AX48">
        <v>8537.5013930044006</v>
      </c>
      <c r="AY48" s="1">
        <v>0.48125475280000002</v>
      </c>
      <c r="AZ48">
        <v>1379.8257083238</v>
      </c>
      <c r="BA48">
        <v>7.7780096300000004E-2</v>
      </c>
      <c r="BB48">
        <v>973.39090673340002</v>
      </c>
      <c r="BC48" s="1">
        <v>5.4869566500000001E-2</v>
      </c>
      <c r="BD48">
        <v>17740.087436452501</v>
      </c>
      <c r="BE48" s="1">
        <v>0.52199126853711997</v>
      </c>
      <c r="BF48">
        <v>0.226537437813709</v>
      </c>
      <c r="BG48">
        <v>0.18520154772890199</v>
      </c>
      <c r="BH48">
        <v>3.7021151870044497E-2</v>
      </c>
      <c r="BI48">
        <v>2.9248594050224602E-2</v>
      </c>
    </row>
    <row r="49" spans="1:61" x14ac:dyDescent="0.25">
      <c r="A49" t="s">
        <v>1419</v>
      </c>
      <c r="B49" t="s">
        <v>789</v>
      </c>
      <c r="C49">
        <v>26</v>
      </c>
      <c r="D49">
        <v>206.62113892307701</v>
      </c>
      <c r="E49">
        <v>5372.1496120000002</v>
      </c>
      <c r="F49">
        <v>2.64865373813265E-3</v>
      </c>
      <c r="G49">
        <v>0.17588345849982201</v>
      </c>
      <c r="H49" t="e">
        <v>#N/A</v>
      </c>
      <c r="I49">
        <v>0.183828873957849</v>
      </c>
      <c r="J49">
        <v>0.44614877190368102</v>
      </c>
      <c r="K49">
        <v>0.19092984941641</v>
      </c>
      <c r="L49">
        <v>0.99916028805986401</v>
      </c>
      <c r="M49">
        <v>3.01301120646113E-2</v>
      </c>
      <c r="N49">
        <v>0.19459714547205401</v>
      </c>
      <c r="O49">
        <v>66067.346318344702</v>
      </c>
      <c r="P49" s="1">
        <v>0.175355450236967</v>
      </c>
      <c r="Q49">
        <v>0.20616113744075801</v>
      </c>
      <c r="R49">
        <v>0.61848341232227499</v>
      </c>
      <c r="S49">
        <v>58</v>
      </c>
      <c r="T49">
        <v>85274.344827586203</v>
      </c>
      <c r="U49" s="1">
        <v>92.623269172413799</v>
      </c>
      <c r="V49">
        <v>242421.61407622401</v>
      </c>
      <c r="W49" s="1">
        <v>0.68648354783403598</v>
      </c>
      <c r="X49">
        <v>0.26490932932741101</v>
      </c>
      <c r="Y49">
        <v>4.8607122838552501E-2</v>
      </c>
      <c r="Z49">
        <v>0.31351645216596402</v>
      </c>
      <c r="AA49">
        <v>242.42161407622399</v>
      </c>
      <c r="AB49">
        <v>7874.20624055397</v>
      </c>
      <c r="AC49" s="1">
        <v>773.40785348179895</v>
      </c>
      <c r="AD49">
        <v>131579.16536425101</v>
      </c>
      <c r="AE49" s="1">
        <v>96</v>
      </c>
      <c r="AF49">
        <v>37399</v>
      </c>
      <c r="AG49" s="1">
        <v>52534.170201286601</v>
      </c>
      <c r="AH49" s="1">
        <v>61.609992562669099</v>
      </c>
      <c r="AI49">
        <v>29.779999058415399</v>
      </c>
      <c r="AJ49">
        <v>34.137299136931503</v>
      </c>
      <c r="AK49">
        <v>0.5</v>
      </c>
      <c r="AL49">
        <v>0.30021799999999998</v>
      </c>
      <c r="AM49">
        <v>0.373919</v>
      </c>
      <c r="AN49">
        <v>0</v>
      </c>
      <c r="AO49">
        <v>1.15362458712626</v>
      </c>
      <c r="AP49">
        <v>2039.1227629868199</v>
      </c>
      <c r="AQ49" s="1">
        <v>3601.9888885402802</v>
      </c>
      <c r="AR49" s="1">
        <v>9267.5663627813792</v>
      </c>
      <c r="AS49" s="1">
        <v>1238.7539180098299</v>
      </c>
      <c r="AT49">
        <v>392.331753995089</v>
      </c>
      <c r="AU49">
        <v>16539.763686313399</v>
      </c>
      <c r="AV49" s="1">
        <v>8579.6474408462</v>
      </c>
      <c r="AW49" s="1">
        <v>0.47590745620000002</v>
      </c>
      <c r="AX49">
        <v>6374.4119331715001</v>
      </c>
      <c r="AY49" s="1">
        <v>0.35358447869999998</v>
      </c>
      <c r="AZ49">
        <v>534.31438066650003</v>
      </c>
      <c r="BA49" s="1">
        <v>2.9638070700000001E-2</v>
      </c>
      <c r="BB49">
        <v>2539.6006540571002</v>
      </c>
      <c r="BC49" s="1">
        <v>0.1408699944</v>
      </c>
      <c r="BD49">
        <v>18027.974408741298</v>
      </c>
      <c r="BE49" s="1">
        <v>0.56977058067375197</v>
      </c>
      <c r="BF49">
        <v>0.21099424239277101</v>
      </c>
      <c r="BG49">
        <v>0.18505481889043099</v>
      </c>
      <c r="BH49">
        <v>2.3879657256316598E-2</v>
      </c>
      <c r="BI49">
        <v>1.03007007867295E-2</v>
      </c>
    </row>
    <row r="50" spans="1:61" x14ac:dyDescent="0.25">
      <c r="A50" t="s">
        <v>1420</v>
      </c>
      <c r="B50" t="s">
        <v>790</v>
      </c>
      <c r="C50">
        <v>11</v>
      </c>
      <c r="D50">
        <v>370.850909818182</v>
      </c>
      <c r="E50">
        <v>4079.3600080000001</v>
      </c>
      <c r="F50">
        <v>3.03216871199394E-3</v>
      </c>
      <c r="G50">
        <v>0.84022469512837505</v>
      </c>
      <c r="H50">
        <v>2.3213535432923199E-3</v>
      </c>
      <c r="I50">
        <v>4.7107503230832001E-2</v>
      </c>
      <c r="J50">
        <v>4.4041958561863298E-2</v>
      </c>
      <c r="K50">
        <v>6.3272320823643299E-2</v>
      </c>
      <c r="L50">
        <v>0.99933161035292695</v>
      </c>
      <c r="M50">
        <v>8.3613418256939E-3</v>
      </c>
      <c r="N50">
        <v>0.22424414346921701</v>
      </c>
      <c r="O50">
        <v>80969.576990900794</v>
      </c>
      <c r="P50" s="1">
        <v>0.105540897097625</v>
      </c>
      <c r="Q50">
        <v>0.24538258575197899</v>
      </c>
      <c r="R50">
        <v>0.64907651715039605</v>
      </c>
      <c r="S50">
        <v>63.78</v>
      </c>
      <c r="T50">
        <v>93414.4402634055</v>
      </c>
      <c r="U50" s="1">
        <v>63.959862151144598</v>
      </c>
      <c r="V50">
        <v>246962.366161432</v>
      </c>
      <c r="W50" s="1">
        <v>0.73810651741568101</v>
      </c>
      <c r="X50">
        <v>0.21949378251035001</v>
      </c>
      <c r="Y50">
        <v>4.23997000739691E-2</v>
      </c>
      <c r="Z50">
        <v>0.26189348258431899</v>
      </c>
      <c r="AA50">
        <v>246.96236616143199</v>
      </c>
      <c r="AB50">
        <v>10236.485359984899</v>
      </c>
      <c r="AC50" s="1">
        <v>949.31275798299203</v>
      </c>
      <c r="AD50">
        <v>94228.526866052605</v>
      </c>
      <c r="AE50" s="1">
        <v>34</v>
      </c>
      <c r="AF50">
        <v>35378</v>
      </c>
      <c r="AG50" s="1">
        <v>47888.488022437799</v>
      </c>
      <c r="AH50" s="1">
        <v>81.419980704900894</v>
      </c>
      <c r="AI50">
        <v>35.412399415748297</v>
      </c>
      <c r="AJ50">
        <v>54.0300972293686</v>
      </c>
      <c r="AK50">
        <v>2.5</v>
      </c>
      <c r="AL50">
        <v>1.281622</v>
      </c>
      <c r="AM50">
        <v>1.7674719999999999</v>
      </c>
      <c r="AN50">
        <v>0</v>
      </c>
      <c r="AO50" s="1">
        <v>1.4659277278248599</v>
      </c>
      <c r="AP50">
        <v>3516.2086165159099</v>
      </c>
      <c r="AQ50" s="1">
        <v>5007.41864898923</v>
      </c>
      <c r="AR50" s="1">
        <v>12184.6596947861</v>
      </c>
      <c r="AS50" s="1">
        <v>2637.6827097629298</v>
      </c>
      <c r="AT50">
        <v>1213.22160346089</v>
      </c>
      <c r="AU50">
        <v>24559.191273515102</v>
      </c>
      <c r="AV50" s="1">
        <v>10187.1293093203</v>
      </c>
      <c r="AW50" s="1">
        <v>0.41138596550000001</v>
      </c>
      <c r="AX50">
        <v>10645.814393332401</v>
      </c>
      <c r="AY50" s="1">
        <v>0.42990900570000001</v>
      </c>
      <c r="AZ50">
        <v>1054.0558079057</v>
      </c>
      <c r="BA50">
        <v>4.2565844899999997E-2</v>
      </c>
      <c r="BB50">
        <v>2875.9485825910001</v>
      </c>
      <c r="BC50" s="1">
        <v>0.1161391839</v>
      </c>
      <c r="BD50">
        <v>24762.9480931494</v>
      </c>
      <c r="BE50" s="1">
        <v>0.53286905472995405</v>
      </c>
      <c r="BF50">
        <v>0.18979821878838701</v>
      </c>
      <c r="BG50">
        <v>0.23098824408462701</v>
      </c>
      <c r="BH50">
        <v>3.2629513363525098E-2</v>
      </c>
      <c r="BI50">
        <v>1.37149690335076E-2</v>
      </c>
    </row>
    <row r="51" spans="1:61" x14ac:dyDescent="0.25">
      <c r="A51" t="s">
        <v>1906</v>
      </c>
      <c r="B51" t="s">
        <v>793</v>
      </c>
      <c r="C51">
        <v>38</v>
      </c>
      <c r="D51">
        <v>105.34188281578901</v>
      </c>
      <c r="E51">
        <v>4002.9915470000001</v>
      </c>
      <c r="F51">
        <v>2.2755397757786299E-2</v>
      </c>
      <c r="G51">
        <v>0.120196156771431</v>
      </c>
      <c r="H51" t="e">
        <v>#N/A</v>
      </c>
      <c r="I51">
        <v>5.1193510825026399E-2</v>
      </c>
      <c r="J51">
        <v>0.69328984159875995</v>
      </c>
      <c r="K51">
        <v>0.11040781762273</v>
      </c>
      <c r="L51">
        <v>0.97391941301762497</v>
      </c>
      <c r="M51">
        <v>2.2837505962054701E-2</v>
      </c>
      <c r="N51">
        <v>0.20494126141317601</v>
      </c>
      <c r="O51">
        <v>64595.491279815302</v>
      </c>
      <c r="P51" s="1">
        <v>0.294701986754967</v>
      </c>
      <c r="Q51">
        <v>0.16887417218542999</v>
      </c>
      <c r="R51">
        <v>0.53642384105960295</v>
      </c>
      <c r="S51">
        <v>27.5</v>
      </c>
      <c r="T51">
        <v>115061.2</v>
      </c>
      <c r="U51" s="1">
        <v>145.56332898181799</v>
      </c>
      <c r="V51">
        <v>249344.056384039</v>
      </c>
      <c r="W51" s="1">
        <v>0.77674280647914695</v>
      </c>
      <c r="X51">
        <v>0.18375371190790599</v>
      </c>
      <c r="Y51">
        <v>3.9503481612946902E-2</v>
      </c>
      <c r="Z51">
        <v>0.22325719352085299</v>
      </c>
      <c r="AA51">
        <v>249.34405638403899</v>
      </c>
      <c r="AB51">
        <v>6520.6390504526298</v>
      </c>
      <c r="AC51" s="1">
        <v>748.63183317134303</v>
      </c>
      <c r="AD51">
        <v>162792.86203416801</v>
      </c>
      <c r="AE51" s="1">
        <v>192</v>
      </c>
      <c r="AF51">
        <v>40389</v>
      </c>
      <c r="AG51" s="1">
        <v>62211.563748579101</v>
      </c>
      <c r="AH51" s="1">
        <v>47.089955946466198</v>
      </c>
      <c r="AI51">
        <v>25.2899981709933</v>
      </c>
      <c r="AJ51">
        <v>25.289990412120702</v>
      </c>
      <c r="AK51">
        <v>2.08</v>
      </c>
      <c r="AL51">
        <v>1.310327</v>
      </c>
      <c r="AM51">
        <v>1.6933929999999999</v>
      </c>
      <c r="AN51">
        <v>1555.70429437132</v>
      </c>
      <c r="AO51">
        <v>1.08971416098645</v>
      </c>
      <c r="AP51">
        <v>2000.5643594230601</v>
      </c>
      <c r="AQ51" s="1">
        <v>2909.0564252445602</v>
      </c>
      <c r="AR51" s="1">
        <v>9389.4404094278798</v>
      </c>
      <c r="AS51" s="1">
        <v>1279.2217544995001</v>
      </c>
      <c r="AT51">
        <v>430.87112469488301</v>
      </c>
      <c r="AU51">
        <v>16009.154073289899</v>
      </c>
      <c r="AV51" s="1">
        <v>6976.9313613615004</v>
      </c>
      <c r="AW51" s="1">
        <v>0.42153841990000002</v>
      </c>
      <c r="AX51">
        <v>7344.7770704256</v>
      </c>
      <c r="AY51" s="1">
        <v>0.44376324779999998</v>
      </c>
      <c r="AZ51">
        <v>870.38624813230001</v>
      </c>
      <c r="BA51">
        <v>5.2587767399999999E-2</v>
      </c>
      <c r="BB51">
        <v>1359.0214991892001</v>
      </c>
      <c r="BC51" s="1">
        <v>8.2110564900000002E-2</v>
      </c>
      <c r="BD51">
        <v>16551.116179108602</v>
      </c>
      <c r="BE51" s="1">
        <v>0.58784596030889402</v>
      </c>
      <c r="BF51">
        <v>0.23167231218072801</v>
      </c>
      <c r="BG51">
        <v>0.14071200937683701</v>
      </c>
      <c r="BH51">
        <v>2.8689096149858699E-2</v>
      </c>
      <c r="BI51">
        <v>1.1080621983682801E-2</v>
      </c>
    </row>
    <row r="52" spans="1:61" x14ac:dyDescent="0.25">
      <c r="A52" t="s">
        <v>1429</v>
      </c>
      <c r="B52" t="s">
        <v>801</v>
      </c>
      <c r="C52">
        <v>4</v>
      </c>
      <c r="D52">
        <v>338.07631574999999</v>
      </c>
      <c r="E52">
        <v>1352.305263</v>
      </c>
      <c r="F52">
        <v>2.9516850977140598E-2</v>
      </c>
      <c r="G52">
        <v>5.6333956768716602E-2</v>
      </c>
      <c r="H52" t="e">
        <v>#N/A</v>
      </c>
      <c r="I52">
        <v>2.4270395030013301E-2</v>
      </c>
      <c r="J52">
        <v>0.86933845903033002</v>
      </c>
      <c r="K52">
        <v>2.0540338193799398E-2</v>
      </c>
      <c r="L52">
        <v>0.29189586425289599</v>
      </c>
      <c r="M52">
        <v>3.5184014132480498E-2</v>
      </c>
      <c r="N52">
        <v>0.18617625720713099</v>
      </c>
      <c r="O52">
        <v>81364.289255034499</v>
      </c>
      <c r="P52" s="1">
        <v>0.10377358490565999</v>
      </c>
      <c r="Q52">
        <v>0.22641509433962301</v>
      </c>
      <c r="R52">
        <v>0.66981132075471705</v>
      </c>
      <c r="S52">
        <v>12.33</v>
      </c>
      <c r="T52">
        <v>112575.203568532</v>
      </c>
      <c r="U52" s="1">
        <v>109.676014841849</v>
      </c>
      <c r="V52">
        <v>453599.58049649303</v>
      </c>
      <c r="W52" s="1">
        <v>0.89816905663157998</v>
      </c>
      <c r="X52">
        <v>8.6547910997153393E-2</v>
      </c>
      <c r="Y52">
        <v>1.5283032371266599E-2</v>
      </c>
      <c r="Z52">
        <v>0.10183094336842</v>
      </c>
      <c r="AA52">
        <v>453.59958049649299</v>
      </c>
      <c r="AB52">
        <v>17710.209858142101</v>
      </c>
      <c r="AC52" s="1">
        <v>1938.2155802494999</v>
      </c>
      <c r="AD52">
        <v>294951.43986947503</v>
      </c>
      <c r="AE52" s="1">
        <v>518</v>
      </c>
      <c r="AF52">
        <v>54445.5</v>
      </c>
      <c r="AG52" s="1">
        <v>87224.988278633595</v>
      </c>
      <c r="AH52" s="1">
        <v>96.419934952515803</v>
      </c>
      <c r="AI52">
        <v>36.434699017398401</v>
      </c>
      <c r="AJ52">
        <v>55.987491177539297</v>
      </c>
      <c r="AK52">
        <v>2.15</v>
      </c>
      <c r="AL52">
        <v>1.230958</v>
      </c>
      <c r="AM52">
        <v>1.8096460000000001</v>
      </c>
      <c r="AN52">
        <v>0</v>
      </c>
      <c r="AO52">
        <v>0.96788941274125195</v>
      </c>
      <c r="AP52">
        <v>2483.3974560964198</v>
      </c>
      <c r="AQ52" s="1">
        <v>3074.0631821381899</v>
      </c>
      <c r="AR52" s="1">
        <v>11818.043601003101</v>
      </c>
      <c r="AS52" s="1">
        <v>1314.0539703719201</v>
      </c>
      <c r="AT52">
        <v>642.80529240238502</v>
      </c>
      <c r="AU52">
        <v>19332.363502011998</v>
      </c>
      <c r="AV52" s="1">
        <v>3881.7660663348001</v>
      </c>
      <c r="AW52" s="1">
        <v>0.18104826930000001</v>
      </c>
      <c r="AX52">
        <v>14863.7458080744</v>
      </c>
      <c r="AY52" s="1">
        <v>0.69325544299999997</v>
      </c>
      <c r="AZ52">
        <v>1977.3407189775</v>
      </c>
      <c r="BA52" s="1">
        <v>9.2224546500000004E-2</v>
      </c>
      <c r="BB52">
        <v>717.65098898190001</v>
      </c>
      <c r="BC52" s="1">
        <v>3.3471741300000003E-2</v>
      </c>
      <c r="BD52">
        <v>21440.503582368601</v>
      </c>
      <c r="BE52" s="1">
        <v>0.59906554288217395</v>
      </c>
      <c r="BF52">
        <v>0.20883711630686499</v>
      </c>
      <c r="BG52">
        <v>0.15239650245519401</v>
      </c>
      <c r="BH52">
        <v>2.6671527261958702E-2</v>
      </c>
      <c r="BI52">
        <v>1.3029311093808E-2</v>
      </c>
    </row>
    <row r="53" spans="1:61" x14ac:dyDescent="0.25">
      <c r="A53" t="s">
        <v>1435</v>
      </c>
      <c r="B53" t="s">
        <v>807</v>
      </c>
      <c r="C53">
        <v>32</v>
      </c>
      <c r="D53">
        <v>148.95629253125</v>
      </c>
      <c r="E53">
        <v>4766.601361</v>
      </c>
      <c r="F53">
        <v>2.2899463754280799E-2</v>
      </c>
      <c r="G53">
        <v>4.7711621109401497E-2</v>
      </c>
      <c r="H53">
        <v>2.4453439303051701E-3</v>
      </c>
      <c r="I53">
        <v>0.15430970638826</v>
      </c>
      <c r="J53">
        <v>0.69432273501225406</v>
      </c>
      <c r="K53">
        <v>7.8311129805498494E-2</v>
      </c>
      <c r="L53">
        <v>0.48604330959377701</v>
      </c>
      <c r="M53">
        <v>4.61359613534627E-2</v>
      </c>
      <c r="N53">
        <v>0.175539488679988</v>
      </c>
      <c r="O53">
        <v>64265.965571668101</v>
      </c>
      <c r="P53" s="1">
        <v>0.22653721682847899</v>
      </c>
      <c r="Q53">
        <v>0.187702265372168</v>
      </c>
      <c r="R53">
        <v>0.58576051779935301</v>
      </c>
      <c r="S53">
        <v>33.5</v>
      </c>
      <c r="T53">
        <v>101475.313432836</v>
      </c>
      <c r="U53" s="1">
        <v>142.28660779104499</v>
      </c>
      <c r="V53">
        <v>245865.92023171301</v>
      </c>
      <c r="W53" s="1">
        <v>0.73612984836496098</v>
      </c>
      <c r="X53">
        <v>0.16592075413652399</v>
      </c>
      <c r="Y53">
        <v>9.7949397498515306E-2</v>
      </c>
      <c r="Z53">
        <v>0.26387015163503902</v>
      </c>
      <c r="AA53">
        <v>245.86592023171301</v>
      </c>
      <c r="AB53">
        <v>7329.3265692079303</v>
      </c>
      <c r="AC53" s="1">
        <v>736.70944642689597</v>
      </c>
      <c r="AD53">
        <v>187474.45595208299</v>
      </c>
      <c r="AE53" s="1">
        <v>280</v>
      </c>
      <c r="AF53">
        <v>41146</v>
      </c>
      <c r="AG53" s="1">
        <v>78151.236162183093</v>
      </c>
      <c r="AH53" s="1">
        <v>58.249994402885399</v>
      </c>
      <c r="AI53">
        <v>23.6616999278211</v>
      </c>
      <c r="AJ53">
        <v>40.300098786335603</v>
      </c>
      <c r="AK53">
        <v>2.5</v>
      </c>
      <c r="AL53">
        <v>1.720297</v>
      </c>
      <c r="AM53">
        <v>2.1145770000000002</v>
      </c>
      <c r="AN53">
        <v>0</v>
      </c>
      <c r="AO53">
        <v>0.630034978320691</v>
      </c>
      <c r="AP53">
        <v>1522.5432001465799</v>
      </c>
      <c r="AQ53" s="1">
        <v>2478.74201242649</v>
      </c>
      <c r="AR53" s="1">
        <v>10589.151327605599</v>
      </c>
      <c r="AS53" s="1">
        <v>1079.13411053969</v>
      </c>
      <c r="AT53">
        <v>478.91483619286498</v>
      </c>
      <c r="AU53">
        <v>16148.485486911301</v>
      </c>
      <c r="AV53" s="1">
        <v>6345.0371914648003</v>
      </c>
      <c r="AW53" s="1">
        <v>0.42835327150000002</v>
      </c>
      <c r="AX53">
        <v>5948.2751583408999</v>
      </c>
      <c r="AY53" s="1">
        <v>0.40156787849999998</v>
      </c>
      <c r="AZ53">
        <v>1303.3424779797001</v>
      </c>
      <c r="BA53" s="1">
        <v>8.7988611800000005E-2</v>
      </c>
      <c r="BB53">
        <v>1215.9720700134999</v>
      </c>
      <c r="BC53" s="1">
        <v>8.2090238199999999E-2</v>
      </c>
      <c r="BD53">
        <v>14812.6268977989</v>
      </c>
      <c r="BE53" s="1">
        <v>0.60949396723976601</v>
      </c>
      <c r="BF53">
        <v>0.27094959532912699</v>
      </c>
      <c r="BG53">
        <v>8.4463708571723903E-2</v>
      </c>
      <c r="BH53">
        <v>2.8336562240994099E-2</v>
      </c>
      <c r="BI53">
        <v>6.7561666183890198E-3</v>
      </c>
    </row>
    <row r="54" spans="1:61" x14ac:dyDescent="0.25">
      <c r="A54" t="s">
        <v>1442</v>
      </c>
      <c r="B54" t="s">
        <v>814</v>
      </c>
      <c r="C54">
        <v>22</v>
      </c>
      <c r="D54">
        <v>72.766968545454503</v>
      </c>
      <c r="E54">
        <v>1600.873308</v>
      </c>
      <c r="F54" t="e">
        <v>#N/A</v>
      </c>
      <c r="G54">
        <v>6.2813456413095006E-2</v>
      </c>
      <c r="H54" t="e">
        <v>#N/A</v>
      </c>
      <c r="I54">
        <v>0.26503276354199101</v>
      </c>
      <c r="J54">
        <v>0.51159515498138097</v>
      </c>
      <c r="K54">
        <v>0.15677615381639901</v>
      </c>
      <c r="L54">
        <v>0.99956802213195795</v>
      </c>
      <c r="M54">
        <v>2.6657518643836701E-2</v>
      </c>
      <c r="N54">
        <v>0.22044309851794699</v>
      </c>
      <c r="O54">
        <v>57231.095460797798</v>
      </c>
      <c r="P54" s="1">
        <v>0.31578947368421101</v>
      </c>
      <c r="Q54">
        <v>0.22556390977443599</v>
      </c>
      <c r="R54">
        <v>0.45864661654135302</v>
      </c>
      <c r="S54">
        <v>17</v>
      </c>
      <c r="T54">
        <v>84242.588235294097</v>
      </c>
      <c r="U54" s="1">
        <v>94.169018117647099</v>
      </c>
      <c r="V54">
        <v>159073.61233859701</v>
      </c>
      <c r="W54" s="1">
        <v>0.67958954152786899</v>
      </c>
      <c r="X54">
        <v>0.19282418251709099</v>
      </c>
      <c r="Y54">
        <v>0.12758627595504099</v>
      </c>
      <c r="Z54">
        <v>0.32041045847213101</v>
      </c>
      <c r="AA54">
        <v>159.073612338597</v>
      </c>
      <c r="AB54">
        <v>6053.0623826229703</v>
      </c>
      <c r="AC54" s="1">
        <v>623.96176824756003</v>
      </c>
      <c r="AD54">
        <v>90716.737498648799</v>
      </c>
      <c r="AE54" s="1">
        <v>31</v>
      </c>
      <c r="AF54">
        <v>36532.5</v>
      </c>
      <c r="AG54" s="1">
        <v>49319.0748464274</v>
      </c>
      <c r="AH54" s="1">
        <v>51.769921854561503</v>
      </c>
      <c r="AI54">
        <v>33.869994475391302</v>
      </c>
      <c r="AJ54">
        <v>43.714082588434302</v>
      </c>
      <c r="AK54">
        <v>2.23</v>
      </c>
      <c r="AL54">
        <v>1.163208</v>
      </c>
      <c r="AM54">
        <v>1.961084</v>
      </c>
      <c r="AN54">
        <v>0</v>
      </c>
      <c r="AO54">
        <v>1.0787771519735201</v>
      </c>
      <c r="AP54">
        <v>2193.07713012353</v>
      </c>
      <c r="AQ54" s="1">
        <v>2867.7114653972399</v>
      </c>
      <c r="AR54" s="1">
        <v>8556.8042714845506</v>
      </c>
      <c r="AS54" s="1">
        <v>1236.0934435668701</v>
      </c>
      <c r="AT54">
        <v>1285.22422087882</v>
      </c>
      <c r="AU54">
        <v>16138.910531451</v>
      </c>
      <c r="AV54" s="1">
        <v>9998.3806667519002</v>
      </c>
      <c r="AW54" s="1">
        <v>0.51328701489999995</v>
      </c>
      <c r="AX54">
        <v>5178.8847786105998</v>
      </c>
      <c r="AY54" s="1">
        <v>0.2658684838</v>
      </c>
      <c r="AZ54">
        <v>1199.7934167455001</v>
      </c>
      <c r="BA54">
        <v>6.15938122E-2</v>
      </c>
      <c r="BB54">
        <v>3102.0636901424</v>
      </c>
      <c r="BC54" s="1">
        <v>0.15925068910000001</v>
      </c>
      <c r="BD54">
        <v>19479.122552250399</v>
      </c>
      <c r="BE54" s="1">
        <v>0.54971880651636595</v>
      </c>
      <c r="BF54">
        <v>0.23375232151351999</v>
      </c>
      <c r="BG54">
        <v>0.17044270793711699</v>
      </c>
      <c r="BH54">
        <v>3.4822449225925499E-2</v>
      </c>
      <c r="BI54">
        <v>1.12637148070722E-2</v>
      </c>
    </row>
    <row r="55" spans="1:61" x14ac:dyDescent="0.25">
      <c r="A55" t="s">
        <v>1443</v>
      </c>
      <c r="B55" t="s">
        <v>815</v>
      </c>
      <c r="C55">
        <v>24</v>
      </c>
      <c r="D55">
        <v>107.78577583333301</v>
      </c>
      <c r="E55">
        <v>2586.85862</v>
      </c>
      <c r="F55">
        <v>9.1098670181714893E-3</v>
      </c>
      <c r="G55">
        <v>5.2742190665287E-2</v>
      </c>
      <c r="H55" t="e">
        <v>#N/A</v>
      </c>
      <c r="I55">
        <v>4.5906674197713299E-2</v>
      </c>
      <c r="J55">
        <v>0.80968097398791306</v>
      </c>
      <c r="K55">
        <v>8.2167899250206594E-2</v>
      </c>
      <c r="L55">
        <v>0.99242331081636903</v>
      </c>
      <c r="M55">
        <v>2.3911611700142801E-2</v>
      </c>
      <c r="N55">
        <v>0.239086296952469</v>
      </c>
      <c r="O55">
        <v>71047.9399128269</v>
      </c>
      <c r="P55" s="1">
        <v>0.15763546798029601</v>
      </c>
      <c r="Q55">
        <v>0.13793103448275901</v>
      </c>
      <c r="R55">
        <v>0.70443349753694595</v>
      </c>
      <c r="S55">
        <v>19</v>
      </c>
      <c r="T55">
        <v>105991.105263158</v>
      </c>
      <c r="U55" s="1">
        <v>136.15045368421099</v>
      </c>
      <c r="V55">
        <v>277260.958312442</v>
      </c>
      <c r="W55" s="1">
        <v>0.69565850741507396</v>
      </c>
      <c r="X55">
        <v>0.23323685169252101</v>
      </c>
      <c r="Y55">
        <v>7.1104640892404994E-2</v>
      </c>
      <c r="Z55">
        <v>0.30434149258492599</v>
      </c>
      <c r="AA55">
        <v>277.26095831244203</v>
      </c>
      <c r="AB55">
        <v>9183.8200264690095</v>
      </c>
      <c r="AC55" s="1">
        <v>737.97250272610597</v>
      </c>
      <c r="AD55">
        <v>189013.36443898999</v>
      </c>
      <c r="AE55" s="1">
        <v>289</v>
      </c>
      <c r="AF55">
        <v>43850</v>
      </c>
      <c r="AG55" s="1">
        <v>68399.843445548395</v>
      </c>
      <c r="AH55" s="1">
        <v>58.249999558812497</v>
      </c>
      <c r="AI55">
        <v>31.199999054014501</v>
      </c>
      <c r="AJ55">
        <v>31.199999808710398</v>
      </c>
      <c r="AK55">
        <v>1.53</v>
      </c>
      <c r="AL55">
        <v>1.53</v>
      </c>
      <c r="AM55">
        <v>1.53</v>
      </c>
      <c r="AN55">
        <v>0</v>
      </c>
      <c r="AO55" s="1">
        <v>1.0269595584697699</v>
      </c>
      <c r="AP55">
        <v>2022.39703382012</v>
      </c>
      <c r="AQ55" s="1">
        <v>2867.3843103184399</v>
      </c>
      <c r="AR55" s="1">
        <v>9431.6465659804599</v>
      </c>
      <c r="AS55" s="1">
        <v>1710.94324435867</v>
      </c>
      <c r="AT55">
        <v>511.599219133205</v>
      </c>
      <c r="AU55">
        <v>16543.9703736109</v>
      </c>
      <c r="AV55" s="1">
        <v>7559.9966975575999</v>
      </c>
      <c r="AW55" s="1">
        <v>0.41476013420000002</v>
      </c>
      <c r="AX55">
        <v>7937.8125035528001</v>
      </c>
      <c r="AY55" s="1">
        <v>0.43548804460000001</v>
      </c>
      <c r="AZ55">
        <v>1672.6055533762999</v>
      </c>
      <c r="BA55" s="1">
        <v>9.1763281299999999E-2</v>
      </c>
      <c r="BB55">
        <v>1056.9800071124</v>
      </c>
      <c r="BC55" s="1">
        <v>5.7988539800000002E-2</v>
      </c>
      <c r="BD55">
        <v>18227.394761599098</v>
      </c>
      <c r="BE55" s="1">
        <v>0.51216327892250701</v>
      </c>
      <c r="BF55">
        <v>0.22973191762721201</v>
      </c>
      <c r="BG55">
        <v>0.212035420134493</v>
      </c>
      <c r="BH55">
        <v>3.22206570633225E-2</v>
      </c>
      <c r="BI55">
        <v>1.38487262524649E-2</v>
      </c>
    </row>
    <row r="56" spans="1:61" x14ac:dyDescent="0.25">
      <c r="A56" t="s">
        <v>1446</v>
      </c>
      <c r="B56" t="s">
        <v>819</v>
      </c>
      <c r="C56">
        <v>143</v>
      </c>
      <c r="D56">
        <v>21.8435581538462</v>
      </c>
      <c r="E56">
        <v>3123.6288159999999</v>
      </c>
      <c r="F56">
        <v>5.4358446007448198E-3</v>
      </c>
      <c r="G56">
        <v>9.2197529995688907E-2</v>
      </c>
      <c r="H56" t="e">
        <v>#N/A</v>
      </c>
      <c r="I56">
        <v>0.256691854462195</v>
      </c>
      <c r="J56">
        <v>0.54487205543289696</v>
      </c>
      <c r="K56">
        <v>0.10016103057690399</v>
      </c>
      <c r="L56">
        <v>0.98925573595053695</v>
      </c>
      <c r="M56">
        <v>2.15022040090307E-2</v>
      </c>
      <c r="N56">
        <v>0.17376327047671999</v>
      </c>
      <c r="O56">
        <v>59417.240740740701</v>
      </c>
      <c r="P56" s="1">
        <v>0.17948717948717899</v>
      </c>
      <c r="Q56">
        <v>6.8376068376068397E-2</v>
      </c>
      <c r="R56">
        <v>0.75213675213675202</v>
      </c>
      <c r="S56">
        <v>33</v>
      </c>
      <c r="T56">
        <v>96224.148484848498</v>
      </c>
      <c r="U56" s="1">
        <v>94.655418666666705</v>
      </c>
      <c r="V56">
        <v>298752.55191012402</v>
      </c>
      <c r="W56" s="1">
        <v>0.66001518144046001</v>
      </c>
      <c r="X56">
        <v>0.16752540377325101</v>
      </c>
      <c r="Y56">
        <v>0.17245941478628901</v>
      </c>
      <c r="Z56">
        <v>0.33998481855953999</v>
      </c>
      <c r="AA56">
        <v>298.752551910124</v>
      </c>
      <c r="AB56">
        <v>6598.4751115191402</v>
      </c>
      <c r="AC56" s="1">
        <v>610.76466583601905</v>
      </c>
      <c r="AD56">
        <v>194807.23756776101</v>
      </c>
      <c r="AE56" s="1">
        <v>307</v>
      </c>
      <c r="AF56">
        <v>38396</v>
      </c>
      <c r="AG56" s="1">
        <v>60279.583097032999</v>
      </c>
      <c r="AH56" s="1">
        <v>32.099999403496099</v>
      </c>
      <c r="AI56">
        <v>19.999998701132</v>
      </c>
      <c r="AJ56">
        <v>19.999996162048099</v>
      </c>
      <c r="AK56">
        <v>1.35</v>
      </c>
      <c r="AL56">
        <v>0.91633900000000001</v>
      </c>
      <c r="AM56">
        <v>1.1640710000000001</v>
      </c>
      <c r="AN56">
        <v>3456.6626849814502</v>
      </c>
      <c r="AO56" s="1">
        <v>1.41687827957345</v>
      </c>
      <c r="AP56">
        <v>2190.7020978128899</v>
      </c>
      <c r="AQ56" s="1">
        <v>3322.5685705161</v>
      </c>
      <c r="AR56" s="1">
        <v>8883.3512188984605</v>
      </c>
      <c r="AS56" s="1">
        <v>1088.6502591414201</v>
      </c>
      <c r="AT56">
        <v>435.36743323474298</v>
      </c>
      <c r="AU56">
        <v>15920.639579603599</v>
      </c>
      <c r="AV56" s="1">
        <v>6877.5528356169998</v>
      </c>
      <c r="AW56" s="1">
        <v>0.3580411691</v>
      </c>
      <c r="AX56">
        <v>9456.6926836474995</v>
      </c>
      <c r="AY56" s="1">
        <v>0.49230960280000002</v>
      </c>
      <c r="AZ56">
        <v>763.07800139979997</v>
      </c>
      <c r="BA56">
        <v>3.9725371299999999E-2</v>
      </c>
      <c r="BB56">
        <v>2111.508951063</v>
      </c>
      <c r="BC56" s="1">
        <v>0.10992385690000001</v>
      </c>
      <c r="BD56">
        <v>19208.832471727299</v>
      </c>
      <c r="BE56" s="1">
        <v>0.55859610112940505</v>
      </c>
      <c r="BF56">
        <v>0.21362659595964301</v>
      </c>
      <c r="BG56">
        <v>0.169686889208949</v>
      </c>
      <c r="BH56">
        <v>3.8540181846353799E-2</v>
      </c>
      <c r="BI56">
        <v>1.9550231855649001E-2</v>
      </c>
    </row>
    <row r="57" spans="1:61" x14ac:dyDescent="0.25">
      <c r="A57" t="s">
        <v>1449</v>
      </c>
      <c r="B57" t="s">
        <v>822</v>
      </c>
      <c r="C57">
        <v>29</v>
      </c>
      <c r="D57">
        <v>51.351214241379303</v>
      </c>
      <c r="E57">
        <v>1489.185213</v>
      </c>
      <c r="F57" t="e">
        <v>#N/A</v>
      </c>
      <c r="G57">
        <v>1.07912660785494E-2</v>
      </c>
      <c r="H57" t="e">
        <v>#N/A</v>
      </c>
      <c r="I57">
        <v>4.3228714340503002E-2</v>
      </c>
      <c r="J57">
        <v>0.89009279736651004</v>
      </c>
      <c r="K57">
        <v>5.2749498384323197E-2</v>
      </c>
      <c r="L57">
        <v>1</v>
      </c>
      <c r="M57" t="e">
        <v>#N/A</v>
      </c>
      <c r="N57">
        <v>0.192585495517376</v>
      </c>
      <c r="O57">
        <v>60206.467806628702</v>
      </c>
      <c r="P57" s="1">
        <v>0.23148148148148101</v>
      </c>
      <c r="Q57">
        <v>0.12037037037037</v>
      </c>
      <c r="R57">
        <v>0.64814814814814803</v>
      </c>
      <c r="S57">
        <v>13.5</v>
      </c>
      <c r="T57">
        <v>84833.518518518496</v>
      </c>
      <c r="U57" s="1">
        <v>110.31001577777801</v>
      </c>
      <c r="V57">
        <v>191530.131719083</v>
      </c>
      <c r="W57" s="1">
        <v>0.83119422976704904</v>
      </c>
      <c r="X57">
        <v>0.127594173053697</v>
      </c>
      <c r="Y57">
        <v>4.1211597179254003E-2</v>
      </c>
      <c r="Z57">
        <v>0.16880577023295101</v>
      </c>
      <c r="AA57">
        <v>191.53013171908299</v>
      </c>
      <c r="AB57">
        <v>4448.5467235162496</v>
      </c>
      <c r="AC57" s="1">
        <v>564.14440102287006</v>
      </c>
      <c r="AD57">
        <v>103744.905081973</v>
      </c>
      <c r="AE57" s="1">
        <v>50</v>
      </c>
      <c r="AF57">
        <v>37439</v>
      </c>
      <c r="AG57" s="1">
        <v>54227.255649018603</v>
      </c>
      <c r="AH57" s="1">
        <v>52.229821183833003</v>
      </c>
      <c r="AI57">
        <v>19.999994938340802</v>
      </c>
      <c r="AJ57">
        <v>34.8761983793542</v>
      </c>
      <c r="AK57">
        <v>0.5</v>
      </c>
      <c r="AL57">
        <v>0.27327899999999999</v>
      </c>
      <c r="AM57">
        <v>0.410609</v>
      </c>
      <c r="AN57">
        <v>0</v>
      </c>
      <c r="AO57" s="1">
        <v>0.79014690557642997</v>
      </c>
      <c r="AP57">
        <v>2258.4431745898601</v>
      </c>
      <c r="AQ57" s="1">
        <v>3065.67157674296</v>
      </c>
      <c r="AR57" s="1">
        <v>9356.9437557932706</v>
      </c>
      <c r="AS57" s="1">
        <v>1246.1012262280601</v>
      </c>
      <c r="AT57">
        <v>383.45735977973402</v>
      </c>
      <c r="AU57">
        <v>16310.6170931339</v>
      </c>
      <c r="AV57" s="1">
        <v>10443.8938304775</v>
      </c>
      <c r="AW57" s="1">
        <v>0.63214789100000002</v>
      </c>
      <c r="AX57">
        <v>3542.7749228777002</v>
      </c>
      <c r="AY57" s="1">
        <v>0.21443704159999999</v>
      </c>
      <c r="AZ57">
        <v>835.34144059389996</v>
      </c>
      <c r="BA57">
        <v>5.0561537500000003E-2</v>
      </c>
      <c r="BB57">
        <v>1699.272214111</v>
      </c>
      <c r="BC57" s="1">
        <v>0.1028535299</v>
      </c>
      <c r="BD57">
        <v>16521.282408060099</v>
      </c>
      <c r="BE57" s="1">
        <v>0.51389984863822702</v>
      </c>
      <c r="BF57">
        <v>0.25209769115429598</v>
      </c>
      <c r="BG57">
        <v>0.18444967116557101</v>
      </c>
      <c r="BH57">
        <v>3.8896204710404302E-2</v>
      </c>
      <c r="BI57">
        <v>1.0656584331501399E-2</v>
      </c>
    </row>
    <row r="58" spans="1:61" x14ac:dyDescent="0.25">
      <c r="A58" t="s">
        <v>1907</v>
      </c>
      <c r="B58" t="s">
        <v>824</v>
      </c>
      <c r="C58">
        <v>100</v>
      </c>
      <c r="D58">
        <v>17.332998409999998</v>
      </c>
      <c r="E58">
        <v>1733.299841</v>
      </c>
      <c r="F58">
        <v>6.0133768619464196E-3</v>
      </c>
      <c r="G58">
        <v>2.20378768515378E-2</v>
      </c>
      <c r="H58" t="e">
        <v>#N/A</v>
      </c>
      <c r="I58">
        <v>1.90418621749966E-2</v>
      </c>
      <c r="J58">
        <v>0.893861894640815</v>
      </c>
      <c r="K58">
        <v>5.8067623875974E-2</v>
      </c>
      <c r="L58">
        <v>0.99876886795929298</v>
      </c>
      <c r="M58">
        <v>7.6916910010481404E-3</v>
      </c>
      <c r="N58">
        <v>0.13370856912819801</v>
      </c>
      <c r="O58">
        <v>50727.365652869899</v>
      </c>
      <c r="P58" s="1">
        <v>0.23913043478260901</v>
      </c>
      <c r="Q58">
        <v>0.15942028985507201</v>
      </c>
      <c r="R58">
        <v>0.60144927536231896</v>
      </c>
      <c r="S58">
        <v>15</v>
      </c>
      <c r="T58">
        <v>90367.866666666698</v>
      </c>
      <c r="U58" s="1">
        <v>115.553322733333</v>
      </c>
      <c r="V58">
        <v>202276.266175461</v>
      </c>
      <c r="W58" s="1">
        <v>0.73482520606783497</v>
      </c>
      <c r="X58">
        <v>0.20550595025028401</v>
      </c>
      <c r="Y58">
        <v>5.9668843681880301E-2</v>
      </c>
      <c r="Z58">
        <v>0.26517479393216498</v>
      </c>
      <c r="AA58">
        <v>202.27626617546099</v>
      </c>
      <c r="AB58">
        <v>4178.2903503999096</v>
      </c>
      <c r="AC58" s="1">
        <v>576.35472892194196</v>
      </c>
      <c r="AD58" s="1">
        <v>155637.695364891</v>
      </c>
      <c r="AE58" s="1">
        <v>157</v>
      </c>
      <c r="AF58">
        <v>37960</v>
      </c>
      <c r="AG58" s="1">
        <v>63303.556863423903</v>
      </c>
      <c r="AH58" s="1">
        <v>30.999960803471499</v>
      </c>
      <c r="AI58">
        <v>20</v>
      </c>
      <c r="AJ58">
        <v>20</v>
      </c>
      <c r="AK58">
        <v>1.5</v>
      </c>
      <c r="AL58">
        <v>0.91262200000000004</v>
      </c>
      <c r="AM58">
        <v>1.1538809999999999</v>
      </c>
      <c r="AN58">
        <v>0</v>
      </c>
      <c r="AO58">
        <v>0.76136872400969502</v>
      </c>
      <c r="AP58">
        <v>1514.2217797041801</v>
      </c>
      <c r="AQ58" s="1">
        <v>5065.4974011504601</v>
      </c>
      <c r="AR58" s="1">
        <v>8217.1425468907091</v>
      </c>
      <c r="AS58" s="1">
        <v>1105.7806068303901</v>
      </c>
      <c r="AT58" s="1">
        <v>594.147328488678</v>
      </c>
      <c r="AU58">
        <v>16496.789663064399</v>
      </c>
      <c r="AV58" s="1">
        <v>9548.2166946982998</v>
      </c>
      <c r="AW58" s="1">
        <v>0.57404920670000004</v>
      </c>
      <c r="AX58">
        <v>3715.4281122302</v>
      </c>
      <c r="AY58" s="1">
        <v>0.22337559239999999</v>
      </c>
      <c r="AZ58">
        <v>850.09883211670001</v>
      </c>
      <c r="BA58">
        <v>5.11088694E-2</v>
      </c>
      <c r="BB58">
        <v>2519.3543319055998</v>
      </c>
      <c r="BC58" s="1">
        <v>0.1514663315</v>
      </c>
      <c r="BD58">
        <v>16633.097970950799</v>
      </c>
      <c r="BE58" s="1">
        <v>0.56156955430036204</v>
      </c>
      <c r="BF58">
        <v>0.21832408926029001</v>
      </c>
      <c r="BG58">
        <v>0.15094120016926299</v>
      </c>
      <c r="BH58">
        <v>5.6027719785808401E-2</v>
      </c>
      <c r="BI58">
        <v>1.3137436484276101E-2</v>
      </c>
    </row>
    <row r="59" spans="1:61" x14ac:dyDescent="0.25">
      <c r="A59" t="s">
        <v>1452</v>
      </c>
      <c r="B59" t="s">
        <v>826</v>
      </c>
      <c r="C59">
        <v>7</v>
      </c>
      <c r="D59">
        <v>352.97037399999999</v>
      </c>
      <c r="E59">
        <v>2470.7926179999999</v>
      </c>
      <c r="F59" t="e">
        <v>#N/A</v>
      </c>
      <c r="G59">
        <v>0.46841825866832998</v>
      </c>
      <c r="H59" t="e">
        <v>#N/A</v>
      </c>
      <c r="I59">
        <v>7.2408312572042602E-3</v>
      </c>
      <c r="J59">
        <v>4.6429684727581202E-2</v>
      </c>
      <c r="K59">
        <v>0.475098200497655</v>
      </c>
      <c r="L59">
        <v>0.99315188554116096</v>
      </c>
      <c r="M59" t="e">
        <v>#N/A</v>
      </c>
      <c r="N59">
        <v>0.21050905411291301</v>
      </c>
      <c r="O59">
        <v>67566.670794193007</v>
      </c>
      <c r="P59" s="1">
        <v>0.36529680365296802</v>
      </c>
      <c r="Q59">
        <v>0.123287671232877</v>
      </c>
      <c r="R59">
        <v>0.511415525114155</v>
      </c>
      <c r="S59">
        <v>36.4</v>
      </c>
      <c r="T59">
        <v>89112.225274725293</v>
      </c>
      <c r="U59" s="1">
        <v>67.8789180769231</v>
      </c>
      <c r="V59">
        <v>224855.67018154301</v>
      </c>
      <c r="W59" s="1">
        <v>0.75276468800887297</v>
      </c>
      <c r="X59">
        <v>0.21052482278031001</v>
      </c>
      <c r="Y59">
        <v>3.6710489210817099E-2</v>
      </c>
      <c r="Z59">
        <v>0.247235311991127</v>
      </c>
      <c r="AA59">
        <v>224.85567018154299</v>
      </c>
      <c r="AB59">
        <v>10569.3710632577</v>
      </c>
      <c r="AC59" s="1">
        <v>1271.5846636061101</v>
      </c>
      <c r="AD59">
        <v>81826.0326304997</v>
      </c>
      <c r="AE59" s="1">
        <v>25</v>
      </c>
      <c r="AF59">
        <v>36043.5</v>
      </c>
      <c r="AG59" s="1">
        <v>45743.667531380801</v>
      </c>
      <c r="AH59" s="1">
        <v>60.259981338846998</v>
      </c>
      <c r="AI59">
        <v>46.499999354398703</v>
      </c>
      <c r="AJ59">
        <v>46.499997777049003</v>
      </c>
      <c r="AK59">
        <v>1.5</v>
      </c>
      <c r="AL59">
        <v>0.65135699999999996</v>
      </c>
      <c r="AM59">
        <v>1.03905</v>
      </c>
      <c r="AN59">
        <v>0</v>
      </c>
      <c r="AO59">
        <v>2.0246293614534498</v>
      </c>
      <c r="AP59">
        <v>4077.27831004876</v>
      </c>
      <c r="AQ59" s="1">
        <v>4494.8072003669904</v>
      </c>
      <c r="AR59" s="1">
        <v>11064.044234569599</v>
      </c>
      <c r="AS59" s="1">
        <v>1761.9585262983001</v>
      </c>
      <c r="AT59">
        <v>855.26254393237002</v>
      </c>
      <c r="AU59">
        <v>22253.350815215999</v>
      </c>
      <c r="AV59" s="1">
        <v>10089.3374639503</v>
      </c>
      <c r="AW59" s="1">
        <v>0.43184259959999999</v>
      </c>
      <c r="AX59">
        <v>7727.8962316076004</v>
      </c>
      <c r="AY59" s="1">
        <v>0.33076847809999999</v>
      </c>
      <c r="AZ59">
        <v>1082.5002162800999</v>
      </c>
      <c r="BA59">
        <v>4.6333043099999999E-2</v>
      </c>
      <c r="BB59">
        <v>4463.7264646624999</v>
      </c>
      <c r="BC59" s="1">
        <v>0.19105587930000001</v>
      </c>
      <c r="BD59">
        <v>23363.460376500501</v>
      </c>
      <c r="BE59" s="1">
        <v>0.56498032261514097</v>
      </c>
      <c r="BF59">
        <v>0.21077843367332</v>
      </c>
      <c r="BG59">
        <v>0.187704857585686</v>
      </c>
      <c r="BH59">
        <v>2.3161946179087799E-2</v>
      </c>
      <c r="BI59">
        <v>1.33744399467664E-2</v>
      </c>
    </row>
    <row r="60" spans="1:61" x14ac:dyDescent="0.25">
      <c r="A60" t="s">
        <v>1453</v>
      </c>
      <c r="B60" t="s">
        <v>827</v>
      </c>
      <c r="C60">
        <v>93</v>
      </c>
      <c r="D60">
        <v>20.5352310645161</v>
      </c>
      <c r="E60">
        <v>1909.7764890000001</v>
      </c>
      <c r="F60" t="e">
        <v>#N/A</v>
      </c>
      <c r="G60">
        <v>9.2465897895024404E-3</v>
      </c>
      <c r="H60" t="e">
        <v>#N/A</v>
      </c>
      <c r="I60">
        <v>4.75283368539616E-2</v>
      </c>
      <c r="J60">
        <v>0.89265631882125895</v>
      </c>
      <c r="K60">
        <v>4.54538423165615E-2</v>
      </c>
      <c r="L60">
        <v>0.98637760454087697</v>
      </c>
      <c r="M60">
        <v>2.1963748601577199E-2</v>
      </c>
      <c r="N60">
        <v>0.20013582341798999</v>
      </c>
      <c r="O60">
        <v>68971.037188672795</v>
      </c>
      <c r="P60" s="1">
        <v>0.15748031496063</v>
      </c>
      <c r="Q60">
        <v>0.133858267716535</v>
      </c>
      <c r="R60">
        <v>0.70866141732283505</v>
      </c>
      <c r="S60">
        <v>12.25</v>
      </c>
      <c r="T60">
        <v>99412.897959183698</v>
      </c>
      <c r="U60" s="1">
        <v>155.90012155101999</v>
      </c>
      <c r="V60">
        <v>265649.64692054101</v>
      </c>
      <c r="W60" s="1">
        <v>0.80979801271929797</v>
      </c>
      <c r="X60">
        <v>0.150763154935496</v>
      </c>
      <c r="Y60">
        <v>3.9438832345205503E-2</v>
      </c>
      <c r="Z60">
        <v>0.19020198728070201</v>
      </c>
      <c r="AA60">
        <v>265.64964692054099</v>
      </c>
      <c r="AB60">
        <v>5681.2370780002802</v>
      </c>
      <c r="AC60" s="1">
        <v>683.42367157500405</v>
      </c>
      <c r="AD60">
        <v>195201.60196647301</v>
      </c>
      <c r="AE60" s="1">
        <v>310</v>
      </c>
      <c r="AF60">
        <v>39070</v>
      </c>
      <c r="AG60" s="1">
        <v>61988.1833853672</v>
      </c>
      <c r="AH60" s="1">
        <v>45.389973091516801</v>
      </c>
      <c r="AI60">
        <v>20</v>
      </c>
      <c r="AJ60">
        <v>22.552688441117201</v>
      </c>
      <c r="AK60">
        <v>0.5</v>
      </c>
      <c r="AL60">
        <v>0.33074100000000001</v>
      </c>
      <c r="AM60">
        <v>0.48522599999999999</v>
      </c>
      <c r="AN60">
        <v>2430.7384119231301</v>
      </c>
      <c r="AO60">
        <v>1.4783574089619</v>
      </c>
      <c r="AP60">
        <v>2148.8219347326999</v>
      </c>
      <c r="AQ60" s="1">
        <v>3586.7176444227298</v>
      </c>
      <c r="AR60" s="1">
        <v>8928.8011755390307</v>
      </c>
      <c r="AS60" s="1">
        <v>1004.29064398227</v>
      </c>
      <c r="AT60">
        <v>249.34374401548101</v>
      </c>
      <c r="AU60">
        <v>15917.975142692199</v>
      </c>
      <c r="AV60" s="1">
        <v>7622.6497873801</v>
      </c>
      <c r="AW60" s="1">
        <v>0.40980705080000002</v>
      </c>
      <c r="AX60">
        <v>7580.6421224474998</v>
      </c>
      <c r="AY60" s="1">
        <v>0.40754864489999998</v>
      </c>
      <c r="AZ60">
        <v>1064.9380389175999</v>
      </c>
      <c r="BA60">
        <v>5.7252940799999999E-2</v>
      </c>
      <c r="BB60">
        <v>2332.3523807037</v>
      </c>
      <c r="BC60" s="1">
        <v>0.12539136349999999</v>
      </c>
      <c r="BD60">
        <v>18600.582329448898</v>
      </c>
      <c r="BE60" s="1">
        <v>0.53663998737870999</v>
      </c>
      <c r="BF60">
        <v>0.26845248310034697</v>
      </c>
      <c r="BG60">
        <v>0.150609760375635</v>
      </c>
      <c r="BH60">
        <v>2.74840721635898E-2</v>
      </c>
      <c r="BI60">
        <v>1.6813696981717901E-2</v>
      </c>
    </row>
    <row r="61" spans="1:61" x14ac:dyDescent="0.25">
      <c r="A61" t="s">
        <v>1457</v>
      </c>
      <c r="B61" t="s">
        <v>831</v>
      </c>
      <c r="C61">
        <v>7</v>
      </c>
      <c r="D61">
        <v>212.74404642857101</v>
      </c>
      <c r="E61">
        <v>1489.2083250000001</v>
      </c>
      <c r="F61">
        <v>1.1495784144656501E-2</v>
      </c>
      <c r="G61">
        <v>7.3824127701099404E-2</v>
      </c>
      <c r="H61" t="e">
        <v>#N/A</v>
      </c>
      <c r="I61">
        <v>6.3278420751749206E-2</v>
      </c>
      <c r="J61">
        <v>0.76702611326132197</v>
      </c>
      <c r="K61">
        <v>8.2346886350939397E-2</v>
      </c>
      <c r="L61">
        <v>0.65380400809075201</v>
      </c>
      <c r="M61">
        <v>9.0088058132568299E-3</v>
      </c>
      <c r="N61">
        <v>0.177565436534114</v>
      </c>
      <c r="O61">
        <v>69190.086871004794</v>
      </c>
      <c r="P61" s="1">
        <v>0.204918032786885</v>
      </c>
      <c r="Q61">
        <v>0.18032786885245899</v>
      </c>
      <c r="R61">
        <v>0.61475409836065598</v>
      </c>
      <c r="S61">
        <v>12</v>
      </c>
      <c r="T61">
        <v>88782.083333333299</v>
      </c>
      <c r="U61" s="1">
        <v>124.10069375</v>
      </c>
      <c r="V61">
        <v>131944.48802184901</v>
      </c>
      <c r="W61" s="1">
        <v>0.73394881635121201</v>
      </c>
      <c r="X61">
        <v>0.15626941705710101</v>
      </c>
      <c r="Y61">
        <v>0.10978176659168699</v>
      </c>
      <c r="Z61">
        <v>0.26605118364878799</v>
      </c>
      <c r="AA61">
        <v>131.944488021849</v>
      </c>
      <c r="AB61">
        <v>3412.12435808805</v>
      </c>
      <c r="AC61" s="1">
        <v>429.25776015924401</v>
      </c>
      <c r="AD61">
        <v>88865.005299158598</v>
      </c>
      <c r="AE61" s="1">
        <v>30</v>
      </c>
      <c r="AF61">
        <v>36016</v>
      </c>
      <c r="AG61" s="1">
        <v>52323.211710814598</v>
      </c>
      <c r="AH61" s="1">
        <v>44.799972927028598</v>
      </c>
      <c r="AI61">
        <v>22.8028949417983</v>
      </c>
      <c r="AJ61">
        <v>26.914571895490798</v>
      </c>
      <c r="AK61">
        <v>1.5</v>
      </c>
      <c r="AL61">
        <v>1.326344</v>
      </c>
      <c r="AM61">
        <v>1.4355450000000001</v>
      </c>
      <c r="AN61">
        <v>0</v>
      </c>
      <c r="AO61">
        <v>0.71292102940042701</v>
      </c>
      <c r="AP61">
        <v>1944.2904806485001</v>
      </c>
      <c r="AQ61" s="1">
        <v>2487.5084820654602</v>
      </c>
      <c r="AR61" s="1">
        <v>10616.7025825618</v>
      </c>
      <c r="AS61" s="1">
        <v>1215.10757737673</v>
      </c>
      <c r="AT61">
        <v>361.76521508500099</v>
      </c>
      <c r="AU61">
        <v>16625.374337737499</v>
      </c>
      <c r="AV61" s="1">
        <v>11028.202726933499</v>
      </c>
      <c r="AW61" s="1">
        <v>0.57308104280000005</v>
      </c>
      <c r="AX61">
        <v>3035.3225285905</v>
      </c>
      <c r="AY61" s="1">
        <v>0.1577306695</v>
      </c>
      <c r="AZ61">
        <v>2186.6127167082</v>
      </c>
      <c r="BA61">
        <v>0.1136274266</v>
      </c>
      <c r="BB61">
        <v>2993.5673723647001</v>
      </c>
      <c r="BC61" s="1">
        <v>0.15556086099999999</v>
      </c>
      <c r="BD61">
        <v>19243.7053445969</v>
      </c>
      <c r="BE61" s="1">
        <v>0.57992840901365095</v>
      </c>
      <c r="BF61">
        <v>0.22544658130109099</v>
      </c>
      <c r="BG61">
        <v>0.13816123089423701</v>
      </c>
      <c r="BH61">
        <v>4.91238451242028E-2</v>
      </c>
      <c r="BI61">
        <v>7.3399336668183296E-3</v>
      </c>
    </row>
    <row r="62" spans="1:61" x14ac:dyDescent="0.25">
      <c r="A62" t="s">
        <v>1461</v>
      </c>
      <c r="B62" t="s">
        <v>835</v>
      </c>
      <c r="C62">
        <v>2</v>
      </c>
      <c r="D62">
        <v>562.67200000000003</v>
      </c>
      <c r="E62">
        <v>1125.3440000000001</v>
      </c>
      <c r="F62">
        <v>1.3637194480183201E-2</v>
      </c>
      <c r="G62">
        <v>1.11098861119948E-2</v>
      </c>
      <c r="H62" t="e">
        <v>#N/A</v>
      </c>
      <c r="I62">
        <v>3.1732268812587998E-2</v>
      </c>
      <c r="J62">
        <v>0.885747631658654</v>
      </c>
      <c r="K62">
        <v>5.5995095512895401E-2</v>
      </c>
      <c r="L62">
        <v>7.2824857303132595E-2</v>
      </c>
      <c r="M62" t="e">
        <v>#N/A</v>
      </c>
      <c r="N62">
        <v>0.13731155688513</v>
      </c>
      <c r="O62">
        <v>86743.626109660603</v>
      </c>
      <c r="P62" s="1">
        <v>0.15686274509803899</v>
      </c>
      <c r="Q62">
        <v>0.14705882352941199</v>
      </c>
      <c r="R62">
        <v>0.69607843137254899</v>
      </c>
      <c r="S62">
        <v>24.49</v>
      </c>
      <c r="T62">
        <v>82936.341363821994</v>
      </c>
      <c r="U62" s="1">
        <v>45.951163740302199</v>
      </c>
      <c r="V62">
        <v>479624.85248955002</v>
      </c>
      <c r="W62" s="1">
        <v>0.82841350683691195</v>
      </c>
      <c r="X62">
        <v>0.12412362217978</v>
      </c>
      <c r="Y62">
        <v>4.7462870983307898E-2</v>
      </c>
      <c r="Z62">
        <v>0.17158649316308799</v>
      </c>
      <c r="AA62">
        <v>479.62485248954999</v>
      </c>
      <c r="AB62">
        <v>16064.9445858333</v>
      </c>
      <c r="AC62" s="1">
        <v>1212.6383399209501</v>
      </c>
      <c r="AD62">
        <v>420824.91930907499</v>
      </c>
      <c r="AE62" s="1">
        <v>585</v>
      </c>
      <c r="AF62">
        <v>75602.5</v>
      </c>
      <c r="AG62" s="1">
        <v>143217.44770544299</v>
      </c>
      <c r="AH62" s="1">
        <v>106.149993656742</v>
      </c>
      <c r="AI62">
        <v>26.977298678114799</v>
      </c>
      <c r="AJ62">
        <v>49.211185635910802</v>
      </c>
      <c r="AK62">
        <v>2</v>
      </c>
      <c r="AL62">
        <v>1.0279</v>
      </c>
      <c r="AM62">
        <v>1.36189</v>
      </c>
      <c r="AN62">
        <v>0</v>
      </c>
      <c r="AO62">
        <v>0.40647021951901502</v>
      </c>
      <c r="AP62">
        <v>3114.0953344044101</v>
      </c>
      <c r="AQ62" s="1">
        <v>2297.6330171041</v>
      </c>
      <c r="AR62" s="1">
        <v>12724.357467583201</v>
      </c>
      <c r="AS62" s="1">
        <v>1667.2458021724899</v>
      </c>
      <c r="AT62">
        <v>1755.5702789546999</v>
      </c>
      <c r="AU62">
        <v>21558.901900218902</v>
      </c>
      <c r="AV62" s="1">
        <v>2691.0709568073999</v>
      </c>
      <c r="AW62" s="1">
        <v>0.10788618260000001</v>
      </c>
      <c r="AX62">
        <v>14385.9789132717</v>
      </c>
      <c r="AY62" s="1">
        <v>0.57674003149999997</v>
      </c>
      <c r="AZ62">
        <v>7468.1202439942999</v>
      </c>
      <c r="BA62">
        <v>0.29940012640000002</v>
      </c>
      <c r="BB62">
        <v>398.44074657850001</v>
      </c>
      <c r="BC62" s="1">
        <v>1.5973659500000001E-2</v>
      </c>
      <c r="BD62">
        <v>24943.610860651901</v>
      </c>
      <c r="BE62" s="1">
        <v>0.604291339489752</v>
      </c>
      <c r="BF62">
        <v>0.22534798834868</v>
      </c>
      <c r="BG62">
        <v>0.13237814616902099</v>
      </c>
      <c r="BH62">
        <v>2.3433611662352801E-2</v>
      </c>
      <c r="BI62">
        <v>1.4548914330194E-2</v>
      </c>
    </row>
    <row r="63" spans="1:61" x14ac:dyDescent="0.25">
      <c r="A63" t="s">
        <v>1829</v>
      </c>
      <c r="B63" t="s">
        <v>1220</v>
      </c>
      <c r="C63">
        <v>12</v>
      </c>
      <c r="D63">
        <v>323.65515850000003</v>
      </c>
      <c r="E63">
        <v>3883.8619020000001</v>
      </c>
      <c r="F63">
        <v>3.6755451274078102E-2</v>
      </c>
      <c r="G63">
        <v>0.52810470545481303</v>
      </c>
      <c r="H63" t="e">
        <v>#N/A</v>
      </c>
      <c r="I63">
        <v>0.28950703653600601</v>
      </c>
      <c r="J63">
        <v>6.4678674251936102E-2</v>
      </c>
      <c r="K63">
        <v>7.9143866132513396E-2</v>
      </c>
      <c r="L63">
        <v>0.99815841184522502</v>
      </c>
      <c r="M63">
        <v>0.23409575016329401</v>
      </c>
      <c r="N63">
        <v>0.15064270053919099</v>
      </c>
      <c r="O63">
        <v>71358.804608803606</v>
      </c>
      <c r="P63" s="1">
        <v>0.35540069686411202</v>
      </c>
      <c r="Q63">
        <v>0.18815331010453001</v>
      </c>
      <c r="R63">
        <v>0.45644599303135902</v>
      </c>
      <c r="S63">
        <v>34.17</v>
      </c>
      <c r="T63">
        <v>99724.452736318402</v>
      </c>
      <c r="U63" s="1">
        <v>113.662917822651</v>
      </c>
      <c r="V63">
        <v>196498.10916474799</v>
      </c>
      <c r="W63" s="1">
        <v>0.768362058374505</v>
      </c>
      <c r="X63">
        <v>0.18814795394880601</v>
      </c>
      <c r="Y63">
        <v>4.3489987676688997E-2</v>
      </c>
      <c r="Z63">
        <v>0.231637941625495</v>
      </c>
      <c r="AA63">
        <v>196.498109164748</v>
      </c>
      <c r="AB63">
        <v>7532.7374500454098</v>
      </c>
      <c r="AC63" s="1">
        <v>737.92253234445695</v>
      </c>
      <c r="AD63" s="1">
        <v>128186.149056546</v>
      </c>
      <c r="AE63" s="1">
        <v>92</v>
      </c>
      <c r="AF63">
        <v>41842</v>
      </c>
      <c r="AG63" s="1">
        <v>57762.738948313301</v>
      </c>
      <c r="AH63" s="1">
        <v>81.869984983573502</v>
      </c>
      <c r="AI63">
        <v>32.866199889070799</v>
      </c>
      <c r="AJ63">
        <v>50.605094423562299</v>
      </c>
      <c r="AK63">
        <v>2</v>
      </c>
      <c r="AL63">
        <v>1.0621400000000001</v>
      </c>
      <c r="AM63">
        <v>1.5894619999999999</v>
      </c>
      <c r="AN63">
        <v>0</v>
      </c>
      <c r="AO63">
        <v>1.22348168418536</v>
      </c>
      <c r="AP63">
        <v>2307.5340926475601</v>
      </c>
      <c r="AQ63" s="1">
        <v>3010.3845257678299</v>
      </c>
      <c r="AR63" s="1">
        <v>9433.3391594416298</v>
      </c>
      <c r="AS63" s="1">
        <v>1154.3348201158601</v>
      </c>
      <c r="AT63" s="1">
        <v>1142.4357281383</v>
      </c>
      <c r="AU63">
        <v>17048.028326111202</v>
      </c>
      <c r="AV63" s="1">
        <v>8275.7695057612</v>
      </c>
      <c r="AW63" s="1">
        <v>0.46240081399999999</v>
      </c>
      <c r="AX63">
        <v>6516.5510371804003</v>
      </c>
      <c r="AY63" s="1">
        <v>0.3641061417</v>
      </c>
      <c r="AZ63">
        <v>995.65900769480004</v>
      </c>
      <c r="BA63">
        <v>5.56315078E-2</v>
      </c>
      <c r="BB63">
        <v>2109.4143455591002</v>
      </c>
      <c r="BC63" s="1">
        <v>0.1178615366</v>
      </c>
      <c r="BD63">
        <v>17897.393896195499</v>
      </c>
      <c r="BE63" s="1">
        <v>0.55380052094120902</v>
      </c>
      <c r="BF63">
        <v>0.200735667722994</v>
      </c>
      <c r="BG63">
        <v>0.19549420957212199</v>
      </c>
      <c r="BH63">
        <v>3.8477681558472102E-2</v>
      </c>
      <c r="BI63">
        <v>1.14919202052028E-2</v>
      </c>
    </row>
    <row r="64" spans="1:61" x14ac:dyDescent="0.25">
      <c r="A64" t="s">
        <v>1908</v>
      </c>
      <c r="B64" t="s">
        <v>843</v>
      </c>
      <c r="C64">
        <v>127</v>
      </c>
      <c r="D64">
        <v>17.327498519685001</v>
      </c>
      <c r="E64">
        <v>2200.5923120000002</v>
      </c>
      <c r="F64">
        <v>1.0335358818933601E-2</v>
      </c>
      <c r="G64">
        <v>1.15444776350831E-2</v>
      </c>
      <c r="H64" t="e">
        <v>#N/A</v>
      </c>
      <c r="I64">
        <v>3.1406682486202701E-2</v>
      </c>
      <c r="J64">
        <v>0.90702241142343398</v>
      </c>
      <c r="K64">
        <v>3.8486843454630999E-2</v>
      </c>
      <c r="L64">
        <v>0.559291919669343</v>
      </c>
      <c r="M64">
        <v>1.1195729033770601E-2</v>
      </c>
      <c r="N64">
        <v>0.134174880006589</v>
      </c>
      <c r="O64">
        <v>63938.915318744097</v>
      </c>
      <c r="P64" s="1">
        <v>0.15060240963855401</v>
      </c>
      <c r="Q64">
        <v>0.16867469879518099</v>
      </c>
      <c r="R64">
        <v>0.68072289156626498</v>
      </c>
      <c r="S64">
        <v>16</v>
      </c>
      <c r="T64">
        <v>92227.25</v>
      </c>
      <c r="U64" s="1">
        <v>137.53701950000001</v>
      </c>
      <c r="V64">
        <v>317837.95034906903</v>
      </c>
      <c r="W64" s="1">
        <v>0.74488617366883902</v>
      </c>
      <c r="X64">
        <v>0.20420817327780699</v>
      </c>
      <c r="Y64">
        <v>5.0905653053353699E-2</v>
      </c>
      <c r="Z64">
        <v>0.25511382633116098</v>
      </c>
      <c r="AA64">
        <v>317.83795034906899</v>
      </c>
      <c r="AB64">
        <v>7310.43406462651</v>
      </c>
      <c r="AC64" s="1">
        <v>907.91767248526105</v>
      </c>
      <c r="AD64">
        <v>192419.63039373801</v>
      </c>
      <c r="AE64" s="1">
        <v>300</v>
      </c>
      <c r="AF64">
        <v>37182</v>
      </c>
      <c r="AG64" s="1">
        <v>61539.213260620003</v>
      </c>
      <c r="AH64" s="1">
        <v>33.749978584486499</v>
      </c>
      <c r="AI64">
        <v>22.349998380029199</v>
      </c>
      <c r="AJ64">
        <v>22.693693635664498</v>
      </c>
      <c r="AK64">
        <v>2.5</v>
      </c>
      <c r="AL64">
        <v>0.90293199999999996</v>
      </c>
      <c r="AM64">
        <v>1.692553</v>
      </c>
      <c r="AN64">
        <v>1416.83435091452</v>
      </c>
      <c r="AO64">
        <v>1.2661489688202201</v>
      </c>
      <c r="AP64">
        <v>2208.1937955984299</v>
      </c>
      <c r="AQ64" s="1">
        <v>2314.8797358881302</v>
      </c>
      <c r="AR64" s="1">
        <v>9865.1560589474502</v>
      </c>
      <c r="AS64" s="1">
        <v>829.91065180091402</v>
      </c>
      <c r="AT64" s="1">
        <v>406.09931022970801</v>
      </c>
      <c r="AU64">
        <v>15624.2395524646</v>
      </c>
      <c r="AV64" s="1">
        <v>6613.9018557517002</v>
      </c>
      <c r="AW64" s="1">
        <v>0.36298045919999999</v>
      </c>
      <c r="AX64">
        <v>7943.2221906635996</v>
      </c>
      <c r="AY64" s="1">
        <v>0.43593547370000002</v>
      </c>
      <c r="AZ64">
        <v>1274.8362051894001</v>
      </c>
      <c r="BA64">
        <v>6.9964846999999997E-2</v>
      </c>
      <c r="BB64">
        <v>2389.1359189107998</v>
      </c>
      <c r="BC64">
        <v>0.13111922009999999</v>
      </c>
      <c r="BD64">
        <v>18221.096170515499</v>
      </c>
      <c r="BE64" s="1">
        <v>0.56040615947206096</v>
      </c>
      <c r="BF64">
        <v>0.269167507699896</v>
      </c>
      <c r="BG64">
        <v>0.115123988941741</v>
      </c>
      <c r="BH64">
        <v>2.76476087278377E-2</v>
      </c>
      <c r="BI64">
        <v>2.7654735158464502E-2</v>
      </c>
    </row>
    <row r="65" spans="1:61" x14ac:dyDescent="0.25">
      <c r="A65" t="s">
        <v>1470</v>
      </c>
      <c r="B65" t="s">
        <v>845</v>
      </c>
      <c r="C65">
        <v>22</v>
      </c>
      <c r="D65">
        <v>378.95200590909099</v>
      </c>
      <c r="E65">
        <v>8336.9441299999999</v>
      </c>
      <c r="F65">
        <v>1.82347019246131E-2</v>
      </c>
      <c r="G65">
        <v>0.122129036615182</v>
      </c>
      <c r="H65">
        <v>1.44412633489584E-3</v>
      </c>
      <c r="I65">
        <v>0.25181692247056098</v>
      </c>
      <c r="J65">
        <v>0.53042719747577805</v>
      </c>
      <c r="K65">
        <v>7.5948015178970693E-2</v>
      </c>
      <c r="L65">
        <v>0.99999051566068897</v>
      </c>
      <c r="M65">
        <v>0.121899423994552</v>
      </c>
      <c r="N65">
        <v>0.22124758676916001</v>
      </c>
      <c r="O65">
        <v>64137.055679967401</v>
      </c>
      <c r="P65" s="1">
        <v>0.38305084745762702</v>
      </c>
      <c r="Q65">
        <v>0.15932203389830499</v>
      </c>
      <c r="R65">
        <v>0.45762711864406802</v>
      </c>
      <c r="S65">
        <v>61.9</v>
      </c>
      <c r="T65">
        <v>102452.37641357</v>
      </c>
      <c r="U65" s="1">
        <v>134.68407318255299</v>
      </c>
      <c r="V65">
        <v>152078.995640337</v>
      </c>
      <c r="W65" s="1">
        <v>0.78537555728424102</v>
      </c>
      <c r="X65">
        <v>0.20853320695274999</v>
      </c>
      <c r="Y65">
        <v>6.0912357630086098E-3</v>
      </c>
      <c r="Z65">
        <v>0.21462444271575901</v>
      </c>
      <c r="AA65">
        <v>152.07899564033701</v>
      </c>
      <c r="AB65">
        <v>3156.0469387480498</v>
      </c>
      <c r="AC65" s="1">
        <v>543.46760867641797</v>
      </c>
      <c r="AD65" s="1">
        <v>96243.518040649506</v>
      </c>
      <c r="AE65" s="1">
        <v>41</v>
      </c>
      <c r="AF65">
        <v>38188</v>
      </c>
      <c r="AG65" s="1">
        <v>55054.279832022497</v>
      </c>
      <c r="AH65" s="1">
        <v>39.539966748328403</v>
      </c>
      <c r="AI65">
        <v>20.007899113410499</v>
      </c>
      <c r="AJ65">
        <v>23.008897521632999</v>
      </c>
      <c r="AK65">
        <v>4.7699999999999996</v>
      </c>
      <c r="AL65">
        <v>4.5607439999999997</v>
      </c>
      <c r="AM65">
        <v>4.6463000000000001</v>
      </c>
      <c r="AN65">
        <v>0</v>
      </c>
      <c r="AO65">
        <v>0.69177550891897599</v>
      </c>
      <c r="AP65">
        <v>1714.2501025732599</v>
      </c>
      <c r="AQ65" s="1">
        <v>3346.1619875339202</v>
      </c>
      <c r="AR65" s="1">
        <v>9061.18676604348</v>
      </c>
      <c r="AS65" s="1">
        <v>1240.15147022462</v>
      </c>
      <c r="AT65">
        <v>419.64317205997702</v>
      </c>
      <c r="AU65">
        <v>15781.3934984353</v>
      </c>
      <c r="AV65" s="1">
        <v>10177.425343024501</v>
      </c>
      <c r="AW65" s="1">
        <v>0.65727987889999995</v>
      </c>
      <c r="AX65">
        <v>2734.1743349737999</v>
      </c>
      <c r="AY65" s="1">
        <v>0.17657882180000001</v>
      </c>
      <c r="AZ65">
        <v>694.61247446070001</v>
      </c>
      <c r="BA65">
        <v>4.4859558100000002E-2</v>
      </c>
      <c r="BB65">
        <v>1877.9456158739999</v>
      </c>
      <c r="BC65" s="1">
        <v>0.1212817412</v>
      </c>
      <c r="BD65">
        <v>15484.157768333</v>
      </c>
      <c r="BE65" s="1">
        <v>0.60535401004438905</v>
      </c>
      <c r="BF65">
        <v>0.22659228553195401</v>
      </c>
      <c r="BG65">
        <v>0.135582619452389</v>
      </c>
      <c r="BH65">
        <v>2.3670279848168999E-2</v>
      </c>
      <c r="BI65">
        <v>8.8008051230997995E-3</v>
      </c>
    </row>
    <row r="66" spans="1:61" x14ac:dyDescent="0.25">
      <c r="A66" t="s">
        <v>1475</v>
      </c>
      <c r="B66" t="s">
        <v>850</v>
      </c>
      <c r="C66">
        <v>10</v>
      </c>
      <c r="D66">
        <v>154.7529031</v>
      </c>
      <c r="E66">
        <v>1547.529031</v>
      </c>
      <c r="F66" t="e">
        <v>#N/A</v>
      </c>
      <c r="G66">
        <v>2.55787764022689E-2</v>
      </c>
      <c r="H66" t="e">
        <v>#N/A</v>
      </c>
      <c r="I66">
        <v>3.2551940552529801E-2</v>
      </c>
      <c r="J66">
        <v>0.83722030745759901</v>
      </c>
      <c r="K66">
        <v>9.71051682514701E-2</v>
      </c>
      <c r="L66">
        <v>0.49474016186300801</v>
      </c>
      <c r="M66" t="e">
        <v>#N/A</v>
      </c>
      <c r="N66">
        <v>0.20399398012818501</v>
      </c>
      <c r="O66">
        <v>64234.320267068702</v>
      </c>
      <c r="P66" s="1">
        <v>0.25806451612903197</v>
      </c>
      <c r="Q66">
        <v>0.18548387096774199</v>
      </c>
      <c r="R66">
        <v>0.55645161290322598</v>
      </c>
      <c r="S66">
        <v>15.33</v>
      </c>
      <c r="T66">
        <v>104752.621004566</v>
      </c>
      <c r="U66" s="1">
        <v>100.94775153294199</v>
      </c>
      <c r="V66">
        <v>281370.74476633797</v>
      </c>
      <c r="W66" s="1">
        <v>0.56144835935697801</v>
      </c>
      <c r="X66">
        <v>0.36863334785049701</v>
      </c>
      <c r="Y66">
        <v>6.9918292792524303E-2</v>
      </c>
      <c r="Z66">
        <v>0.43855164064302199</v>
      </c>
      <c r="AA66">
        <v>281.37074476633802</v>
      </c>
      <c r="AB66">
        <v>9038.0365859514495</v>
      </c>
      <c r="AC66" s="1">
        <v>700.13798015786597</v>
      </c>
      <c r="AD66">
        <v>189255.71953296399</v>
      </c>
      <c r="AE66" s="1">
        <v>291</v>
      </c>
      <c r="AF66">
        <v>44159.5</v>
      </c>
      <c r="AG66" s="1">
        <v>65986.204358068295</v>
      </c>
      <c r="AH66" s="1">
        <v>49.699978452579899</v>
      </c>
      <c r="AI66">
        <v>30.799997971130502</v>
      </c>
      <c r="AJ66">
        <v>30.799994288341399</v>
      </c>
      <c r="AK66">
        <v>5.2</v>
      </c>
      <c r="AL66">
        <v>2.9288500000000002</v>
      </c>
      <c r="AM66">
        <v>3.6984859999999999</v>
      </c>
      <c r="AN66">
        <v>0</v>
      </c>
      <c r="AO66">
        <v>1.04054547389962</v>
      </c>
      <c r="AP66">
        <v>2894.9919906219802</v>
      </c>
      <c r="AQ66" s="1">
        <v>2817.3951264633802</v>
      </c>
      <c r="AR66" s="1">
        <v>8671.7869915036099</v>
      </c>
      <c r="AS66" s="1">
        <v>790.00116024317697</v>
      </c>
      <c r="AT66" s="1">
        <v>522.79440565790605</v>
      </c>
      <c r="AU66">
        <v>15696.969674490099</v>
      </c>
      <c r="AV66" s="1">
        <v>6366.0618155668999</v>
      </c>
      <c r="AW66" s="1">
        <v>0.36143016750000001</v>
      </c>
      <c r="AX66">
        <v>8421.6016538021995</v>
      </c>
      <c r="AY66" s="1">
        <v>0.4781324757</v>
      </c>
      <c r="AZ66">
        <v>1509.0017099866</v>
      </c>
      <c r="BA66">
        <v>8.5672862899999994E-2</v>
      </c>
      <c r="BB66">
        <v>1316.8668045411</v>
      </c>
      <c r="BC66" s="1">
        <v>7.4764493900000006E-2</v>
      </c>
      <c r="BD66">
        <v>17613.531983896799</v>
      </c>
      <c r="BE66" s="1">
        <v>0.54689224615427601</v>
      </c>
      <c r="BF66">
        <v>0.20139950741686</v>
      </c>
      <c r="BG66">
        <v>0.201933454443258</v>
      </c>
      <c r="BH66">
        <v>3.5065067140162602E-2</v>
      </c>
      <c r="BI66">
        <v>1.4709724845444E-2</v>
      </c>
    </row>
    <row r="67" spans="1:61" x14ac:dyDescent="0.25">
      <c r="A67" t="s">
        <v>1480</v>
      </c>
      <c r="B67" t="s">
        <v>855</v>
      </c>
      <c r="C67">
        <v>152</v>
      </c>
      <c r="D67">
        <v>13.3444187302632</v>
      </c>
      <c r="E67">
        <v>2028.351647</v>
      </c>
      <c r="F67">
        <v>8.1183611126504508E-3</v>
      </c>
      <c r="G67">
        <v>2.0748339851234799E-2</v>
      </c>
      <c r="H67" t="e">
        <v>#N/A</v>
      </c>
      <c r="I67">
        <v>2.8408424769195299E-2</v>
      </c>
      <c r="J67">
        <v>0.88125490231254899</v>
      </c>
      <c r="K67">
        <v>6.0993755742548401E-2</v>
      </c>
      <c r="L67">
        <v>0.99997955413316197</v>
      </c>
      <c r="M67">
        <v>5.73125687089513E-3</v>
      </c>
      <c r="N67">
        <v>0.156183279489535</v>
      </c>
      <c r="O67">
        <v>62674.052117263796</v>
      </c>
      <c r="P67" s="1">
        <v>0.156462585034014</v>
      </c>
      <c r="Q67">
        <v>0.20408163265306101</v>
      </c>
      <c r="R67">
        <v>0.63945578231292499</v>
      </c>
      <c r="S67">
        <v>17</v>
      </c>
      <c r="T67">
        <v>95240.235294117694</v>
      </c>
      <c r="U67" s="1">
        <v>119.314802764706</v>
      </c>
      <c r="V67">
        <v>264854.34160026599</v>
      </c>
      <c r="W67" s="1">
        <v>0.75194248052940305</v>
      </c>
      <c r="X67">
        <v>0.16421725016005601</v>
      </c>
      <c r="Y67">
        <v>8.3840269310540602E-2</v>
      </c>
      <c r="Z67">
        <v>0.24805751947059701</v>
      </c>
      <c r="AA67">
        <v>264.85434160026603</v>
      </c>
      <c r="AB67">
        <v>5408.1135370310903</v>
      </c>
      <c r="AC67" s="1">
        <v>580.06267391563404</v>
      </c>
      <c r="AD67">
        <v>162516.76530363399</v>
      </c>
      <c r="AE67" s="1">
        <v>190</v>
      </c>
      <c r="AF67">
        <v>37490.5</v>
      </c>
      <c r="AG67" s="1">
        <v>57486.058558558601</v>
      </c>
      <c r="AH67" s="1">
        <v>25</v>
      </c>
      <c r="AI67">
        <v>19.9999980195904</v>
      </c>
      <c r="AJ67">
        <v>19.999995465902298</v>
      </c>
      <c r="AK67">
        <v>1.5</v>
      </c>
      <c r="AL67">
        <v>1.5</v>
      </c>
      <c r="AM67">
        <v>1.5</v>
      </c>
      <c r="AN67">
        <v>2044.89458035281</v>
      </c>
      <c r="AO67" s="1">
        <v>1.6381314112360901</v>
      </c>
      <c r="AP67">
        <v>3262.0549941555601</v>
      </c>
      <c r="AQ67" s="1">
        <v>3301.89030087838</v>
      </c>
      <c r="AR67" s="1">
        <v>9252.2217425941108</v>
      </c>
      <c r="AS67" s="1">
        <v>1059.7983259852399</v>
      </c>
      <c r="AT67">
        <v>533.56013568982496</v>
      </c>
      <c r="AU67">
        <v>17409.525499303101</v>
      </c>
      <c r="AV67" s="1">
        <v>8949.5670897475993</v>
      </c>
      <c r="AW67" s="1">
        <v>0.50601129150000002</v>
      </c>
      <c r="AX67">
        <v>6172.6302521247999</v>
      </c>
      <c r="AY67" s="1">
        <v>0.34900242380000002</v>
      </c>
      <c r="AZ67">
        <v>925.21341934309999</v>
      </c>
      <c r="BA67">
        <v>5.2311852899999997E-2</v>
      </c>
      <c r="BB67">
        <v>1639.0860412365</v>
      </c>
      <c r="BC67" s="1">
        <v>9.2674431799999998E-2</v>
      </c>
      <c r="BD67">
        <v>17686.496802451999</v>
      </c>
      <c r="BE67" s="1">
        <v>0.50349337196516397</v>
      </c>
      <c r="BF67">
        <v>0.24561395778294201</v>
      </c>
      <c r="BG67">
        <v>0.20293222501015601</v>
      </c>
      <c r="BH67">
        <v>3.5880664254851397E-2</v>
      </c>
      <c r="BI67">
        <v>1.2079780986886401E-2</v>
      </c>
    </row>
    <row r="68" spans="1:61" x14ac:dyDescent="0.25">
      <c r="A68" t="s">
        <v>1489</v>
      </c>
      <c r="B68" t="s">
        <v>864</v>
      </c>
      <c r="C68">
        <v>22</v>
      </c>
      <c r="D68">
        <v>49.572714272727303</v>
      </c>
      <c r="E68">
        <v>1090.5997139999999</v>
      </c>
      <c r="F68" t="e">
        <v>#N/A</v>
      </c>
      <c r="G68">
        <v>1.35563582687875E-2</v>
      </c>
      <c r="H68" t="e">
        <v>#N/A</v>
      </c>
      <c r="I68">
        <v>4.05356189585305E-2</v>
      </c>
      <c r="J68">
        <v>0.88839455602308304</v>
      </c>
      <c r="K68">
        <v>4.9020971410765203E-2</v>
      </c>
      <c r="L68">
        <v>0.35183290791914001</v>
      </c>
      <c r="M68" t="e">
        <v>#N/A</v>
      </c>
      <c r="N68">
        <v>0.104023364419184</v>
      </c>
      <c r="O68">
        <v>70088.348671596803</v>
      </c>
      <c r="P68" s="1">
        <v>0.103896103896104</v>
      </c>
      <c r="Q68">
        <v>0.12987012987013</v>
      </c>
      <c r="R68">
        <v>0.76623376623376604</v>
      </c>
      <c r="S68">
        <v>10</v>
      </c>
      <c r="T68">
        <v>101757.1</v>
      </c>
      <c r="U68" s="1">
        <v>109.05997139999999</v>
      </c>
      <c r="V68">
        <v>522226.78283225698</v>
      </c>
      <c r="W68" s="1">
        <v>0.84497028990288603</v>
      </c>
      <c r="X68">
        <v>0.123720762345244</v>
      </c>
      <c r="Y68">
        <v>3.1308947751869702E-2</v>
      </c>
      <c r="Z68">
        <v>0.155029710097114</v>
      </c>
      <c r="AA68">
        <v>522.22678283225696</v>
      </c>
      <c r="AB68">
        <v>14419.309668001601</v>
      </c>
      <c r="AC68" s="1">
        <v>1466.94173807568</v>
      </c>
      <c r="AD68">
        <v>358793.70521114703</v>
      </c>
      <c r="AE68" s="1">
        <v>569</v>
      </c>
      <c r="AF68">
        <v>45172</v>
      </c>
      <c r="AG68" s="1">
        <v>96417.366632160105</v>
      </c>
      <c r="AH68" s="1">
        <v>66.424981115103407</v>
      </c>
      <c r="AI68">
        <v>25.5249979895883</v>
      </c>
      <c r="AJ68">
        <v>32.036997063889501</v>
      </c>
      <c r="AK68">
        <v>3</v>
      </c>
      <c r="AL68">
        <v>0.72345300000000001</v>
      </c>
      <c r="AM68">
        <v>1.778508</v>
      </c>
      <c r="AN68">
        <v>0</v>
      </c>
      <c r="AO68" s="1">
        <v>0.99815448904980997</v>
      </c>
      <c r="AP68">
        <v>2305.9050151190499</v>
      </c>
      <c r="AQ68" s="1">
        <v>2683.1952204234699</v>
      </c>
      <c r="AR68" s="1">
        <v>8921.6116830927403</v>
      </c>
      <c r="AS68" s="1">
        <v>1026.4675532456599</v>
      </c>
      <c r="AT68">
        <v>255.202560964545</v>
      </c>
      <c r="AU68">
        <v>15192.3820328455</v>
      </c>
      <c r="AV68" s="1">
        <v>4041.7432908882001</v>
      </c>
      <c r="AW68" s="1">
        <v>0.22478601500000001</v>
      </c>
      <c r="AX68">
        <v>11531.188040905199</v>
      </c>
      <c r="AY68" s="1">
        <v>0.64131975259999996</v>
      </c>
      <c r="AZ68">
        <v>1600.7362207332001</v>
      </c>
      <c r="BA68">
        <v>8.9026711999999994E-2</v>
      </c>
      <c r="BB68">
        <v>806.73612810719999</v>
      </c>
      <c r="BC68" s="1">
        <v>4.4867520399999999E-2</v>
      </c>
      <c r="BD68">
        <v>17980.403680633801</v>
      </c>
      <c r="BE68" s="1">
        <v>0.55654398613241196</v>
      </c>
      <c r="BF68">
        <v>0.21991622080330001</v>
      </c>
      <c r="BG68">
        <v>0.17324345478138101</v>
      </c>
      <c r="BH68">
        <v>2.8342394183261801E-2</v>
      </c>
      <c r="BI68">
        <v>2.1953944099645701E-2</v>
      </c>
    </row>
    <row r="69" spans="1:61" x14ac:dyDescent="0.25">
      <c r="A69" t="s">
        <v>1495</v>
      </c>
      <c r="B69" t="s">
        <v>870</v>
      </c>
      <c r="C69">
        <v>4</v>
      </c>
      <c r="D69">
        <v>301.51987424999999</v>
      </c>
      <c r="E69">
        <v>1206.0794969999999</v>
      </c>
      <c r="F69" t="e">
        <v>#N/A</v>
      </c>
      <c r="G69">
        <v>4.12063562747833E-2</v>
      </c>
      <c r="H69" t="e">
        <v>#N/A</v>
      </c>
      <c r="I69">
        <v>2.0653387918879801E-2</v>
      </c>
      <c r="J69">
        <v>0.84724719406010096</v>
      </c>
      <c r="K69">
        <v>8.8446529112429895E-2</v>
      </c>
      <c r="L69">
        <v>0.99931624142848197</v>
      </c>
      <c r="M69" t="e">
        <v>#N/A</v>
      </c>
      <c r="N69">
        <v>0.14604181768687899</v>
      </c>
      <c r="O69">
        <v>54396.1869266055</v>
      </c>
      <c r="P69" s="1">
        <v>0.35483870967741898</v>
      </c>
      <c r="Q69">
        <v>0.12903225806451599</v>
      </c>
      <c r="R69">
        <v>0.51612903225806495</v>
      </c>
      <c r="S69">
        <v>11.2</v>
      </c>
      <c r="T69">
        <v>86416.25</v>
      </c>
      <c r="U69" s="1">
        <v>107.685669375</v>
      </c>
      <c r="V69">
        <v>167688.54831133899</v>
      </c>
      <c r="W69" s="1">
        <v>0.65597902393187801</v>
      </c>
      <c r="X69">
        <v>0.26958859747439901</v>
      </c>
      <c r="Y69">
        <v>7.4432378593722495E-2</v>
      </c>
      <c r="Z69">
        <v>0.34402097606812099</v>
      </c>
      <c r="AA69">
        <v>167.68854831133899</v>
      </c>
      <c r="AB69">
        <v>3430.74317264511</v>
      </c>
      <c r="AC69" s="1">
        <v>494.64619992623898</v>
      </c>
      <c r="AD69">
        <v>131604.65498728101</v>
      </c>
      <c r="AE69" s="1">
        <v>97</v>
      </c>
      <c r="AF69">
        <v>35662</v>
      </c>
      <c r="AG69" s="1">
        <v>57068.837161231102</v>
      </c>
      <c r="AH69" s="1">
        <v>24.999950178129801</v>
      </c>
      <c r="AI69">
        <v>20</v>
      </c>
      <c r="AJ69">
        <v>20.322197144185001</v>
      </c>
      <c r="AK69">
        <v>0.5</v>
      </c>
      <c r="AL69">
        <v>0.33939999999999998</v>
      </c>
      <c r="AM69">
        <v>0.31597199999999998</v>
      </c>
      <c r="AN69">
        <v>0</v>
      </c>
      <c r="AO69">
        <v>0.61422175417962299</v>
      </c>
      <c r="AP69">
        <v>2767.64706497618</v>
      </c>
      <c r="AQ69" s="1">
        <v>4768.3880990475</v>
      </c>
      <c r="AR69" s="1">
        <v>8383.7007055928698</v>
      </c>
      <c r="AS69" s="1">
        <v>754.90798265348496</v>
      </c>
      <c r="AT69">
        <v>449.80748064238099</v>
      </c>
      <c r="AU69">
        <v>17124.451332912398</v>
      </c>
      <c r="AV69" s="1">
        <v>10822.9478315253</v>
      </c>
      <c r="AW69" s="1">
        <v>0.58334595639999998</v>
      </c>
      <c r="AX69">
        <v>3034.7752440155</v>
      </c>
      <c r="AY69" s="1">
        <v>0.1635713204</v>
      </c>
      <c r="AZ69">
        <v>607.07909290069995</v>
      </c>
      <c r="BA69">
        <v>3.2720949899999997E-2</v>
      </c>
      <c r="BB69">
        <v>4088.4212026066002</v>
      </c>
      <c r="BC69" s="1">
        <v>0.22036177330000001</v>
      </c>
      <c r="BD69">
        <v>18553.223371048101</v>
      </c>
      <c r="BE69" s="1">
        <v>0.56923205025427703</v>
      </c>
      <c r="BF69">
        <v>0.20580194510856001</v>
      </c>
      <c r="BG69">
        <v>0.12160487819820399</v>
      </c>
      <c r="BH69">
        <v>6.3609648981969594E-2</v>
      </c>
      <c r="BI69">
        <v>3.9751477456989703E-2</v>
      </c>
    </row>
    <row r="70" spans="1:61" x14ac:dyDescent="0.25">
      <c r="A70" t="s">
        <v>1497</v>
      </c>
      <c r="B70" t="s">
        <v>872</v>
      </c>
      <c r="C70">
        <v>181</v>
      </c>
      <c r="D70">
        <v>11.7739410994475</v>
      </c>
      <c r="E70">
        <v>2131.0833389999998</v>
      </c>
      <c r="F70" t="e">
        <v>#N/A</v>
      </c>
      <c r="G70">
        <v>5.9922104833644496E-3</v>
      </c>
      <c r="H70" t="e">
        <v>#N/A</v>
      </c>
      <c r="I70">
        <v>1.8241905902794502E-2</v>
      </c>
      <c r="J70">
        <v>0.950877286567955</v>
      </c>
      <c r="K70">
        <v>2.0300044755573302E-2</v>
      </c>
      <c r="L70">
        <v>0.99945769168588505</v>
      </c>
      <c r="M70" t="e">
        <v>#N/A</v>
      </c>
      <c r="N70">
        <v>0.16288967265366799</v>
      </c>
      <c r="O70">
        <v>57299.269230769198</v>
      </c>
      <c r="P70" s="1">
        <v>0.19135802469135799</v>
      </c>
      <c r="Q70">
        <v>0.29012345679012302</v>
      </c>
      <c r="R70">
        <v>0.51851851851851805</v>
      </c>
      <c r="S70">
        <v>15.63</v>
      </c>
      <c r="T70">
        <v>94539.475367882304</v>
      </c>
      <c r="U70" s="1">
        <v>136.345703071017</v>
      </c>
      <c r="V70">
        <v>231219.48869030099</v>
      </c>
      <c r="W70" s="1">
        <v>0.66829503113153199</v>
      </c>
      <c r="X70">
        <v>0.14163261951342301</v>
      </c>
      <c r="Y70">
        <v>0.19007234935504599</v>
      </c>
      <c r="Z70">
        <v>0.33170496886846801</v>
      </c>
      <c r="AA70">
        <v>231.21948869030101</v>
      </c>
      <c r="AB70">
        <v>4738.8906924394996</v>
      </c>
      <c r="AC70" s="1">
        <v>514.68598619643205</v>
      </c>
      <c r="AD70">
        <v>170820.893878659</v>
      </c>
      <c r="AE70" s="1">
        <v>220</v>
      </c>
      <c r="AF70">
        <v>40927</v>
      </c>
      <c r="AG70" s="1">
        <v>66139.811942045999</v>
      </c>
      <c r="AH70" s="1">
        <v>22.4999911913341</v>
      </c>
      <c r="AI70">
        <v>20.0191988461379</v>
      </c>
      <c r="AJ70">
        <v>20.050798698193798</v>
      </c>
      <c r="AK70">
        <v>3.3</v>
      </c>
      <c r="AL70">
        <v>1.420042</v>
      </c>
      <c r="AM70">
        <v>2.4887139999999999</v>
      </c>
      <c r="AN70">
        <v>0</v>
      </c>
      <c r="AO70">
        <v>0.73109625266331901</v>
      </c>
      <c r="AP70">
        <v>1794.03631478534</v>
      </c>
      <c r="AQ70" s="1">
        <v>3100.2423458015701</v>
      </c>
      <c r="AR70" s="1">
        <v>10140.7644668372</v>
      </c>
      <c r="AS70" s="1">
        <v>568.23889419934096</v>
      </c>
      <c r="AT70">
        <v>550.89054403235605</v>
      </c>
      <c r="AU70">
        <v>16154.172565655799</v>
      </c>
      <c r="AV70" s="1">
        <v>8338.7338750157996</v>
      </c>
      <c r="AW70" s="1">
        <v>0.51091500710000004</v>
      </c>
      <c r="AX70">
        <v>4273.4289979839996</v>
      </c>
      <c r="AY70" s="1">
        <v>0.26183339579999998</v>
      </c>
      <c r="AZ70">
        <v>877.55759468099996</v>
      </c>
      <c r="BA70">
        <v>5.3768036200000001E-2</v>
      </c>
      <c r="BB70">
        <v>2831.4557721915999</v>
      </c>
      <c r="BC70" s="1">
        <v>0.1734835609</v>
      </c>
      <c r="BD70">
        <v>16321.1762398724</v>
      </c>
      <c r="BE70" s="1">
        <v>0.60001954379468903</v>
      </c>
      <c r="BF70">
        <v>0.237047752997217</v>
      </c>
      <c r="BG70">
        <v>0.118051053880253</v>
      </c>
      <c r="BH70">
        <v>2.9106314976129598E-2</v>
      </c>
      <c r="BI70">
        <v>1.57753343517112E-2</v>
      </c>
    </row>
    <row r="71" spans="1:61" x14ac:dyDescent="0.25">
      <c r="A71" t="s">
        <v>1510</v>
      </c>
      <c r="B71" t="s">
        <v>885</v>
      </c>
      <c r="C71">
        <v>22</v>
      </c>
      <c r="D71">
        <v>125.964231409091</v>
      </c>
      <c r="E71">
        <v>2771.2130910000001</v>
      </c>
      <c r="F71">
        <v>2.5676229482572699E-2</v>
      </c>
      <c r="G71">
        <v>0.17003928676211499</v>
      </c>
      <c r="H71" t="e">
        <v>#N/A</v>
      </c>
      <c r="I71">
        <v>4.2547459663993599E-2</v>
      </c>
      <c r="J71">
        <v>0.65967402667736896</v>
      </c>
      <c r="K71">
        <v>0.10080684752142501</v>
      </c>
      <c r="L71">
        <v>0.47963379990698102</v>
      </c>
      <c r="M71">
        <v>2.9311530773601002E-2</v>
      </c>
      <c r="N71">
        <v>0.21221107143481199</v>
      </c>
      <c r="O71">
        <v>90785.168579627003</v>
      </c>
      <c r="P71" s="1">
        <v>0.107142857142857</v>
      </c>
      <c r="Q71">
        <v>0.160714285714286</v>
      </c>
      <c r="R71">
        <v>0.73214285714285698</v>
      </c>
      <c r="S71">
        <v>10</v>
      </c>
      <c r="T71">
        <v>121945.2</v>
      </c>
      <c r="U71" s="1">
        <v>277.12130910000002</v>
      </c>
      <c r="V71">
        <v>314120.10964695603</v>
      </c>
      <c r="W71" s="1">
        <v>0.67115242733043801</v>
      </c>
      <c r="X71">
        <v>0.29529821098315501</v>
      </c>
      <c r="Y71">
        <v>3.3549361686406598E-2</v>
      </c>
      <c r="Z71">
        <v>0.32884757266956199</v>
      </c>
      <c r="AA71">
        <v>314.120109646956</v>
      </c>
      <c r="AB71">
        <v>11676.6758590633</v>
      </c>
      <c r="AC71" s="1">
        <v>978.57279860836195</v>
      </c>
      <c r="AD71">
        <v>227304.20294983001</v>
      </c>
      <c r="AE71" s="1">
        <v>413</v>
      </c>
      <c r="AF71">
        <v>35930.5</v>
      </c>
      <c r="AG71" s="1">
        <v>64285.890207245699</v>
      </c>
      <c r="AH71" s="1">
        <v>106.299985858349</v>
      </c>
      <c r="AI71">
        <v>32.669498865180699</v>
      </c>
      <c r="AJ71">
        <v>39.553699058859898</v>
      </c>
      <c r="AK71">
        <v>0</v>
      </c>
      <c r="AL71">
        <v>0</v>
      </c>
      <c r="AM71">
        <v>0</v>
      </c>
      <c r="AN71">
        <v>0</v>
      </c>
      <c r="AO71">
        <v>1.3407680160289599</v>
      </c>
      <c r="AP71">
        <v>2256.40959199698</v>
      </c>
      <c r="AQ71" s="1">
        <v>3115.0270320370701</v>
      </c>
      <c r="AR71" s="1">
        <v>13569.2869350695</v>
      </c>
      <c r="AS71" s="1">
        <v>1724.95739339736</v>
      </c>
      <c r="AT71">
        <v>799.85659247883598</v>
      </c>
      <c r="AU71">
        <v>21465.537544979801</v>
      </c>
      <c r="AV71" s="1">
        <v>7350.4939548636003</v>
      </c>
      <c r="AW71" s="1">
        <v>0.34355851339999999</v>
      </c>
      <c r="AX71">
        <v>9806.8489047915009</v>
      </c>
      <c r="AY71" s="1">
        <v>0.45836734940000001</v>
      </c>
      <c r="AZ71">
        <v>2927.8247809871</v>
      </c>
      <c r="BA71">
        <v>0.1368451067</v>
      </c>
      <c r="BB71">
        <v>1310.0057215505999</v>
      </c>
      <c r="BC71">
        <v>6.1229030500000003E-2</v>
      </c>
      <c r="BD71">
        <v>21395.1733621928</v>
      </c>
      <c r="BE71" s="1">
        <v>0.58303348835114699</v>
      </c>
      <c r="BF71">
        <v>0.19238166754143801</v>
      </c>
      <c r="BG71">
        <v>0.19113061006516899</v>
      </c>
      <c r="BH71">
        <v>2.2953249163206998E-2</v>
      </c>
      <c r="BI71">
        <v>1.0500984879038999E-2</v>
      </c>
    </row>
    <row r="72" spans="1:61" x14ac:dyDescent="0.25">
      <c r="A72" t="s">
        <v>1511</v>
      </c>
      <c r="B72" t="s">
        <v>886</v>
      </c>
      <c r="C72">
        <v>119</v>
      </c>
      <c r="D72">
        <v>14.1352819159664</v>
      </c>
      <c r="E72">
        <v>1682.0985479999999</v>
      </c>
      <c r="F72">
        <v>6.7345158562831502E-3</v>
      </c>
      <c r="G72">
        <v>1.3144957755541699E-2</v>
      </c>
      <c r="H72" t="e">
        <v>#N/A</v>
      </c>
      <c r="I72">
        <v>6.3166020633054598E-2</v>
      </c>
      <c r="J72">
        <v>0.88900141831346802</v>
      </c>
      <c r="K72">
        <v>2.66703752890254E-2</v>
      </c>
      <c r="L72">
        <v>0.62322143231494898</v>
      </c>
      <c r="M72">
        <v>2.2424221975932801E-2</v>
      </c>
      <c r="N72">
        <v>0.230814433268585</v>
      </c>
      <c r="O72">
        <v>57564.731675635601</v>
      </c>
      <c r="P72" s="1">
        <v>0.296296296296296</v>
      </c>
      <c r="Q72">
        <v>0.17037037037037001</v>
      </c>
      <c r="R72">
        <v>0.53333333333333299</v>
      </c>
      <c r="S72">
        <v>18</v>
      </c>
      <c r="T72">
        <v>81339.777777777796</v>
      </c>
      <c r="U72" s="1">
        <v>93.449919333333298</v>
      </c>
      <c r="V72">
        <v>188932.438220023</v>
      </c>
      <c r="W72" s="1">
        <v>0.75275936682532096</v>
      </c>
      <c r="X72">
        <v>0.15307229025983299</v>
      </c>
      <c r="Y72">
        <v>9.4168342914846201E-2</v>
      </c>
      <c r="Z72">
        <v>0.24724063317467901</v>
      </c>
      <c r="AA72">
        <v>188.93243822002299</v>
      </c>
      <c r="AB72">
        <v>4152.7400450499599</v>
      </c>
      <c r="AC72" s="1">
        <v>478.22808060589301</v>
      </c>
      <c r="AD72" s="1">
        <v>142420.85657047899</v>
      </c>
      <c r="AE72" s="1">
        <v>122</v>
      </c>
      <c r="AF72">
        <v>38255</v>
      </c>
      <c r="AG72" s="1">
        <v>56656.325480471198</v>
      </c>
      <c r="AH72" s="1">
        <v>34.199976075100103</v>
      </c>
      <c r="AI72">
        <v>19.999998327963102</v>
      </c>
      <c r="AJ72">
        <v>24.1995829944109</v>
      </c>
      <c r="AK72">
        <v>0.5</v>
      </c>
      <c r="AL72">
        <v>0.29613499999999998</v>
      </c>
      <c r="AM72">
        <v>0.47426499999999999</v>
      </c>
      <c r="AN72">
        <v>1727.61580078363</v>
      </c>
      <c r="AO72" s="1">
        <v>1.5041363682534199</v>
      </c>
      <c r="AP72">
        <v>2697.5332125427899</v>
      </c>
      <c r="AQ72" s="1">
        <v>2841.9804925721901</v>
      </c>
      <c r="AR72" s="1">
        <v>9470.5752935469609</v>
      </c>
      <c r="AS72" s="1">
        <v>985.59397840940301</v>
      </c>
      <c r="AT72">
        <v>258.625477393849</v>
      </c>
      <c r="AU72">
        <v>16254.308454465199</v>
      </c>
      <c r="AV72" s="1">
        <v>8993.8322115251995</v>
      </c>
      <c r="AW72" s="1">
        <v>0.48842297070000001</v>
      </c>
      <c r="AX72">
        <v>5503.6039851692003</v>
      </c>
      <c r="AY72" s="1">
        <v>0.29888111589999999</v>
      </c>
      <c r="AZ72">
        <v>1116.5620932776999</v>
      </c>
      <c r="BA72">
        <v>6.0636507499999999E-2</v>
      </c>
      <c r="BB72">
        <v>2800.0255198428999</v>
      </c>
      <c r="BC72" s="1">
        <v>0.1520594059</v>
      </c>
      <c r="BD72">
        <v>18414.023809815</v>
      </c>
      <c r="BE72" s="1">
        <v>0.56710837612776699</v>
      </c>
      <c r="BF72">
        <v>0.253915851109215</v>
      </c>
      <c r="BG72">
        <v>0.13209075681919799</v>
      </c>
      <c r="BH72">
        <v>3.6468267656110998E-2</v>
      </c>
      <c r="BI72">
        <v>1.04167482877086E-2</v>
      </c>
    </row>
    <row r="73" spans="1:61" x14ac:dyDescent="0.25">
      <c r="A73" t="s">
        <v>1512</v>
      </c>
      <c r="B73" t="s">
        <v>887</v>
      </c>
      <c r="C73">
        <v>22</v>
      </c>
      <c r="D73">
        <v>325.52491168181803</v>
      </c>
      <c r="E73">
        <v>7161.548057</v>
      </c>
      <c r="F73">
        <v>2.0650582831773699E-2</v>
      </c>
      <c r="G73">
        <v>9.1304279513707606E-2</v>
      </c>
      <c r="H73">
        <v>2.11474925881151E-3</v>
      </c>
      <c r="I73">
        <v>6.7386350758927405E-2</v>
      </c>
      <c r="J73">
        <v>0.73643131763995195</v>
      </c>
      <c r="K73">
        <v>8.2112719996827704E-2</v>
      </c>
      <c r="L73">
        <v>0.50662239595865799</v>
      </c>
      <c r="M73">
        <v>3.7537017980760201E-2</v>
      </c>
      <c r="N73">
        <v>0.17076370603673499</v>
      </c>
      <c r="O73">
        <v>81631.459653885293</v>
      </c>
      <c r="P73" s="1">
        <v>0.151012891344383</v>
      </c>
      <c r="Q73">
        <v>0.149171270718232</v>
      </c>
      <c r="R73">
        <v>0.699815837937385</v>
      </c>
      <c r="S73">
        <v>44.68</v>
      </c>
      <c r="T73">
        <v>120379.476275739</v>
      </c>
      <c r="U73" s="1">
        <v>160.28531909131601</v>
      </c>
      <c r="V73">
        <v>275572.376850979</v>
      </c>
      <c r="W73" s="1">
        <v>0.71074860360763004</v>
      </c>
      <c r="X73">
        <v>0.18880739488242201</v>
      </c>
      <c r="Y73">
        <v>0.10044400150994801</v>
      </c>
      <c r="Z73">
        <v>0.28925139639237002</v>
      </c>
      <c r="AA73">
        <v>275.57237685097903</v>
      </c>
      <c r="AB73">
        <v>13339.036649572799</v>
      </c>
      <c r="AC73" s="1">
        <v>963.106142010491</v>
      </c>
      <c r="AD73">
        <v>202569.188515163</v>
      </c>
      <c r="AE73" s="1">
        <v>340</v>
      </c>
      <c r="AF73">
        <v>45399.5</v>
      </c>
      <c r="AG73" s="1">
        <v>77203.962103188096</v>
      </c>
      <c r="AH73" s="1">
        <v>88.369995610626205</v>
      </c>
      <c r="AI73">
        <v>39.625219297165302</v>
      </c>
      <c r="AJ73">
        <v>60.193797862937103</v>
      </c>
      <c r="AK73">
        <v>3.4</v>
      </c>
      <c r="AL73">
        <v>1.995279</v>
      </c>
      <c r="AM73">
        <v>2.739274</v>
      </c>
      <c r="AN73">
        <v>0</v>
      </c>
      <c r="AO73">
        <v>1.10557061438162</v>
      </c>
      <c r="AP73">
        <v>2095.79946270547</v>
      </c>
      <c r="AQ73" s="1">
        <v>3004.80113639206</v>
      </c>
      <c r="AR73" s="1">
        <v>11187.2426704851</v>
      </c>
      <c r="AS73" s="1">
        <v>1605.2268082964799</v>
      </c>
      <c r="AT73">
        <v>633.95798280824295</v>
      </c>
      <c r="AU73">
        <v>18527.028060687298</v>
      </c>
      <c r="AV73" s="1">
        <v>5021.9857963924997</v>
      </c>
      <c r="AW73" s="1">
        <v>0.2637412965</v>
      </c>
      <c r="AX73">
        <v>11820.4981681185</v>
      </c>
      <c r="AY73" s="1">
        <v>0.62078102940000002</v>
      </c>
      <c r="AZ73">
        <v>1228.8640851521</v>
      </c>
      <c r="BA73">
        <v>6.4536663399999999E-2</v>
      </c>
      <c r="BB73">
        <v>969.98473784279997</v>
      </c>
      <c r="BC73" s="1">
        <v>5.0941010699999997E-2</v>
      </c>
      <c r="BD73">
        <v>19041.3327875059</v>
      </c>
      <c r="BE73" s="1">
        <v>0.57967447820159901</v>
      </c>
      <c r="BF73">
        <v>0.27174661589050503</v>
      </c>
      <c r="BG73">
        <v>0.11385447747152901</v>
      </c>
      <c r="BH73">
        <v>2.2651113289832998E-2</v>
      </c>
      <c r="BI73">
        <v>1.2073315146534201E-2</v>
      </c>
    </row>
    <row r="74" spans="1:61" x14ac:dyDescent="0.25">
      <c r="A74" t="s">
        <v>1520</v>
      </c>
      <c r="B74" t="s">
        <v>895</v>
      </c>
      <c r="C74">
        <v>6</v>
      </c>
      <c r="D74">
        <v>678.43555649999996</v>
      </c>
      <c r="E74">
        <v>4070.613339</v>
      </c>
      <c r="F74">
        <v>4.3251633093236701E-2</v>
      </c>
      <c r="G74">
        <v>5.87096109324238E-2</v>
      </c>
      <c r="H74" t="e">
        <v>#N/A</v>
      </c>
      <c r="I74">
        <v>7.5174439044942601E-2</v>
      </c>
      <c r="J74">
        <v>0.73403244391234701</v>
      </c>
      <c r="K74">
        <v>8.8028009955994704E-2</v>
      </c>
      <c r="L74">
        <v>0.411269164566959</v>
      </c>
      <c r="M74">
        <v>6.0276142553373199E-2</v>
      </c>
      <c r="N74">
        <v>0.170114116238404</v>
      </c>
      <c r="O74">
        <v>91647.574801088806</v>
      </c>
      <c r="P74" s="1">
        <v>0.15028901734104</v>
      </c>
      <c r="Q74">
        <v>0.109826589595376</v>
      </c>
      <c r="R74">
        <v>0.739884393063584</v>
      </c>
      <c r="S74">
        <v>40</v>
      </c>
      <c r="T74">
        <v>123245.425</v>
      </c>
      <c r="U74" s="1">
        <v>101.76533347500001</v>
      </c>
      <c r="V74">
        <v>437612.136464332</v>
      </c>
      <c r="W74" s="1">
        <v>0.84890322495896098</v>
      </c>
      <c r="X74">
        <v>0.13547773716313299</v>
      </c>
      <c r="Y74">
        <v>1.5619037877905801E-2</v>
      </c>
      <c r="Z74">
        <v>0.15109677504103899</v>
      </c>
      <c r="AA74">
        <v>437.61213646433202</v>
      </c>
      <c r="AB74">
        <v>14790.7116166407</v>
      </c>
      <c r="AC74" s="1">
        <v>1453.68004455409</v>
      </c>
      <c r="AD74">
        <v>293457.82348895998</v>
      </c>
      <c r="AE74" s="1">
        <v>516</v>
      </c>
      <c r="AF74">
        <v>52099</v>
      </c>
      <c r="AG74" s="1">
        <v>82884.2202648073</v>
      </c>
      <c r="AH74" s="1">
        <v>112.62999600689599</v>
      </c>
      <c r="AI74">
        <v>29.621199492057102</v>
      </c>
      <c r="AJ74">
        <v>50.886396751645201</v>
      </c>
      <c r="AK74">
        <v>1.5</v>
      </c>
      <c r="AL74">
        <v>0.84335499999999997</v>
      </c>
      <c r="AM74">
        <v>1.0841810000000001</v>
      </c>
      <c r="AN74">
        <v>0</v>
      </c>
      <c r="AO74">
        <v>0.78915012322606504</v>
      </c>
      <c r="AP74">
        <v>2338.2129761158299</v>
      </c>
      <c r="AQ74" s="1">
        <v>2868.2773227653902</v>
      </c>
      <c r="AR74" s="1">
        <v>14431.026648291499</v>
      </c>
      <c r="AS74" s="1">
        <v>1447.13416368039</v>
      </c>
      <c r="AT74" s="1">
        <v>985.10609975672696</v>
      </c>
      <c r="AU74">
        <v>22069.7572106099</v>
      </c>
      <c r="AV74" s="1">
        <v>6531.3984222234003</v>
      </c>
      <c r="AW74" s="1">
        <v>0.29139292989999999</v>
      </c>
      <c r="AX74">
        <v>12341.5728249071</v>
      </c>
      <c r="AY74" s="1">
        <v>0.55060904759999996</v>
      </c>
      <c r="AZ74">
        <v>2529.0190440792999</v>
      </c>
      <c r="BA74">
        <v>0.1128300896</v>
      </c>
      <c r="BB74">
        <v>1012.4122297975</v>
      </c>
      <c r="BC74" s="1">
        <v>4.5167932899999999E-2</v>
      </c>
      <c r="BD74">
        <v>22414.402521007301</v>
      </c>
      <c r="BE74" s="1">
        <v>0.58685269671473095</v>
      </c>
      <c r="BF74">
        <v>0.229102965902692</v>
      </c>
      <c r="BG74">
        <v>0.12325328212118</v>
      </c>
      <c r="BH74">
        <v>4.5099860079330902E-2</v>
      </c>
      <c r="BI74">
        <v>1.56911951820662E-2</v>
      </c>
    </row>
    <row r="75" spans="1:61" x14ac:dyDescent="0.25">
      <c r="A75" t="s">
        <v>1524</v>
      </c>
      <c r="B75" t="s">
        <v>899</v>
      </c>
      <c r="C75">
        <v>57</v>
      </c>
      <c r="D75">
        <v>102.889774122807</v>
      </c>
      <c r="E75">
        <v>5864.7171250000001</v>
      </c>
      <c r="F75">
        <v>4.3478434473967096E-3</v>
      </c>
      <c r="G75">
        <v>3.7464042409501401E-2</v>
      </c>
      <c r="H75" t="e">
        <v>#N/A</v>
      </c>
      <c r="I75">
        <v>3.3049751073932501E-2</v>
      </c>
      <c r="J75">
        <v>0.84374683055644994</v>
      </c>
      <c r="K75">
        <v>8.0984509259547602E-2</v>
      </c>
      <c r="L75">
        <v>0.98516266984437395</v>
      </c>
      <c r="M75">
        <v>4.9568900220642899E-3</v>
      </c>
      <c r="N75">
        <v>0.19457075478145999</v>
      </c>
      <c r="O75">
        <v>73321.301585343303</v>
      </c>
      <c r="P75" s="1">
        <v>0.24570024570024601</v>
      </c>
      <c r="Q75">
        <v>0.174447174447174</v>
      </c>
      <c r="R75">
        <v>0.57985257985257999</v>
      </c>
      <c r="S75">
        <v>46.2</v>
      </c>
      <c r="T75">
        <v>116803.272727273</v>
      </c>
      <c r="U75" s="1">
        <v>126.94192911255401</v>
      </c>
      <c r="V75">
        <v>237244.07679765101</v>
      </c>
      <c r="W75" s="1">
        <v>0.71962345873065803</v>
      </c>
      <c r="X75">
        <v>0.20637865832035701</v>
      </c>
      <c r="Y75">
        <v>7.3997882948985405E-2</v>
      </c>
      <c r="Z75">
        <v>0.28037654126934197</v>
      </c>
      <c r="AA75">
        <v>237.24407679765099</v>
      </c>
      <c r="AB75">
        <v>5803.8831668287803</v>
      </c>
      <c r="AC75" s="1">
        <v>572.24038576285102</v>
      </c>
      <c r="AD75">
        <v>179845.57277070999</v>
      </c>
      <c r="AE75" s="1">
        <v>259</v>
      </c>
      <c r="AF75">
        <v>41684.5</v>
      </c>
      <c r="AG75" s="1">
        <v>63580.0969987344</v>
      </c>
      <c r="AH75" s="1">
        <v>64.599990345614401</v>
      </c>
      <c r="AI75">
        <v>19.999999800252098</v>
      </c>
      <c r="AJ75">
        <v>25.637499283908198</v>
      </c>
      <c r="AK75">
        <v>0.5</v>
      </c>
      <c r="AL75">
        <v>0.32699800000000001</v>
      </c>
      <c r="AM75">
        <v>0.480074</v>
      </c>
      <c r="AN75">
        <v>3135.2619415552799</v>
      </c>
      <c r="AO75">
        <v>1.34379821834661</v>
      </c>
      <c r="AP75">
        <v>2208.9190073255199</v>
      </c>
      <c r="AQ75" s="1">
        <v>2716.1947764019401</v>
      </c>
      <c r="AR75" s="1">
        <v>9484.6222971069292</v>
      </c>
      <c r="AS75" s="1">
        <v>1658.1604641332101</v>
      </c>
      <c r="AT75" s="1">
        <v>691.43588404530203</v>
      </c>
      <c r="AU75">
        <v>16759.332429012899</v>
      </c>
      <c r="AV75" s="1">
        <v>7307.6953284428</v>
      </c>
      <c r="AW75" s="1">
        <v>0.41197678910000002</v>
      </c>
      <c r="AX75">
        <v>8394.1926667537009</v>
      </c>
      <c r="AY75" s="1">
        <v>0.47322888909999999</v>
      </c>
      <c r="AZ75">
        <v>841.69643963680005</v>
      </c>
      <c r="BA75">
        <v>4.7451266200000002E-2</v>
      </c>
      <c r="BB75">
        <v>1194.5394632554001</v>
      </c>
      <c r="BC75" s="1">
        <v>6.7343055600000007E-2</v>
      </c>
      <c r="BD75">
        <v>17738.123898088699</v>
      </c>
      <c r="BE75" s="1">
        <v>0.59163400562730195</v>
      </c>
      <c r="BF75">
        <v>0.26877997564127198</v>
      </c>
      <c r="BG75">
        <v>8.7775925131978794E-2</v>
      </c>
      <c r="BH75">
        <v>4.02852866717133E-2</v>
      </c>
      <c r="BI75">
        <v>1.15248069277339E-2</v>
      </c>
    </row>
    <row r="76" spans="1:61" x14ac:dyDescent="0.25">
      <c r="A76" t="s">
        <v>1525</v>
      </c>
      <c r="B76" t="s">
        <v>900</v>
      </c>
      <c r="C76">
        <v>79</v>
      </c>
      <c r="D76">
        <v>60.484039544303798</v>
      </c>
      <c r="E76">
        <v>4778.2391239999997</v>
      </c>
      <c r="F76">
        <v>1.68607510840998E-2</v>
      </c>
      <c r="G76">
        <v>2.8411007977516702E-2</v>
      </c>
      <c r="H76" t="e">
        <v>#N/A</v>
      </c>
      <c r="I76">
        <v>7.1992879313501804E-2</v>
      </c>
      <c r="J76">
        <v>0.830049261154021</v>
      </c>
      <c r="K76">
        <v>5.1294626785784302E-2</v>
      </c>
      <c r="L76">
        <v>0.32438961520222298</v>
      </c>
      <c r="M76">
        <v>3.4434373365452603E-2</v>
      </c>
      <c r="N76">
        <v>0.17767442449731799</v>
      </c>
      <c r="O76">
        <v>69581.330173435301</v>
      </c>
      <c r="P76" s="1">
        <v>0.170212765957447</v>
      </c>
      <c r="Q76">
        <v>0.14589665653495401</v>
      </c>
      <c r="R76">
        <v>0.68389057750759896</v>
      </c>
      <c r="S76">
        <v>42.03</v>
      </c>
      <c r="T76">
        <v>91821.644063764004</v>
      </c>
      <c r="U76" s="1">
        <v>113.686393623602</v>
      </c>
      <c r="V76">
        <v>361551.97033207299</v>
      </c>
      <c r="W76" s="1">
        <v>0.849188794114214</v>
      </c>
      <c r="X76">
        <v>0.10824717142043</v>
      </c>
      <c r="Y76">
        <v>4.2564034465355602E-2</v>
      </c>
      <c r="Z76">
        <v>0.150811205885786</v>
      </c>
      <c r="AA76">
        <v>361.55197033207298</v>
      </c>
      <c r="AB76">
        <v>10386.947725305999</v>
      </c>
      <c r="AC76" s="1">
        <v>1007.12914425502</v>
      </c>
      <c r="AD76">
        <v>230879.72084164599</v>
      </c>
      <c r="AE76" s="1">
        <v>419</v>
      </c>
      <c r="AF76">
        <v>53357</v>
      </c>
      <c r="AG76" s="1">
        <v>100120.585272336</v>
      </c>
      <c r="AH76" s="1">
        <v>52.769993275114501</v>
      </c>
      <c r="AI76">
        <v>27.659999595921899</v>
      </c>
      <c r="AJ76">
        <v>27.6599971423352</v>
      </c>
      <c r="AK76">
        <v>2.5</v>
      </c>
      <c r="AL76">
        <v>1.037347</v>
      </c>
      <c r="AM76">
        <v>1.6123369999999999</v>
      </c>
      <c r="AN76">
        <v>0</v>
      </c>
      <c r="AO76">
        <v>0.818380306275592</v>
      </c>
      <c r="AP76">
        <v>1555.11304837744</v>
      </c>
      <c r="AQ76" s="1">
        <v>3077.4042923348702</v>
      </c>
      <c r="AR76" s="1">
        <v>9008.4878640326606</v>
      </c>
      <c r="AS76" s="1">
        <v>1222.64487155039</v>
      </c>
      <c r="AT76">
        <v>555.344563370998</v>
      </c>
      <c r="AU76">
        <v>15418.9946396663</v>
      </c>
      <c r="AV76" s="1">
        <v>5414.1429110777999</v>
      </c>
      <c r="AW76" s="1">
        <v>0.33108895510000003</v>
      </c>
      <c r="AX76">
        <v>8869.5532852910001</v>
      </c>
      <c r="AY76" s="1">
        <v>0.54239630859999999</v>
      </c>
      <c r="AZ76">
        <v>1272.6562702026999</v>
      </c>
      <c r="BA76">
        <v>7.7826249099999995E-2</v>
      </c>
      <c r="BB76">
        <v>796.18007276560002</v>
      </c>
      <c r="BC76" s="1">
        <v>4.86884873E-2</v>
      </c>
      <c r="BD76">
        <v>16352.5325393371</v>
      </c>
      <c r="BE76" s="1">
        <v>0.58119948655890397</v>
      </c>
      <c r="BF76">
        <v>0.22667610907900199</v>
      </c>
      <c r="BG76">
        <v>0.14527593680293999</v>
      </c>
      <c r="BH76">
        <v>4.1377948918725198E-2</v>
      </c>
      <c r="BI76">
        <v>5.4705186404289804E-3</v>
      </c>
    </row>
    <row r="77" spans="1:61" x14ac:dyDescent="0.25">
      <c r="A77" t="s">
        <v>1535</v>
      </c>
      <c r="B77" t="s">
        <v>910</v>
      </c>
      <c r="C77">
        <v>9</v>
      </c>
      <c r="D77">
        <v>350.44486844444401</v>
      </c>
      <c r="E77">
        <v>3154.0038159999999</v>
      </c>
      <c r="F77" t="e">
        <v>#N/A</v>
      </c>
      <c r="G77">
        <v>0.39125485973268798</v>
      </c>
      <c r="H77" t="e">
        <v>#N/A</v>
      </c>
      <c r="I77">
        <v>7.8334350693234994E-2</v>
      </c>
      <c r="J77">
        <v>0.31874895784572299</v>
      </c>
      <c r="K77">
        <v>0.20752663260711601</v>
      </c>
      <c r="L77">
        <v>0.98994106535300697</v>
      </c>
      <c r="M77">
        <v>4.6612720601864797E-2</v>
      </c>
      <c r="N77">
        <v>0.21981829055510901</v>
      </c>
      <c r="O77">
        <v>57949.127451842702</v>
      </c>
      <c r="P77" s="1">
        <v>0.40217391304347799</v>
      </c>
      <c r="Q77">
        <v>0.13405797101449299</v>
      </c>
      <c r="R77">
        <v>0.46376811594202899</v>
      </c>
      <c r="S77">
        <v>38</v>
      </c>
      <c r="T77">
        <v>87006.473684210505</v>
      </c>
      <c r="U77" s="1">
        <v>83.000100421052593</v>
      </c>
      <c r="V77">
        <v>129703.76507623099</v>
      </c>
      <c r="W77" s="1">
        <v>0.66951234259520398</v>
      </c>
      <c r="X77">
        <v>0.23990263469429901</v>
      </c>
      <c r="Y77">
        <v>9.0585022710496399E-2</v>
      </c>
      <c r="Z77">
        <v>0.33048765740479602</v>
      </c>
      <c r="AA77">
        <v>129.70376507623101</v>
      </c>
      <c r="AB77">
        <v>3577.8022660452002</v>
      </c>
      <c r="AC77" s="1">
        <v>361.12266073428202</v>
      </c>
      <c r="AD77">
        <v>62892.246649995403</v>
      </c>
      <c r="AE77" s="1">
        <v>7</v>
      </c>
      <c r="AF77">
        <v>32022</v>
      </c>
      <c r="AG77" s="1">
        <v>43616.694893507803</v>
      </c>
      <c r="AH77" s="1">
        <v>39.358983492493202</v>
      </c>
      <c r="AI77">
        <v>25.568998508296701</v>
      </c>
      <c r="AJ77">
        <v>28.762997263626701</v>
      </c>
      <c r="AK77">
        <v>1.5</v>
      </c>
      <c r="AL77">
        <v>0.97803099999999998</v>
      </c>
      <c r="AM77">
        <v>1.2664709999999999</v>
      </c>
      <c r="AN77">
        <v>0</v>
      </c>
      <c r="AO77" s="1">
        <v>0.879737867626321</v>
      </c>
      <c r="AP77">
        <v>2338.5120977291799</v>
      </c>
      <c r="AQ77" s="1">
        <v>4634.3618881658304</v>
      </c>
      <c r="AR77" s="1">
        <v>10215.595236933599</v>
      </c>
      <c r="AS77" s="1">
        <v>1535.8021304309</v>
      </c>
      <c r="AT77">
        <v>1755.08439524348</v>
      </c>
      <c r="AU77">
        <v>20479.355748503</v>
      </c>
      <c r="AV77" s="1">
        <v>12259.5797221502</v>
      </c>
      <c r="AW77" s="1">
        <v>0.60833510160000004</v>
      </c>
      <c r="AX77">
        <v>3224.2234299400998</v>
      </c>
      <c r="AY77" s="1">
        <v>0.15998984729999999</v>
      </c>
      <c r="AZ77">
        <v>872.93480463599997</v>
      </c>
      <c r="BA77">
        <v>4.3316075699999998E-2</v>
      </c>
      <c r="BB77">
        <v>3795.9372559259</v>
      </c>
      <c r="BC77" s="1">
        <v>0.1883589755</v>
      </c>
      <c r="BD77">
        <v>20152.675212652201</v>
      </c>
      <c r="BE77" s="1">
        <v>0.62043863918318698</v>
      </c>
      <c r="BF77">
        <v>0.20687391617886899</v>
      </c>
      <c r="BG77">
        <v>0.130302029016438</v>
      </c>
      <c r="BH77">
        <v>3.08526583425177E-2</v>
      </c>
      <c r="BI77">
        <v>1.1532757278988301E-2</v>
      </c>
    </row>
    <row r="78" spans="1:61" x14ac:dyDescent="0.25">
      <c r="A78" t="s">
        <v>1539</v>
      </c>
      <c r="B78" t="s">
        <v>914</v>
      </c>
      <c r="C78">
        <v>2</v>
      </c>
      <c r="D78">
        <v>207.65160950000001</v>
      </c>
      <c r="E78">
        <v>415.30321900000001</v>
      </c>
      <c r="F78" t="e">
        <v>#N/A</v>
      </c>
      <c r="G78">
        <v>0.50786673509187596</v>
      </c>
      <c r="H78" t="e">
        <v>#N/A</v>
      </c>
      <c r="I78">
        <v>0.21243202110967399</v>
      </c>
      <c r="J78">
        <v>0.17550122290783499</v>
      </c>
      <c r="K78">
        <v>0.101765387492344</v>
      </c>
      <c r="L78">
        <v>0.99228796273156705</v>
      </c>
      <c r="M78">
        <v>0.18054292261481</v>
      </c>
      <c r="N78">
        <v>0.18430211100950999</v>
      </c>
      <c r="O78">
        <v>67282.543887775595</v>
      </c>
      <c r="P78" s="1">
        <v>0.29411764705882398</v>
      </c>
      <c r="Q78">
        <v>0.23529411764705899</v>
      </c>
      <c r="R78">
        <v>0.47058823529411797</v>
      </c>
      <c r="S78">
        <v>9.58</v>
      </c>
      <c r="T78">
        <v>91844.342379958296</v>
      </c>
      <c r="U78" s="1">
        <v>43.351066701461399</v>
      </c>
      <c r="V78">
        <v>220375.320519728</v>
      </c>
      <c r="W78" s="1">
        <v>0.42039112096708797</v>
      </c>
      <c r="X78">
        <v>0.427301546787689</v>
      </c>
      <c r="Y78">
        <v>0.152307332245223</v>
      </c>
      <c r="Z78">
        <v>0.57960887903291203</v>
      </c>
      <c r="AA78">
        <v>220.37532051972801</v>
      </c>
      <c r="AB78">
        <v>7754.9723976495397</v>
      </c>
      <c r="AC78" s="1">
        <v>423.05212664388199</v>
      </c>
      <c r="AD78">
        <v>108154.984145896</v>
      </c>
      <c r="AE78" s="1">
        <v>55</v>
      </c>
      <c r="AF78">
        <v>34440</v>
      </c>
      <c r="AG78" s="1">
        <v>50261.4600915099</v>
      </c>
      <c r="AH78" s="1">
        <v>47.089936841621999</v>
      </c>
      <c r="AI78">
        <v>28.929691999642401</v>
      </c>
      <c r="AJ78">
        <v>37.107079059030298</v>
      </c>
      <c r="AK78">
        <v>1</v>
      </c>
      <c r="AL78">
        <v>0.70139700000000005</v>
      </c>
      <c r="AM78">
        <v>0.77945699999999996</v>
      </c>
      <c r="AN78">
        <v>0</v>
      </c>
      <c r="AO78">
        <v>0.67056679730830404</v>
      </c>
      <c r="AP78">
        <v>6104.3679991317404</v>
      </c>
      <c r="AQ78" s="1">
        <v>4380.9726406190002</v>
      </c>
      <c r="AR78" s="1">
        <v>9583.8136039104502</v>
      </c>
      <c r="AS78" s="1">
        <v>2932.17445540676</v>
      </c>
      <c r="AT78">
        <v>386.61133035908398</v>
      </c>
      <c r="AU78">
        <v>23387.940029427002</v>
      </c>
      <c r="AV78" s="1">
        <v>14355.9994529574</v>
      </c>
      <c r="AW78" s="1">
        <v>0.53013423640000001</v>
      </c>
      <c r="AX78">
        <v>7211.6818813440996</v>
      </c>
      <c r="AY78" s="1">
        <v>0.26631092319999999</v>
      </c>
      <c r="AZ78">
        <v>2961.2748161178001</v>
      </c>
      <c r="BA78">
        <v>0.1093531083</v>
      </c>
      <c r="BB78">
        <v>2550.9765671233999</v>
      </c>
      <c r="BC78">
        <v>9.4201732100000005E-2</v>
      </c>
      <c r="BD78">
        <v>27079.932717542699</v>
      </c>
      <c r="BE78" s="1">
        <v>0.43098520941006202</v>
      </c>
      <c r="BF78">
        <v>0.153726101854438</v>
      </c>
      <c r="BG78">
        <v>0.37993287125849801</v>
      </c>
      <c r="BH78">
        <v>2.6961673100118301E-2</v>
      </c>
      <c r="BI78">
        <v>8.3941443768840197E-3</v>
      </c>
    </row>
    <row r="79" spans="1:61" x14ac:dyDescent="0.25">
      <c r="A79" t="s">
        <v>1541</v>
      </c>
      <c r="B79" t="s">
        <v>916</v>
      </c>
      <c r="C79">
        <v>317</v>
      </c>
      <c r="D79">
        <v>10.128307148265</v>
      </c>
      <c r="E79">
        <v>3210.673366</v>
      </c>
      <c r="F79" t="e">
        <v>#N/A</v>
      </c>
      <c r="G79">
        <v>5.6960286366118003E-3</v>
      </c>
      <c r="H79" t="e">
        <v>#N/A</v>
      </c>
      <c r="I79">
        <v>1.5478928114670901E-2</v>
      </c>
      <c r="J79">
        <v>0.93978412678166701</v>
      </c>
      <c r="K79">
        <v>3.6103525618568298E-2</v>
      </c>
      <c r="L79">
        <v>1</v>
      </c>
      <c r="M79" t="e">
        <v>#N/A</v>
      </c>
      <c r="N79">
        <v>0.24869185322107901</v>
      </c>
      <c r="O79">
        <v>77903.870741746199</v>
      </c>
      <c r="P79" s="1">
        <v>0.17299578059071699</v>
      </c>
      <c r="Q79">
        <v>0.151898734177215</v>
      </c>
      <c r="R79">
        <v>0.67510548523206704</v>
      </c>
      <c r="S79">
        <v>25</v>
      </c>
      <c r="T79">
        <v>112132.08</v>
      </c>
      <c r="U79" s="1">
        <v>128.42693464000001</v>
      </c>
      <c r="V79">
        <v>336933.90347824001</v>
      </c>
      <c r="W79" s="1">
        <v>0.63741815134362501</v>
      </c>
      <c r="X79">
        <v>6.4764855106890895E-2</v>
      </c>
      <c r="Y79">
        <v>0.29781699354948399</v>
      </c>
      <c r="Z79">
        <v>0.362581848656374</v>
      </c>
      <c r="AA79">
        <v>336.93390347823998</v>
      </c>
      <c r="AB79">
        <v>7425.9257427060202</v>
      </c>
      <c r="AC79" s="1">
        <v>706.58684686644006</v>
      </c>
      <c r="AD79">
        <v>261666.19649490801</v>
      </c>
      <c r="AE79" s="1">
        <v>474</v>
      </c>
      <c r="AF79">
        <v>39444</v>
      </c>
      <c r="AG79" s="1">
        <v>62903.657173510197</v>
      </c>
      <c r="AH79" s="1">
        <v>26.6999958748982</v>
      </c>
      <c r="AI79">
        <v>20.026997057976502</v>
      </c>
      <c r="AJ79">
        <v>20.418894050852099</v>
      </c>
      <c r="AK79">
        <v>4.4000000000000004</v>
      </c>
      <c r="AL79">
        <v>4.1190860000000002</v>
      </c>
      <c r="AM79">
        <v>4.2504860000000004</v>
      </c>
      <c r="AN79">
        <v>0</v>
      </c>
      <c r="AO79">
        <v>1.11350544788267</v>
      </c>
      <c r="AP79">
        <v>1888.56087455394</v>
      </c>
      <c r="AQ79" s="1">
        <v>3525.9178152101099</v>
      </c>
      <c r="AR79" s="1">
        <v>10952.4269775875</v>
      </c>
      <c r="AS79" s="1">
        <v>1365.71141631353</v>
      </c>
      <c r="AT79" s="1">
        <v>732.78586819659699</v>
      </c>
      <c r="AU79" s="1">
        <v>18465.402951861699</v>
      </c>
      <c r="AV79" s="1">
        <v>7752.4209082781999</v>
      </c>
      <c r="AW79" s="1">
        <v>0.449472541</v>
      </c>
      <c r="AX79">
        <v>6616.2640796572996</v>
      </c>
      <c r="AY79" s="1">
        <v>0.38360004739999998</v>
      </c>
      <c r="AZ79">
        <v>688.06066050599998</v>
      </c>
      <c r="BA79">
        <v>3.9892618999999997E-2</v>
      </c>
      <c r="BB79">
        <v>2191.0730751627002</v>
      </c>
      <c r="BC79" s="1">
        <v>0.1270347926</v>
      </c>
      <c r="BD79">
        <v>17247.818723604199</v>
      </c>
      <c r="BE79" s="1">
        <v>0.63529742654865595</v>
      </c>
      <c r="BF79">
        <v>0.246298755621393</v>
      </c>
      <c r="BG79">
        <v>7.9836693633076605E-2</v>
      </c>
      <c r="BH79">
        <v>2.2509666065139301E-2</v>
      </c>
      <c r="BI79">
        <v>1.6057458131735501E-2</v>
      </c>
    </row>
    <row r="80" spans="1:61" x14ac:dyDescent="0.25">
      <c r="A80" t="s">
        <v>1542</v>
      </c>
      <c r="B80" t="s">
        <v>917</v>
      </c>
      <c r="C80">
        <v>57</v>
      </c>
      <c r="D80">
        <v>35.985789947368403</v>
      </c>
      <c r="E80">
        <v>2051.1900270000001</v>
      </c>
      <c r="F80">
        <v>8.1473032197107702E-3</v>
      </c>
      <c r="G80">
        <v>4.39347647773577E-2</v>
      </c>
      <c r="H80" t="e">
        <v>#N/A</v>
      </c>
      <c r="I80">
        <v>3.0325717574157598E-2</v>
      </c>
      <c r="J80">
        <v>0.81872632829015302</v>
      </c>
      <c r="K80">
        <v>9.8472501427703807E-2</v>
      </c>
      <c r="L80">
        <v>0.50231155609828004</v>
      </c>
      <c r="M80">
        <v>1.45887954288225E-2</v>
      </c>
      <c r="N80">
        <v>0.18125228043272901</v>
      </c>
      <c r="O80">
        <v>69605.032423444602</v>
      </c>
      <c r="P80" s="1">
        <v>0.40140845070422498</v>
      </c>
      <c r="Q80">
        <v>8.4507042253521097E-2</v>
      </c>
      <c r="R80">
        <v>0.51408450704225395</v>
      </c>
      <c r="S80">
        <v>17</v>
      </c>
      <c r="T80">
        <v>96112.176470588194</v>
      </c>
      <c r="U80" s="1">
        <v>120.65823688235299</v>
      </c>
      <c r="V80">
        <v>263460.49507191801</v>
      </c>
      <c r="W80" s="1">
        <v>0.81100208187324696</v>
      </c>
      <c r="X80">
        <v>0.140624314753269</v>
      </c>
      <c r="Y80">
        <v>4.8373603373483599E-2</v>
      </c>
      <c r="Z80">
        <v>0.18899791812675301</v>
      </c>
      <c r="AA80">
        <v>263.46049507191799</v>
      </c>
      <c r="AB80">
        <v>5634.4448090474298</v>
      </c>
      <c r="AC80" s="1">
        <v>632.44994511666505</v>
      </c>
      <c r="AD80">
        <v>197890.33591517701</v>
      </c>
      <c r="AE80" s="1">
        <v>320</v>
      </c>
      <c r="AF80">
        <v>45037</v>
      </c>
      <c r="AG80" s="1">
        <v>74289.975360839802</v>
      </c>
      <c r="AH80" s="1">
        <v>37.299982479938002</v>
      </c>
      <c r="AI80">
        <v>20.026899299256499</v>
      </c>
      <c r="AJ80">
        <v>23.751987645412001</v>
      </c>
      <c r="AK80">
        <v>0</v>
      </c>
      <c r="AL80">
        <v>0</v>
      </c>
      <c r="AM80">
        <v>0</v>
      </c>
      <c r="AN80">
        <v>2603.6079152602101</v>
      </c>
      <c r="AO80">
        <v>1.26189447438252</v>
      </c>
      <c r="AP80">
        <v>1839.21601135983</v>
      </c>
      <c r="AQ80" s="1">
        <v>2818.4942223297999</v>
      </c>
      <c r="AR80" s="1">
        <v>7747.07362108289</v>
      </c>
      <c r="AS80" s="1">
        <v>938.07594843576101</v>
      </c>
      <c r="AT80">
        <v>290.27568005038898</v>
      </c>
      <c r="AU80">
        <v>13633.1354832587</v>
      </c>
      <c r="AV80" s="1">
        <v>5672.7109325991996</v>
      </c>
      <c r="AW80" s="1">
        <v>0.35546515400000001</v>
      </c>
      <c r="AX80">
        <v>7721.3482560742004</v>
      </c>
      <c r="AY80" s="1">
        <v>0.48383749500000001</v>
      </c>
      <c r="AZ80">
        <v>1072.1881498883999</v>
      </c>
      <c r="BA80" s="1">
        <v>6.7185782999999999E-2</v>
      </c>
      <c r="BB80">
        <v>1492.3096903237999</v>
      </c>
      <c r="BC80" s="1">
        <v>9.3511568000000003E-2</v>
      </c>
      <c r="BD80">
        <v>15958.5570288856</v>
      </c>
      <c r="BE80" s="1">
        <v>0.57065098109662304</v>
      </c>
      <c r="BF80">
        <v>0.21184054822713999</v>
      </c>
      <c r="BG80">
        <v>0.163750149598513</v>
      </c>
      <c r="BH80">
        <v>3.2215531637499899E-2</v>
      </c>
      <c r="BI80">
        <v>2.1542789440224301E-2</v>
      </c>
    </row>
    <row r="81" spans="1:61" x14ac:dyDescent="0.25">
      <c r="A81" t="s">
        <v>1543</v>
      </c>
      <c r="B81" t="s">
        <v>918</v>
      </c>
      <c r="C81">
        <v>16</v>
      </c>
      <c r="D81">
        <v>359.57866150000001</v>
      </c>
      <c r="E81">
        <v>5753.2585840000002</v>
      </c>
      <c r="F81">
        <v>3.22581641353616E-3</v>
      </c>
      <c r="G81">
        <v>0.244219191718655</v>
      </c>
      <c r="H81" t="e">
        <v>#N/A</v>
      </c>
      <c r="I81">
        <v>0.46352996927490198</v>
      </c>
      <c r="J81">
        <v>0.19189734976825201</v>
      </c>
      <c r="K81">
        <v>9.6073184876083503E-2</v>
      </c>
      <c r="L81">
        <v>0.99968700501261198</v>
      </c>
      <c r="M81">
        <v>7.3729932088209493E-2</v>
      </c>
      <c r="N81">
        <v>0.20999246815386599</v>
      </c>
      <c r="O81">
        <v>64284.389559711402</v>
      </c>
      <c r="P81" s="1">
        <v>0.17948717948717899</v>
      </c>
      <c r="Q81">
        <v>0.170940170940171</v>
      </c>
      <c r="R81">
        <v>0.64957264957265004</v>
      </c>
      <c r="S81">
        <v>77</v>
      </c>
      <c r="T81">
        <v>108380.35064935101</v>
      </c>
      <c r="U81" s="1">
        <v>74.717643948051901</v>
      </c>
      <c r="V81">
        <v>168569.33959080299</v>
      </c>
      <c r="W81" s="1">
        <v>0.78680632445301901</v>
      </c>
      <c r="X81">
        <v>0.17133521271407301</v>
      </c>
      <c r="Y81">
        <v>4.1858462832908699E-2</v>
      </c>
      <c r="Z81">
        <v>0.21319367554698099</v>
      </c>
      <c r="AA81">
        <v>168.569339590803</v>
      </c>
      <c r="AB81">
        <v>4560.1991666015501</v>
      </c>
      <c r="AC81" s="1">
        <v>518.21586262287201</v>
      </c>
      <c r="AD81">
        <v>60985.709933226099</v>
      </c>
      <c r="AE81" s="1">
        <v>5</v>
      </c>
      <c r="AF81">
        <v>32725</v>
      </c>
      <c r="AG81" s="1">
        <v>45613.332228978798</v>
      </c>
      <c r="AH81" s="1">
        <v>58.629989185940197</v>
      </c>
      <c r="AI81">
        <v>23.139998936129601</v>
      </c>
      <c r="AJ81">
        <v>37.304097383303102</v>
      </c>
      <c r="AK81">
        <v>0</v>
      </c>
      <c r="AL81">
        <v>0</v>
      </c>
      <c r="AM81">
        <v>0</v>
      </c>
      <c r="AN81">
        <v>0</v>
      </c>
      <c r="AO81">
        <v>1.0175925627734099</v>
      </c>
      <c r="AP81">
        <v>2934.3871935376201</v>
      </c>
      <c r="AQ81" s="1">
        <v>3882.9705520498401</v>
      </c>
      <c r="AR81" s="1">
        <v>12026.197906768701</v>
      </c>
      <c r="AS81" s="1">
        <v>1484.9421063324201</v>
      </c>
      <c r="AT81">
        <v>652.70181501023296</v>
      </c>
      <c r="AU81">
        <v>20981.199573698901</v>
      </c>
      <c r="AV81" s="1">
        <v>12097.0117489078</v>
      </c>
      <c r="AW81" s="1">
        <v>0.60794047449999999</v>
      </c>
      <c r="AX81">
        <v>3676.754990377</v>
      </c>
      <c r="AY81" s="1">
        <v>0.184776887</v>
      </c>
      <c r="AZ81">
        <v>729.87067602169998</v>
      </c>
      <c r="BA81" s="1">
        <v>3.6679961499999997E-2</v>
      </c>
      <c r="BB81">
        <v>3394.7116121826002</v>
      </c>
      <c r="BC81" s="1">
        <v>0.17060267700000001</v>
      </c>
      <c r="BD81">
        <v>19898.349027489101</v>
      </c>
      <c r="BE81" s="1">
        <v>0.59392811042570604</v>
      </c>
      <c r="BF81">
        <v>0.21113919728074701</v>
      </c>
      <c r="BG81">
        <v>0.15210431699143501</v>
      </c>
      <c r="BH81">
        <v>2.9396682849735501E-2</v>
      </c>
      <c r="BI81">
        <v>1.34316924523772E-2</v>
      </c>
    </row>
    <row r="82" spans="1:61" x14ac:dyDescent="0.25">
      <c r="A82" t="s">
        <v>1547</v>
      </c>
      <c r="B82" t="s">
        <v>922</v>
      </c>
      <c r="C82">
        <v>16</v>
      </c>
      <c r="D82">
        <v>234.5033425</v>
      </c>
      <c r="E82">
        <v>3752.05348</v>
      </c>
      <c r="F82">
        <v>3.8218585881578997E-2</v>
      </c>
      <c r="G82">
        <v>2.47983757345497E-2</v>
      </c>
      <c r="H82" t="e">
        <v>#N/A</v>
      </c>
      <c r="I82">
        <v>4.2854641677673E-2</v>
      </c>
      <c r="J82">
        <v>0.84701658409415403</v>
      </c>
      <c r="K82">
        <v>4.5912329776692601E-2</v>
      </c>
      <c r="L82">
        <v>0.113529093328472</v>
      </c>
      <c r="M82">
        <v>3.1770491696336702E-2</v>
      </c>
      <c r="N82">
        <v>0.14507614907250399</v>
      </c>
      <c r="O82">
        <v>79240.179477518206</v>
      </c>
      <c r="P82" s="1">
        <v>0.143968871595331</v>
      </c>
      <c r="Q82">
        <v>0.18677042801556401</v>
      </c>
      <c r="R82">
        <v>0.66926070038910501</v>
      </c>
      <c r="S82">
        <v>23.88</v>
      </c>
      <c r="T82">
        <v>117900.000837521</v>
      </c>
      <c r="U82" s="1">
        <v>157.12116750418801</v>
      </c>
      <c r="V82">
        <v>359618.05906881701</v>
      </c>
      <c r="W82" s="1">
        <v>0.92315448430574498</v>
      </c>
      <c r="X82">
        <v>5.7865101767598098E-2</v>
      </c>
      <c r="Y82">
        <v>1.89804139266566E-2</v>
      </c>
      <c r="Z82">
        <v>7.6845515694254699E-2</v>
      </c>
      <c r="AA82">
        <v>359.61805906881699</v>
      </c>
      <c r="AB82">
        <v>11812.5352520295</v>
      </c>
      <c r="AC82" s="1">
        <v>1206.83337114907</v>
      </c>
      <c r="AD82">
        <v>254409.714454876</v>
      </c>
      <c r="AE82" s="1">
        <v>461</v>
      </c>
      <c r="AF82">
        <v>66421</v>
      </c>
      <c r="AG82" s="1">
        <v>147852.23313061101</v>
      </c>
      <c r="AH82" s="1">
        <v>80.0608268753424</v>
      </c>
      <c r="AI82">
        <v>31.5568987495252</v>
      </c>
      <c r="AJ82">
        <v>37.949766476335</v>
      </c>
      <c r="AK82">
        <v>5</v>
      </c>
      <c r="AL82">
        <v>2.8141400000000001</v>
      </c>
      <c r="AM82">
        <v>3.6164499999999999</v>
      </c>
      <c r="AN82">
        <v>0</v>
      </c>
      <c r="AO82" s="1">
        <v>0.59444050577164798</v>
      </c>
      <c r="AP82">
        <v>2039.12039654616</v>
      </c>
      <c r="AQ82" s="1">
        <v>2518.9711928093302</v>
      </c>
      <c r="AR82" s="1">
        <v>10154.8904628086</v>
      </c>
      <c r="AS82" s="1">
        <v>1257.65876343532</v>
      </c>
      <c r="AT82" s="1">
        <v>472.87508012812202</v>
      </c>
      <c r="AU82">
        <v>16443.5158957276</v>
      </c>
      <c r="AV82" s="1">
        <v>4434.6149257242996</v>
      </c>
      <c r="AW82" s="1">
        <v>0.26427657119999998</v>
      </c>
      <c r="AX82">
        <v>9854.7562219306001</v>
      </c>
      <c r="AY82" s="1">
        <v>0.58728462960000005</v>
      </c>
      <c r="AZ82">
        <v>1798.3895095426999</v>
      </c>
      <c r="BA82">
        <v>0.1071732769</v>
      </c>
      <c r="BB82">
        <v>692.4439060359</v>
      </c>
      <c r="BC82" s="1">
        <v>4.1265522300000003E-2</v>
      </c>
      <c r="BD82">
        <v>16780.204563233499</v>
      </c>
      <c r="BE82" s="1">
        <v>0.62606688567993796</v>
      </c>
      <c r="BF82">
        <v>0.20734592735233701</v>
      </c>
      <c r="BG82">
        <v>0.113982873341784</v>
      </c>
      <c r="BH82">
        <v>3.7906696800576498E-2</v>
      </c>
      <c r="BI82">
        <v>1.46976168253649E-2</v>
      </c>
    </row>
    <row r="83" spans="1:61" x14ac:dyDescent="0.25">
      <c r="A83" t="s">
        <v>1552</v>
      </c>
      <c r="B83" t="s">
        <v>927</v>
      </c>
      <c r="C83">
        <v>3</v>
      </c>
      <c r="D83">
        <v>533.00802733333296</v>
      </c>
      <c r="E83">
        <v>1599.0240819999999</v>
      </c>
      <c r="F83">
        <v>1.7420639552912599E-2</v>
      </c>
      <c r="G83">
        <v>8.3223693251184092E-3</v>
      </c>
      <c r="H83" t="e">
        <v>#N/A</v>
      </c>
      <c r="I83">
        <v>6.3587698975825793E-2</v>
      </c>
      <c r="J83">
        <v>0.85109092806870101</v>
      </c>
      <c r="K83">
        <v>5.92907583882471E-2</v>
      </c>
      <c r="L83">
        <v>9.2166135265304205E-2</v>
      </c>
      <c r="M83">
        <v>2.5093520454349798E-2</v>
      </c>
      <c r="N83">
        <v>8.0627782132063994E-2</v>
      </c>
      <c r="O83">
        <v>81062.716925661502</v>
      </c>
      <c r="P83" s="1">
        <v>0.14285714285714299</v>
      </c>
      <c r="Q83">
        <v>9.2436974789915999E-2</v>
      </c>
      <c r="R83">
        <v>0.76470588235294101</v>
      </c>
      <c r="S83">
        <v>10.220000000000001</v>
      </c>
      <c r="T83">
        <v>128275.78669275899</v>
      </c>
      <c r="U83" s="1">
        <v>156.460281996086</v>
      </c>
      <c r="V83">
        <v>369501.18928852997</v>
      </c>
      <c r="W83" s="1">
        <v>0.89724157739142496</v>
      </c>
      <c r="X83">
        <v>8.0494525348854207E-2</v>
      </c>
      <c r="Y83">
        <v>2.2263897259720999E-2</v>
      </c>
      <c r="Z83">
        <v>0.102758422608575</v>
      </c>
      <c r="AA83">
        <v>369.50118928852999</v>
      </c>
      <c r="AB83">
        <v>15045.488226736999</v>
      </c>
      <c r="AC83" s="1">
        <v>1402.0779269289301</v>
      </c>
      <c r="AD83">
        <v>295169.69156000199</v>
      </c>
      <c r="AE83" s="1">
        <v>519</v>
      </c>
      <c r="AF83">
        <v>86748</v>
      </c>
      <c r="AG83" s="1">
        <v>189057.07025272399</v>
      </c>
      <c r="AH83" s="1">
        <v>106.269979010873</v>
      </c>
      <c r="AI83">
        <v>37.537099102483602</v>
      </c>
      <c r="AJ83">
        <v>58.047994206834403</v>
      </c>
      <c r="AK83">
        <v>0</v>
      </c>
      <c r="AL83">
        <v>0</v>
      </c>
      <c r="AM83">
        <v>0</v>
      </c>
      <c r="AN83">
        <v>0</v>
      </c>
      <c r="AO83" s="1">
        <v>0.57706952506515796</v>
      </c>
      <c r="AP83">
        <v>2139.2767116561799</v>
      </c>
      <c r="AQ83" s="1">
        <v>2386.0220699290298</v>
      </c>
      <c r="AR83" s="1">
        <v>10418.1870101441</v>
      </c>
      <c r="AS83" s="1">
        <v>1031.9095932165001</v>
      </c>
      <c r="AT83">
        <v>567.14647403290303</v>
      </c>
      <c r="AU83">
        <v>16542.5418589787</v>
      </c>
      <c r="AV83" s="1">
        <v>2938.1572818188001</v>
      </c>
      <c r="AW83" s="1">
        <v>0.1742202393</v>
      </c>
      <c r="AX83">
        <v>12366.570034222899</v>
      </c>
      <c r="AY83" s="1">
        <v>0.73328504390000004</v>
      </c>
      <c r="AZ83">
        <v>1296.7375149536001</v>
      </c>
      <c r="BA83" s="1">
        <v>7.6891023399999994E-2</v>
      </c>
      <c r="BB83">
        <v>263.15028408479998</v>
      </c>
      <c r="BC83" s="1">
        <v>1.56036934E-2</v>
      </c>
      <c r="BD83">
        <v>16864.615115080102</v>
      </c>
      <c r="BE83" s="1">
        <v>0.56550201991032001</v>
      </c>
      <c r="BF83">
        <v>0.18524150588457799</v>
      </c>
      <c r="BG83">
        <v>0.20428661317306501</v>
      </c>
      <c r="BH83">
        <v>2.7895799703109601E-2</v>
      </c>
      <c r="BI83">
        <v>1.7074061328927699E-2</v>
      </c>
    </row>
    <row r="84" spans="1:61" x14ac:dyDescent="0.25">
      <c r="A84" t="s">
        <v>1558</v>
      </c>
      <c r="B84" t="s">
        <v>934</v>
      </c>
      <c r="C84">
        <v>19</v>
      </c>
      <c r="D84">
        <v>144.61486099999999</v>
      </c>
      <c r="E84">
        <v>2747.6823589999999</v>
      </c>
      <c r="F84" t="e">
        <v>#N/A</v>
      </c>
      <c r="G84">
        <v>0.26360161763937101</v>
      </c>
      <c r="H84" t="e">
        <v>#N/A</v>
      </c>
      <c r="I84">
        <v>5.6322780314911801E-2</v>
      </c>
      <c r="J84">
        <v>0.51309095174294705</v>
      </c>
      <c r="K84">
        <v>0.16301151915342299</v>
      </c>
      <c r="L84">
        <v>0.99549797613938895</v>
      </c>
      <c r="M84">
        <v>1.05920208758751E-2</v>
      </c>
      <c r="N84">
        <v>0.31428961693014501</v>
      </c>
      <c r="O84">
        <v>51177.393235186799</v>
      </c>
      <c r="P84" s="1">
        <v>0.17977528089887601</v>
      </c>
      <c r="Q84">
        <v>0.17977528089887601</v>
      </c>
      <c r="R84">
        <v>0.64044943820224698</v>
      </c>
      <c r="S84">
        <v>31.27</v>
      </c>
      <c r="T84">
        <v>90431.715382155395</v>
      </c>
      <c r="U84" s="1">
        <v>87.869598944675403</v>
      </c>
      <c r="V84">
        <v>195073.159837541</v>
      </c>
      <c r="W84" s="1">
        <v>0.69730162596547696</v>
      </c>
      <c r="X84">
        <v>0.203534808306014</v>
      </c>
      <c r="Y84">
        <v>9.9163565728508304E-2</v>
      </c>
      <c r="Z84">
        <v>0.30269837403452299</v>
      </c>
      <c r="AA84">
        <v>195.073159837541</v>
      </c>
      <c r="AB84">
        <v>7882.9788782000896</v>
      </c>
      <c r="AC84" s="1">
        <v>731.23691441948097</v>
      </c>
      <c r="AD84">
        <v>78826.003132887301</v>
      </c>
      <c r="AE84" s="1">
        <v>19</v>
      </c>
      <c r="AF84">
        <v>32238</v>
      </c>
      <c r="AG84" s="1">
        <v>48413.572904388799</v>
      </c>
      <c r="AH84" s="1">
        <v>61.349991853487701</v>
      </c>
      <c r="AI84">
        <v>35.305798056005102</v>
      </c>
      <c r="AJ84">
        <v>47.696496440195403</v>
      </c>
      <c r="AK84">
        <v>3</v>
      </c>
      <c r="AL84">
        <v>1.5343709999999999</v>
      </c>
      <c r="AM84">
        <v>2.6794950000000002</v>
      </c>
      <c r="AN84">
        <v>0</v>
      </c>
      <c r="AO84" s="1">
        <v>1.2024277100186</v>
      </c>
      <c r="AP84">
        <v>3993.2921846152899</v>
      </c>
      <c r="AQ84" s="1">
        <v>4370.5856467232197</v>
      </c>
      <c r="AR84" s="1">
        <v>12702.546932208899</v>
      </c>
      <c r="AS84" s="1">
        <v>2227.6628009606102</v>
      </c>
      <c r="AT84">
        <v>315.13065444549102</v>
      </c>
      <c r="AU84">
        <v>23609.218218953501</v>
      </c>
      <c r="AV84" s="1">
        <v>11849.5426828401</v>
      </c>
      <c r="AW84" s="1">
        <v>0.5439767217</v>
      </c>
      <c r="AX84">
        <v>6638.7701404782001</v>
      </c>
      <c r="AY84" s="1">
        <v>0.30476588960000001</v>
      </c>
      <c r="AZ84">
        <v>692.34112800310004</v>
      </c>
      <c r="BA84" s="1">
        <v>3.1783290499999999E-2</v>
      </c>
      <c r="BB84">
        <v>2602.5257497048001</v>
      </c>
      <c r="BC84" s="1">
        <v>0.1194740982</v>
      </c>
      <c r="BD84">
        <v>21783.179701026202</v>
      </c>
      <c r="BE84" s="1">
        <v>0.51545207141011895</v>
      </c>
      <c r="BF84">
        <v>0.29872646837744499</v>
      </c>
      <c r="BG84">
        <v>0.14876843374982501</v>
      </c>
      <c r="BH84">
        <v>2.06805835780914E-2</v>
      </c>
      <c r="BI84">
        <v>1.63724428845195E-2</v>
      </c>
    </row>
    <row r="85" spans="1:61" x14ac:dyDescent="0.25">
      <c r="A85" t="s">
        <v>1559</v>
      </c>
      <c r="B85" t="s">
        <v>935</v>
      </c>
      <c r="C85">
        <v>5</v>
      </c>
      <c r="D85">
        <v>562.30298259999995</v>
      </c>
      <c r="E85">
        <v>2811.514913</v>
      </c>
      <c r="F85">
        <v>3.7098454888479801E-3</v>
      </c>
      <c r="G85">
        <v>0.88801013170785104</v>
      </c>
      <c r="H85" t="e">
        <v>#N/A</v>
      </c>
      <c r="I85">
        <v>4.14872895161549E-2</v>
      </c>
      <c r="J85">
        <v>1.9156169467267298E-2</v>
      </c>
      <c r="K85">
        <v>4.6943689832786802E-2</v>
      </c>
      <c r="L85">
        <v>0.99996040710175604</v>
      </c>
      <c r="M85">
        <v>1.1751127231406399E-2</v>
      </c>
      <c r="N85">
        <v>0.207709002728203</v>
      </c>
      <c r="O85">
        <v>71398.912406232004</v>
      </c>
      <c r="P85" s="1">
        <v>0.22513089005235601</v>
      </c>
      <c r="Q85">
        <v>0.204188481675393</v>
      </c>
      <c r="R85">
        <v>0.57068062827225097</v>
      </c>
      <c r="S85">
        <v>47</v>
      </c>
      <c r="T85">
        <v>79282.042553191495</v>
      </c>
      <c r="U85" s="1">
        <v>59.819466234042601</v>
      </c>
      <c r="V85">
        <v>176326.24237835599</v>
      </c>
      <c r="W85" s="1">
        <v>0.75127974353530103</v>
      </c>
      <c r="X85">
        <v>0.20620644701479501</v>
      </c>
      <c r="Y85">
        <v>4.2513809449904197E-2</v>
      </c>
      <c r="Z85">
        <v>0.248720256464699</v>
      </c>
      <c r="AA85">
        <v>176.326242378356</v>
      </c>
      <c r="AB85">
        <v>7600.1723843603904</v>
      </c>
      <c r="AC85" s="1">
        <v>988.32647735630201</v>
      </c>
      <c r="AD85">
        <v>73503.388258012696</v>
      </c>
      <c r="AE85" s="1">
        <v>15</v>
      </c>
      <c r="AF85">
        <v>34102</v>
      </c>
      <c r="AG85" s="1">
        <v>43023.871339592799</v>
      </c>
      <c r="AH85" s="1">
        <v>66.599955589211604</v>
      </c>
      <c r="AI85">
        <v>41.199998431971999</v>
      </c>
      <c r="AJ85">
        <v>45.191399256428802</v>
      </c>
      <c r="AK85">
        <v>1.5</v>
      </c>
      <c r="AL85">
        <v>0.69203400000000004</v>
      </c>
      <c r="AM85">
        <v>1.081423</v>
      </c>
      <c r="AN85">
        <v>0</v>
      </c>
      <c r="AO85">
        <v>1.99431964879372</v>
      </c>
      <c r="AP85">
        <v>3224.0014620189199</v>
      </c>
      <c r="AQ85" s="1">
        <v>5047.45357187441</v>
      </c>
      <c r="AR85" s="1">
        <v>10639.0491729894</v>
      </c>
      <c r="AS85" s="1">
        <v>1136.0111501567601</v>
      </c>
      <c r="AT85" s="1">
        <v>833.95068941610202</v>
      </c>
      <c r="AU85">
        <v>20880.4660464556</v>
      </c>
      <c r="AV85" s="1">
        <v>11363.1532287465</v>
      </c>
      <c r="AW85" s="1">
        <v>0.52206105849999995</v>
      </c>
      <c r="AX85">
        <v>5922.7697405660001</v>
      </c>
      <c r="AY85" s="1">
        <v>0.27211174380000003</v>
      </c>
      <c r="AZ85">
        <v>1084.9055810727</v>
      </c>
      <c r="BA85">
        <v>4.9844171299999997E-2</v>
      </c>
      <c r="BB85">
        <v>3395.1182544021999</v>
      </c>
      <c r="BC85" s="1">
        <v>0.1559830264</v>
      </c>
      <c r="BD85">
        <v>21765.9468047874</v>
      </c>
      <c r="BE85" s="1">
        <v>0.55197768785392798</v>
      </c>
      <c r="BF85">
        <v>0.195818727272875</v>
      </c>
      <c r="BG85">
        <v>0.21701845285690799</v>
      </c>
      <c r="BH85">
        <v>2.4407594655142799E-2</v>
      </c>
      <c r="BI85">
        <v>1.0777537361146901E-2</v>
      </c>
    </row>
    <row r="86" spans="1:61" x14ac:dyDescent="0.25">
      <c r="A86" t="s">
        <v>1563</v>
      </c>
      <c r="B86" t="s">
        <v>939</v>
      </c>
      <c r="C86">
        <v>4</v>
      </c>
      <c r="D86">
        <v>375.32302750000002</v>
      </c>
      <c r="E86">
        <v>1501.2921100000001</v>
      </c>
      <c r="F86">
        <v>1.92229594705404E-2</v>
      </c>
      <c r="G86">
        <v>1.86822962186339E-2</v>
      </c>
      <c r="H86" t="e">
        <v>#N/A</v>
      </c>
      <c r="I86">
        <v>4.5343895166604198E-2</v>
      </c>
      <c r="J86">
        <v>0.87107027348927002</v>
      </c>
      <c r="K86">
        <v>4.5012712527521301E-2</v>
      </c>
      <c r="L86">
        <v>0.12298243875411601</v>
      </c>
      <c r="M86" t="e">
        <v>#N/A</v>
      </c>
      <c r="N86">
        <v>8.8975078718121603E-2</v>
      </c>
      <c r="O86">
        <v>81566.594082840194</v>
      </c>
      <c r="P86" s="1">
        <v>0.13934426229508201</v>
      </c>
      <c r="Q86">
        <v>0.12295081967213101</v>
      </c>
      <c r="R86">
        <v>0.73770491803278704</v>
      </c>
      <c r="S86">
        <v>10.119999999999999</v>
      </c>
      <c r="T86">
        <v>134017.43577075101</v>
      </c>
      <c r="U86" s="1">
        <v>148.349022727273</v>
      </c>
      <c r="V86">
        <v>358252.97183504101</v>
      </c>
      <c r="W86" s="1">
        <v>0.85998800838223299</v>
      </c>
      <c r="X86">
        <v>0.10999023951925201</v>
      </c>
      <c r="Y86">
        <v>3.0021752098514501E-2</v>
      </c>
      <c r="Z86">
        <v>0.14001199161776701</v>
      </c>
      <c r="AA86">
        <v>358.25297183504102</v>
      </c>
      <c r="AB86">
        <v>17616.824749715099</v>
      </c>
      <c r="AC86" s="1">
        <v>1512.88635627346</v>
      </c>
      <c r="AD86">
        <v>309326.52644627402</v>
      </c>
      <c r="AE86" s="1">
        <v>531</v>
      </c>
      <c r="AF86">
        <v>75340.5</v>
      </c>
      <c r="AG86" s="1">
        <v>213841.67839687201</v>
      </c>
      <c r="AH86" s="1">
        <v>115.46996123731</v>
      </c>
      <c r="AI86">
        <v>45.435499156199</v>
      </c>
      <c r="AJ86">
        <v>60.311396323807998</v>
      </c>
      <c r="AK86">
        <v>5.75</v>
      </c>
      <c r="AL86">
        <v>4.353923</v>
      </c>
      <c r="AM86">
        <v>4.1067299999999998</v>
      </c>
      <c r="AN86">
        <v>0</v>
      </c>
      <c r="AO86" s="1">
        <v>0.653890873095196</v>
      </c>
      <c r="AP86">
        <v>2804.9375880620601</v>
      </c>
      <c r="AQ86" s="1">
        <v>3275.5272723041198</v>
      </c>
      <c r="AR86" s="1">
        <v>11177.700081298601</v>
      </c>
      <c r="AS86" s="1">
        <v>1246.62123215981</v>
      </c>
      <c r="AT86">
        <v>821.26317176209</v>
      </c>
      <c r="AU86">
        <v>19326.0493455867</v>
      </c>
      <c r="AV86" s="1">
        <v>3577.3925529010999</v>
      </c>
      <c r="AW86" s="1">
        <v>0.17666603410000001</v>
      </c>
      <c r="AX86">
        <v>15043.9709261923</v>
      </c>
      <c r="AY86" s="1">
        <v>0.74293179769999995</v>
      </c>
      <c r="AZ86">
        <v>1232.6265942939999</v>
      </c>
      <c r="BA86" s="1">
        <v>6.0872059399999998E-2</v>
      </c>
      <c r="BB86">
        <v>395.47424261430001</v>
      </c>
      <c r="BC86" s="1">
        <v>1.9530108899999999E-2</v>
      </c>
      <c r="BD86">
        <v>20249.4643160017</v>
      </c>
      <c r="BE86" s="1">
        <v>0.54351559704804397</v>
      </c>
      <c r="BF86">
        <v>0.173769480407926</v>
      </c>
      <c r="BG86">
        <v>0.226665018903216</v>
      </c>
      <c r="BH86">
        <v>4.26580308134051E-2</v>
      </c>
      <c r="BI86">
        <v>1.33918728274091E-2</v>
      </c>
    </row>
    <row r="87" spans="1:61" x14ac:dyDescent="0.25">
      <c r="A87" t="s">
        <v>1564</v>
      </c>
      <c r="B87" t="s">
        <v>940</v>
      </c>
      <c r="C87">
        <v>71</v>
      </c>
      <c r="D87">
        <v>29.005827464788702</v>
      </c>
      <c r="E87">
        <v>2059.4137500000002</v>
      </c>
      <c r="F87">
        <v>1.52642045196365E-2</v>
      </c>
      <c r="G87">
        <v>1.1673786152334199E-2</v>
      </c>
      <c r="H87" t="e">
        <v>#N/A</v>
      </c>
      <c r="I87">
        <v>3.0302354841017301E-2</v>
      </c>
      <c r="J87">
        <v>0.89301722017475005</v>
      </c>
      <c r="K87">
        <v>4.9250820840377199E-2</v>
      </c>
      <c r="L87">
        <v>0.560395909150188</v>
      </c>
      <c r="M87">
        <v>7.9196895040890506E-3</v>
      </c>
      <c r="N87">
        <v>0.16722957621844101</v>
      </c>
      <c r="O87">
        <v>59716.153337739597</v>
      </c>
      <c r="P87" s="1">
        <v>0.22556390977443599</v>
      </c>
      <c r="Q87">
        <v>0.12030075187969901</v>
      </c>
      <c r="R87">
        <v>0.65413533834586501</v>
      </c>
      <c r="S87">
        <v>20</v>
      </c>
      <c r="T87">
        <v>72484.75</v>
      </c>
      <c r="U87" s="1">
        <v>102.9706875</v>
      </c>
      <c r="V87">
        <v>328535.68157442898</v>
      </c>
      <c r="W87" s="1">
        <v>0.68541663803045505</v>
      </c>
      <c r="X87">
        <v>0.230982828766985</v>
      </c>
      <c r="Y87">
        <v>8.3600533202560098E-2</v>
      </c>
      <c r="Z87">
        <v>0.31458336196954501</v>
      </c>
      <c r="AA87">
        <v>328.53568157442902</v>
      </c>
      <c r="AB87">
        <v>8813.7242941103996</v>
      </c>
      <c r="AC87" s="1">
        <v>836.82844207483799</v>
      </c>
      <c r="AD87">
        <v>255973.986304919</v>
      </c>
      <c r="AE87" s="1">
        <v>464</v>
      </c>
      <c r="AF87">
        <v>38627.5</v>
      </c>
      <c r="AG87" s="1">
        <v>75362.965586656399</v>
      </c>
      <c r="AH87" s="1">
        <v>45.263983610591701</v>
      </c>
      <c r="AI87">
        <v>24.1767994620166</v>
      </c>
      <c r="AJ87">
        <v>28.019499250324198</v>
      </c>
      <c r="AK87">
        <v>2.95</v>
      </c>
      <c r="AL87">
        <v>1.7815840000000001</v>
      </c>
      <c r="AM87">
        <v>2.4803649999999999</v>
      </c>
      <c r="AN87">
        <v>0</v>
      </c>
      <c r="AO87" s="1">
        <v>0.75731488613986497</v>
      </c>
      <c r="AP87">
        <v>1888.4938735598901</v>
      </c>
      <c r="AQ87" s="1">
        <v>3798.3905953818198</v>
      </c>
      <c r="AR87" s="1">
        <v>7652.9121940649402</v>
      </c>
      <c r="AS87" s="1">
        <v>864.61073205906303</v>
      </c>
      <c r="AT87">
        <v>1100.01834259871</v>
      </c>
      <c r="AU87">
        <v>15304.4257376644</v>
      </c>
      <c r="AV87" s="1">
        <v>5425.3038503833004</v>
      </c>
      <c r="AW87" s="1">
        <v>0.31619245159999998</v>
      </c>
      <c r="AX87">
        <v>8202.3817038590005</v>
      </c>
      <c r="AY87" s="1">
        <v>0.47804348860000001</v>
      </c>
      <c r="AZ87">
        <v>1066.6193271735001</v>
      </c>
      <c r="BA87" s="1">
        <v>6.21637035E-2</v>
      </c>
      <c r="BB87">
        <v>2463.9284145656002</v>
      </c>
      <c r="BC87" s="1">
        <v>0.14360035630000001</v>
      </c>
      <c r="BD87">
        <v>17158.233295981401</v>
      </c>
      <c r="BE87" s="1">
        <v>0.52220427410245496</v>
      </c>
      <c r="BF87">
        <v>0.24634442377877899</v>
      </c>
      <c r="BG87">
        <v>0.179701602925259</v>
      </c>
      <c r="BH87">
        <v>2.9585240701165801E-2</v>
      </c>
      <c r="BI87">
        <v>2.2164458492341201E-2</v>
      </c>
    </row>
    <row r="88" spans="1:61" x14ac:dyDescent="0.25">
      <c r="A88" t="s">
        <v>1565</v>
      </c>
      <c r="B88" t="s">
        <v>941</v>
      </c>
      <c r="C88">
        <v>9</v>
      </c>
      <c r="D88">
        <v>417.82112344444403</v>
      </c>
      <c r="E88">
        <v>3760.3901110000002</v>
      </c>
      <c r="F88" t="e">
        <v>#N/A</v>
      </c>
      <c r="G88">
        <v>5.9750297620310699E-2</v>
      </c>
      <c r="H88" t="e">
        <v>#N/A</v>
      </c>
      <c r="I88">
        <v>9.9099868417436801E-2</v>
      </c>
      <c r="J88">
        <v>0.70095718185998401</v>
      </c>
      <c r="K88">
        <v>0.138714868213307</v>
      </c>
      <c r="L88">
        <v>0.99861312779059896</v>
      </c>
      <c r="M88">
        <v>3.50962565573225E-2</v>
      </c>
      <c r="N88">
        <v>0.220138703155635</v>
      </c>
      <c r="O88">
        <v>61772.273058252402</v>
      </c>
      <c r="P88" s="1">
        <v>0.46474358974358998</v>
      </c>
      <c r="Q88">
        <v>8.0128205128205093E-2</v>
      </c>
      <c r="R88">
        <v>0.45512820512820501</v>
      </c>
      <c r="S88">
        <v>56</v>
      </c>
      <c r="T88">
        <v>86782.303571428594</v>
      </c>
      <c r="U88" s="1">
        <v>67.149823410714305</v>
      </c>
      <c r="V88">
        <v>122360.59196465601</v>
      </c>
      <c r="W88" s="1">
        <v>0.71249131428957901</v>
      </c>
      <c r="X88">
        <v>0.17075606821785</v>
      </c>
      <c r="Y88">
        <v>0.116752617492571</v>
      </c>
      <c r="Z88">
        <v>0.28750868571042099</v>
      </c>
      <c r="AA88">
        <v>122.360591964656</v>
      </c>
      <c r="AB88">
        <v>3151.3310189108702</v>
      </c>
      <c r="AC88" s="1">
        <v>336.434652431198</v>
      </c>
      <c r="AD88">
        <v>74116.503122706403</v>
      </c>
      <c r="AE88" s="1">
        <v>16</v>
      </c>
      <c r="AF88">
        <v>35964</v>
      </c>
      <c r="AG88" s="1">
        <v>46357.328756987801</v>
      </c>
      <c r="AH88" s="1">
        <v>35.879996195130197</v>
      </c>
      <c r="AI88">
        <v>24.393199071091001</v>
      </c>
      <c r="AJ88">
        <v>24.511190116087899</v>
      </c>
      <c r="AK88">
        <v>0</v>
      </c>
      <c r="AL88">
        <v>0</v>
      </c>
      <c r="AM88">
        <v>0</v>
      </c>
      <c r="AN88">
        <v>0</v>
      </c>
      <c r="AO88" s="1">
        <v>0.80887060430154201</v>
      </c>
      <c r="AP88">
        <v>2467.7342977939802</v>
      </c>
      <c r="AQ88" s="1">
        <v>3926.0801523791702</v>
      </c>
      <c r="AR88" s="1">
        <v>10181.822459855901</v>
      </c>
      <c r="AS88" s="1">
        <v>1858.1131302203901</v>
      </c>
      <c r="AT88">
        <v>666.64406777023305</v>
      </c>
      <c r="AU88">
        <v>19100.3941080197</v>
      </c>
      <c r="AV88" s="1">
        <v>11844.638905469899</v>
      </c>
      <c r="AW88" s="1">
        <v>0.65233750550000003</v>
      </c>
      <c r="AX88">
        <v>2631.7704874292999</v>
      </c>
      <c r="AY88" s="1">
        <v>0.14494343039999999</v>
      </c>
      <c r="AZ88">
        <v>708.39056442970002</v>
      </c>
      <c r="BA88">
        <v>3.90142526E-2</v>
      </c>
      <c r="BB88">
        <v>2972.4251070347</v>
      </c>
      <c r="BC88" s="1">
        <v>0.16370481149999999</v>
      </c>
      <c r="BD88">
        <v>18157.2250643636</v>
      </c>
      <c r="BE88" s="1">
        <v>0.58804308163877295</v>
      </c>
      <c r="BF88">
        <v>0.24004982893665699</v>
      </c>
      <c r="BG88">
        <v>0.131836113318864</v>
      </c>
      <c r="BH88">
        <v>3.6512490071798701E-2</v>
      </c>
      <c r="BI88">
        <v>3.5584860339066301E-3</v>
      </c>
    </row>
    <row r="89" spans="1:61" x14ac:dyDescent="0.25">
      <c r="A89" t="s">
        <v>1568</v>
      </c>
      <c r="B89" t="s">
        <v>944</v>
      </c>
      <c r="C89">
        <v>26</v>
      </c>
      <c r="D89">
        <v>47.446963653846197</v>
      </c>
      <c r="E89">
        <v>1233.6210550000001</v>
      </c>
      <c r="F89" t="e">
        <v>#N/A</v>
      </c>
      <c r="G89">
        <v>6.1902860311838698E-2</v>
      </c>
      <c r="H89" t="e">
        <v>#N/A</v>
      </c>
      <c r="I89">
        <v>1.8394658893961101E-2</v>
      </c>
      <c r="J89">
        <v>0.82775185610427904</v>
      </c>
      <c r="K89">
        <v>8.61248923402443E-2</v>
      </c>
      <c r="L89">
        <v>0.66345592381160701</v>
      </c>
      <c r="M89" t="e">
        <v>#N/A</v>
      </c>
      <c r="N89">
        <v>0.197671263665505</v>
      </c>
      <c r="O89">
        <v>63055.893095768399</v>
      </c>
      <c r="P89" s="1">
        <v>0.27368421052631597</v>
      </c>
      <c r="Q89">
        <v>0.168421052631579</v>
      </c>
      <c r="R89">
        <v>0.557894736842105</v>
      </c>
      <c r="S89">
        <v>15.2</v>
      </c>
      <c r="T89">
        <v>75497.710526315801</v>
      </c>
      <c r="U89" s="1">
        <v>81.159279934210502</v>
      </c>
      <c r="V89">
        <v>240878.39518919401</v>
      </c>
      <c r="W89" s="1">
        <v>0.53812841520584098</v>
      </c>
      <c r="X89">
        <v>0.187204381747752</v>
      </c>
      <c r="Y89">
        <v>0.27466720304640702</v>
      </c>
      <c r="Z89">
        <v>0.46187158479415902</v>
      </c>
      <c r="AA89">
        <v>240.87839518919401</v>
      </c>
      <c r="AB89">
        <v>5940.6597919974702</v>
      </c>
      <c r="AC89" s="1">
        <v>446.09270226828301</v>
      </c>
      <c r="AD89" s="1">
        <v>188846.395376261</v>
      </c>
      <c r="AE89" s="1">
        <v>288</v>
      </c>
      <c r="AF89">
        <v>37862.5</v>
      </c>
      <c r="AG89" s="1">
        <v>60084.4549808429</v>
      </c>
      <c r="AH89" s="1">
        <v>35.499997610823797</v>
      </c>
      <c r="AI89">
        <v>19.999994997069798</v>
      </c>
      <c r="AJ89">
        <v>22.164194183246401</v>
      </c>
      <c r="AK89">
        <v>2</v>
      </c>
      <c r="AL89">
        <v>0.73494999999999999</v>
      </c>
      <c r="AM89">
        <v>1.2864199999999999</v>
      </c>
      <c r="AN89">
        <v>0</v>
      </c>
      <c r="AO89">
        <v>0.69053004906585402</v>
      </c>
      <c r="AP89">
        <v>2550.1604137260802</v>
      </c>
      <c r="AQ89" s="1">
        <v>2736.2237263370998</v>
      </c>
      <c r="AR89" s="1">
        <v>11164.5735813094</v>
      </c>
      <c r="AS89" s="1">
        <v>873.97914102560503</v>
      </c>
      <c r="AT89" s="1">
        <v>369.309479725117</v>
      </c>
      <c r="AU89">
        <v>17694.246342123301</v>
      </c>
      <c r="AV89" s="1">
        <v>9431.9141811481004</v>
      </c>
      <c r="AW89" s="1">
        <v>0.55468768710000005</v>
      </c>
      <c r="AX89">
        <v>5201.0677222189997</v>
      </c>
      <c r="AY89" s="1">
        <v>0.30587303599999999</v>
      </c>
      <c r="AZ89">
        <v>817.29489936159996</v>
      </c>
      <c r="BA89">
        <v>4.8064836999999999E-2</v>
      </c>
      <c r="BB89">
        <v>1553.7317589053</v>
      </c>
      <c r="BC89" s="1">
        <v>9.1374439900000007E-2</v>
      </c>
      <c r="BD89">
        <v>17004.008561634</v>
      </c>
      <c r="BE89" s="1">
        <v>0.53044312823433204</v>
      </c>
      <c r="BF89">
        <v>0.290771677705572</v>
      </c>
      <c r="BG89">
        <v>0.12671605423351401</v>
      </c>
      <c r="BH89">
        <v>3.9395049864010399E-2</v>
      </c>
      <c r="BI89">
        <v>1.26740899625711E-2</v>
      </c>
    </row>
    <row r="90" spans="1:61" x14ac:dyDescent="0.25">
      <c r="A90" t="s">
        <v>1571</v>
      </c>
      <c r="B90" t="s">
        <v>947</v>
      </c>
      <c r="C90">
        <v>13</v>
      </c>
      <c r="D90">
        <v>298.89579384615399</v>
      </c>
      <c r="E90">
        <v>3885.6453200000001</v>
      </c>
      <c r="F90">
        <v>3.34609922306636E-3</v>
      </c>
      <c r="G90">
        <v>0.14465374545835</v>
      </c>
      <c r="H90" t="e">
        <v>#N/A</v>
      </c>
      <c r="I90">
        <v>0.100645838194276</v>
      </c>
      <c r="J90">
        <v>0.605180985630141</v>
      </c>
      <c r="K90">
        <v>0.14419813606711601</v>
      </c>
      <c r="L90">
        <v>1</v>
      </c>
      <c r="M90">
        <v>5.3314580839022498E-2</v>
      </c>
      <c r="N90">
        <v>0.16266379678603701</v>
      </c>
      <c r="O90">
        <v>69028.129272840306</v>
      </c>
      <c r="P90" s="1">
        <v>0.16853932584269701</v>
      </c>
      <c r="Q90">
        <v>0.16853932584269701</v>
      </c>
      <c r="R90">
        <v>0.66292134831460703</v>
      </c>
      <c r="S90">
        <v>29</v>
      </c>
      <c r="T90">
        <v>96989.551724137898</v>
      </c>
      <c r="U90" s="1">
        <v>133.987769655172</v>
      </c>
      <c r="V90">
        <v>178223.505484541</v>
      </c>
      <c r="W90" s="1">
        <v>0.69812019358529898</v>
      </c>
      <c r="X90">
        <v>0.24042741531054701</v>
      </c>
      <c r="Y90">
        <v>6.1452391104153903E-2</v>
      </c>
      <c r="Z90">
        <v>0.30187980641470102</v>
      </c>
      <c r="AA90">
        <v>178.22350548454099</v>
      </c>
      <c r="AB90">
        <v>6002.4477478556901</v>
      </c>
      <c r="AC90" s="1">
        <v>714.52080448763104</v>
      </c>
      <c r="AD90">
        <v>117470.31465817</v>
      </c>
      <c r="AE90" s="1">
        <v>70</v>
      </c>
      <c r="AF90">
        <v>37211</v>
      </c>
      <c r="AG90" s="1">
        <v>51994.569313997999</v>
      </c>
      <c r="AH90" s="1">
        <v>40.9999859011293</v>
      </c>
      <c r="AI90">
        <v>33.199999321553697</v>
      </c>
      <c r="AJ90">
        <v>33.199999351348197</v>
      </c>
      <c r="AK90">
        <v>4.5999999999999996</v>
      </c>
      <c r="AL90">
        <v>4.360646</v>
      </c>
      <c r="AM90">
        <v>4.3894789999999997</v>
      </c>
      <c r="AN90">
        <v>8.0738635197923792</v>
      </c>
      <c r="AO90" s="1">
        <v>1.2811168277640399</v>
      </c>
      <c r="AP90">
        <v>1538.47322071074</v>
      </c>
      <c r="AQ90" s="1">
        <v>2678.5515925576001</v>
      </c>
      <c r="AR90" s="1">
        <v>8749.5780778056196</v>
      </c>
      <c r="AS90" s="1">
        <v>1300.49018987662</v>
      </c>
      <c r="AT90">
        <v>367.66807115581003</v>
      </c>
      <c r="AU90">
        <v>14634.761152106399</v>
      </c>
      <c r="AV90" s="1">
        <v>10001.6548435802</v>
      </c>
      <c r="AW90" s="1">
        <v>0.5646679899</v>
      </c>
      <c r="AX90">
        <v>4884.7109354342001</v>
      </c>
      <c r="AY90" s="1">
        <v>0.27577835350000002</v>
      </c>
      <c r="AZ90">
        <v>1072.4285633615</v>
      </c>
      <c r="BA90">
        <v>6.0546588599999999E-2</v>
      </c>
      <c r="BB90">
        <v>1753.6579708043</v>
      </c>
      <c r="BC90" s="1">
        <v>9.9007068000000004E-2</v>
      </c>
      <c r="BD90">
        <v>17712.452313180202</v>
      </c>
      <c r="BE90" s="1">
        <v>0.583782745988213</v>
      </c>
      <c r="BF90">
        <v>0.243050515171156</v>
      </c>
      <c r="BG90">
        <v>0.13457317826780599</v>
      </c>
      <c r="BH90">
        <v>2.8518848726200301E-2</v>
      </c>
      <c r="BI90">
        <v>1.00747118466251E-2</v>
      </c>
    </row>
    <row r="91" spans="1:61" x14ac:dyDescent="0.25">
      <c r="A91" t="s">
        <v>1573</v>
      </c>
      <c r="B91" t="s">
        <v>949</v>
      </c>
      <c r="C91">
        <v>9</v>
      </c>
      <c r="D91">
        <v>231.26506000000001</v>
      </c>
      <c r="E91">
        <v>2081.3855400000002</v>
      </c>
      <c r="F91">
        <v>1.2564723104220301E-2</v>
      </c>
      <c r="G91">
        <v>0.112167864819853</v>
      </c>
      <c r="H91" t="e">
        <v>#N/A</v>
      </c>
      <c r="I91">
        <v>9.8142996427525206E-2</v>
      </c>
      <c r="J91">
        <v>0.69736232778014295</v>
      </c>
      <c r="K91">
        <v>7.9275079755674993E-2</v>
      </c>
      <c r="L91">
        <v>0.44939605624775197</v>
      </c>
      <c r="M91">
        <v>9.6714984908702201E-3</v>
      </c>
      <c r="N91">
        <v>0.15341871671575</v>
      </c>
      <c r="O91">
        <v>71049.666098517104</v>
      </c>
      <c r="P91" s="1">
        <v>0.206703910614525</v>
      </c>
      <c r="Q91">
        <v>8.9385474860335198E-2</v>
      </c>
      <c r="R91">
        <v>0.70391061452514003</v>
      </c>
      <c r="S91">
        <v>21</v>
      </c>
      <c r="T91">
        <v>112158.712380952</v>
      </c>
      <c r="U91" s="1">
        <v>99.113597142857202</v>
      </c>
      <c r="V91">
        <v>313272.47041410703</v>
      </c>
      <c r="W91" s="1">
        <v>0.61721581866066999</v>
      </c>
      <c r="X91">
        <v>0.346742494438116</v>
      </c>
      <c r="Y91">
        <v>3.60416869012136E-2</v>
      </c>
      <c r="Z91">
        <v>0.38278418133933001</v>
      </c>
      <c r="AA91">
        <v>313.27247041410698</v>
      </c>
      <c r="AB91">
        <v>13483.112311811299</v>
      </c>
      <c r="AC91" s="1">
        <v>985.76684163953598</v>
      </c>
      <c r="AD91" s="1">
        <v>222306.94759757901</v>
      </c>
      <c r="AE91" s="1">
        <v>401</v>
      </c>
      <c r="AF91">
        <v>46472.5</v>
      </c>
      <c r="AG91" s="1">
        <v>70548.2535074466</v>
      </c>
      <c r="AH91" s="1">
        <v>86.499990425796696</v>
      </c>
      <c r="AI91">
        <v>34.613099285478697</v>
      </c>
      <c r="AJ91">
        <v>53.5215959113672</v>
      </c>
      <c r="AK91">
        <v>2.65</v>
      </c>
      <c r="AL91">
        <v>1.607882</v>
      </c>
      <c r="AM91">
        <v>2.1896119999999999</v>
      </c>
      <c r="AN91">
        <v>0</v>
      </c>
      <c r="AO91">
        <v>0.94058219312277902</v>
      </c>
      <c r="AP91">
        <v>2654.92568474364</v>
      </c>
      <c r="AQ91" s="1">
        <v>2956.0074007240401</v>
      </c>
      <c r="AR91" s="1">
        <v>10759.7864017062</v>
      </c>
      <c r="AS91" s="1">
        <v>1464.3173556399399</v>
      </c>
      <c r="AT91" s="1">
        <v>293.61881220717999</v>
      </c>
      <c r="AU91">
        <v>18128.655655021001</v>
      </c>
      <c r="AV91" s="1">
        <v>4668.5918925270998</v>
      </c>
      <c r="AW91" s="1">
        <v>0.24510045080000001</v>
      </c>
      <c r="AX91">
        <v>12200.8598629846</v>
      </c>
      <c r="AY91" s="1">
        <v>0.64054351330000003</v>
      </c>
      <c r="AZ91">
        <v>1205.6439701332999</v>
      </c>
      <c r="BA91">
        <v>6.3296147400000002E-2</v>
      </c>
      <c r="BB91">
        <v>972.57177858559999</v>
      </c>
      <c r="BC91">
        <v>5.1059888499999997E-2</v>
      </c>
      <c r="BD91">
        <v>19047.667504230601</v>
      </c>
      <c r="BE91" s="1">
        <v>0.62189668381001695</v>
      </c>
      <c r="BF91">
        <v>0.21255809729040201</v>
      </c>
      <c r="BG91">
        <v>0.11379320727456201</v>
      </c>
      <c r="BH91">
        <v>3.8695667688894299E-2</v>
      </c>
      <c r="BI91">
        <v>1.3056343936124801E-2</v>
      </c>
    </row>
    <row r="92" spans="1:61" x14ac:dyDescent="0.25">
      <c r="A92" t="s">
        <v>1574</v>
      </c>
      <c r="B92" t="s">
        <v>950</v>
      </c>
      <c r="C92">
        <v>22</v>
      </c>
      <c r="D92">
        <v>169.654722045455</v>
      </c>
      <c r="E92">
        <v>3732.4038850000002</v>
      </c>
      <c r="F92">
        <v>8.8253518286457402E-2</v>
      </c>
      <c r="G92">
        <v>0.20876178481951599</v>
      </c>
      <c r="H92">
        <v>3.3146447733301801E-3</v>
      </c>
      <c r="I92">
        <v>6.5847307479981798E-2</v>
      </c>
      <c r="J92">
        <v>0.56830943874641004</v>
      </c>
      <c r="K92">
        <v>6.5513305894305193E-2</v>
      </c>
      <c r="L92">
        <v>0.36249875635880602</v>
      </c>
      <c r="M92">
        <v>4.2599587303305701E-2</v>
      </c>
      <c r="N92">
        <v>0.17134154217047801</v>
      </c>
      <c r="O92">
        <v>78360.051641546903</v>
      </c>
      <c r="P92" s="1">
        <v>0.17857142857142899</v>
      </c>
      <c r="Q92">
        <v>0.14610389610389601</v>
      </c>
      <c r="R92">
        <v>0.67532467532467499</v>
      </c>
      <c r="S92">
        <v>43</v>
      </c>
      <c r="T92">
        <v>113054.395348837</v>
      </c>
      <c r="U92" s="1">
        <v>86.800090348837202</v>
      </c>
      <c r="V92">
        <v>495133.21627034998</v>
      </c>
      <c r="W92" s="1">
        <v>0.72824288585455599</v>
      </c>
      <c r="X92">
        <v>0.25133202680115002</v>
      </c>
      <c r="Y92">
        <v>2.04250873442944E-2</v>
      </c>
      <c r="Z92">
        <v>0.27175711414544401</v>
      </c>
      <c r="AA92">
        <v>495.13321627034998</v>
      </c>
      <c r="AB92">
        <v>21810.218161853601</v>
      </c>
      <c r="AC92" s="1">
        <v>1680.03849615541</v>
      </c>
      <c r="AD92">
        <v>375049.35365079902</v>
      </c>
      <c r="AE92" s="1">
        <v>575</v>
      </c>
      <c r="AF92">
        <v>51837</v>
      </c>
      <c r="AG92" s="1">
        <v>119454.882343198</v>
      </c>
      <c r="AH92" s="1">
        <v>90.469984888593103</v>
      </c>
      <c r="AI92">
        <v>39.128799477552697</v>
      </c>
      <c r="AJ92">
        <v>54.533698256071702</v>
      </c>
      <c r="AK92">
        <v>5.2</v>
      </c>
      <c r="AL92">
        <v>3.5699070000000002</v>
      </c>
      <c r="AM92">
        <v>4.7962389999999999</v>
      </c>
      <c r="AN92">
        <v>0</v>
      </c>
      <c r="AO92">
        <v>0.96314648838017902</v>
      </c>
      <c r="AP92">
        <v>2878.5082780504099</v>
      </c>
      <c r="AQ92" s="1">
        <v>3078.5693520946502</v>
      </c>
      <c r="AR92" s="1">
        <v>11389.9166381346</v>
      </c>
      <c r="AS92" s="1">
        <v>1314.1820154331999</v>
      </c>
      <c r="AT92" s="1">
        <v>1659.2762280869799</v>
      </c>
      <c r="AU92">
        <v>20320.4525117999</v>
      </c>
      <c r="AV92" s="1">
        <v>3143.9654739153002</v>
      </c>
      <c r="AW92" s="1">
        <v>0.13846227059999999</v>
      </c>
      <c r="AX92">
        <v>17347.271956828401</v>
      </c>
      <c r="AY92" s="1">
        <v>0.7639850641</v>
      </c>
      <c r="AZ92">
        <v>1441.7230845056999</v>
      </c>
      <c r="BA92">
        <v>6.3494416100000006E-2</v>
      </c>
      <c r="BB92">
        <v>773.3367305964</v>
      </c>
      <c r="BC92" s="1">
        <v>3.4058249200000001E-2</v>
      </c>
      <c r="BD92">
        <v>22706.297245845799</v>
      </c>
      <c r="BE92" s="1">
        <v>0.55333392340968601</v>
      </c>
      <c r="BF92">
        <v>0.233825855493696</v>
      </c>
      <c r="BG92">
        <v>0.166834483809954</v>
      </c>
      <c r="BH92">
        <v>2.7365946303774601E-2</v>
      </c>
      <c r="BI92">
        <v>1.8639790982888801E-2</v>
      </c>
    </row>
    <row r="93" spans="1:61" x14ac:dyDescent="0.25">
      <c r="A93" t="s">
        <v>1579</v>
      </c>
      <c r="B93" t="s">
        <v>955</v>
      </c>
      <c r="C93">
        <v>48</v>
      </c>
      <c r="D93">
        <v>117.351226666667</v>
      </c>
      <c r="E93">
        <v>5632.8588799999998</v>
      </c>
      <c r="F93">
        <v>1.3236132608867E-2</v>
      </c>
      <c r="G93">
        <v>3.3382500378938897E-2</v>
      </c>
      <c r="H93" t="e">
        <v>#N/A</v>
      </c>
      <c r="I93">
        <v>5.1618047592153701E-2</v>
      </c>
      <c r="J93">
        <v>0.84238949899792903</v>
      </c>
      <c r="K93">
        <v>5.8520480826013001E-2</v>
      </c>
      <c r="L93">
        <v>0.24949490262728199</v>
      </c>
      <c r="M93">
        <v>9.9429164423077802E-3</v>
      </c>
      <c r="N93">
        <v>0.15257104149116699</v>
      </c>
      <c r="O93">
        <v>81504.088186528505</v>
      </c>
      <c r="P93" s="1">
        <v>0.10738255033557</v>
      </c>
      <c r="Q93">
        <v>0.13646532438478701</v>
      </c>
      <c r="R93">
        <v>0.75615212527964204</v>
      </c>
      <c r="S93">
        <v>36.68</v>
      </c>
      <c r="T93">
        <v>105406.706652126</v>
      </c>
      <c r="U93" s="1">
        <v>153.56758124318401</v>
      </c>
      <c r="V93">
        <v>342043.08700877702</v>
      </c>
      <c r="W93" s="1">
        <v>0.79466292292872398</v>
      </c>
      <c r="X93">
        <v>0.175545790042899</v>
      </c>
      <c r="Y93">
        <v>2.97912870283772E-2</v>
      </c>
      <c r="Z93">
        <v>0.20533707707127599</v>
      </c>
      <c r="AA93">
        <v>342.04308700877698</v>
      </c>
      <c r="AB93">
        <v>13992.1391036162</v>
      </c>
      <c r="AC93" s="1">
        <v>1074.95844987333</v>
      </c>
      <c r="AD93">
        <v>272529.02466277499</v>
      </c>
      <c r="AE93" s="1">
        <v>489</v>
      </c>
      <c r="AF93">
        <v>54203.5</v>
      </c>
      <c r="AG93" s="1">
        <v>101017.017510388</v>
      </c>
      <c r="AH93" s="1">
        <v>94.029996364003196</v>
      </c>
      <c r="AI93">
        <v>37.4315999884289</v>
      </c>
      <c r="AJ93">
        <v>47.627199806611401</v>
      </c>
      <c r="AK93">
        <v>0</v>
      </c>
      <c r="AL93">
        <v>0</v>
      </c>
      <c r="AM93">
        <v>0</v>
      </c>
      <c r="AN93">
        <v>0</v>
      </c>
      <c r="AO93">
        <v>0.91027772064071699</v>
      </c>
      <c r="AP93">
        <v>1733.9455537718</v>
      </c>
      <c r="AQ93" s="1">
        <v>2851.6164495141802</v>
      </c>
      <c r="AR93" s="1">
        <v>10603.1228320068</v>
      </c>
      <c r="AS93" s="1">
        <v>1145.8462864952901</v>
      </c>
      <c r="AT93">
        <v>233.54491529530401</v>
      </c>
      <c r="AU93">
        <v>16568.076037083301</v>
      </c>
      <c r="AV93" s="1">
        <v>4399.1163083223</v>
      </c>
      <c r="AW93" s="1">
        <v>0.2460867615</v>
      </c>
      <c r="AX93">
        <v>11567.4495474293</v>
      </c>
      <c r="AY93" s="1">
        <v>0.64708364100000004</v>
      </c>
      <c r="AZ93">
        <v>1145.3857462792</v>
      </c>
      <c r="BA93">
        <v>6.40729295E-2</v>
      </c>
      <c r="BB93">
        <v>764.33024899099996</v>
      </c>
      <c r="BC93" s="1">
        <v>4.2756667999999998E-2</v>
      </c>
      <c r="BD93">
        <v>17876.281851021799</v>
      </c>
      <c r="BE93" s="1">
        <v>0.61367532943122705</v>
      </c>
      <c r="BF93">
        <v>0.229107267516869</v>
      </c>
      <c r="BG93">
        <v>0.10825608543526501</v>
      </c>
      <c r="BH93">
        <v>2.26973717788394E-2</v>
      </c>
      <c r="BI93">
        <v>2.6263945837800399E-2</v>
      </c>
    </row>
    <row r="94" spans="1:61" x14ac:dyDescent="0.25">
      <c r="A94" t="s">
        <v>1584</v>
      </c>
      <c r="B94" t="s">
        <v>960</v>
      </c>
      <c r="C94">
        <v>30</v>
      </c>
      <c r="D94">
        <v>150.1789594</v>
      </c>
      <c r="E94">
        <v>4505.3687819999996</v>
      </c>
      <c r="F94">
        <v>3.2014405493107002E-2</v>
      </c>
      <c r="G94">
        <v>0.100663766705487</v>
      </c>
      <c r="H94">
        <v>2.1168067439141201E-3</v>
      </c>
      <c r="I94">
        <v>6.8451806498629197E-2</v>
      </c>
      <c r="J94">
        <v>0.72458539028571201</v>
      </c>
      <c r="K94">
        <v>7.2167824273150702E-2</v>
      </c>
      <c r="L94">
        <v>0.50711691836248896</v>
      </c>
      <c r="M94">
        <v>4.8099009299399101E-2</v>
      </c>
      <c r="N94">
        <v>0.185009467379322</v>
      </c>
      <c r="O94">
        <v>73642.597371565105</v>
      </c>
      <c r="P94" s="1">
        <v>0.207492795389049</v>
      </c>
      <c r="Q94">
        <v>0.123919308357349</v>
      </c>
      <c r="R94">
        <v>0.66858789625360204</v>
      </c>
      <c r="S94">
        <v>27</v>
      </c>
      <c r="T94">
        <v>112064.074074074</v>
      </c>
      <c r="U94" s="1">
        <v>166.865510444444</v>
      </c>
      <c r="V94">
        <v>289231.577491762</v>
      </c>
      <c r="W94" s="1">
        <v>0.700661023220012</v>
      </c>
      <c r="X94">
        <v>0.26232051460994099</v>
      </c>
      <c r="Y94">
        <v>3.7018462170046701E-2</v>
      </c>
      <c r="Z94">
        <v>0.299338976779988</v>
      </c>
      <c r="AA94">
        <v>289.23157749176198</v>
      </c>
      <c r="AB94">
        <v>9342.0115059517902</v>
      </c>
      <c r="AC94" s="1">
        <v>1103.9242536306101</v>
      </c>
      <c r="AD94">
        <v>207921.80273879599</v>
      </c>
      <c r="AE94" s="1">
        <v>358</v>
      </c>
      <c r="AF94">
        <v>46884</v>
      </c>
      <c r="AG94" s="1">
        <v>75662.674709881903</v>
      </c>
      <c r="AH94" s="1">
        <v>46.659985982171499</v>
      </c>
      <c r="AI94">
        <v>31.627599255409301</v>
      </c>
      <c r="AJ94">
        <v>32.067299941289299</v>
      </c>
      <c r="AK94">
        <v>3.69</v>
      </c>
      <c r="AL94">
        <v>2.0352999999999999</v>
      </c>
      <c r="AM94">
        <v>3.2498710000000002</v>
      </c>
      <c r="AN94">
        <v>0</v>
      </c>
      <c r="AO94">
        <v>0.85363436076058596</v>
      </c>
      <c r="AP94">
        <v>1567.79074739014</v>
      </c>
      <c r="AQ94" s="1">
        <v>2859.2311203171998</v>
      </c>
      <c r="AR94" s="1">
        <v>9373.4976543369503</v>
      </c>
      <c r="AS94" s="1">
        <v>1493.9097542670399</v>
      </c>
      <c r="AT94">
        <v>907.16137962532696</v>
      </c>
      <c r="AU94">
        <v>16201.590655936699</v>
      </c>
      <c r="AV94" s="1">
        <v>4778.1256825526998</v>
      </c>
      <c r="AW94" s="1">
        <v>0.30487673110000002</v>
      </c>
      <c r="AX94">
        <v>7931.4336402068002</v>
      </c>
      <c r="AY94" s="1">
        <v>0.50607910330000005</v>
      </c>
      <c r="AZ94">
        <v>1704.3512096616</v>
      </c>
      <c r="BA94">
        <v>0.108749133</v>
      </c>
      <c r="BB94">
        <v>1258.4094438136999</v>
      </c>
      <c r="BC94" s="1">
        <v>8.0295032599999996E-2</v>
      </c>
      <c r="BD94">
        <v>15672.319976234799</v>
      </c>
      <c r="BE94" s="1">
        <v>0.64110686951822504</v>
      </c>
      <c r="BF94">
        <v>0.206550414770754</v>
      </c>
      <c r="BG94">
        <v>0.115022795056513</v>
      </c>
      <c r="BH94">
        <v>2.73197377521457E-2</v>
      </c>
      <c r="BI94">
        <v>1.00001829023627E-2</v>
      </c>
    </row>
    <row r="95" spans="1:61" x14ac:dyDescent="0.25">
      <c r="A95" t="s">
        <v>1585</v>
      </c>
      <c r="B95" t="s">
        <v>961</v>
      </c>
      <c r="C95">
        <v>26</v>
      </c>
      <c r="D95">
        <v>218.305301076923</v>
      </c>
      <c r="E95">
        <v>5675.9378280000001</v>
      </c>
      <c r="F95">
        <v>8.0466489511548493E-3</v>
      </c>
      <c r="G95">
        <v>0.191530642607602</v>
      </c>
      <c r="H95">
        <v>2.1777494143642401E-3</v>
      </c>
      <c r="I95">
        <v>0.20787670960614699</v>
      </c>
      <c r="J95">
        <v>0.46763611574930097</v>
      </c>
      <c r="K95">
        <v>0.122732133671431</v>
      </c>
      <c r="L95">
        <v>0.99999223975049201</v>
      </c>
      <c r="M95">
        <v>0.13097910654588099</v>
      </c>
      <c r="N95">
        <v>0.212847382370495</v>
      </c>
      <c r="O95">
        <v>77518.783499357407</v>
      </c>
      <c r="P95" s="1">
        <v>0.27529411764705902</v>
      </c>
      <c r="Q95">
        <v>0.19764705882352901</v>
      </c>
      <c r="R95">
        <v>0.52705882352941202</v>
      </c>
      <c r="S95">
        <v>29.1</v>
      </c>
      <c r="T95">
        <v>106330.72508591101</v>
      </c>
      <c r="U95" s="1">
        <v>195.04940989690701</v>
      </c>
      <c r="V95">
        <v>201334.16267575099</v>
      </c>
      <c r="W95" s="1">
        <v>0.67387772757467201</v>
      </c>
      <c r="X95">
        <v>0.222709053244146</v>
      </c>
      <c r="Y95">
        <v>0.103413219181183</v>
      </c>
      <c r="Z95">
        <v>0.32612227242532799</v>
      </c>
      <c r="AA95">
        <v>201.334162675751</v>
      </c>
      <c r="AB95">
        <v>6805.7792686590401</v>
      </c>
      <c r="AC95" s="1">
        <v>818.09092007552601</v>
      </c>
      <c r="AD95">
        <v>111663.816757099</v>
      </c>
      <c r="AE95" s="1">
        <v>59</v>
      </c>
      <c r="AF95">
        <v>36373</v>
      </c>
      <c r="AG95" s="1">
        <v>50217.879144674502</v>
      </c>
      <c r="AH95" s="1">
        <v>34.959993318469103</v>
      </c>
      <c r="AI95">
        <v>33.669998508208202</v>
      </c>
      <c r="AJ95">
        <v>33.669994668826</v>
      </c>
      <c r="AK95">
        <v>2.4</v>
      </c>
      <c r="AL95">
        <v>2.2769900000000001</v>
      </c>
      <c r="AM95">
        <v>2.3538169999999998</v>
      </c>
      <c r="AN95">
        <v>0</v>
      </c>
      <c r="AO95">
        <v>1.31357217857847</v>
      </c>
      <c r="AP95">
        <v>1757.6278691402199</v>
      </c>
      <c r="AQ95" s="1">
        <v>3673.5963310132302</v>
      </c>
      <c r="AR95" s="1">
        <v>8839.7751826114509</v>
      </c>
      <c r="AS95" s="1">
        <v>1519.4960817671599</v>
      </c>
      <c r="AT95">
        <v>577.64410205939305</v>
      </c>
      <c r="AU95">
        <v>16368.139566591501</v>
      </c>
      <c r="AV95" s="1">
        <v>9784.4631291245005</v>
      </c>
      <c r="AW95" s="1">
        <v>0.49432001260000002</v>
      </c>
      <c r="AX95">
        <v>6116.3319334165999</v>
      </c>
      <c r="AY95" s="1">
        <v>0.30900267479999999</v>
      </c>
      <c r="AZ95">
        <v>1093.1230685261</v>
      </c>
      <c r="BA95">
        <v>5.5225575700000001E-2</v>
      </c>
      <c r="BB95">
        <v>2799.8650064998001</v>
      </c>
      <c r="BC95" s="1">
        <v>0.14145173699999999</v>
      </c>
      <c r="BD95">
        <v>19793.783137566999</v>
      </c>
      <c r="BE95" s="1">
        <v>0.50745592559556496</v>
      </c>
      <c r="BF95">
        <v>0.18706084396216599</v>
      </c>
      <c r="BG95">
        <v>0.27569639394759798</v>
      </c>
      <c r="BH95">
        <v>2.3124774911534599E-2</v>
      </c>
      <c r="BI95">
        <v>6.6620615831365602E-3</v>
      </c>
    </row>
    <row r="96" spans="1:61" x14ac:dyDescent="0.25">
      <c r="A96" t="s">
        <v>1603</v>
      </c>
      <c r="B96" t="s">
        <v>978</v>
      </c>
      <c r="C96">
        <v>8</v>
      </c>
      <c r="D96">
        <v>318.78460862499998</v>
      </c>
      <c r="E96">
        <v>2550.2768689999998</v>
      </c>
      <c r="F96">
        <v>2.1762581584340801E-2</v>
      </c>
      <c r="G96">
        <v>0.64295230555628802</v>
      </c>
      <c r="H96" t="e">
        <v>#N/A</v>
      </c>
      <c r="I96">
        <v>0.117154397010568</v>
      </c>
      <c r="J96">
        <v>0.116609515076969</v>
      </c>
      <c r="K96">
        <v>9.8483535275759398E-2</v>
      </c>
      <c r="L96">
        <v>0.99902678821883495</v>
      </c>
      <c r="M96">
        <v>0.109126202146061</v>
      </c>
      <c r="N96">
        <v>0.26379985065977501</v>
      </c>
      <c r="O96">
        <v>68008.789813817493</v>
      </c>
      <c r="P96" s="1">
        <v>0.43850267379679098</v>
      </c>
      <c r="Q96">
        <v>0.21390374331550799</v>
      </c>
      <c r="R96">
        <v>0.34759358288770098</v>
      </c>
      <c r="S96">
        <v>29.07</v>
      </c>
      <c r="T96">
        <v>109632.076023392</v>
      </c>
      <c r="U96" s="1">
        <v>87.728822463020293</v>
      </c>
      <c r="V96">
        <v>208789.76179899601</v>
      </c>
      <c r="W96" s="1">
        <v>0.83622504257033803</v>
      </c>
      <c r="X96">
        <v>0.117257799804196</v>
      </c>
      <c r="Y96">
        <v>4.65171576254663E-2</v>
      </c>
      <c r="Z96">
        <v>0.163774957429662</v>
      </c>
      <c r="AA96">
        <v>208.78976179899601</v>
      </c>
      <c r="AB96">
        <v>5669.1428980686096</v>
      </c>
      <c r="AC96" s="1">
        <v>729.63069720725298</v>
      </c>
      <c r="AD96">
        <v>85144.434960835497</v>
      </c>
      <c r="AE96" s="1">
        <v>28</v>
      </c>
      <c r="AF96">
        <v>37813</v>
      </c>
      <c r="AG96" s="1">
        <v>53111.138207757504</v>
      </c>
      <c r="AH96" s="1">
        <v>66.909980875341702</v>
      </c>
      <c r="AI96">
        <v>23.843399106651201</v>
      </c>
      <c r="AJ96">
        <v>34.978392432882998</v>
      </c>
      <c r="AK96">
        <v>0.5</v>
      </c>
      <c r="AL96">
        <v>0.25691999999999998</v>
      </c>
      <c r="AM96">
        <v>0.38518599999999997</v>
      </c>
      <c r="AN96">
        <v>0</v>
      </c>
      <c r="AO96" s="1">
        <v>0.96689852371971496</v>
      </c>
      <c r="AP96">
        <v>2155.0094567398901</v>
      </c>
      <c r="AQ96" s="1">
        <v>3757.6879657610202</v>
      </c>
      <c r="AR96" s="1">
        <v>9724.5667250727201</v>
      </c>
      <c r="AS96" s="1">
        <v>2052.5996152145599</v>
      </c>
      <c r="AT96">
        <v>823.11019070768998</v>
      </c>
      <c r="AU96">
        <v>18512.973953495901</v>
      </c>
      <c r="AV96" s="1">
        <v>10652.3986307614</v>
      </c>
      <c r="AW96" s="1">
        <v>0.53301427909999999</v>
      </c>
      <c r="AX96">
        <v>4837.4970755628001</v>
      </c>
      <c r="AY96" s="1">
        <v>0.242053936</v>
      </c>
      <c r="AZ96">
        <v>670.09675553629995</v>
      </c>
      <c r="BA96">
        <v>3.3529644499999997E-2</v>
      </c>
      <c r="BB96">
        <v>3825.2106511892998</v>
      </c>
      <c r="BC96" s="1">
        <v>0.1914021404</v>
      </c>
      <c r="BD96">
        <v>19985.2031130498</v>
      </c>
      <c r="BE96" s="1">
        <v>0.48901164161271898</v>
      </c>
      <c r="BF96">
        <v>0.175361254944156</v>
      </c>
      <c r="BG96">
        <v>0.31419668990185501</v>
      </c>
      <c r="BH96">
        <v>1.5469329000141E-2</v>
      </c>
      <c r="BI96">
        <v>5.9610845411291998E-3</v>
      </c>
    </row>
    <row r="97" spans="1:61" x14ac:dyDescent="0.25">
      <c r="A97" t="s">
        <v>1602</v>
      </c>
      <c r="B97" t="s">
        <v>979</v>
      </c>
      <c r="C97">
        <v>147</v>
      </c>
      <c r="D97">
        <v>22.7512881564626</v>
      </c>
      <c r="E97">
        <v>3344.439359</v>
      </c>
      <c r="F97">
        <v>6.5585617730920297E-3</v>
      </c>
      <c r="G97">
        <v>1.30702101257914E-2</v>
      </c>
      <c r="H97" t="e">
        <v>#N/A</v>
      </c>
      <c r="I97">
        <v>3.1354212617692598E-2</v>
      </c>
      <c r="J97">
        <v>0.89484618669548999</v>
      </c>
      <c r="K97">
        <v>5.3567312666922801E-2</v>
      </c>
      <c r="L97">
        <v>0.99039844597205995</v>
      </c>
      <c r="M97">
        <v>6.2812210695683303E-3</v>
      </c>
      <c r="N97">
        <v>0.182230138081827</v>
      </c>
      <c r="O97">
        <v>67922.675122304805</v>
      </c>
      <c r="P97" s="1">
        <v>0.1125</v>
      </c>
      <c r="Q97">
        <v>0.18333333333333299</v>
      </c>
      <c r="R97">
        <v>0.70416666666666705</v>
      </c>
      <c r="S97">
        <v>29.5</v>
      </c>
      <c r="T97">
        <v>80104.406779661003</v>
      </c>
      <c r="U97" s="1">
        <v>113.370825728814</v>
      </c>
      <c r="V97">
        <v>293117.85168474901</v>
      </c>
      <c r="W97" s="1">
        <v>0.78559570573895598</v>
      </c>
      <c r="X97">
        <v>0.10752569623343899</v>
      </c>
      <c r="Y97">
        <v>0.10687859802760501</v>
      </c>
      <c r="Z97">
        <v>0.21440429426104399</v>
      </c>
      <c r="AA97">
        <v>293.11785168474898</v>
      </c>
      <c r="AB97">
        <v>8251.0845728867007</v>
      </c>
      <c r="AC97" s="1">
        <v>852.73238766473901</v>
      </c>
      <c r="AD97">
        <v>204675.73616878199</v>
      </c>
      <c r="AE97" s="1">
        <v>348</v>
      </c>
      <c r="AF97">
        <v>41441.5</v>
      </c>
      <c r="AG97" s="1">
        <v>71187.537682454597</v>
      </c>
      <c r="AH97" s="1">
        <v>31.709999018846901</v>
      </c>
      <c r="AI97">
        <v>27.725099449293801</v>
      </c>
      <c r="AJ97">
        <v>27.709995271752799</v>
      </c>
      <c r="AK97">
        <v>2.9</v>
      </c>
      <c r="AL97">
        <v>1.87391</v>
      </c>
      <c r="AM97">
        <v>2.568918</v>
      </c>
      <c r="AN97">
        <v>0</v>
      </c>
      <c r="AO97">
        <v>1.1056205134597501</v>
      </c>
      <c r="AP97">
        <v>2548.18815807388</v>
      </c>
      <c r="AQ97" s="1">
        <v>2301.5496571304402</v>
      </c>
      <c r="AR97" s="1">
        <v>8484.8361904474204</v>
      </c>
      <c r="AS97" s="1">
        <v>1138.1087684418701</v>
      </c>
      <c r="AT97" s="1">
        <v>729.96403520677495</v>
      </c>
      <c r="AU97" s="1">
        <v>15202.6468093004</v>
      </c>
      <c r="AV97" s="1">
        <v>7126.0509087320997</v>
      </c>
      <c r="AW97" s="1">
        <v>0.41695250659999999</v>
      </c>
      <c r="AX97">
        <v>7633.2318793965997</v>
      </c>
      <c r="AY97" s="1">
        <v>0.44662818240000002</v>
      </c>
      <c r="AZ97">
        <v>862.80825247489997</v>
      </c>
      <c r="BA97" s="1">
        <v>5.0483790799999997E-2</v>
      </c>
      <c r="BB97">
        <v>1468.7065843892999</v>
      </c>
      <c r="BC97" s="1">
        <v>8.5935520200000004E-2</v>
      </c>
      <c r="BD97">
        <v>17090.797624992902</v>
      </c>
      <c r="BE97" s="1">
        <v>0.54734196817644598</v>
      </c>
      <c r="BF97">
        <v>0.20120460499753801</v>
      </c>
      <c r="BG97">
        <v>0.10949263131428701</v>
      </c>
      <c r="BH97">
        <v>6.0395184223038703E-2</v>
      </c>
      <c r="BI97">
        <v>8.1565611288690498E-2</v>
      </c>
    </row>
    <row r="98" spans="1:61" x14ac:dyDescent="0.25">
      <c r="A98" t="s">
        <v>1604</v>
      </c>
      <c r="B98" t="s">
        <v>980</v>
      </c>
      <c r="C98">
        <v>131</v>
      </c>
      <c r="D98">
        <v>12.266457312977099</v>
      </c>
      <c r="E98">
        <v>1606.905908</v>
      </c>
      <c r="F98" t="e">
        <v>#N/A</v>
      </c>
      <c r="G98" t="e">
        <v>#N/A</v>
      </c>
      <c r="H98" t="e">
        <v>#N/A</v>
      </c>
      <c r="I98">
        <v>0.135314408778092</v>
      </c>
      <c r="J98">
        <v>0.83021832148331398</v>
      </c>
      <c r="K98">
        <v>2.3602022351848901E-2</v>
      </c>
      <c r="L98">
        <v>0.41574199357203001</v>
      </c>
      <c r="M98">
        <v>1.4942157907411401E-2</v>
      </c>
      <c r="N98">
        <v>0.144526330339246</v>
      </c>
      <c r="O98">
        <v>60190.201596494</v>
      </c>
      <c r="P98" s="1">
        <v>0.13793103448275901</v>
      </c>
      <c r="Q98">
        <v>0.12931034482758599</v>
      </c>
      <c r="R98">
        <v>0.73275862068965503</v>
      </c>
      <c r="S98">
        <v>13</v>
      </c>
      <c r="T98">
        <v>90987.076923076893</v>
      </c>
      <c r="U98" s="1">
        <v>123.608146769231</v>
      </c>
      <c r="V98">
        <v>313409.91248630098</v>
      </c>
      <c r="W98" s="1">
        <v>0.74180571058859701</v>
      </c>
      <c r="X98">
        <v>0.13022433331909</v>
      </c>
      <c r="Y98">
        <v>0.12796995609231299</v>
      </c>
      <c r="Z98">
        <v>0.25819428941140299</v>
      </c>
      <c r="AA98">
        <v>313.40991248630098</v>
      </c>
      <c r="AB98">
        <v>9941.7887011714192</v>
      </c>
      <c r="AC98" s="1">
        <v>743.869783569182</v>
      </c>
      <c r="AD98">
        <v>213138.96927362599</v>
      </c>
      <c r="AE98" s="1">
        <v>375</v>
      </c>
      <c r="AF98">
        <v>41904.5</v>
      </c>
      <c r="AG98" s="1">
        <v>70993.904840032803</v>
      </c>
      <c r="AH98" s="1">
        <v>56.199996710539601</v>
      </c>
      <c r="AI98">
        <v>25.473097569926999</v>
      </c>
      <c r="AJ98">
        <v>43.258887395799</v>
      </c>
      <c r="AK98">
        <v>2</v>
      </c>
      <c r="AL98">
        <v>0.89619599999999999</v>
      </c>
      <c r="AM98">
        <v>1.557374</v>
      </c>
      <c r="AN98">
        <v>0</v>
      </c>
      <c r="AO98" s="1">
        <v>0.89713432630735901</v>
      </c>
      <c r="AP98">
        <v>1695.5016572134</v>
      </c>
      <c r="AQ98" s="1">
        <v>2418.53249194725</v>
      </c>
      <c r="AR98" s="1">
        <v>9407.4666442759699</v>
      </c>
      <c r="AS98" s="1">
        <v>1113.78718634968</v>
      </c>
      <c r="AT98">
        <v>783.76383690537796</v>
      </c>
      <c r="AU98" s="1">
        <v>15419.051816691701</v>
      </c>
      <c r="AV98" s="1">
        <v>5811.1503521663999</v>
      </c>
      <c r="AW98" s="1">
        <v>0.36649446190000001</v>
      </c>
      <c r="AX98">
        <v>7055.6339619103001</v>
      </c>
      <c r="AY98" s="1">
        <v>0.4449808757</v>
      </c>
      <c r="AZ98">
        <v>1346.9604140178999</v>
      </c>
      <c r="BA98">
        <v>8.4949364999999999E-2</v>
      </c>
      <c r="BB98">
        <v>1642.2939188373</v>
      </c>
      <c r="BC98" s="1">
        <v>0.1035752974</v>
      </c>
      <c r="BD98">
        <v>15856.0386469319</v>
      </c>
      <c r="BE98" s="1">
        <v>0.59879476905190698</v>
      </c>
      <c r="BF98">
        <v>0.238529511199325</v>
      </c>
      <c r="BG98">
        <v>0.114951877075105</v>
      </c>
      <c r="BH98">
        <v>2.7146041865384302E-2</v>
      </c>
      <c r="BI98">
        <v>2.0577800808279E-2</v>
      </c>
    </row>
    <row r="99" spans="1:61" x14ac:dyDescent="0.25">
      <c r="A99" t="s">
        <v>1606</v>
      </c>
      <c r="B99" t="s">
        <v>982</v>
      </c>
      <c r="C99">
        <v>76</v>
      </c>
      <c r="D99">
        <v>12.3891705789474</v>
      </c>
      <c r="E99">
        <v>941.57696399999998</v>
      </c>
      <c r="F99" t="e">
        <v>#N/A</v>
      </c>
      <c r="G99" t="e">
        <v>#N/A</v>
      </c>
      <c r="H99" t="e">
        <v>#N/A</v>
      </c>
      <c r="I99" t="e">
        <v>#N/A</v>
      </c>
      <c r="J99">
        <v>0.92248700987074606</v>
      </c>
      <c r="K99">
        <v>5.7793682568289102E-2</v>
      </c>
      <c r="L99">
        <v>0.99828854787183896</v>
      </c>
      <c r="M99" t="e">
        <v>#N/A</v>
      </c>
      <c r="N99">
        <v>0.25347479174973397</v>
      </c>
      <c r="O99">
        <v>60792.9657248726</v>
      </c>
      <c r="P99" s="1">
        <v>0.18</v>
      </c>
      <c r="Q99">
        <v>0.13</v>
      </c>
      <c r="R99">
        <v>0.69</v>
      </c>
      <c r="S99">
        <v>12.03</v>
      </c>
      <c r="T99">
        <v>89226.917705735701</v>
      </c>
      <c r="U99" s="1">
        <v>78.269074314214507</v>
      </c>
      <c r="V99">
        <v>174433.73858921201</v>
      </c>
      <c r="W99" s="1">
        <v>0.57980402062093594</v>
      </c>
      <c r="X99">
        <v>0.14075826403095101</v>
      </c>
      <c r="Y99">
        <v>0.27943771534811401</v>
      </c>
      <c r="Z99">
        <v>0.420195979379064</v>
      </c>
      <c r="AA99">
        <v>174.433738589212</v>
      </c>
      <c r="AB99">
        <v>3865.9112735047802</v>
      </c>
      <c r="AC99" s="1">
        <v>339.89022909018399</v>
      </c>
      <c r="AD99">
        <v>144620.81310275701</v>
      </c>
      <c r="AE99" s="1">
        <v>127</v>
      </c>
      <c r="AF99">
        <v>35296</v>
      </c>
      <c r="AG99" s="1">
        <v>50019.367387033402</v>
      </c>
      <c r="AH99" s="1">
        <v>27.699979279072998</v>
      </c>
      <c r="AI99">
        <v>20.002293427932301</v>
      </c>
      <c r="AJ99">
        <v>20.068490513886498</v>
      </c>
      <c r="AK99">
        <v>0.5</v>
      </c>
      <c r="AL99">
        <v>0.25967899999999999</v>
      </c>
      <c r="AM99">
        <v>0.36410999999999999</v>
      </c>
      <c r="AN99">
        <v>0</v>
      </c>
      <c r="AO99">
        <v>0.72465895323913698</v>
      </c>
      <c r="AP99">
        <v>2289.89462618161</v>
      </c>
      <c r="AQ99" s="1">
        <v>3452.0725700336902</v>
      </c>
      <c r="AR99" s="1">
        <v>12632.4604729816</v>
      </c>
      <c r="AS99" s="1">
        <v>1143.0481003144</v>
      </c>
      <c r="AT99">
        <v>811.85205163961496</v>
      </c>
      <c r="AU99">
        <v>20329.327821150899</v>
      </c>
      <c r="AV99" s="1">
        <v>12952.303130734999</v>
      </c>
      <c r="AW99" s="1">
        <v>0.56796378849999996</v>
      </c>
      <c r="AX99">
        <v>3604.5975080581002</v>
      </c>
      <c r="AY99" s="1">
        <v>0.1580630747</v>
      </c>
      <c r="AZ99">
        <v>975.00559532750003</v>
      </c>
      <c r="BA99">
        <v>4.2754394000000001E-2</v>
      </c>
      <c r="BB99">
        <v>5272.8982150016</v>
      </c>
      <c r="BC99" s="1">
        <v>0.23121874279999999</v>
      </c>
      <c r="BD99">
        <v>22804.804449122199</v>
      </c>
      <c r="BE99" s="1">
        <v>0.54149678419765601</v>
      </c>
      <c r="BF99">
        <v>0.31104786885962499</v>
      </c>
      <c r="BG99">
        <v>0.100977444592852</v>
      </c>
      <c r="BH99">
        <v>3.4260240363053703E-2</v>
      </c>
      <c r="BI99">
        <v>1.2217661986813601E-2</v>
      </c>
    </row>
    <row r="100" spans="1:61" x14ac:dyDescent="0.25">
      <c r="A100" t="s">
        <v>1618</v>
      </c>
      <c r="B100" t="s">
        <v>994</v>
      </c>
      <c r="C100">
        <v>24</v>
      </c>
      <c r="D100">
        <v>226.61735058333301</v>
      </c>
      <c r="E100">
        <v>5438.8164139999999</v>
      </c>
      <c r="F100">
        <v>6.1814845247546799E-3</v>
      </c>
      <c r="G100">
        <v>4.3088173017788597E-2</v>
      </c>
      <c r="H100" t="e">
        <v>#N/A</v>
      </c>
      <c r="I100">
        <v>3.4179504319073399E-2</v>
      </c>
      <c r="J100">
        <v>0.79999809464407901</v>
      </c>
      <c r="K100">
        <v>0.116196854981287</v>
      </c>
      <c r="L100">
        <v>0.99272792858062497</v>
      </c>
      <c r="M100">
        <v>4.02738442030882E-3</v>
      </c>
      <c r="N100">
        <v>0.28156883711006703</v>
      </c>
      <c r="O100">
        <v>61753.198934449603</v>
      </c>
      <c r="P100" s="1">
        <v>0.22</v>
      </c>
      <c r="Q100">
        <v>0.215555555555556</v>
      </c>
      <c r="R100">
        <v>0.56444444444444397</v>
      </c>
      <c r="S100">
        <v>40.5</v>
      </c>
      <c r="T100">
        <v>100632</v>
      </c>
      <c r="U100" s="1">
        <v>134.291763308642</v>
      </c>
      <c r="V100">
        <v>254206.596391286</v>
      </c>
      <c r="W100" s="1">
        <v>0.74245707730956201</v>
      </c>
      <c r="X100">
        <v>0.209541320205824</v>
      </c>
      <c r="Y100">
        <v>4.8001602484614402E-2</v>
      </c>
      <c r="Z100">
        <v>0.25754292269043799</v>
      </c>
      <c r="AA100">
        <v>254.20659639128601</v>
      </c>
      <c r="AB100">
        <v>6268.7374246054096</v>
      </c>
      <c r="AC100" s="1">
        <v>772.15168528025299</v>
      </c>
      <c r="AD100">
        <v>154774.43399628901</v>
      </c>
      <c r="AE100" s="1">
        <v>156</v>
      </c>
      <c r="AF100">
        <v>39056.5</v>
      </c>
      <c r="AG100" s="1">
        <v>57707.110775517503</v>
      </c>
      <c r="AH100" s="1">
        <v>31.7999975891342</v>
      </c>
      <c r="AI100">
        <v>24.299999491480101</v>
      </c>
      <c r="AJ100">
        <v>24.299996766747402</v>
      </c>
      <c r="AK100">
        <v>2.9</v>
      </c>
      <c r="AL100">
        <v>1.0566930000000001</v>
      </c>
      <c r="AM100">
        <v>1.562514</v>
      </c>
      <c r="AN100">
        <v>2552.1028847876801</v>
      </c>
      <c r="AO100">
        <v>1.5694607449286699</v>
      </c>
      <c r="AP100">
        <v>1910.6764705737301</v>
      </c>
      <c r="AQ100" s="1">
        <v>3336.7462161961598</v>
      </c>
      <c r="AR100" s="1">
        <v>10627.307009521001</v>
      </c>
      <c r="AS100" s="1">
        <v>1444.06372676656</v>
      </c>
      <c r="AT100">
        <v>946.90842602138196</v>
      </c>
      <c r="AU100">
        <v>18265.7018490788</v>
      </c>
      <c r="AV100" s="1">
        <v>8451.8236434469</v>
      </c>
      <c r="AW100" s="1">
        <v>0.44598671519999999</v>
      </c>
      <c r="AX100">
        <v>7799.6803162745</v>
      </c>
      <c r="AY100" s="1">
        <v>0.41157434780000002</v>
      </c>
      <c r="AZ100">
        <v>916.53201199190005</v>
      </c>
      <c r="BA100" s="1">
        <v>4.83636572E-2</v>
      </c>
      <c r="BB100">
        <v>1782.8057364453</v>
      </c>
      <c r="BC100" s="1">
        <v>9.4075279799999995E-2</v>
      </c>
      <c r="BD100">
        <v>18950.841708158601</v>
      </c>
      <c r="BE100" s="1">
        <v>0.58078334323700198</v>
      </c>
      <c r="BF100">
        <v>0.21453080671733701</v>
      </c>
      <c r="BG100">
        <v>0.16433518988820101</v>
      </c>
      <c r="BH100">
        <v>3.1944570455635403E-2</v>
      </c>
      <c r="BI100">
        <v>8.4060897018247809E-3</v>
      </c>
    </row>
    <row r="101" spans="1:61" x14ac:dyDescent="0.25">
      <c r="A101" t="s">
        <v>1608</v>
      </c>
      <c r="B101" t="s">
        <v>984</v>
      </c>
      <c r="C101">
        <v>1</v>
      </c>
      <c r="D101">
        <v>356.70574299999998</v>
      </c>
      <c r="E101">
        <v>356.70574299999998</v>
      </c>
      <c r="F101" t="e">
        <v>#N/A</v>
      </c>
      <c r="G101" t="e">
        <v>#N/A</v>
      </c>
      <c r="H101" t="e">
        <v>#N/A</v>
      </c>
      <c r="I101">
        <v>3.1326800867545398E-2</v>
      </c>
      <c r="J101">
        <v>0.88993006708678202</v>
      </c>
      <c r="K101">
        <v>7.3809808544826799E-2</v>
      </c>
      <c r="L101">
        <v>0.99691808761577905</v>
      </c>
      <c r="M101" t="e">
        <v>#N/A</v>
      </c>
      <c r="N101">
        <v>0.135283684262271</v>
      </c>
      <c r="O101">
        <v>58786.683106367302</v>
      </c>
      <c r="P101" s="1">
        <v>0.32608695652173902</v>
      </c>
      <c r="Q101">
        <v>0.23913043478260901</v>
      </c>
      <c r="R101">
        <v>0.434782608695652</v>
      </c>
      <c r="S101">
        <v>7.2</v>
      </c>
      <c r="T101">
        <v>84404.611111111095</v>
      </c>
      <c r="U101" s="1">
        <v>49.542464305555598</v>
      </c>
      <c r="V101">
        <v>131101.72997691299</v>
      </c>
      <c r="W101" s="1">
        <v>0.24735345476100201</v>
      </c>
      <c r="X101">
        <v>0.498638076465303</v>
      </c>
      <c r="Y101">
        <v>0.25400846877369598</v>
      </c>
      <c r="Z101">
        <v>0.75264654523899799</v>
      </c>
      <c r="AA101">
        <v>131.10172997691299</v>
      </c>
      <c r="AB101">
        <v>3547.4590046059302</v>
      </c>
      <c r="AC101" s="1">
        <v>172.516117857962</v>
      </c>
      <c r="AD101">
        <v>94548.711328164805</v>
      </c>
      <c r="AE101" s="1">
        <v>35</v>
      </c>
      <c r="AF101">
        <v>29071</v>
      </c>
      <c r="AG101" s="1">
        <v>41562.608695652198</v>
      </c>
      <c r="AH101" s="1">
        <v>33.839985048793501</v>
      </c>
      <c r="AI101">
        <v>19.999965420119601</v>
      </c>
      <c r="AJ101">
        <v>27.106079760947001</v>
      </c>
      <c r="AK101">
        <v>0.5</v>
      </c>
      <c r="AL101">
        <v>0.40199600000000002</v>
      </c>
      <c r="AM101">
        <v>0.38821499999999998</v>
      </c>
      <c r="AN101">
        <v>0</v>
      </c>
      <c r="AO101">
        <v>0.55084891728860896</v>
      </c>
      <c r="AP101">
        <v>3362.4277812650798</v>
      </c>
      <c r="AQ101" s="1">
        <v>5210.4427990664599</v>
      </c>
      <c r="AR101" s="1">
        <v>12355.866835595099</v>
      </c>
      <c r="AS101" s="1">
        <v>914.79774689245698</v>
      </c>
      <c r="AT101">
        <v>558.22866300193004</v>
      </c>
      <c r="AU101">
        <v>22401.763825820999</v>
      </c>
      <c r="AV101" s="1">
        <v>14176.875433602499</v>
      </c>
      <c r="AW101" s="1">
        <v>0.64144310069999999</v>
      </c>
      <c r="AX101">
        <v>3428.1285083866001</v>
      </c>
      <c r="AY101" s="1">
        <v>0.15510818239999999</v>
      </c>
      <c r="AZ101">
        <v>1284.5933918146</v>
      </c>
      <c r="BA101">
        <v>5.8122367799999998E-2</v>
      </c>
      <c r="BB101">
        <v>3211.935003777</v>
      </c>
      <c r="BC101" s="1">
        <v>0.1453263491</v>
      </c>
      <c r="BD101">
        <v>22101.532337580698</v>
      </c>
      <c r="BE101" s="1">
        <v>0.51795053828168602</v>
      </c>
      <c r="BF101">
        <v>0.193889232403336</v>
      </c>
      <c r="BG101">
        <v>0.24450281463742299</v>
      </c>
      <c r="BH101">
        <v>3.3303180398520399E-2</v>
      </c>
      <c r="BI101">
        <v>1.03542342790341E-2</v>
      </c>
    </row>
    <row r="102" spans="1:61" x14ac:dyDescent="0.25">
      <c r="A102" t="s">
        <v>1612</v>
      </c>
      <c r="B102" t="s">
        <v>988</v>
      </c>
      <c r="C102">
        <v>97</v>
      </c>
      <c r="D102">
        <v>17.676578329896898</v>
      </c>
      <c r="E102">
        <v>1714.6280979999999</v>
      </c>
      <c r="F102" t="e">
        <v>#N/A</v>
      </c>
      <c r="G102" t="e">
        <v>#N/A</v>
      </c>
      <c r="H102" t="e">
        <v>#N/A</v>
      </c>
      <c r="I102">
        <v>1.15363844225643E-2</v>
      </c>
      <c r="J102">
        <v>0.96539003205382601</v>
      </c>
      <c r="K102">
        <v>1.7733278586707601E-2</v>
      </c>
      <c r="L102">
        <v>1</v>
      </c>
      <c r="M102" t="e">
        <v>#N/A</v>
      </c>
      <c r="N102">
        <v>0.17431664043277401</v>
      </c>
      <c r="O102">
        <v>63081.732133261699</v>
      </c>
      <c r="P102" s="1">
        <v>0.1328125</v>
      </c>
      <c r="Q102">
        <v>0.2109375</v>
      </c>
      <c r="R102">
        <v>0.65625</v>
      </c>
      <c r="S102">
        <v>15</v>
      </c>
      <c r="T102">
        <v>89657.066666666695</v>
      </c>
      <c r="U102" s="1">
        <v>114.308539866667</v>
      </c>
      <c r="V102">
        <v>197839.04766035199</v>
      </c>
      <c r="W102" s="1">
        <v>0.55691239550782901</v>
      </c>
      <c r="X102">
        <v>7.1515247064010495E-2</v>
      </c>
      <c r="Y102">
        <v>0.37157235742816003</v>
      </c>
      <c r="Z102">
        <v>0.44308760449217099</v>
      </c>
      <c r="AA102">
        <v>197.83904766035201</v>
      </c>
      <c r="AB102">
        <v>4463.3830560264196</v>
      </c>
      <c r="AC102" s="1">
        <v>360.070035432255</v>
      </c>
      <c r="AD102">
        <v>163420.782227986</v>
      </c>
      <c r="AE102" s="1">
        <v>196</v>
      </c>
      <c r="AF102">
        <v>40010</v>
      </c>
      <c r="AG102" s="1">
        <v>57170.993702497297</v>
      </c>
      <c r="AH102" s="1">
        <v>26.799993208770299</v>
      </c>
      <c r="AI102">
        <v>20.033296272778099</v>
      </c>
      <c r="AJ102">
        <v>20.215973747116099</v>
      </c>
      <c r="AK102">
        <v>2.4</v>
      </c>
      <c r="AL102">
        <v>2.4</v>
      </c>
      <c r="AM102">
        <v>2.4</v>
      </c>
      <c r="AN102">
        <v>0</v>
      </c>
      <c r="AO102" s="1">
        <v>0.73699810420725498</v>
      </c>
      <c r="AP102">
        <v>2099.9122924672902</v>
      </c>
      <c r="AQ102" s="1">
        <v>4232.1391609435796</v>
      </c>
      <c r="AR102" s="1">
        <v>11775.658017940599</v>
      </c>
      <c r="AS102" s="1">
        <v>805.076028796071</v>
      </c>
      <c r="AT102">
        <v>503.535239511746</v>
      </c>
      <c r="AU102">
        <v>19416.320739659299</v>
      </c>
      <c r="AV102" s="1">
        <v>10965.7772175625</v>
      </c>
      <c r="AW102" s="1">
        <v>0.57789730459999999</v>
      </c>
      <c r="AX102">
        <v>4167.3814325963003</v>
      </c>
      <c r="AY102" s="1">
        <v>0.21962132270000001</v>
      </c>
      <c r="AZ102">
        <v>618.4424600287</v>
      </c>
      <c r="BA102">
        <v>3.2591965299999998E-2</v>
      </c>
      <c r="BB102">
        <v>3223.7032032102002</v>
      </c>
      <c r="BC102" s="1">
        <v>0.16988940729999999</v>
      </c>
      <c r="BD102">
        <v>18975.304313397701</v>
      </c>
      <c r="BE102" s="1">
        <v>0.47194417718581699</v>
      </c>
      <c r="BF102">
        <v>0.28511488397038098</v>
      </c>
      <c r="BG102">
        <v>0.101481558016161</v>
      </c>
      <c r="BH102">
        <v>4.3949593184574101E-2</v>
      </c>
      <c r="BI102">
        <v>9.7509787643066406E-2</v>
      </c>
    </row>
    <row r="103" spans="1:61" x14ac:dyDescent="0.25">
      <c r="A103" t="s">
        <v>1615</v>
      </c>
      <c r="B103" t="s">
        <v>991</v>
      </c>
      <c r="C103">
        <v>71</v>
      </c>
      <c r="D103">
        <v>37.522914859154902</v>
      </c>
      <c r="E103">
        <v>2664.1269550000002</v>
      </c>
      <c r="F103" t="e">
        <v>#N/A</v>
      </c>
      <c r="G103">
        <v>9.3096956176336003E-3</v>
      </c>
      <c r="H103" t="e">
        <v>#N/A</v>
      </c>
      <c r="I103">
        <v>0.21712676626542901</v>
      </c>
      <c r="J103">
        <v>0.74385663109058797</v>
      </c>
      <c r="K103">
        <v>2.5071351377622401E-2</v>
      </c>
      <c r="L103">
        <v>0.94242269348406504</v>
      </c>
      <c r="M103">
        <v>0.15381622743940301</v>
      </c>
      <c r="N103">
        <v>0.14729049696603699</v>
      </c>
      <c r="O103">
        <v>71286.9864287042</v>
      </c>
      <c r="P103" s="1">
        <v>0.10497237569060799</v>
      </c>
      <c r="Q103">
        <v>0.116022099447514</v>
      </c>
      <c r="R103">
        <v>0.77900552486187802</v>
      </c>
      <c r="S103">
        <v>25.25</v>
      </c>
      <c r="T103">
        <v>74949.841584158406</v>
      </c>
      <c r="U103" s="1">
        <v>105.509978415842</v>
      </c>
      <c r="V103">
        <v>237581.66960177801</v>
      </c>
      <c r="W103" s="1">
        <v>0.74838652158528196</v>
      </c>
      <c r="X103">
        <v>0.18892297788950099</v>
      </c>
      <c r="Y103">
        <v>6.2690500525217102E-2</v>
      </c>
      <c r="Z103">
        <v>0.25161347841471798</v>
      </c>
      <c r="AA103">
        <v>237.581669601778</v>
      </c>
      <c r="AB103">
        <v>7408.1544661222797</v>
      </c>
      <c r="AC103" s="1">
        <v>653.77603598474104</v>
      </c>
      <c r="AD103">
        <v>182579.95949908599</v>
      </c>
      <c r="AE103" s="1">
        <v>269</v>
      </c>
      <c r="AF103">
        <v>41298</v>
      </c>
      <c r="AG103" s="1">
        <v>68624.334256518006</v>
      </c>
      <c r="AH103" s="1">
        <v>49.199983568469698</v>
      </c>
      <c r="AI103">
        <v>29.600099896651699</v>
      </c>
      <c r="AJ103">
        <v>31.4668948907733</v>
      </c>
      <c r="AK103">
        <v>1</v>
      </c>
      <c r="AL103">
        <v>0.74861200000000006</v>
      </c>
      <c r="AM103">
        <v>0.88836400000000004</v>
      </c>
      <c r="AN103">
        <v>0</v>
      </c>
      <c r="AO103">
        <v>0.96919397804959595</v>
      </c>
      <c r="AP103">
        <v>1962.6988421803601</v>
      </c>
      <c r="AQ103" s="1">
        <v>2177.1216004231301</v>
      </c>
      <c r="AR103" s="1">
        <v>9220.3663657612797</v>
      </c>
      <c r="AS103" s="1">
        <v>717.03676373786004</v>
      </c>
      <c r="AT103">
        <v>220.25236781555699</v>
      </c>
      <c r="AU103">
        <v>14297.4759399182</v>
      </c>
      <c r="AV103" s="1">
        <v>6343.8533982162999</v>
      </c>
      <c r="AW103" s="1">
        <v>0.46119512769999998</v>
      </c>
      <c r="AX103">
        <v>6031.6537934294001</v>
      </c>
      <c r="AY103" s="1">
        <v>0.43849836479999998</v>
      </c>
      <c r="AZ103">
        <v>497.54718808630003</v>
      </c>
      <c r="BA103" s="1">
        <v>3.61714442E-2</v>
      </c>
      <c r="BB103">
        <v>882.19370776979997</v>
      </c>
      <c r="BC103" s="1">
        <v>6.4135063399999998E-2</v>
      </c>
      <c r="BD103">
        <v>13755.248087501799</v>
      </c>
      <c r="BE103" s="1">
        <v>0.57193875642823799</v>
      </c>
      <c r="BF103">
        <v>0.23921409124659701</v>
      </c>
      <c r="BG103">
        <v>0.114318345571047</v>
      </c>
      <c r="BH103">
        <v>5.91591452850425E-2</v>
      </c>
      <c r="BI103">
        <v>1.53696614690757E-2</v>
      </c>
    </row>
    <row r="104" spans="1:61" x14ac:dyDescent="0.25">
      <c r="A104" t="s">
        <v>1622</v>
      </c>
      <c r="B104" t="s">
        <v>998</v>
      </c>
      <c r="C104">
        <v>9</v>
      </c>
      <c r="D104">
        <v>205.30075255555599</v>
      </c>
      <c r="E104">
        <v>1847.7067730000001</v>
      </c>
      <c r="F104">
        <v>6.1042989534801102E-3</v>
      </c>
      <c r="G104">
        <v>6.2727370083839398E-2</v>
      </c>
      <c r="H104" t="e">
        <v>#N/A</v>
      </c>
      <c r="I104">
        <v>5.62708929552721E-2</v>
      </c>
      <c r="J104">
        <v>0.75985478941425999</v>
      </c>
      <c r="K104">
        <v>0.114508186919722</v>
      </c>
      <c r="L104">
        <v>0.99975382428091197</v>
      </c>
      <c r="M104" t="e">
        <v>#N/A</v>
      </c>
      <c r="N104">
        <v>0.15025975954353399</v>
      </c>
      <c r="O104">
        <v>59265.016474464603</v>
      </c>
      <c r="P104" s="1">
        <v>0.17105263157894701</v>
      </c>
      <c r="Q104">
        <v>0.125</v>
      </c>
      <c r="R104">
        <v>0.70394736842105299</v>
      </c>
      <c r="S104">
        <v>12.24</v>
      </c>
      <c r="T104">
        <v>96076.838235294097</v>
      </c>
      <c r="U104" s="1">
        <v>150.95643570261399</v>
      </c>
      <c r="V104">
        <v>171647.74445517501</v>
      </c>
      <c r="W104" s="1">
        <v>0.77555372819636603</v>
      </c>
      <c r="X104">
        <v>0.20282600257855199</v>
      </c>
      <c r="Y104">
        <v>2.16202692250816E-2</v>
      </c>
      <c r="Z104">
        <v>0.224446271803634</v>
      </c>
      <c r="AA104">
        <v>171.647744455175</v>
      </c>
      <c r="AB104">
        <v>5016.6742555962901</v>
      </c>
      <c r="AC104" s="1">
        <v>730.83923257340405</v>
      </c>
      <c r="AD104">
        <v>99315.761531573793</v>
      </c>
      <c r="AE104" s="1">
        <v>45</v>
      </c>
      <c r="AF104">
        <v>34589</v>
      </c>
      <c r="AG104" s="1">
        <v>43835.054047967598</v>
      </c>
      <c r="AH104" s="1">
        <v>45.149971488864601</v>
      </c>
      <c r="AI104">
        <v>28.399998032284401</v>
      </c>
      <c r="AJ104">
        <v>30.689791972978199</v>
      </c>
      <c r="AK104">
        <v>0.5</v>
      </c>
      <c r="AL104">
        <v>0.34031499999999998</v>
      </c>
      <c r="AM104">
        <v>0.390596</v>
      </c>
      <c r="AN104">
        <v>0</v>
      </c>
      <c r="AO104" s="1">
        <v>1.06414051639989</v>
      </c>
      <c r="AP104">
        <v>2879.4539359519899</v>
      </c>
      <c r="AQ104" s="1">
        <v>3655.4523740981099</v>
      </c>
      <c r="AR104" s="1">
        <v>8132.5023372634496</v>
      </c>
      <c r="AS104" s="1">
        <v>718.96504326988202</v>
      </c>
      <c r="AT104">
        <v>520.00950802381499</v>
      </c>
      <c r="AU104">
        <v>15906.3831986072</v>
      </c>
      <c r="AV104" s="1">
        <v>10121.1976556668</v>
      </c>
      <c r="AW104" s="1">
        <v>0.56650550830000002</v>
      </c>
      <c r="AX104">
        <v>4362.3283259266</v>
      </c>
      <c r="AY104" s="1">
        <v>0.24416903109999999</v>
      </c>
      <c r="AZ104">
        <v>1113.4329195128</v>
      </c>
      <c r="BA104" s="1">
        <v>6.2321268999999999E-2</v>
      </c>
      <c r="BB104">
        <v>2269.0591830650001</v>
      </c>
      <c r="BC104" s="1">
        <v>0.12700419160000001</v>
      </c>
      <c r="BD104">
        <v>17866.018084171199</v>
      </c>
      <c r="BE104" s="1">
        <v>0.52389947861140795</v>
      </c>
      <c r="BF104">
        <v>0.19544188050267899</v>
      </c>
      <c r="BG104">
        <v>0.22837103153032801</v>
      </c>
      <c r="BH104">
        <v>3.0095918343876E-2</v>
      </c>
      <c r="BI104">
        <v>2.2191691011708599E-2</v>
      </c>
    </row>
    <row r="105" spans="1:61" x14ac:dyDescent="0.25">
      <c r="A105" t="s">
        <v>1626</v>
      </c>
      <c r="B105" t="s">
        <v>1002</v>
      </c>
      <c r="C105">
        <v>15</v>
      </c>
      <c r="D105">
        <v>272.53704426666701</v>
      </c>
      <c r="E105">
        <v>4088.055664</v>
      </c>
      <c r="F105">
        <v>1.7196788034635199E-2</v>
      </c>
      <c r="G105">
        <v>3.5990352410911898E-2</v>
      </c>
      <c r="H105" t="e">
        <v>#N/A</v>
      </c>
      <c r="I105">
        <v>3.1240149892537199E-2</v>
      </c>
      <c r="J105">
        <v>0.83964855587600695</v>
      </c>
      <c r="K105">
        <v>7.5455301288672602E-2</v>
      </c>
      <c r="L105">
        <v>0.28876266796723299</v>
      </c>
      <c r="M105">
        <v>1.30990092382973E-2</v>
      </c>
      <c r="N105">
        <v>0.14337775814361001</v>
      </c>
      <c r="O105">
        <v>68792.514564931407</v>
      </c>
      <c r="P105" s="1">
        <v>0.15517241379310301</v>
      </c>
      <c r="Q105">
        <v>0.15517241379310301</v>
      </c>
      <c r="R105">
        <v>0.68965517241379304</v>
      </c>
      <c r="S105">
        <v>28</v>
      </c>
      <c r="T105">
        <v>107473.642857143</v>
      </c>
      <c r="U105" s="1">
        <v>146.00198800000001</v>
      </c>
      <c r="V105">
        <v>303163.84165555699</v>
      </c>
      <c r="W105" s="1">
        <v>0.79369593428868601</v>
      </c>
      <c r="X105">
        <v>0.179751257807859</v>
      </c>
      <c r="Y105">
        <v>2.6552807903454899E-2</v>
      </c>
      <c r="Z105">
        <v>0.20630406571131399</v>
      </c>
      <c r="AA105">
        <v>303.16384165555701</v>
      </c>
      <c r="AB105">
        <v>9306.7057122145907</v>
      </c>
      <c r="AC105" s="1">
        <v>854.73871375348301</v>
      </c>
      <c r="AD105" s="1">
        <v>215599.25203607799</v>
      </c>
      <c r="AE105" s="1">
        <v>382</v>
      </c>
      <c r="AF105">
        <v>49188</v>
      </c>
      <c r="AG105" s="1">
        <v>91258.8720547251</v>
      </c>
      <c r="AH105" s="1">
        <v>80.699970584874805</v>
      </c>
      <c r="AI105">
        <v>27.6051997159447</v>
      </c>
      <c r="AJ105">
        <v>36.971396769940398</v>
      </c>
      <c r="AK105">
        <v>3.1</v>
      </c>
      <c r="AL105">
        <v>1.8444290000000001</v>
      </c>
      <c r="AM105">
        <v>2.1028259999999999</v>
      </c>
      <c r="AN105">
        <v>0</v>
      </c>
      <c r="AO105">
        <v>0.78595362785282197</v>
      </c>
      <c r="AP105">
        <v>1960.7192853526701</v>
      </c>
      <c r="AQ105" s="1">
        <v>2315.7521883488698</v>
      </c>
      <c r="AR105" s="1">
        <v>9139.9447881881806</v>
      </c>
      <c r="AS105" s="1">
        <v>1023.6485713370701</v>
      </c>
      <c r="AT105" s="1">
        <v>433.86379877825499</v>
      </c>
      <c r="AU105">
        <v>14873.928632005</v>
      </c>
      <c r="AV105" s="1">
        <v>5664.0286816876996</v>
      </c>
      <c r="AW105" s="1">
        <v>0.3561582325</v>
      </c>
      <c r="AX105">
        <v>8241.7645956885008</v>
      </c>
      <c r="AY105" s="1">
        <v>0.51824813680000004</v>
      </c>
      <c r="AZ105">
        <v>1370.642321437</v>
      </c>
      <c r="BA105" s="1">
        <v>8.6186983499999995E-2</v>
      </c>
      <c r="BB105">
        <v>626.68881167660004</v>
      </c>
      <c r="BC105" s="1">
        <v>3.9406647099999997E-2</v>
      </c>
      <c r="BD105">
        <v>15903.1244104898</v>
      </c>
      <c r="BE105" s="1">
        <v>0.60362130692868099</v>
      </c>
      <c r="BF105">
        <v>0.26429402428753501</v>
      </c>
      <c r="BG105">
        <v>9.2798786597518501E-2</v>
      </c>
      <c r="BH105">
        <v>2.1702238193049801E-2</v>
      </c>
      <c r="BI105">
        <v>1.7583643993215901E-2</v>
      </c>
    </row>
    <row r="106" spans="1:61" x14ac:dyDescent="0.25">
      <c r="A106" t="s">
        <v>1628</v>
      </c>
      <c r="B106" t="s">
        <v>1004</v>
      </c>
      <c r="C106">
        <v>2</v>
      </c>
      <c r="D106">
        <v>648.80166850000001</v>
      </c>
      <c r="E106">
        <v>1297.603337</v>
      </c>
      <c r="F106" t="e">
        <v>#N/A</v>
      </c>
      <c r="G106">
        <v>0.76654583109197905</v>
      </c>
      <c r="H106" t="e">
        <v>#N/A</v>
      </c>
      <c r="I106">
        <v>6.3639737046594799E-2</v>
      </c>
      <c r="J106">
        <v>6.3632881155131896E-2</v>
      </c>
      <c r="K106">
        <v>0.103805368331333</v>
      </c>
      <c r="L106">
        <v>0.97749786083905199</v>
      </c>
      <c r="M106">
        <v>3.9931580821128097E-2</v>
      </c>
      <c r="N106">
        <v>0.22932783313229599</v>
      </c>
      <c r="O106">
        <v>76052.510958904095</v>
      </c>
      <c r="P106" s="1">
        <v>0.30476190476190501</v>
      </c>
      <c r="Q106">
        <v>0.21904761904761899</v>
      </c>
      <c r="R106">
        <v>0.476190476190476</v>
      </c>
      <c r="S106">
        <v>18</v>
      </c>
      <c r="T106">
        <v>90728.666666666701</v>
      </c>
      <c r="U106" s="1">
        <v>72.089074277777797</v>
      </c>
      <c r="V106">
        <v>160944.20694295701</v>
      </c>
      <c r="W106" s="1">
        <v>0.77390310002205498</v>
      </c>
      <c r="X106">
        <v>0.163410867961548</v>
      </c>
      <c r="Y106">
        <v>6.2686032016396706E-2</v>
      </c>
      <c r="Z106">
        <v>0.22609689997794499</v>
      </c>
      <c r="AA106">
        <v>160.94420694295701</v>
      </c>
      <c r="AB106">
        <v>3811.0398293465501</v>
      </c>
      <c r="AC106" s="1">
        <v>439.32294542180301</v>
      </c>
      <c r="AD106">
        <v>79649.751213782904</v>
      </c>
      <c r="AE106" s="1">
        <v>20</v>
      </c>
      <c r="AF106">
        <v>37164.5</v>
      </c>
      <c r="AG106" s="1">
        <v>47185.054755043202</v>
      </c>
      <c r="AH106" s="1">
        <v>57.469984249273999</v>
      </c>
      <c r="AI106">
        <v>20.075098096950999</v>
      </c>
      <c r="AJ106">
        <v>27.785879864658501</v>
      </c>
      <c r="AK106">
        <v>3.9</v>
      </c>
      <c r="AL106">
        <v>1.998874</v>
      </c>
      <c r="AM106">
        <v>2.838193</v>
      </c>
      <c r="AN106">
        <v>0</v>
      </c>
      <c r="AO106">
        <v>0.78125057040387802</v>
      </c>
      <c r="AP106">
        <v>2577.8065026662298</v>
      </c>
      <c r="AQ106" s="1">
        <v>2732.2156847998299</v>
      </c>
      <c r="AR106" s="1">
        <v>10433.798622390501</v>
      </c>
      <c r="AS106" s="1">
        <v>1724.6348296035501</v>
      </c>
      <c r="AT106" s="1">
        <v>592.99584708142697</v>
      </c>
      <c r="AU106">
        <v>18061.451486541599</v>
      </c>
      <c r="AV106" s="1">
        <v>11278.315396713801</v>
      </c>
      <c r="AW106" s="1">
        <v>0.61210567490000001</v>
      </c>
      <c r="AX106">
        <v>3386.3627939892999</v>
      </c>
      <c r="AY106" s="1">
        <v>0.1837873663</v>
      </c>
      <c r="AZ106">
        <v>553.88915754259995</v>
      </c>
      <c r="BA106">
        <v>3.0061111500000001E-2</v>
      </c>
      <c r="BB106">
        <v>3206.8710357144</v>
      </c>
      <c r="BC106" s="1">
        <v>0.1740458473</v>
      </c>
      <c r="BD106">
        <v>18425.4383839601</v>
      </c>
      <c r="BE106" s="1">
        <v>0.59969867799628396</v>
      </c>
      <c r="BF106">
        <v>0.19077694332610701</v>
      </c>
      <c r="BG106">
        <v>0.16216441816351801</v>
      </c>
      <c r="BH106">
        <v>3.6671860483121703E-2</v>
      </c>
      <c r="BI106">
        <v>1.0688100030969301E-2</v>
      </c>
    </row>
    <row r="107" spans="1:61" x14ac:dyDescent="0.25">
      <c r="A107" t="s">
        <v>1630</v>
      </c>
      <c r="B107" t="s">
        <v>1006</v>
      </c>
      <c r="C107">
        <v>12</v>
      </c>
      <c r="D107">
        <v>276.89933416666702</v>
      </c>
      <c r="E107">
        <v>3322.7920100000001</v>
      </c>
      <c r="F107">
        <v>3.0483895892177398E-2</v>
      </c>
      <c r="G107">
        <v>5.4266440200393402E-2</v>
      </c>
      <c r="H107" t="e">
        <v>#N/A</v>
      </c>
      <c r="I107">
        <v>0.103468321677538</v>
      </c>
      <c r="J107">
        <v>0.76353597380084004</v>
      </c>
      <c r="K107">
        <v>4.6933239201999002E-2</v>
      </c>
      <c r="L107">
        <v>0.99983238248926698</v>
      </c>
      <c r="M107">
        <v>7.2171964990250803E-2</v>
      </c>
      <c r="N107">
        <v>0.156724080636334</v>
      </c>
      <c r="O107">
        <v>80957.294822888303</v>
      </c>
      <c r="P107" s="1">
        <v>9.6638655462184905E-2</v>
      </c>
      <c r="Q107">
        <v>6.3025210084033598E-2</v>
      </c>
      <c r="R107">
        <v>0.84033613445378197</v>
      </c>
      <c r="S107">
        <v>41</v>
      </c>
      <c r="T107">
        <v>70829.487804878096</v>
      </c>
      <c r="U107" s="1">
        <v>81.043707560975605</v>
      </c>
      <c r="V107">
        <v>357518.88966411701</v>
      </c>
      <c r="W107" s="1">
        <v>0.76719186829135599</v>
      </c>
      <c r="X107">
        <v>0.207788739445981</v>
      </c>
      <c r="Y107">
        <v>2.50193922626629E-2</v>
      </c>
      <c r="Z107">
        <v>0.23280813170864401</v>
      </c>
      <c r="AA107">
        <v>357.51888966411701</v>
      </c>
      <c r="AB107">
        <v>15293.5560959171</v>
      </c>
      <c r="AC107" s="1">
        <v>1418.29171847563</v>
      </c>
      <c r="AD107">
        <v>251270.32315887601</v>
      </c>
      <c r="AE107" s="1">
        <v>451</v>
      </c>
      <c r="AF107">
        <v>47029</v>
      </c>
      <c r="AG107" s="1">
        <v>71705.035512657094</v>
      </c>
      <c r="AH107" s="1">
        <v>94.499977457820904</v>
      </c>
      <c r="AI107">
        <v>35.944099694758798</v>
      </c>
      <c r="AJ107">
        <v>61.776998430998603</v>
      </c>
      <c r="AK107">
        <v>1.95</v>
      </c>
      <c r="AL107">
        <v>0.842669</v>
      </c>
      <c r="AM107">
        <v>1.456008</v>
      </c>
      <c r="AN107">
        <v>0</v>
      </c>
      <c r="AO107">
        <v>1.20966385421921</v>
      </c>
      <c r="AP107">
        <v>2332.91885759651</v>
      </c>
      <c r="AQ107" s="1">
        <v>2708.4598683623299</v>
      </c>
      <c r="AR107" s="1">
        <v>11692.741394307101</v>
      </c>
      <c r="AS107" s="1">
        <v>1617.12714603524</v>
      </c>
      <c r="AT107">
        <v>770.54268587819297</v>
      </c>
      <c r="AU107">
        <v>19121.789952179399</v>
      </c>
      <c r="AV107" s="1">
        <v>4659.7115198401998</v>
      </c>
      <c r="AW107" s="1">
        <v>0.2161406427</v>
      </c>
      <c r="AX107">
        <v>13937.912322832201</v>
      </c>
      <c r="AY107" s="1">
        <v>0.64650983529999995</v>
      </c>
      <c r="AZ107">
        <v>849.37516283740001</v>
      </c>
      <c r="BA107">
        <v>3.9398253000000001E-2</v>
      </c>
      <c r="BB107">
        <v>2111.7021343535998</v>
      </c>
      <c r="BC107" s="1">
        <v>9.7951268999999994E-2</v>
      </c>
      <c r="BD107">
        <v>21558.701139863399</v>
      </c>
      <c r="BE107" s="1">
        <v>0.61384112694322202</v>
      </c>
      <c r="BF107">
        <v>0.27422841015653598</v>
      </c>
      <c r="BG107">
        <v>7.7978116061722696E-2</v>
      </c>
      <c r="BH107">
        <v>1.81996992572644E-2</v>
      </c>
      <c r="BI107">
        <v>1.57526475812549E-2</v>
      </c>
    </row>
    <row r="108" spans="1:61" x14ac:dyDescent="0.25">
      <c r="A108" t="s">
        <v>1631</v>
      </c>
      <c r="B108" t="s">
        <v>1007</v>
      </c>
      <c r="C108">
        <v>24</v>
      </c>
      <c r="D108">
        <v>173.42054562499999</v>
      </c>
      <c r="E108">
        <v>4162.0930950000002</v>
      </c>
      <c r="F108">
        <v>2.08337682733905E-2</v>
      </c>
      <c r="G108">
        <v>2.3496105510829399E-2</v>
      </c>
      <c r="H108" t="e">
        <v>#N/A</v>
      </c>
      <c r="I108">
        <v>8.1476854447191105E-2</v>
      </c>
      <c r="J108">
        <v>0.82844111614296501</v>
      </c>
      <c r="K108">
        <v>4.44092699574569E-2</v>
      </c>
      <c r="L108">
        <v>0.28774962049462299</v>
      </c>
      <c r="M108">
        <v>1.53895860063493E-2</v>
      </c>
      <c r="N108">
        <v>0.14067277083326499</v>
      </c>
      <c r="O108">
        <v>71939.660919540198</v>
      </c>
      <c r="P108" s="1">
        <v>0.28178694158075601</v>
      </c>
      <c r="Q108">
        <v>0.213058419243986</v>
      </c>
      <c r="R108">
        <v>0.50515463917525805</v>
      </c>
      <c r="S108">
        <v>58.34</v>
      </c>
      <c r="T108">
        <v>76848.463832704801</v>
      </c>
      <c r="U108" s="1">
        <v>71.342013969831996</v>
      </c>
      <c r="V108">
        <v>377751.92291800497</v>
      </c>
      <c r="W108" s="1">
        <v>0.90757204820563298</v>
      </c>
      <c r="X108">
        <v>7.3511103756276397E-2</v>
      </c>
      <c r="Y108">
        <v>1.8916848038090801E-2</v>
      </c>
      <c r="Z108">
        <v>9.2427951794367205E-2</v>
      </c>
      <c r="AA108">
        <v>377.75192291800499</v>
      </c>
      <c r="AB108">
        <v>10539.7481504435</v>
      </c>
      <c r="AC108" s="1">
        <v>1290.6662002475</v>
      </c>
      <c r="AD108">
        <v>244511.39312246599</v>
      </c>
      <c r="AE108" s="1">
        <v>438</v>
      </c>
      <c r="AF108">
        <v>56231</v>
      </c>
      <c r="AG108" s="1">
        <v>85653.840276694202</v>
      </c>
      <c r="AH108" s="1">
        <v>40.360973444781401</v>
      </c>
      <c r="AI108">
        <v>27.660999632726401</v>
      </c>
      <c r="AJ108">
        <v>27.660996565060501</v>
      </c>
      <c r="AK108">
        <v>3</v>
      </c>
      <c r="AL108">
        <v>0.84898899999999999</v>
      </c>
      <c r="AM108">
        <v>1.6749879999999999</v>
      </c>
      <c r="AN108">
        <v>0</v>
      </c>
      <c r="AO108" s="1">
        <v>0.87428360450684806</v>
      </c>
      <c r="AP108">
        <v>1817.5365681002399</v>
      </c>
      <c r="AQ108" s="1">
        <v>2185.7457227299201</v>
      </c>
      <c r="AR108" s="1">
        <v>8421.2375095853095</v>
      </c>
      <c r="AS108" s="1">
        <v>952.52671901131396</v>
      </c>
      <c r="AT108" s="1">
        <v>507.03950916792297</v>
      </c>
      <c r="AU108">
        <v>13884.0860285947</v>
      </c>
      <c r="AV108" s="1">
        <v>4020.3577031592999</v>
      </c>
      <c r="AW108" s="1">
        <v>0.28746340370000001</v>
      </c>
      <c r="AX108">
        <v>7958.2108481913001</v>
      </c>
      <c r="AY108" s="1">
        <v>0.5690275709</v>
      </c>
      <c r="AZ108">
        <v>1536.5979863579</v>
      </c>
      <c r="BA108">
        <v>0.10986974789999999</v>
      </c>
      <c r="BB108">
        <v>470.46659479789997</v>
      </c>
      <c r="BC108" s="1">
        <v>3.3639277600000003E-2</v>
      </c>
      <c r="BD108">
        <v>13985.6331325064</v>
      </c>
      <c r="BE108" s="1">
        <v>0.61965764507121701</v>
      </c>
      <c r="BF108">
        <v>0.20522365003124199</v>
      </c>
      <c r="BG108">
        <v>0.11689329644139</v>
      </c>
      <c r="BH108">
        <v>3.2190309775172697E-2</v>
      </c>
      <c r="BI108">
        <v>2.6035098680978402E-2</v>
      </c>
    </row>
    <row r="109" spans="1:61" x14ac:dyDescent="0.25">
      <c r="A109" t="s">
        <v>1632</v>
      </c>
      <c r="B109" t="s">
        <v>1008</v>
      </c>
      <c r="C109">
        <v>25</v>
      </c>
      <c r="D109">
        <v>154.44545987999999</v>
      </c>
      <c r="E109">
        <v>3861.136497</v>
      </c>
      <c r="F109">
        <v>6.0730540043773602E-2</v>
      </c>
      <c r="G109">
        <v>2.1289199920845499E-2</v>
      </c>
      <c r="H109" t="e">
        <v>#N/A</v>
      </c>
      <c r="I109">
        <v>5.3396609222138201E-2</v>
      </c>
      <c r="J109">
        <v>0.81687308504314904</v>
      </c>
      <c r="K109">
        <v>4.6726062299231701E-2</v>
      </c>
      <c r="L109">
        <v>0.31562386628072497</v>
      </c>
      <c r="M109">
        <v>7.0867719715629995E-2</v>
      </c>
      <c r="N109">
        <v>0.10695797718605</v>
      </c>
      <c r="O109">
        <v>77097.712856865401</v>
      </c>
      <c r="P109" s="1">
        <v>0.13469387755102</v>
      </c>
      <c r="Q109">
        <v>0.155102040816327</v>
      </c>
      <c r="R109">
        <v>0.71020408163265303</v>
      </c>
      <c r="S109">
        <v>26.67</v>
      </c>
      <c r="T109">
        <v>112504.452193476</v>
      </c>
      <c r="U109" s="1">
        <v>144.77452182227199</v>
      </c>
      <c r="V109">
        <v>446234.89776616398</v>
      </c>
      <c r="W109" s="1">
        <v>0.85995737544130502</v>
      </c>
      <c r="X109">
        <v>0.116533178956837</v>
      </c>
      <c r="Y109">
        <v>2.3509445601858699E-2</v>
      </c>
      <c r="Z109">
        <v>0.14004262455869501</v>
      </c>
      <c r="AA109">
        <v>446.23489776616401</v>
      </c>
      <c r="AB109">
        <v>15346.0565421705</v>
      </c>
      <c r="AC109" s="1">
        <v>1683.02627349463</v>
      </c>
      <c r="AD109">
        <v>316472.17320962501</v>
      </c>
      <c r="AE109" s="1">
        <v>535</v>
      </c>
      <c r="AF109">
        <v>53823</v>
      </c>
      <c r="AG109" s="1">
        <v>95893.332986162801</v>
      </c>
      <c r="AH109" s="1">
        <v>58.899979657415102</v>
      </c>
      <c r="AI109">
        <v>33.799999618002197</v>
      </c>
      <c r="AJ109">
        <v>33.799998226946997</v>
      </c>
      <c r="AK109">
        <v>1.5</v>
      </c>
      <c r="AL109">
        <v>1.3195520000000001</v>
      </c>
      <c r="AM109">
        <v>1.3760680000000001</v>
      </c>
      <c r="AN109">
        <v>0</v>
      </c>
      <c r="AO109" s="1">
        <v>0.98714259589578301</v>
      </c>
      <c r="AP109">
        <v>1922.0599571567</v>
      </c>
      <c r="AQ109" s="1">
        <v>2735.3161635715201</v>
      </c>
      <c r="AR109" s="1">
        <v>9760.4918808960592</v>
      </c>
      <c r="AS109" s="1">
        <v>1198.4483904144099</v>
      </c>
      <c r="AT109">
        <v>463.40293625729299</v>
      </c>
      <c r="AU109">
        <v>16079.719328296</v>
      </c>
      <c r="AV109" s="1">
        <v>3252.203398952</v>
      </c>
      <c r="AW109" s="1">
        <v>0.19139297059999999</v>
      </c>
      <c r="AX109">
        <v>11855.156570011601</v>
      </c>
      <c r="AY109" s="1">
        <v>0.69767888239999998</v>
      </c>
      <c r="AZ109">
        <v>1179.2964020913</v>
      </c>
      <c r="BA109">
        <v>6.9401883600000006E-2</v>
      </c>
      <c r="BB109">
        <v>705.62599304059995</v>
      </c>
      <c r="BC109" s="1">
        <v>4.1526263399999999E-2</v>
      </c>
      <c r="BD109">
        <v>16992.282364095499</v>
      </c>
      <c r="BE109" s="1">
        <v>0.58692484267599798</v>
      </c>
      <c r="BF109">
        <v>0.25845082503497502</v>
      </c>
      <c r="BG109">
        <v>0.116339263776714</v>
      </c>
      <c r="BH109">
        <v>2.5308869558525501E-2</v>
      </c>
      <c r="BI109">
        <v>1.29761989537875E-2</v>
      </c>
    </row>
    <row r="110" spans="1:61" x14ac:dyDescent="0.25">
      <c r="A110" t="s">
        <v>1646</v>
      </c>
      <c r="B110" t="s">
        <v>1023</v>
      </c>
      <c r="C110">
        <v>25</v>
      </c>
      <c r="D110">
        <v>80.165182239999993</v>
      </c>
      <c r="E110">
        <v>2004.1295560000001</v>
      </c>
      <c r="F110">
        <v>9.9475823741118196E-3</v>
      </c>
      <c r="G110">
        <v>1.8742925371029898E-2</v>
      </c>
      <c r="H110" t="e">
        <v>#N/A</v>
      </c>
      <c r="I110">
        <v>2.2975420223729299E-2</v>
      </c>
      <c r="J110">
        <v>0.90275813298442498</v>
      </c>
      <c r="K110">
        <v>4.55759390467044E-2</v>
      </c>
      <c r="L110">
        <v>0.95035067265156703</v>
      </c>
      <c r="M110">
        <v>8.4830420229008597E-3</v>
      </c>
      <c r="N110">
        <v>0.198206390831387</v>
      </c>
      <c r="O110">
        <v>62518.434219225201</v>
      </c>
      <c r="P110" s="1">
        <v>0.18120805369127499</v>
      </c>
      <c r="Q110">
        <v>0.12080536912751701</v>
      </c>
      <c r="R110">
        <v>0.69798657718120805</v>
      </c>
      <c r="S110">
        <v>24.15</v>
      </c>
      <c r="T110">
        <v>78925.672877846795</v>
      </c>
      <c r="U110" s="1">
        <v>82.986731097308507</v>
      </c>
      <c r="V110">
        <v>230831.52913693199</v>
      </c>
      <c r="W110" s="1">
        <v>0.83671325106169503</v>
      </c>
      <c r="X110">
        <v>0.111059642971068</v>
      </c>
      <c r="Y110">
        <v>5.2227105967236898E-2</v>
      </c>
      <c r="Z110">
        <v>0.163286748938305</v>
      </c>
      <c r="AA110">
        <v>230.83152913693201</v>
      </c>
      <c r="AB110">
        <v>5419.3746943573296</v>
      </c>
      <c r="AC110" s="1">
        <v>623.53889061651103</v>
      </c>
      <c r="AD110">
        <v>176480.08686842199</v>
      </c>
      <c r="AE110" s="1">
        <v>246</v>
      </c>
      <c r="AF110">
        <v>49065</v>
      </c>
      <c r="AG110" s="1">
        <v>73580.751149425298</v>
      </c>
      <c r="AH110" s="1">
        <v>56.699961218669202</v>
      </c>
      <c r="AI110">
        <v>20.4659985380693</v>
      </c>
      <c r="AJ110">
        <v>30.543695745260599</v>
      </c>
      <c r="AK110">
        <v>3.2</v>
      </c>
      <c r="AL110">
        <v>1.6567160000000001</v>
      </c>
      <c r="AM110">
        <v>2.3182010000000002</v>
      </c>
      <c r="AN110">
        <v>1071.67515371945</v>
      </c>
      <c r="AO110">
        <v>0.82203476831686895</v>
      </c>
      <c r="AP110">
        <v>1548.5047564459901</v>
      </c>
      <c r="AQ110" s="1">
        <v>2576.1284616272601</v>
      </c>
      <c r="AR110" s="1">
        <v>8925.5437037225092</v>
      </c>
      <c r="AS110" s="1">
        <v>1180.6189888853701</v>
      </c>
      <c r="AT110">
        <v>472.309655414313</v>
      </c>
      <c r="AU110">
        <v>14703.105566095401</v>
      </c>
      <c r="AV110" s="1">
        <v>6726.7899630050997</v>
      </c>
      <c r="AW110" s="1">
        <v>0.45275624959999999</v>
      </c>
      <c r="AX110">
        <v>5976.4371315377002</v>
      </c>
      <c r="AY110" s="1">
        <v>0.40225267570000001</v>
      </c>
      <c r="AZ110">
        <v>1249.7177680912</v>
      </c>
      <c r="BA110">
        <v>8.4114047400000003E-2</v>
      </c>
      <c r="BB110">
        <v>904.47559088289995</v>
      </c>
      <c r="BC110" s="1">
        <v>6.0877027299999997E-2</v>
      </c>
      <c r="BD110">
        <v>14857.420453516899</v>
      </c>
      <c r="BE110" s="1">
        <v>0.57363526568394496</v>
      </c>
      <c r="BF110">
        <v>0.238417365667698</v>
      </c>
      <c r="BG110">
        <v>0.158518521951692</v>
      </c>
      <c r="BH110">
        <v>2.5147183383369701E-2</v>
      </c>
      <c r="BI110">
        <v>4.2816633132945602E-3</v>
      </c>
    </row>
    <row r="111" spans="1:61" x14ac:dyDescent="0.25">
      <c r="A111" t="s">
        <v>1647</v>
      </c>
      <c r="B111" t="s">
        <v>1024</v>
      </c>
      <c r="C111">
        <v>32</v>
      </c>
      <c r="D111">
        <v>72.286199343749999</v>
      </c>
      <c r="E111">
        <v>2313.158379</v>
      </c>
      <c r="F111">
        <v>4.8774256229638701E-3</v>
      </c>
      <c r="G111">
        <v>1.5023717415910199E-2</v>
      </c>
      <c r="H111" t="e">
        <v>#N/A</v>
      </c>
      <c r="I111">
        <v>0.14185644797469199</v>
      </c>
      <c r="J111">
        <v>0.77849286019729802</v>
      </c>
      <c r="K111">
        <v>5.8908616454150103E-2</v>
      </c>
      <c r="L111">
        <v>1</v>
      </c>
      <c r="M111">
        <v>3.9152409364609397E-2</v>
      </c>
      <c r="N111">
        <v>0.175217762098105</v>
      </c>
      <c r="O111">
        <v>65660.346721948707</v>
      </c>
      <c r="P111" s="1">
        <v>0.20809248554913301</v>
      </c>
      <c r="Q111">
        <v>9.2485549132948E-2</v>
      </c>
      <c r="R111">
        <v>0.699421965317919</v>
      </c>
      <c r="S111">
        <v>16</v>
      </c>
      <c r="T111">
        <v>98280.125</v>
      </c>
      <c r="U111" s="1">
        <v>144.5723986875</v>
      </c>
      <c r="V111">
        <v>214670.177584066</v>
      </c>
      <c r="W111" s="1">
        <v>0.81667943837972701</v>
      </c>
      <c r="X111">
        <v>0.13763204384544001</v>
      </c>
      <c r="Y111">
        <v>4.56885177748333E-2</v>
      </c>
      <c r="Z111">
        <v>0.18332056162027299</v>
      </c>
      <c r="AA111">
        <v>214.67017758406601</v>
      </c>
      <c r="AB111">
        <v>5142.23414530839</v>
      </c>
      <c r="AC111" s="1">
        <v>543.97793571920397</v>
      </c>
      <c r="AD111">
        <v>135974.73812800599</v>
      </c>
      <c r="AE111" s="1">
        <v>110</v>
      </c>
      <c r="AF111">
        <v>39744.5</v>
      </c>
      <c r="AG111" s="1">
        <v>65619.398828541001</v>
      </c>
      <c r="AH111" s="1">
        <v>40.749985564655603</v>
      </c>
      <c r="AI111">
        <v>23.149999701629</v>
      </c>
      <c r="AJ111">
        <v>23.149986223982701</v>
      </c>
      <c r="AK111">
        <v>3</v>
      </c>
      <c r="AL111">
        <v>0.76380599999999998</v>
      </c>
      <c r="AM111">
        <v>1.9060589999999999</v>
      </c>
      <c r="AN111">
        <v>1401.3009353044399</v>
      </c>
      <c r="AO111" s="1">
        <v>1.0578713970422</v>
      </c>
      <c r="AP111">
        <v>1526.6799506943701</v>
      </c>
      <c r="AQ111" s="1">
        <v>2803.29594759667</v>
      </c>
      <c r="AR111" s="1">
        <v>9193.5724172909995</v>
      </c>
      <c r="AS111" s="1">
        <v>938.37767863451495</v>
      </c>
      <c r="AT111" s="1">
        <v>328.097538365746</v>
      </c>
      <c r="AU111">
        <v>14790.0235325823</v>
      </c>
      <c r="AV111" s="1">
        <v>8165.6210162222997</v>
      </c>
      <c r="AW111" s="1">
        <v>0.51712067939999995</v>
      </c>
      <c r="AX111">
        <v>5504.9776008463996</v>
      </c>
      <c r="AY111" s="1">
        <v>0.348624771</v>
      </c>
      <c r="AZ111">
        <v>735.8438129781</v>
      </c>
      <c r="BA111">
        <v>4.6600258800000002E-2</v>
      </c>
      <c r="BB111">
        <v>1384.1096445454</v>
      </c>
      <c r="BC111" s="1">
        <v>8.7654290900000001E-2</v>
      </c>
      <c r="BD111">
        <v>15790.5520745922</v>
      </c>
      <c r="BE111" s="1">
        <v>0.53447803130821003</v>
      </c>
      <c r="BF111">
        <v>0.24811707958971599</v>
      </c>
      <c r="BG111">
        <v>0.15917883309360101</v>
      </c>
      <c r="BH111">
        <v>4.6921741169647299E-2</v>
      </c>
      <c r="BI111">
        <v>1.1304314838825E-2</v>
      </c>
    </row>
    <row r="112" spans="1:61" x14ac:dyDescent="0.25">
      <c r="A112" t="s">
        <v>1909</v>
      </c>
      <c r="B112" t="s">
        <v>1026</v>
      </c>
      <c r="C112">
        <v>3</v>
      </c>
      <c r="D112">
        <v>526.62435300000004</v>
      </c>
      <c r="E112">
        <v>1579.873059</v>
      </c>
      <c r="F112">
        <v>7.7324905073528497E-3</v>
      </c>
      <c r="G112">
        <v>0.184226497386834</v>
      </c>
      <c r="H112" t="e">
        <v>#N/A</v>
      </c>
      <c r="I112">
        <v>0.15011410214699</v>
      </c>
      <c r="J112">
        <v>0.57680411761079198</v>
      </c>
      <c r="K112">
        <v>7.9939345184921198E-2</v>
      </c>
      <c r="L112">
        <v>0.85834457106652595</v>
      </c>
      <c r="M112">
        <v>6.7498227886987006E-2</v>
      </c>
      <c r="N112">
        <v>0.18276595494633599</v>
      </c>
      <c r="O112">
        <v>80809.047055798394</v>
      </c>
      <c r="P112" s="1">
        <v>0.184931506849315</v>
      </c>
      <c r="Q112">
        <v>8.9041095890410996E-2</v>
      </c>
      <c r="R112">
        <v>0.72602739726027399</v>
      </c>
      <c r="S112">
        <v>20.21</v>
      </c>
      <c r="T112">
        <v>107070.144482929</v>
      </c>
      <c r="U112" s="1">
        <v>78.172838149431001</v>
      </c>
      <c r="V112">
        <v>386111.47049124999</v>
      </c>
      <c r="W112" s="1">
        <v>0.63855131131176501</v>
      </c>
      <c r="X112">
        <v>0.30665270442503501</v>
      </c>
      <c r="Y112">
        <v>5.4795984263199801E-2</v>
      </c>
      <c r="Z112">
        <v>0.36144868868823499</v>
      </c>
      <c r="AA112">
        <v>386.11147049124997</v>
      </c>
      <c r="AB112">
        <v>13546.5731743958</v>
      </c>
      <c r="AC112" s="1">
        <v>1073.32738560231</v>
      </c>
      <c r="AD112" s="1">
        <v>261375.35707922999</v>
      </c>
      <c r="AE112" s="1">
        <v>473</v>
      </c>
      <c r="AF112">
        <v>45918</v>
      </c>
      <c r="AG112" s="1">
        <v>68175.1162790698</v>
      </c>
      <c r="AH112" s="1">
        <v>52.9299998743491</v>
      </c>
      <c r="AI112">
        <v>33.507398474494998</v>
      </c>
      <c r="AJ112">
        <v>35.180099382910299</v>
      </c>
      <c r="AK112">
        <v>2.5499999999999998</v>
      </c>
      <c r="AL112">
        <v>1.4169149999999999</v>
      </c>
      <c r="AM112">
        <v>1.9423140000000001</v>
      </c>
      <c r="AN112">
        <v>0</v>
      </c>
      <c r="AO112">
        <v>0.97495143889776203</v>
      </c>
      <c r="AP112">
        <v>2473.26562583026</v>
      </c>
      <c r="AQ112" s="1">
        <v>2614.3001087785501</v>
      </c>
      <c r="AR112" s="1">
        <v>12992.361881904801</v>
      </c>
      <c r="AS112" s="1">
        <v>1546.7685305975001</v>
      </c>
      <c r="AT112" s="1">
        <v>704.58427255198797</v>
      </c>
      <c r="AU112">
        <v>20331.2804196631</v>
      </c>
      <c r="AV112" s="1">
        <v>5423.1043403842004</v>
      </c>
      <c r="AW112" s="1">
        <v>0.25937075809999999</v>
      </c>
      <c r="AX112">
        <v>11343.832733367301</v>
      </c>
      <c r="AY112" s="1">
        <v>0.54254137680000003</v>
      </c>
      <c r="AZ112">
        <v>2429.8464075111001</v>
      </c>
      <c r="BA112">
        <v>0.11621224030000001</v>
      </c>
      <c r="BB112">
        <v>1711.9125529304999</v>
      </c>
      <c r="BC112" s="1">
        <v>8.1875624899999999E-2</v>
      </c>
      <c r="BD112">
        <v>20908.696034193101</v>
      </c>
      <c r="BE112" s="1">
        <v>0.58665478003070504</v>
      </c>
      <c r="BF112">
        <v>0.18313783111979601</v>
      </c>
      <c r="BG112">
        <v>0.17685603547742601</v>
      </c>
      <c r="BH112">
        <v>4.0185003196592697E-2</v>
      </c>
      <c r="BI112">
        <v>1.31663501754799E-2</v>
      </c>
    </row>
    <row r="113" spans="1:61" x14ac:dyDescent="0.25">
      <c r="A113" t="s">
        <v>1650</v>
      </c>
      <c r="B113" t="s">
        <v>1029</v>
      </c>
      <c r="C113">
        <v>2</v>
      </c>
      <c r="D113">
        <v>958.15380649999997</v>
      </c>
      <c r="E113">
        <v>1916.3076129999999</v>
      </c>
      <c r="F113">
        <v>5.1263477774359599E-2</v>
      </c>
      <c r="G113">
        <v>1.45884503358667E-2</v>
      </c>
      <c r="H113" t="e">
        <v>#N/A</v>
      </c>
      <c r="I113">
        <v>5.8916874261329397E-2</v>
      </c>
      <c r="J113">
        <v>0.79892013997781297</v>
      </c>
      <c r="K113">
        <v>7.2240677987876506E-2</v>
      </c>
      <c r="L113">
        <v>6.4236921027447796E-2</v>
      </c>
      <c r="M113">
        <v>1.36823726293934E-2</v>
      </c>
      <c r="N113">
        <v>0.115204949785189</v>
      </c>
      <c r="O113">
        <v>82125.007351921202</v>
      </c>
      <c r="P113" s="1">
        <v>0.100671140939597</v>
      </c>
      <c r="Q113">
        <v>0.114093959731544</v>
      </c>
      <c r="R113">
        <v>0.78523489932885904</v>
      </c>
      <c r="S113">
        <v>14.99</v>
      </c>
      <c r="T113">
        <v>123218.685790527</v>
      </c>
      <c r="U113" s="1">
        <v>127.839066911274</v>
      </c>
      <c r="V113">
        <v>246723.16009841001</v>
      </c>
      <c r="W113" s="1">
        <v>0.94876025880595305</v>
      </c>
      <c r="X113">
        <v>4.1871290047300801E-2</v>
      </c>
      <c r="Y113">
        <v>9.3684511467457699E-3</v>
      </c>
      <c r="Z113">
        <v>5.1239741194046597E-2</v>
      </c>
      <c r="AA113">
        <v>246.72316009841001</v>
      </c>
      <c r="AB113">
        <v>13759.415670598801</v>
      </c>
      <c r="AC113" s="1">
        <v>1312.5570096036599</v>
      </c>
      <c r="AD113">
        <v>217570.168636391</v>
      </c>
      <c r="AE113" s="1">
        <v>389</v>
      </c>
      <c r="AF113">
        <v>81535.5</v>
      </c>
      <c r="AG113" s="1">
        <v>181990.063523683</v>
      </c>
      <c r="AH113" s="1">
        <v>139.759966406134</v>
      </c>
      <c r="AI113">
        <v>53.7176987077532</v>
      </c>
      <c r="AJ113">
        <v>83.448352851797097</v>
      </c>
      <c r="AK113">
        <v>2.8</v>
      </c>
      <c r="AL113">
        <v>1.942493</v>
      </c>
      <c r="AM113">
        <v>2.01837</v>
      </c>
      <c r="AN113">
        <v>0</v>
      </c>
      <c r="AO113" s="1">
        <v>0.73727148289650601</v>
      </c>
      <c r="AP113">
        <v>2656.4835861767201</v>
      </c>
      <c r="AQ113" s="1">
        <v>2409.70020088314</v>
      </c>
      <c r="AR113" s="1">
        <v>11601.0798523087</v>
      </c>
      <c r="AS113" s="1">
        <v>1321.1098118201801</v>
      </c>
      <c r="AT113">
        <v>401.47986929695497</v>
      </c>
      <c r="AU113">
        <v>18389.853320485701</v>
      </c>
      <c r="AV113" s="1">
        <v>4574.7024352128001</v>
      </c>
      <c r="AW113" s="1">
        <v>0.24411367619999999</v>
      </c>
      <c r="AX113">
        <v>12286.661952234201</v>
      </c>
      <c r="AY113" s="1">
        <v>0.65563657090000005</v>
      </c>
      <c r="AZ113">
        <v>1535.1002893849</v>
      </c>
      <c r="BA113">
        <v>8.1915486400000001E-2</v>
      </c>
      <c r="BB113">
        <v>343.5850670236</v>
      </c>
      <c r="BC113" s="1">
        <v>1.8334266500000002E-2</v>
      </c>
      <c r="BD113">
        <v>18740.049743855499</v>
      </c>
      <c r="BE113" s="1">
        <v>0.57604198185843603</v>
      </c>
      <c r="BF113">
        <v>0.230849303716641</v>
      </c>
      <c r="BG113">
        <v>0.123628386918936</v>
      </c>
      <c r="BH113">
        <v>4.0630601577632201E-2</v>
      </c>
      <c r="BI113">
        <v>2.8849725928355899E-2</v>
      </c>
    </row>
    <row r="114" spans="1:61" x14ac:dyDescent="0.25">
      <c r="A114" t="s">
        <v>1651</v>
      </c>
      <c r="B114" t="s">
        <v>1030</v>
      </c>
      <c r="C114">
        <v>36</v>
      </c>
      <c r="D114">
        <v>19.9978925277778</v>
      </c>
      <c r="E114">
        <v>719.92413099999999</v>
      </c>
      <c r="F114" t="e">
        <v>#N/A</v>
      </c>
      <c r="G114">
        <v>0.166982990134595</v>
      </c>
      <c r="H114" t="e">
        <v>#N/A</v>
      </c>
      <c r="I114">
        <v>0.12802536382448401</v>
      </c>
      <c r="J114">
        <v>0.50089282842764404</v>
      </c>
      <c r="K114">
        <v>0.19917580132249399</v>
      </c>
      <c r="L114">
        <v>0.70328887031950404</v>
      </c>
      <c r="M114">
        <v>1.8796248108208301E-2</v>
      </c>
      <c r="N114">
        <v>0.17909312896634699</v>
      </c>
      <c r="O114">
        <v>72838.036450423097</v>
      </c>
      <c r="P114" s="1">
        <v>0.33333333333333298</v>
      </c>
      <c r="Q114">
        <v>0.21794871794871801</v>
      </c>
      <c r="R114">
        <v>0.44871794871794901</v>
      </c>
      <c r="S114">
        <v>11.33</v>
      </c>
      <c r="T114">
        <v>92945.902030008801</v>
      </c>
      <c r="U114" s="1">
        <v>63.541406090026499</v>
      </c>
      <c r="V114">
        <v>480760.63170606497</v>
      </c>
      <c r="W114" s="1">
        <v>0.70552826406821101</v>
      </c>
      <c r="X114">
        <v>0.21816613956243799</v>
      </c>
      <c r="Y114">
        <v>7.6305596369351594E-2</v>
      </c>
      <c r="Z114">
        <v>0.29447173593178899</v>
      </c>
      <c r="AA114">
        <v>480.760631706065</v>
      </c>
      <c r="AB114">
        <v>12120.8286043686</v>
      </c>
      <c r="AC114" s="1">
        <v>1030.03394117373</v>
      </c>
      <c r="AD114">
        <v>322763.00137789198</v>
      </c>
      <c r="AE114" s="1">
        <v>542</v>
      </c>
      <c r="AF114">
        <v>41565</v>
      </c>
      <c r="AG114" s="1">
        <v>85572.542815320805</v>
      </c>
      <c r="AH114" s="1">
        <v>54.7699716246211</v>
      </c>
      <c r="AI114">
        <v>22.769999674845</v>
      </c>
      <c r="AJ114">
        <v>22.769989672855399</v>
      </c>
      <c r="AK114">
        <v>3.3</v>
      </c>
      <c r="AL114">
        <v>1.9171609999999999</v>
      </c>
      <c r="AM114">
        <v>2.359899</v>
      </c>
      <c r="AN114">
        <v>9563.7524476867402</v>
      </c>
      <c r="AO114">
        <v>1.75100797499788</v>
      </c>
      <c r="AP114">
        <v>4203.3882595331397</v>
      </c>
      <c r="AQ114" s="1">
        <v>3734.6336707249502</v>
      </c>
      <c r="AR114" s="1">
        <v>14735.2569155652</v>
      </c>
      <c r="AS114" s="1">
        <v>1384.34326213744</v>
      </c>
      <c r="AT114" s="1">
        <v>934.88437325349196</v>
      </c>
      <c r="AU114" s="1">
        <v>24992.506481214201</v>
      </c>
      <c r="AV114" s="1">
        <v>5736.5673443181004</v>
      </c>
      <c r="AW114" s="1">
        <v>0.191689319</v>
      </c>
      <c r="AX114">
        <v>19705.617482440401</v>
      </c>
      <c r="AY114" s="1">
        <v>0.65846980769999996</v>
      </c>
      <c r="AZ114">
        <v>2369.2875113092</v>
      </c>
      <c r="BA114">
        <v>7.9170535700000003E-2</v>
      </c>
      <c r="BB114">
        <v>2114.9073570557998</v>
      </c>
      <c r="BC114" s="1">
        <v>7.0670337599999994E-2</v>
      </c>
      <c r="BD114">
        <v>29926.379695123502</v>
      </c>
      <c r="BE114" s="1">
        <v>0.56356149226500596</v>
      </c>
      <c r="BF114">
        <v>0.23349123188417201</v>
      </c>
      <c r="BG114">
        <v>0.15603759736624001</v>
      </c>
      <c r="BH114">
        <v>1.88467597985622E-2</v>
      </c>
      <c r="BI114">
        <v>2.80629186860188E-2</v>
      </c>
    </row>
    <row r="115" spans="1:61" x14ac:dyDescent="0.25">
      <c r="A115" t="s">
        <v>1656</v>
      </c>
      <c r="B115" t="s">
        <v>1037</v>
      </c>
      <c r="C115">
        <v>61</v>
      </c>
      <c r="D115">
        <v>54.433668311475401</v>
      </c>
      <c r="E115">
        <v>3320.453767</v>
      </c>
      <c r="F115">
        <v>6.6233922615472904E-3</v>
      </c>
      <c r="G115">
        <v>3.4358741014521403E-2</v>
      </c>
      <c r="H115" t="e">
        <v>#N/A</v>
      </c>
      <c r="I115">
        <v>0.17100147251221101</v>
      </c>
      <c r="J115">
        <v>0.76340264244258804</v>
      </c>
      <c r="K115">
        <v>2.28068745131467E-2</v>
      </c>
      <c r="L115">
        <v>0.50675290259803996</v>
      </c>
      <c r="M115">
        <v>8.8170553847280904E-3</v>
      </c>
      <c r="N115">
        <v>0.13608396343951601</v>
      </c>
      <c r="O115">
        <v>76273.776274713804</v>
      </c>
      <c r="P115" s="1">
        <v>0.104072398190045</v>
      </c>
      <c r="Q115">
        <v>0.26696832579185498</v>
      </c>
      <c r="R115">
        <v>0.62895927601809998</v>
      </c>
      <c r="S115">
        <v>24.5</v>
      </c>
      <c r="T115">
        <v>108870.857142857</v>
      </c>
      <c r="U115" s="1">
        <v>135.528725183673</v>
      </c>
      <c r="V115">
        <v>259706.016259072</v>
      </c>
      <c r="W115" s="1">
        <v>0.71308539808494997</v>
      </c>
      <c r="X115">
        <v>0.19622160966286001</v>
      </c>
      <c r="Y115">
        <v>9.0692992252190699E-2</v>
      </c>
      <c r="Z115">
        <v>0.28691460191505003</v>
      </c>
      <c r="AA115">
        <v>259.70601625907199</v>
      </c>
      <c r="AB115">
        <v>8718.8306272237296</v>
      </c>
      <c r="AC115" s="1">
        <v>772.86745730497</v>
      </c>
      <c r="AD115">
        <v>199319.36044398599</v>
      </c>
      <c r="AE115" s="1">
        <v>324</v>
      </c>
      <c r="AF115">
        <v>45670.5</v>
      </c>
      <c r="AG115" s="1">
        <v>75218.812749004006</v>
      </c>
      <c r="AH115" s="1">
        <v>62.949996649974501</v>
      </c>
      <c r="AI115">
        <v>26.986099536046201</v>
      </c>
      <c r="AJ115">
        <v>43.926899162638598</v>
      </c>
      <c r="AK115">
        <v>2</v>
      </c>
      <c r="AL115">
        <v>1.179122</v>
      </c>
      <c r="AM115">
        <v>1.5530040000000001</v>
      </c>
      <c r="AN115">
        <v>0</v>
      </c>
      <c r="AO115" s="1">
        <v>0.85819576271646603</v>
      </c>
      <c r="AP115">
        <v>2257.3115501535599</v>
      </c>
      <c r="AQ115" s="1">
        <v>2852.2897214005998</v>
      </c>
      <c r="AR115" s="1">
        <v>9386.0315236848201</v>
      </c>
      <c r="AS115" s="1">
        <v>1104.76639863421</v>
      </c>
      <c r="AT115">
        <v>925.71828903287303</v>
      </c>
      <c r="AU115">
        <v>16526.117482906098</v>
      </c>
      <c r="AV115" s="1">
        <v>6340.8068344413996</v>
      </c>
      <c r="AW115" s="1">
        <v>0.37839747299999998</v>
      </c>
      <c r="AX115">
        <v>7907.6591872986</v>
      </c>
      <c r="AY115" s="1">
        <v>0.471901815</v>
      </c>
      <c r="AZ115">
        <v>1384.4038705445</v>
      </c>
      <c r="BA115">
        <v>8.2616446100000004E-2</v>
      </c>
      <c r="BB115">
        <v>1124.1311099192001</v>
      </c>
      <c r="BC115" s="1">
        <v>6.7084265800000001E-2</v>
      </c>
      <c r="BD115">
        <v>16757.001002203699</v>
      </c>
      <c r="BE115" s="1">
        <v>0.60304576978531199</v>
      </c>
      <c r="BF115">
        <v>0.24540889520686801</v>
      </c>
      <c r="BG115">
        <v>0.103884277057416</v>
      </c>
      <c r="BH115">
        <v>3.6045549733769097E-2</v>
      </c>
      <c r="BI115">
        <v>1.1615508216634599E-2</v>
      </c>
    </row>
    <row r="116" spans="1:61" x14ac:dyDescent="0.25">
      <c r="A116" t="s">
        <v>1657</v>
      </c>
      <c r="B116" t="s">
        <v>1038</v>
      </c>
      <c r="C116">
        <v>25</v>
      </c>
      <c r="D116">
        <v>55.755838279999999</v>
      </c>
      <c r="E116">
        <v>1393.895957</v>
      </c>
      <c r="F116">
        <v>1.15454360103308E-2</v>
      </c>
      <c r="G116">
        <v>4.1657039533824103E-2</v>
      </c>
      <c r="H116" t="e">
        <v>#N/A</v>
      </c>
      <c r="I116">
        <v>0.146354249332975</v>
      </c>
      <c r="J116">
        <v>0.70267051723459395</v>
      </c>
      <c r="K116">
        <v>9.6916786063607499E-2</v>
      </c>
      <c r="L116">
        <v>0.49412955711112899</v>
      </c>
      <c r="M116">
        <v>5.2324707119152901E-2</v>
      </c>
      <c r="N116">
        <v>0.13935890410878199</v>
      </c>
      <c r="O116">
        <v>61833.979790276499</v>
      </c>
      <c r="P116" s="1">
        <v>0.213592233009709</v>
      </c>
      <c r="Q116">
        <v>0.242718446601942</v>
      </c>
      <c r="R116">
        <v>0.54368932038834905</v>
      </c>
      <c r="S116">
        <v>12.33</v>
      </c>
      <c r="T116">
        <v>92113.463098134598</v>
      </c>
      <c r="U116" s="1">
        <v>113.049144931062</v>
      </c>
      <c r="V116">
        <v>261294.63118888999</v>
      </c>
      <c r="W116" s="1">
        <v>0.72325936645608502</v>
      </c>
      <c r="X116">
        <v>0.26419565801788802</v>
      </c>
      <c r="Y116">
        <v>1.2544975526027E-2</v>
      </c>
      <c r="Z116">
        <v>0.27674063354391498</v>
      </c>
      <c r="AA116">
        <v>261.29463118888998</v>
      </c>
      <c r="AB116">
        <v>8336.7319789133999</v>
      </c>
      <c r="AC116" s="1">
        <v>856.31658805363804</v>
      </c>
      <c r="AD116">
        <v>183279.53228492101</v>
      </c>
      <c r="AE116" s="1">
        <v>272</v>
      </c>
      <c r="AF116">
        <v>44116</v>
      </c>
      <c r="AG116" s="1">
        <v>70204.127166504404</v>
      </c>
      <c r="AH116" s="1">
        <v>48.599943096014499</v>
      </c>
      <c r="AI116">
        <v>27.999997266761099</v>
      </c>
      <c r="AJ116">
        <v>41.804395524682903</v>
      </c>
      <c r="AK116">
        <v>4.8</v>
      </c>
      <c r="AL116">
        <v>1.8202560000000001</v>
      </c>
      <c r="AM116">
        <v>4.6088589999999998</v>
      </c>
      <c r="AN116">
        <v>0</v>
      </c>
      <c r="AO116">
        <v>0.95133336898833398</v>
      </c>
      <c r="AP116">
        <v>2214.7671671595199</v>
      </c>
      <c r="AQ116" s="1">
        <v>2901.4257554087999</v>
      </c>
      <c r="AR116" s="1">
        <v>8856.3628425819406</v>
      </c>
      <c r="AS116" s="1">
        <v>1183.75810024679</v>
      </c>
      <c r="AT116">
        <v>481.47712648828599</v>
      </c>
      <c r="AU116">
        <v>15637.7909918853</v>
      </c>
      <c r="AV116" s="1">
        <v>6072.9629626030001</v>
      </c>
      <c r="AW116" s="1">
        <v>0.38372000820000002</v>
      </c>
      <c r="AX116">
        <v>7622.4505496244001</v>
      </c>
      <c r="AY116" s="1">
        <v>0.48162434139999999</v>
      </c>
      <c r="AZ116">
        <v>1023.6801714038</v>
      </c>
      <c r="BA116">
        <v>6.4681205199999994E-2</v>
      </c>
      <c r="BB116">
        <v>1107.4538851212001</v>
      </c>
      <c r="BC116" s="1">
        <v>6.9974445199999999E-2</v>
      </c>
      <c r="BD116">
        <v>15826.547568752399</v>
      </c>
      <c r="BE116" s="1">
        <v>0.54578550524468505</v>
      </c>
      <c r="BF116">
        <v>0.233347374742365</v>
      </c>
      <c r="BG116">
        <v>0.179490599179155</v>
      </c>
      <c r="BH116">
        <v>3.0743852696852599E-2</v>
      </c>
      <c r="BI116">
        <v>1.0632668136942599E-2</v>
      </c>
    </row>
    <row r="117" spans="1:61" x14ac:dyDescent="0.25">
      <c r="A117" t="s">
        <v>1663</v>
      </c>
      <c r="B117" t="s">
        <v>1044</v>
      </c>
      <c r="C117">
        <v>5</v>
      </c>
      <c r="D117">
        <v>511.72357040000003</v>
      </c>
      <c r="E117">
        <v>2558.6178519999999</v>
      </c>
      <c r="F117">
        <v>3.8395201535526102E-3</v>
      </c>
      <c r="G117">
        <v>0.14184389299394301</v>
      </c>
      <c r="H117" t="e">
        <v>#N/A</v>
      </c>
      <c r="I117">
        <v>0.58554205323327801</v>
      </c>
      <c r="J117">
        <v>0.170965459601051</v>
      </c>
      <c r="K117">
        <v>9.4606462199674807E-2</v>
      </c>
      <c r="L117">
        <v>1</v>
      </c>
      <c r="M117">
        <v>0.31664264556649402</v>
      </c>
      <c r="N117">
        <v>0.190766747008216</v>
      </c>
      <c r="O117">
        <v>80152.124567474006</v>
      </c>
      <c r="P117" s="1">
        <v>5.3763440860215103E-2</v>
      </c>
      <c r="Q117">
        <v>0.15591397849462399</v>
      </c>
      <c r="R117">
        <v>0.79032258064516103</v>
      </c>
      <c r="S117">
        <v>24</v>
      </c>
      <c r="T117">
        <v>103401.33333333299</v>
      </c>
      <c r="U117" s="1">
        <v>106.60907716666701</v>
      </c>
      <c r="V117">
        <v>107465.55206947699</v>
      </c>
      <c r="W117" s="1">
        <v>0.77976568362146403</v>
      </c>
      <c r="X117">
        <v>0.20558792432211301</v>
      </c>
      <c r="Y117">
        <v>1.4646392056422999E-2</v>
      </c>
      <c r="Z117">
        <v>0.22023431637853599</v>
      </c>
      <c r="AA117">
        <v>107.465552069477</v>
      </c>
      <c r="AB117">
        <v>3247.08787344145</v>
      </c>
      <c r="AC117" s="1">
        <v>374.88288032158999</v>
      </c>
      <c r="AD117">
        <v>63949.093466238497</v>
      </c>
      <c r="AE117" s="1">
        <v>10</v>
      </c>
      <c r="AF117">
        <v>35175</v>
      </c>
      <c r="AG117" s="1">
        <v>46814.230396648803</v>
      </c>
      <c r="AH117" s="1">
        <v>79.379820322704006</v>
      </c>
      <c r="AI117">
        <v>24.419597818036902</v>
      </c>
      <c r="AJ117">
        <v>48.694292659377602</v>
      </c>
      <c r="AK117">
        <v>1</v>
      </c>
      <c r="AL117">
        <v>0.52733699999999994</v>
      </c>
      <c r="AM117">
        <v>0.79614600000000002</v>
      </c>
      <c r="AN117">
        <v>0</v>
      </c>
      <c r="AO117">
        <v>0.85378372361513599</v>
      </c>
      <c r="AP117">
        <v>2303.77809073459</v>
      </c>
      <c r="AQ117" s="1">
        <v>3297.6360394752701</v>
      </c>
      <c r="AR117" s="1">
        <v>10300.3580270493</v>
      </c>
      <c r="AS117" s="1">
        <v>1189.9994513131401</v>
      </c>
      <c r="AT117">
        <v>717.78718285906905</v>
      </c>
      <c r="AU117">
        <v>17809.558791431398</v>
      </c>
      <c r="AV117" s="1">
        <v>12662.0173243064</v>
      </c>
      <c r="AW117" s="1">
        <v>0.69986669260000001</v>
      </c>
      <c r="AX117">
        <v>2968.3777385218</v>
      </c>
      <c r="AY117" s="1">
        <v>0.16407091039999999</v>
      </c>
      <c r="AZ117">
        <v>735.74083154159996</v>
      </c>
      <c r="BA117" s="1">
        <v>4.0666545399999997E-2</v>
      </c>
      <c r="BB117">
        <v>1725.9057156336</v>
      </c>
      <c r="BC117" s="1">
        <v>9.5395851500000003E-2</v>
      </c>
      <c r="BD117">
        <v>18092.041610003402</v>
      </c>
      <c r="BE117" s="1">
        <v>0.59473114779825198</v>
      </c>
      <c r="BF117">
        <v>0.24586665145818601</v>
      </c>
      <c r="BG117">
        <v>0.13214897130573</v>
      </c>
      <c r="BH117">
        <v>2.10660496185348E-2</v>
      </c>
      <c r="BI117">
        <v>6.1871798192968501E-3</v>
      </c>
    </row>
    <row r="118" spans="1:61" x14ac:dyDescent="0.25">
      <c r="A118" t="s">
        <v>1667</v>
      </c>
      <c r="B118" t="s">
        <v>1048</v>
      </c>
      <c r="C118">
        <v>29</v>
      </c>
      <c r="D118">
        <v>297.27226910344802</v>
      </c>
      <c r="E118">
        <v>8620.8958039999998</v>
      </c>
      <c r="F118">
        <v>4.1159636261341802E-2</v>
      </c>
      <c r="G118">
        <v>8.1291686260266394E-2</v>
      </c>
      <c r="H118">
        <v>1.33085208655437E-3</v>
      </c>
      <c r="I118">
        <v>0.146307616058519</v>
      </c>
      <c r="J118">
        <v>0.64628003611251095</v>
      </c>
      <c r="K118">
        <v>8.3630173220807805E-2</v>
      </c>
      <c r="L118">
        <v>0.99992394315400102</v>
      </c>
      <c r="M118">
        <v>0.10093190409934499</v>
      </c>
      <c r="N118">
        <v>0.19071878270241299</v>
      </c>
      <c r="O118">
        <v>79656.800375966995</v>
      </c>
      <c r="P118" s="1">
        <v>0.20695102685624001</v>
      </c>
      <c r="Q118">
        <v>6.0031595576619301E-2</v>
      </c>
      <c r="R118">
        <v>0.73301737756714103</v>
      </c>
      <c r="S118">
        <v>37</v>
      </c>
      <c r="T118">
        <v>117945.459459459</v>
      </c>
      <c r="U118" s="1">
        <v>232.99718389189201</v>
      </c>
      <c r="V118">
        <v>388875.479557994</v>
      </c>
      <c r="W118" s="1">
        <v>0.834593027600946</v>
      </c>
      <c r="X118">
        <v>0.13920832983353501</v>
      </c>
      <c r="Y118">
        <v>2.61986425655188E-2</v>
      </c>
      <c r="Z118">
        <v>0.165406972399054</v>
      </c>
      <c r="AA118">
        <v>388.87547955799403</v>
      </c>
      <c r="AB118">
        <v>15020.980759321599</v>
      </c>
      <c r="AC118" s="1">
        <v>1756.8219039340099</v>
      </c>
      <c r="AD118">
        <v>210034.22466767801</v>
      </c>
      <c r="AE118" s="1">
        <v>365</v>
      </c>
      <c r="AF118">
        <v>43511</v>
      </c>
      <c r="AG118" s="1">
        <v>61307.880026888502</v>
      </c>
      <c r="AH118" s="1">
        <v>68.199996424902395</v>
      </c>
      <c r="AI118">
        <v>36.599999822726403</v>
      </c>
      <c r="AJ118">
        <v>45.211798778657297</v>
      </c>
      <c r="AK118">
        <v>3</v>
      </c>
      <c r="AL118">
        <v>1.67527</v>
      </c>
      <c r="AM118">
        <v>2.4297870000000001</v>
      </c>
      <c r="AN118">
        <v>0</v>
      </c>
      <c r="AO118" s="1">
        <v>1.32333262116731</v>
      </c>
      <c r="AP118">
        <v>2254.9032283838101</v>
      </c>
      <c r="AQ118" s="1">
        <v>2787.2896583265601</v>
      </c>
      <c r="AR118" s="1">
        <v>11886.458240505999</v>
      </c>
      <c r="AS118" s="1">
        <v>2063.9371376863501</v>
      </c>
      <c r="AT118">
        <v>380.01106781501198</v>
      </c>
      <c r="AU118">
        <v>19372.599332717698</v>
      </c>
      <c r="AV118" s="1">
        <v>5199.7206073684001</v>
      </c>
      <c r="AW118" s="1">
        <v>0.259317458</v>
      </c>
      <c r="AX118">
        <v>12039.328250827701</v>
      </c>
      <c r="AY118" s="1">
        <v>0.60041841350000003</v>
      </c>
      <c r="AZ118">
        <v>1085.39571546</v>
      </c>
      <c r="BA118">
        <v>5.4130227199999999E-2</v>
      </c>
      <c r="BB118">
        <v>1727.1194368044</v>
      </c>
      <c r="BC118" s="1">
        <v>8.6133901400000004E-2</v>
      </c>
      <c r="BD118">
        <v>20051.564010460501</v>
      </c>
      <c r="BE118" s="1">
        <v>0.63097403132907703</v>
      </c>
      <c r="BF118">
        <v>0.24834792832897301</v>
      </c>
      <c r="BG118">
        <v>8.7894386969248103E-2</v>
      </c>
      <c r="BH118">
        <v>2.0303052339804398E-2</v>
      </c>
      <c r="BI118">
        <v>1.2480601032897901E-2</v>
      </c>
    </row>
    <row r="119" spans="1:61" x14ac:dyDescent="0.25">
      <c r="A119" t="s">
        <v>1678</v>
      </c>
      <c r="B119" t="s">
        <v>1059</v>
      </c>
      <c r="C119">
        <v>53</v>
      </c>
      <c r="D119">
        <v>54.982562245282999</v>
      </c>
      <c r="E119">
        <v>2914.0757990000002</v>
      </c>
      <c r="F119">
        <v>4.7858548500736503E-3</v>
      </c>
      <c r="G119">
        <v>3.50144794114109E-2</v>
      </c>
      <c r="H119" t="e">
        <v>#N/A</v>
      </c>
      <c r="I119">
        <v>3.9061884843951698E-2</v>
      </c>
      <c r="J119">
        <v>0.80258692001727905</v>
      </c>
      <c r="K119">
        <v>0.118201372973644</v>
      </c>
      <c r="L119">
        <v>0.99978034999795296</v>
      </c>
      <c r="M119">
        <v>9.5894266399344404E-3</v>
      </c>
      <c r="N119">
        <v>0.20148459378983</v>
      </c>
      <c r="O119">
        <v>67716.7764187867</v>
      </c>
      <c r="P119" s="1">
        <v>0.25110132158590298</v>
      </c>
      <c r="Q119">
        <v>0.19383259911894299</v>
      </c>
      <c r="R119">
        <v>0.55506607929515395</v>
      </c>
      <c r="S119">
        <v>27</v>
      </c>
      <c r="T119">
        <v>114719.03703703699</v>
      </c>
      <c r="U119" s="1">
        <v>107.928733296296</v>
      </c>
      <c r="V119">
        <v>183981.27124352101</v>
      </c>
      <c r="W119" s="1">
        <v>0.76215352104077705</v>
      </c>
      <c r="X119">
        <v>0.21077320453601101</v>
      </c>
      <c r="Y119">
        <v>2.7073274423211401E-2</v>
      </c>
      <c r="Z119">
        <v>0.23784647895922301</v>
      </c>
      <c r="AA119">
        <v>183.98127124352101</v>
      </c>
      <c r="AB119">
        <v>4823.05470737002</v>
      </c>
      <c r="AC119" s="1">
        <v>637.18976377937395</v>
      </c>
      <c r="AD119">
        <v>138160.47508335099</v>
      </c>
      <c r="AE119" s="1">
        <v>112</v>
      </c>
      <c r="AF119">
        <v>40558.5</v>
      </c>
      <c r="AG119" s="1">
        <v>62422.205903658098</v>
      </c>
      <c r="AH119" s="1">
        <v>39.149937926026602</v>
      </c>
      <c r="AI119">
        <v>24.151297891186498</v>
      </c>
      <c r="AJ119">
        <v>32.015494813985903</v>
      </c>
      <c r="AK119">
        <v>4.5</v>
      </c>
      <c r="AL119">
        <v>3.463454</v>
      </c>
      <c r="AM119">
        <v>4.5</v>
      </c>
      <c r="AN119">
        <v>3068.2777239590901</v>
      </c>
      <c r="AO119">
        <v>1.37992874443438</v>
      </c>
      <c r="AP119">
        <v>2531.9021771952198</v>
      </c>
      <c r="AQ119" s="1">
        <v>2708.29868691415</v>
      </c>
      <c r="AR119" s="1">
        <v>10525.4128703603</v>
      </c>
      <c r="AS119" s="1">
        <v>1189.7738250974</v>
      </c>
      <c r="AT119">
        <v>562.35015251228197</v>
      </c>
      <c r="AU119">
        <v>17517.737712079299</v>
      </c>
      <c r="AV119" s="1">
        <v>8831.3025702041996</v>
      </c>
      <c r="AW119" s="1">
        <v>0.451054026</v>
      </c>
      <c r="AX119">
        <v>7552.8075497213003</v>
      </c>
      <c r="AY119" s="1">
        <v>0.38575558090000001</v>
      </c>
      <c r="AZ119">
        <v>1197.6005477405999</v>
      </c>
      <c r="BA119">
        <v>6.1166803499999998E-2</v>
      </c>
      <c r="BB119">
        <v>1997.5460525112001</v>
      </c>
      <c r="BC119" s="1">
        <v>0.10202358960000001</v>
      </c>
      <c r="BD119">
        <v>19579.256720177302</v>
      </c>
      <c r="BE119" s="1">
        <v>0.53387267774743097</v>
      </c>
      <c r="BF119">
        <v>0.207435381790298</v>
      </c>
      <c r="BG119">
        <v>0.22843808703646501</v>
      </c>
      <c r="BH119">
        <v>2.1784613081864301E-2</v>
      </c>
      <c r="BI119">
        <v>8.46924034394104E-3</v>
      </c>
    </row>
    <row r="120" spans="1:61" x14ac:dyDescent="0.25">
      <c r="A120" t="s">
        <v>1683</v>
      </c>
      <c r="B120" t="s">
        <v>1064</v>
      </c>
      <c r="C120">
        <v>48</v>
      </c>
      <c r="D120">
        <v>26.8958068541667</v>
      </c>
      <c r="E120">
        <v>1290.9987289999999</v>
      </c>
      <c r="F120" t="e">
        <v>#N/A</v>
      </c>
      <c r="G120">
        <v>2.10711077631398E-2</v>
      </c>
      <c r="H120" t="e">
        <v>#N/A</v>
      </c>
      <c r="I120">
        <v>0.111586453359187</v>
      </c>
      <c r="J120">
        <v>0.77772333876782795</v>
      </c>
      <c r="K120">
        <v>8.5954511575391093E-2</v>
      </c>
      <c r="L120">
        <v>0.98562449859404799</v>
      </c>
      <c r="M120" t="e">
        <v>#N/A</v>
      </c>
      <c r="N120">
        <v>0.19052763068935799</v>
      </c>
      <c r="O120">
        <v>67221.139657444</v>
      </c>
      <c r="P120" s="1">
        <v>0.12745098039215699</v>
      </c>
      <c r="Q120">
        <v>0.16666666666666699</v>
      </c>
      <c r="R120">
        <v>0.70588235294117696</v>
      </c>
      <c r="S120">
        <v>14</v>
      </c>
      <c r="T120">
        <v>96106.428571428594</v>
      </c>
      <c r="U120" s="1">
        <v>92.214194928571402</v>
      </c>
      <c r="V120">
        <v>894115.69048880099</v>
      </c>
      <c r="W120" s="1">
        <v>0.84827022164091503</v>
      </c>
      <c r="X120">
        <v>0.113491594948158</v>
      </c>
      <c r="Y120">
        <v>3.8238183410926802E-2</v>
      </c>
      <c r="Z120">
        <v>0.15172977835908499</v>
      </c>
      <c r="AA120">
        <v>894.11569048880096</v>
      </c>
      <c r="AB120">
        <v>20406.438370707299</v>
      </c>
      <c r="AC120" s="1">
        <v>2008.5389720008</v>
      </c>
      <c r="AD120">
        <v>549324.673712702</v>
      </c>
      <c r="AE120" s="1">
        <v>599</v>
      </c>
      <c r="AF120">
        <v>39506</v>
      </c>
      <c r="AG120" s="1">
        <v>84607.469080152106</v>
      </c>
      <c r="AH120" s="1">
        <v>56.0999917985284</v>
      </c>
      <c r="AI120">
        <v>21.499999693614999</v>
      </c>
      <c r="AJ120">
        <v>21.4999969466488</v>
      </c>
      <c r="AK120">
        <v>1</v>
      </c>
      <c r="AL120">
        <v>1</v>
      </c>
      <c r="AM120">
        <v>1</v>
      </c>
      <c r="AN120">
        <v>0</v>
      </c>
      <c r="AO120" s="1">
        <v>1.81987817523331</v>
      </c>
      <c r="AP120">
        <v>2673.7496578898699</v>
      </c>
      <c r="AQ120" s="1">
        <v>4367.8594125091504</v>
      </c>
      <c r="AR120" s="1">
        <v>12156.893889552401</v>
      </c>
      <c r="AS120" s="1">
        <v>2141.9473605074299</v>
      </c>
      <c r="AT120">
        <v>652.95158784002194</v>
      </c>
      <c r="AU120">
        <v>21993.4019082989</v>
      </c>
      <c r="AV120" s="1">
        <v>4238.6155311750999</v>
      </c>
      <c r="AW120" s="1">
        <v>0.1806767309</v>
      </c>
      <c r="AX120">
        <v>15883.579924314199</v>
      </c>
      <c r="AY120" s="1">
        <v>0.67705911860000001</v>
      </c>
      <c r="AZ120">
        <v>1206.6535125478999</v>
      </c>
      <c r="BA120">
        <v>5.1435241100000001E-2</v>
      </c>
      <c r="BB120">
        <v>2130.8157609124</v>
      </c>
      <c r="BC120" s="1">
        <v>9.0828909299999996E-2</v>
      </c>
      <c r="BD120">
        <v>23459.6647289496</v>
      </c>
      <c r="BE120" s="1">
        <v>0.56109064796714503</v>
      </c>
      <c r="BF120">
        <v>0.19209333367902401</v>
      </c>
      <c r="BG120">
        <v>0.193854127353635</v>
      </c>
      <c r="BH120">
        <v>3.2791697760256498E-2</v>
      </c>
      <c r="BI120">
        <v>2.01701932399397E-2</v>
      </c>
    </row>
    <row r="121" spans="1:61" x14ac:dyDescent="0.25">
      <c r="A121" t="s">
        <v>1684</v>
      </c>
      <c r="B121" t="s">
        <v>1065</v>
      </c>
      <c r="C121">
        <v>16</v>
      </c>
      <c r="D121">
        <v>93.868951812500001</v>
      </c>
      <c r="E121">
        <v>1501.903229</v>
      </c>
      <c r="F121" t="e">
        <v>#N/A</v>
      </c>
      <c r="G121">
        <v>7.2673694672602193E-2</v>
      </c>
      <c r="H121" t="e">
        <v>#N/A</v>
      </c>
      <c r="I121">
        <v>7.1290878685284498E-2</v>
      </c>
      <c r="J121">
        <v>0.71083603414252705</v>
      </c>
      <c r="K121">
        <v>0.138192902311881</v>
      </c>
      <c r="L121">
        <v>0.99693899341258796</v>
      </c>
      <c r="M121">
        <v>2.6099946263797798E-2</v>
      </c>
      <c r="N121">
        <v>0.248262793731089</v>
      </c>
      <c r="O121">
        <v>60752.4745385813</v>
      </c>
      <c r="P121" s="1">
        <v>0.117117117117117</v>
      </c>
      <c r="Q121">
        <v>0.18018018018018001</v>
      </c>
      <c r="R121">
        <v>0.70270270270270296</v>
      </c>
      <c r="S121">
        <v>7.4</v>
      </c>
      <c r="T121">
        <v>99688.810810810799</v>
      </c>
      <c r="U121" s="1">
        <v>202.95989581081099</v>
      </c>
      <c r="V121">
        <v>205624.86586144799</v>
      </c>
      <c r="W121" s="1">
        <v>0.59345701896504699</v>
      </c>
      <c r="X121">
        <v>0.28288855324789303</v>
      </c>
      <c r="Y121">
        <v>0.123654427787059</v>
      </c>
      <c r="Z121">
        <v>0.40654298103495301</v>
      </c>
      <c r="AA121">
        <v>205.624865861448</v>
      </c>
      <c r="AB121">
        <v>4395.0568002940199</v>
      </c>
      <c r="AC121" s="1">
        <v>553.24738235848099</v>
      </c>
      <c r="AD121">
        <v>93034.249685725095</v>
      </c>
      <c r="AE121" s="1">
        <v>33</v>
      </c>
      <c r="AF121">
        <v>32003</v>
      </c>
      <c r="AG121" s="1">
        <v>55407.404222378602</v>
      </c>
      <c r="AH121" s="1">
        <v>30.869987270880401</v>
      </c>
      <c r="AI121">
        <v>20.002599350828</v>
      </c>
      <c r="AJ121">
        <v>20.100695835096499</v>
      </c>
      <c r="AK121">
        <v>3.66</v>
      </c>
      <c r="AL121">
        <v>3.66</v>
      </c>
      <c r="AM121">
        <v>3.66</v>
      </c>
      <c r="AN121">
        <v>0</v>
      </c>
      <c r="AO121">
        <v>0.59688375874699795</v>
      </c>
      <c r="AP121">
        <v>2374.4257626867402</v>
      </c>
      <c r="AQ121" s="1">
        <v>3600.8346180870999</v>
      </c>
      <c r="AR121" s="1">
        <v>10968.5114739173</v>
      </c>
      <c r="AS121" s="1">
        <v>1101.2216886311801</v>
      </c>
      <c r="AT121">
        <v>520.86546915600195</v>
      </c>
      <c r="AU121">
        <v>18565.859012478399</v>
      </c>
      <c r="AV121" s="1">
        <v>10163.4459294158</v>
      </c>
      <c r="AW121" s="1">
        <v>0.53065976969999995</v>
      </c>
      <c r="AX121">
        <v>3999.2761975108001</v>
      </c>
      <c r="AY121" s="1">
        <v>0.20881254260000001</v>
      </c>
      <c r="AZ121">
        <v>398.7193308075</v>
      </c>
      <c r="BA121">
        <v>2.0818166400000001E-2</v>
      </c>
      <c r="BB121">
        <v>4591.0296923991</v>
      </c>
      <c r="BC121" s="1">
        <v>0.23970952139999999</v>
      </c>
      <c r="BD121">
        <v>19152.471150133199</v>
      </c>
      <c r="BE121" s="1">
        <v>0.51591780814184995</v>
      </c>
      <c r="BF121">
        <v>0.29772921278565101</v>
      </c>
      <c r="BG121">
        <v>0.16127664404973099</v>
      </c>
      <c r="BH121">
        <v>1.7300870507682399E-2</v>
      </c>
      <c r="BI121">
        <v>7.7754645150853998E-3</v>
      </c>
    </row>
    <row r="122" spans="1:61" x14ac:dyDescent="0.25">
      <c r="A122" t="s">
        <v>1686</v>
      </c>
      <c r="B122" t="s">
        <v>1067</v>
      </c>
      <c r="C122">
        <v>29</v>
      </c>
      <c r="D122">
        <v>192.474038172414</v>
      </c>
      <c r="E122">
        <v>5581.7471070000001</v>
      </c>
      <c r="F122">
        <v>3.6907758630431102E-2</v>
      </c>
      <c r="G122">
        <v>0.36939475651383302</v>
      </c>
      <c r="H122" t="e">
        <v>#N/A</v>
      </c>
      <c r="I122">
        <v>0.37054958270204102</v>
      </c>
      <c r="J122">
        <v>0.15715341611492201</v>
      </c>
      <c r="K122">
        <v>6.4765441431257495E-2</v>
      </c>
      <c r="L122">
        <v>0.72005621449149504</v>
      </c>
      <c r="M122">
        <v>0.26112522697274498</v>
      </c>
      <c r="N122">
        <v>0.146596464804821</v>
      </c>
      <c r="O122">
        <v>69418.273943485896</v>
      </c>
      <c r="P122" s="1">
        <v>0.173170731707317</v>
      </c>
      <c r="Q122">
        <v>0.185365853658537</v>
      </c>
      <c r="R122">
        <v>0.64146341463414602</v>
      </c>
      <c r="S122">
        <v>48.19</v>
      </c>
      <c r="T122">
        <v>112622.951027184</v>
      </c>
      <c r="U122" s="1">
        <v>115.827912575223</v>
      </c>
      <c r="V122">
        <v>381360.914279057</v>
      </c>
      <c r="W122" s="1">
        <v>0.49505708797540399</v>
      </c>
      <c r="X122">
        <v>0.44582480985762601</v>
      </c>
      <c r="Y122">
        <v>5.9118102166969597E-2</v>
      </c>
      <c r="Z122">
        <v>0.50494291202459596</v>
      </c>
      <c r="AA122">
        <v>381.360914279057</v>
      </c>
      <c r="AB122">
        <v>12169.792485727499</v>
      </c>
      <c r="AC122" s="1">
        <v>726.73900164929103</v>
      </c>
      <c r="AD122" s="1">
        <v>278732.42583976901</v>
      </c>
      <c r="AE122" s="1">
        <v>498</v>
      </c>
      <c r="AF122">
        <v>45584</v>
      </c>
      <c r="AG122" s="1">
        <v>87825.918842090294</v>
      </c>
      <c r="AH122" s="1">
        <v>56.939980857000798</v>
      </c>
      <c r="AI122">
        <v>23.387450797384599</v>
      </c>
      <c r="AJ122">
        <v>38.057945930826897</v>
      </c>
      <c r="AK122">
        <v>1.49</v>
      </c>
      <c r="AL122">
        <v>0.96383399999999997</v>
      </c>
      <c r="AM122">
        <v>1.277922</v>
      </c>
      <c r="AN122">
        <v>0</v>
      </c>
      <c r="AO122">
        <v>0.59827645524144302</v>
      </c>
      <c r="AP122">
        <v>2342.90104143193</v>
      </c>
      <c r="AQ122" s="1">
        <v>3726.8002081126901</v>
      </c>
      <c r="AR122" s="1">
        <v>10471.0828598276</v>
      </c>
      <c r="AS122" s="1">
        <v>1484.6721969197199</v>
      </c>
      <c r="AT122" s="1">
        <v>664.72273803786902</v>
      </c>
      <c r="AU122">
        <v>18690.179044329801</v>
      </c>
      <c r="AV122" s="1">
        <v>3816.6492079610998</v>
      </c>
      <c r="AW122" s="1">
        <v>0.2126047757</v>
      </c>
      <c r="AX122">
        <v>11306.5798507903</v>
      </c>
      <c r="AY122" s="1">
        <v>0.62982808800000001</v>
      </c>
      <c r="AZ122">
        <v>1337.6184162393999</v>
      </c>
      <c r="BA122" s="1">
        <v>7.4511449100000002E-2</v>
      </c>
      <c r="BB122">
        <v>1491.0033027167999</v>
      </c>
      <c r="BC122" s="1">
        <v>8.3055687200000006E-2</v>
      </c>
      <c r="BD122">
        <v>17951.850777707601</v>
      </c>
      <c r="BE122" s="1">
        <v>0.567785262378802</v>
      </c>
      <c r="BF122">
        <v>0.1948378406531</v>
      </c>
      <c r="BG122">
        <v>0.199406882750053</v>
      </c>
      <c r="BH122">
        <v>2.72554987136749E-2</v>
      </c>
      <c r="BI122">
        <v>1.07145155043701E-2</v>
      </c>
    </row>
    <row r="123" spans="1:61" x14ac:dyDescent="0.25">
      <c r="A123" t="s">
        <v>1687</v>
      </c>
      <c r="B123" t="s">
        <v>1069</v>
      </c>
      <c r="C123">
        <v>26</v>
      </c>
      <c r="D123">
        <v>67.624856192307703</v>
      </c>
      <c r="E123">
        <v>1758.246261</v>
      </c>
      <c r="F123" t="e">
        <v>#N/A</v>
      </c>
      <c r="G123">
        <v>0.14446424111758199</v>
      </c>
      <c r="H123" t="e">
        <v>#N/A</v>
      </c>
      <c r="I123">
        <v>4.8809436477327703E-2</v>
      </c>
      <c r="J123">
        <v>0.67036133145344901</v>
      </c>
      <c r="K123">
        <v>0.13215480648554501</v>
      </c>
      <c r="L123">
        <v>1</v>
      </c>
      <c r="M123">
        <v>6.8107136335812503E-3</v>
      </c>
      <c r="N123">
        <v>0.24581470760941199</v>
      </c>
      <c r="O123">
        <v>63716.148890479599</v>
      </c>
      <c r="P123" s="1">
        <v>0.231884057971014</v>
      </c>
      <c r="Q123">
        <v>0.15217391304347799</v>
      </c>
      <c r="R123">
        <v>0.61594202898550698</v>
      </c>
      <c r="S123">
        <v>20</v>
      </c>
      <c r="T123">
        <v>97537.65</v>
      </c>
      <c r="U123" s="1">
        <v>87.912313049999995</v>
      </c>
      <c r="V123">
        <v>282470.50542142498</v>
      </c>
      <c r="W123" s="1">
        <v>0.74510413926866503</v>
      </c>
      <c r="X123">
        <v>0.20215919087605499</v>
      </c>
      <c r="Y123">
        <v>5.2736669855279798E-2</v>
      </c>
      <c r="Z123">
        <v>0.25489586073133502</v>
      </c>
      <c r="AA123">
        <v>282.470505421425</v>
      </c>
      <c r="AB123">
        <v>7239.18786709708</v>
      </c>
      <c r="AC123" s="1">
        <v>778.29366133371195</v>
      </c>
      <c r="AD123">
        <v>148571.918096159</v>
      </c>
      <c r="AE123" s="1">
        <v>143</v>
      </c>
      <c r="AF123">
        <v>38629</v>
      </c>
      <c r="AG123" s="1">
        <v>55056.080452479102</v>
      </c>
      <c r="AH123" s="1">
        <v>61.039996853978401</v>
      </c>
      <c r="AI123">
        <v>21.718698736919599</v>
      </c>
      <c r="AJ123">
        <v>30.799396152960099</v>
      </c>
      <c r="AK123">
        <v>4.4000000000000004</v>
      </c>
      <c r="AL123">
        <v>2.5950440000000001</v>
      </c>
      <c r="AM123">
        <v>3.4610409999999998</v>
      </c>
      <c r="AN123">
        <v>0</v>
      </c>
      <c r="AO123" s="1">
        <v>0.81951830020293603</v>
      </c>
      <c r="AP123">
        <v>2441.2320874544398</v>
      </c>
      <c r="AQ123" s="1">
        <v>3356.9809820855398</v>
      </c>
      <c r="AR123" s="1">
        <v>9711.6329144293995</v>
      </c>
      <c r="AS123" s="1">
        <v>1393.3832332489201</v>
      </c>
      <c r="AT123">
        <v>452.55512134429</v>
      </c>
      <c r="AU123">
        <v>17355.7843385626</v>
      </c>
      <c r="AV123" s="1">
        <v>8604.1503085684999</v>
      </c>
      <c r="AW123" s="1">
        <v>0.48928852119999999</v>
      </c>
      <c r="AX123">
        <v>6158.9807064593997</v>
      </c>
      <c r="AY123" s="1">
        <v>0.35024011129999999</v>
      </c>
      <c r="AZ123">
        <v>686.22487951940002</v>
      </c>
      <c r="BA123">
        <v>3.9023255600000001E-2</v>
      </c>
      <c r="BB123">
        <v>2135.6679440354001</v>
      </c>
      <c r="BC123" s="1">
        <v>0.121448112</v>
      </c>
      <c r="BD123">
        <v>17585.0238385827</v>
      </c>
      <c r="BE123" s="1">
        <v>0.56058393711993404</v>
      </c>
      <c r="BF123">
        <v>0.26465777231689303</v>
      </c>
      <c r="BG123">
        <v>0.139969295694055</v>
      </c>
      <c r="BH123">
        <v>1.7353672494207401E-2</v>
      </c>
      <c r="BI123">
        <v>1.74353223749097E-2</v>
      </c>
    </row>
    <row r="124" spans="1:61" x14ac:dyDescent="0.25">
      <c r="A124" t="s">
        <v>1688</v>
      </c>
      <c r="B124" t="s">
        <v>1070</v>
      </c>
      <c r="C124">
        <v>3</v>
      </c>
      <c r="D124">
        <v>452.77768600000002</v>
      </c>
      <c r="E124">
        <v>1358.3330579999999</v>
      </c>
      <c r="F124">
        <v>9.8807033447026703E-3</v>
      </c>
      <c r="G124">
        <v>0.13987061804289</v>
      </c>
      <c r="H124" t="e">
        <v>#N/A</v>
      </c>
      <c r="I124">
        <v>7.1769901087119101E-2</v>
      </c>
      <c r="J124">
        <v>0.68222705184467003</v>
      </c>
      <c r="K124">
        <v>9.6071199705563395E-2</v>
      </c>
      <c r="L124">
        <v>0.582682992980602</v>
      </c>
      <c r="M124">
        <v>3.0858725458707398E-2</v>
      </c>
      <c r="N124">
        <v>0.14138486517327001</v>
      </c>
      <c r="O124">
        <v>73554.432390243906</v>
      </c>
      <c r="P124" s="1">
        <v>0.330188679245283</v>
      </c>
      <c r="Q124">
        <v>8.4905660377358499E-2</v>
      </c>
      <c r="R124">
        <v>0.58490566037735803</v>
      </c>
      <c r="S124">
        <v>10.09</v>
      </c>
      <c r="T124">
        <v>109074.290386521</v>
      </c>
      <c r="U124" s="1">
        <v>134.621710406343</v>
      </c>
      <c r="V124">
        <v>206655.84066201799</v>
      </c>
      <c r="W124" s="1">
        <v>0.69937211501254704</v>
      </c>
      <c r="X124">
        <v>0.238339266081493</v>
      </c>
      <c r="Y124">
        <v>6.2288618905959998E-2</v>
      </c>
      <c r="Z124">
        <v>0.30062788498745302</v>
      </c>
      <c r="AA124">
        <v>206.65584066201799</v>
      </c>
      <c r="AB124">
        <v>8475.1666258865407</v>
      </c>
      <c r="AC124" s="1">
        <v>587.91502223749899</v>
      </c>
      <c r="AD124">
        <v>136384.82611712301</v>
      </c>
      <c r="AE124" s="1">
        <v>111</v>
      </c>
      <c r="AF124">
        <v>42605.5</v>
      </c>
      <c r="AG124" s="1">
        <v>60765.175441895502</v>
      </c>
      <c r="AH124" s="1">
        <v>78.299994052003797</v>
      </c>
      <c r="AI124">
        <v>33.698495871285402</v>
      </c>
      <c r="AJ124">
        <v>52.723298488676498</v>
      </c>
      <c r="AK124">
        <v>0.5</v>
      </c>
      <c r="AL124">
        <v>0.31020500000000001</v>
      </c>
      <c r="AM124">
        <v>0.376276</v>
      </c>
      <c r="AN124">
        <v>0</v>
      </c>
      <c r="AO124">
        <v>0.98565079858799298</v>
      </c>
      <c r="AP124">
        <v>2145.1277452455301</v>
      </c>
      <c r="AQ124" s="1">
        <v>2344.36472796203</v>
      </c>
      <c r="AR124" s="1">
        <v>8975.9237457946001</v>
      </c>
      <c r="AS124" s="1">
        <v>1090.80615484807</v>
      </c>
      <c r="AT124">
        <v>491.91743958866402</v>
      </c>
      <c r="AU124">
        <v>15048.1398134389</v>
      </c>
      <c r="AV124" s="1">
        <v>6979.3966297059997</v>
      </c>
      <c r="AW124" s="1">
        <v>0.40017468789999999</v>
      </c>
      <c r="AX124">
        <v>7611.4561313705999</v>
      </c>
      <c r="AY124" s="1">
        <v>0.43641481399999998</v>
      </c>
      <c r="AZ124">
        <v>1666.4230047424001</v>
      </c>
      <c r="BA124">
        <v>9.5546985099999995E-2</v>
      </c>
      <c r="BB124">
        <v>1183.5990349317999</v>
      </c>
      <c r="BC124" s="1">
        <v>6.7863513099999995E-2</v>
      </c>
      <c r="BD124">
        <v>17440.8748007508</v>
      </c>
      <c r="BE124" s="1">
        <v>0.52359615605560905</v>
      </c>
      <c r="BF124">
        <v>0.17418644503931199</v>
      </c>
      <c r="BG124">
        <v>0.252344333640379</v>
      </c>
      <c r="BH124">
        <v>3.3353508833102501E-2</v>
      </c>
      <c r="BI124">
        <v>1.6519556431597301E-2</v>
      </c>
    </row>
    <row r="125" spans="1:61" x14ac:dyDescent="0.25">
      <c r="A125" t="s">
        <v>1702</v>
      </c>
      <c r="B125" t="s">
        <v>1085</v>
      </c>
      <c r="C125">
        <v>5</v>
      </c>
      <c r="D125">
        <v>490.20705620000001</v>
      </c>
      <c r="E125">
        <v>2451.0352809999999</v>
      </c>
      <c r="F125">
        <v>2.6496171031388498E-2</v>
      </c>
      <c r="G125">
        <v>9.2947088311049701E-3</v>
      </c>
      <c r="H125" t="e">
        <v>#N/A</v>
      </c>
      <c r="I125">
        <v>3.9400004569459697E-2</v>
      </c>
      <c r="J125">
        <v>0.87402114027533995</v>
      </c>
      <c r="K125">
        <v>4.9223357528103799E-2</v>
      </c>
      <c r="L125">
        <v>0.13271288308029899</v>
      </c>
      <c r="M125">
        <v>3.2070894874733101E-2</v>
      </c>
      <c r="N125">
        <v>0.130323096659752</v>
      </c>
      <c r="O125">
        <v>84025.342065255507</v>
      </c>
      <c r="P125" s="1">
        <v>4.3715846994535498E-2</v>
      </c>
      <c r="Q125">
        <v>9.8360655737704902E-2</v>
      </c>
      <c r="R125">
        <v>0.85792349726775996</v>
      </c>
      <c r="S125">
        <v>23.69</v>
      </c>
      <c r="T125">
        <v>107362.977205572</v>
      </c>
      <c r="U125" s="1">
        <v>103.462865386239</v>
      </c>
      <c r="V125">
        <v>562256.12527198903</v>
      </c>
      <c r="W125" s="1">
        <v>0.85406541685799198</v>
      </c>
      <c r="X125">
        <v>0.13381744093503201</v>
      </c>
      <c r="Y125">
        <v>1.21171422069769E-2</v>
      </c>
      <c r="Z125">
        <v>0.145934583142008</v>
      </c>
      <c r="AA125">
        <v>562.25612527198905</v>
      </c>
      <c r="AB125">
        <v>19267.304867489602</v>
      </c>
      <c r="AC125" s="1">
        <v>1694.4310358133901</v>
      </c>
      <c r="AD125">
        <v>405662.96956589399</v>
      </c>
      <c r="AE125" s="1">
        <v>584</v>
      </c>
      <c r="AF125">
        <v>61878</v>
      </c>
      <c r="AG125" s="1">
        <v>153827.13050684801</v>
      </c>
      <c r="AH125" s="1">
        <v>91.6199715547571</v>
      </c>
      <c r="AI125">
        <v>30.1243993446875</v>
      </c>
      <c r="AJ125">
        <v>55.519396188273099</v>
      </c>
      <c r="AK125">
        <v>1.25</v>
      </c>
      <c r="AL125">
        <v>0.97939200000000004</v>
      </c>
      <c r="AM125">
        <v>1.1119049999999999</v>
      </c>
      <c r="AN125">
        <v>0</v>
      </c>
      <c r="AO125" s="1">
        <v>0.66656858492206295</v>
      </c>
      <c r="AP125">
        <v>2811.00567723733</v>
      </c>
      <c r="AQ125" s="1">
        <v>4318.50723735054</v>
      </c>
      <c r="AR125" s="1">
        <v>12324.905024490399</v>
      </c>
      <c r="AS125" s="1">
        <v>1311.2852046294199</v>
      </c>
      <c r="AT125">
        <v>323.91273440832998</v>
      </c>
      <c r="AU125">
        <v>21089.615878116001</v>
      </c>
      <c r="AV125" s="1">
        <v>2959.3786160098998</v>
      </c>
      <c r="AW125" s="1">
        <v>0.14356657880000001</v>
      </c>
      <c r="AX125">
        <v>16013.4025100869</v>
      </c>
      <c r="AY125" s="1">
        <v>0.77684869420000002</v>
      </c>
      <c r="AZ125">
        <v>1138.5907748643001</v>
      </c>
      <c r="BA125">
        <v>5.5235778700000002E-2</v>
      </c>
      <c r="BB125">
        <v>501.9117792925</v>
      </c>
      <c r="BC125" s="1">
        <v>2.4348948299999999E-2</v>
      </c>
      <c r="BD125">
        <v>20613.2836802536</v>
      </c>
      <c r="BE125" s="1">
        <v>0.580078437299266</v>
      </c>
      <c r="BF125">
        <v>0.175777981161997</v>
      </c>
      <c r="BG125">
        <v>0.19082059661306799</v>
      </c>
      <c r="BH125">
        <v>3.8061647116728402E-2</v>
      </c>
      <c r="BI125">
        <v>1.5261337808940499E-2</v>
      </c>
    </row>
    <row r="126" spans="1:61" x14ac:dyDescent="0.25">
      <c r="A126" t="s">
        <v>1741</v>
      </c>
      <c r="B126" t="s">
        <v>1125</v>
      </c>
      <c r="C126">
        <v>2</v>
      </c>
      <c r="D126">
        <v>360.4534405</v>
      </c>
      <c r="E126">
        <v>720.906881</v>
      </c>
      <c r="F126" t="e">
        <v>#N/A</v>
      </c>
      <c r="G126">
        <v>0.38763548749279197</v>
      </c>
      <c r="H126" t="e">
        <v>#N/A</v>
      </c>
      <c r="I126">
        <v>0.120426156450508</v>
      </c>
      <c r="J126">
        <v>0.36789066382743402</v>
      </c>
      <c r="K126">
        <v>0.11589187304181001</v>
      </c>
      <c r="L126">
        <v>1</v>
      </c>
      <c r="M126">
        <v>8.7054479983187896E-2</v>
      </c>
      <c r="N126">
        <v>0.176071388711804</v>
      </c>
      <c r="O126">
        <v>62761.661822985501</v>
      </c>
      <c r="P126" s="1">
        <v>0.27472527472527503</v>
      </c>
      <c r="Q126">
        <v>0.20879120879120899</v>
      </c>
      <c r="R126">
        <v>0.51648351648351698</v>
      </c>
      <c r="S126">
        <v>12</v>
      </c>
      <c r="T126">
        <v>87890.583333333299</v>
      </c>
      <c r="U126" s="1">
        <v>60.0755734166667</v>
      </c>
      <c r="V126">
        <v>241793.68319831599</v>
      </c>
      <c r="W126" s="1">
        <v>0.54259952901350395</v>
      </c>
      <c r="X126">
        <v>0.359537706026474</v>
      </c>
      <c r="Y126">
        <v>9.7862764960022802E-2</v>
      </c>
      <c r="Z126">
        <v>0.457400470986496</v>
      </c>
      <c r="AA126">
        <v>241.79368319831599</v>
      </c>
      <c r="AB126">
        <v>10623.9199567302</v>
      </c>
      <c r="AC126" s="1">
        <v>774.85757831183696</v>
      </c>
      <c r="AD126">
        <v>125699.045835164</v>
      </c>
      <c r="AE126" s="1">
        <v>84</v>
      </c>
      <c r="AF126">
        <v>39353</v>
      </c>
      <c r="AG126" s="1">
        <v>55507.3816216216</v>
      </c>
      <c r="AH126" s="1">
        <v>52.5199416362371</v>
      </c>
      <c r="AI126">
        <v>42.100193146778402</v>
      </c>
      <c r="AJ126">
        <v>44.375493846623201</v>
      </c>
      <c r="AK126">
        <v>0.5</v>
      </c>
      <c r="AL126">
        <v>0.24571000000000001</v>
      </c>
      <c r="AM126">
        <v>0.35275200000000001</v>
      </c>
      <c r="AN126">
        <v>0</v>
      </c>
      <c r="AO126">
        <v>1.3474575686786501</v>
      </c>
      <c r="AP126">
        <v>3244.7426174587999</v>
      </c>
      <c r="AQ126" s="1">
        <v>3568.641037843</v>
      </c>
      <c r="AR126" s="1">
        <v>10420.9680722967</v>
      </c>
      <c r="AS126" s="1">
        <v>1837.7750371341001</v>
      </c>
      <c r="AT126">
        <v>1112.9113497808301</v>
      </c>
      <c r="AU126">
        <v>20185.038114513402</v>
      </c>
      <c r="AV126" s="1">
        <v>11781.0515912627</v>
      </c>
      <c r="AW126" s="1">
        <v>0.42907350909999997</v>
      </c>
      <c r="AX126">
        <v>9399.7409646579999</v>
      </c>
      <c r="AY126" s="1">
        <v>0.34234463790000003</v>
      </c>
      <c r="AZ126">
        <v>2532.1023985608999</v>
      </c>
      <c r="BA126">
        <v>9.2220805000000003E-2</v>
      </c>
      <c r="BB126">
        <v>3744.0590192484001</v>
      </c>
      <c r="BC126" s="1">
        <v>0.13636104800000001</v>
      </c>
      <c r="BD126">
        <v>27456.95397373</v>
      </c>
      <c r="BE126" s="1">
        <v>0.55401508251577702</v>
      </c>
      <c r="BF126">
        <v>0.19804809829646999</v>
      </c>
      <c r="BG126">
        <v>0.21475195473504</v>
      </c>
      <c r="BH126">
        <v>1.8166041474245401E-2</v>
      </c>
      <c r="BI126">
        <v>1.50188229784677E-2</v>
      </c>
    </row>
    <row r="127" spans="1:61" x14ac:dyDescent="0.25">
      <c r="A127" t="s">
        <v>1744</v>
      </c>
      <c r="B127" t="s">
        <v>1128</v>
      </c>
      <c r="C127">
        <v>81</v>
      </c>
      <c r="D127">
        <v>24.385667901234601</v>
      </c>
      <c r="E127">
        <v>1975.2391</v>
      </c>
      <c r="F127">
        <v>1.1761692757753701E-2</v>
      </c>
      <c r="G127">
        <v>1.1174290750187501E-2</v>
      </c>
      <c r="H127" t="e">
        <v>#N/A</v>
      </c>
      <c r="I127">
        <v>4.4913095836043998E-2</v>
      </c>
      <c r="J127">
        <v>0.89567260344258004</v>
      </c>
      <c r="K127">
        <v>3.59609182507254E-2</v>
      </c>
      <c r="L127">
        <v>0.48566725219724199</v>
      </c>
      <c r="M127">
        <v>1.6096916578421602E-2</v>
      </c>
      <c r="N127">
        <v>0.14126120077368701</v>
      </c>
      <c r="O127">
        <v>65125.428313144097</v>
      </c>
      <c r="P127" s="1">
        <v>0.17687074829932001</v>
      </c>
      <c r="Q127">
        <v>0.129251700680272</v>
      </c>
      <c r="R127">
        <v>0.69387755102040805</v>
      </c>
      <c r="S127">
        <v>17.72</v>
      </c>
      <c r="T127">
        <v>81091.704288939101</v>
      </c>
      <c r="U127" s="1">
        <v>111.4694751693</v>
      </c>
      <c r="V127">
        <v>208633.613014242</v>
      </c>
      <c r="W127" s="1">
        <v>0.83002901204356905</v>
      </c>
      <c r="X127">
        <v>0.122955093052734</v>
      </c>
      <c r="Y127">
        <v>4.70158949036968E-2</v>
      </c>
      <c r="Z127">
        <v>0.16997098795643101</v>
      </c>
      <c r="AA127">
        <v>208.633613014242</v>
      </c>
      <c r="AB127">
        <v>5497.5638139200501</v>
      </c>
      <c r="AC127" s="1">
        <v>691.69967321930801</v>
      </c>
      <c r="AD127">
        <v>156079.07907351301</v>
      </c>
      <c r="AE127" s="1">
        <v>159</v>
      </c>
      <c r="AF127">
        <v>46443</v>
      </c>
      <c r="AG127" s="1">
        <v>67347.3181952226</v>
      </c>
      <c r="AH127" s="1">
        <v>46.339955334908197</v>
      </c>
      <c r="AI127">
        <v>24.4899979976963</v>
      </c>
      <c r="AJ127">
        <v>31.2650989393122</v>
      </c>
      <c r="AK127">
        <v>2.5</v>
      </c>
      <c r="AL127">
        <v>0.91937199999999997</v>
      </c>
      <c r="AM127">
        <v>2.0364200000000001</v>
      </c>
      <c r="AN127">
        <v>1842.08754271825</v>
      </c>
      <c r="AO127" s="1">
        <v>1.1618847696693799</v>
      </c>
      <c r="AP127">
        <v>1428.05461880539</v>
      </c>
      <c r="AQ127" s="1">
        <v>3415.0830448830202</v>
      </c>
      <c r="AR127" s="1">
        <v>8104.5749145002201</v>
      </c>
      <c r="AS127" s="1">
        <v>1067.2771919105901</v>
      </c>
      <c r="AT127">
        <v>431.72815888466403</v>
      </c>
      <c r="AU127">
        <v>14446.7179289839</v>
      </c>
      <c r="AV127" s="1">
        <v>7270.0404283805001</v>
      </c>
      <c r="AW127" s="1">
        <v>0.43320108410000002</v>
      </c>
      <c r="AX127">
        <v>6973.8604885571003</v>
      </c>
      <c r="AY127" s="1">
        <v>0.4155525618</v>
      </c>
      <c r="AZ127">
        <v>1251.9283271782999</v>
      </c>
      <c r="BA127" s="1">
        <v>7.4598857300000002E-2</v>
      </c>
      <c r="BB127">
        <v>1286.3088777196001</v>
      </c>
      <c r="BC127" s="1">
        <v>7.6647496800000006E-2</v>
      </c>
      <c r="BD127">
        <v>16782.138121835502</v>
      </c>
      <c r="BE127" s="1">
        <v>0.51935468995056899</v>
      </c>
      <c r="BF127">
        <v>0.224411575123562</v>
      </c>
      <c r="BG127">
        <v>0.17371365221981</v>
      </c>
      <c r="BH127">
        <v>5.4431970807817802E-2</v>
      </c>
      <c r="BI127">
        <v>2.8088111898241199E-2</v>
      </c>
    </row>
    <row r="128" spans="1:61" x14ac:dyDescent="0.25">
      <c r="A128" t="s">
        <v>1708</v>
      </c>
      <c r="B128" t="s">
        <v>1091</v>
      </c>
      <c r="C128">
        <v>18</v>
      </c>
      <c r="D128">
        <v>105.465324111111</v>
      </c>
      <c r="E128">
        <v>1898.3758339999999</v>
      </c>
      <c r="F128" t="e">
        <v>#N/A</v>
      </c>
      <c r="G128">
        <v>6.1896478767696503E-3</v>
      </c>
      <c r="H128" t="e">
        <v>#N/A</v>
      </c>
      <c r="I128">
        <v>0.118374363478566</v>
      </c>
      <c r="J128">
        <v>0.82132438775514405</v>
      </c>
      <c r="K128">
        <v>4.8822741495847699E-2</v>
      </c>
      <c r="L128">
        <v>1</v>
      </c>
      <c r="M128">
        <v>6.2134332525664401E-2</v>
      </c>
      <c r="N128">
        <v>0.12846300504231301</v>
      </c>
      <c r="O128">
        <v>56228.579114360597</v>
      </c>
      <c r="P128" s="1">
        <v>0.23404255319148901</v>
      </c>
      <c r="Q128">
        <v>0.10638297872340401</v>
      </c>
      <c r="R128">
        <v>0.659574468085106</v>
      </c>
      <c r="S128">
        <v>17.25</v>
      </c>
      <c r="T128">
        <v>76993.782608695605</v>
      </c>
      <c r="U128" s="1">
        <v>110.050772985507</v>
      </c>
      <c r="V128">
        <v>218457.92206813401</v>
      </c>
      <c r="W128" s="1">
        <v>0.69138308011058403</v>
      </c>
      <c r="X128">
        <v>0.218836206742728</v>
      </c>
      <c r="Y128">
        <v>8.9780713146688298E-2</v>
      </c>
      <c r="Z128">
        <v>0.30861691988941597</v>
      </c>
      <c r="AA128">
        <v>218.457922068134</v>
      </c>
      <c r="AB128">
        <v>6573.7599354628101</v>
      </c>
      <c r="AC128" s="1">
        <v>737.85377737799399</v>
      </c>
      <c r="AD128">
        <v>163874.993684335</v>
      </c>
      <c r="AE128" s="1">
        <v>201</v>
      </c>
      <c r="AF128">
        <v>38076.5</v>
      </c>
      <c r="AG128" s="1">
        <v>61206.373003606401</v>
      </c>
      <c r="AH128" s="1">
        <v>45.5499802193889</v>
      </c>
      <c r="AI128">
        <v>28.549997541216001</v>
      </c>
      <c r="AJ128">
        <v>28.620299706758999</v>
      </c>
      <c r="AK128">
        <v>3</v>
      </c>
      <c r="AL128">
        <v>1.738402</v>
      </c>
      <c r="AM128">
        <v>2.0760459999999998</v>
      </c>
      <c r="AN128">
        <v>3.0321077085518802</v>
      </c>
      <c r="AO128">
        <v>0.92866685359495504</v>
      </c>
      <c r="AP128">
        <v>1601.94060919551</v>
      </c>
      <c r="AQ128" s="1">
        <v>2091.3127310700902</v>
      </c>
      <c r="AR128" s="1">
        <v>8074.0294653371502</v>
      </c>
      <c r="AS128" s="1">
        <v>1098.0267408945499</v>
      </c>
      <c r="AT128">
        <v>363.48245570850401</v>
      </c>
      <c r="AU128">
        <v>13228.792002205801</v>
      </c>
      <c r="AV128" s="1">
        <v>7527.1315617688997</v>
      </c>
      <c r="AW128" s="1">
        <v>0.46449944739999999</v>
      </c>
      <c r="AX128">
        <v>5993.3752582875004</v>
      </c>
      <c r="AY128" s="1">
        <v>0.36985131360000001</v>
      </c>
      <c r="AZ128">
        <v>471.60056852849999</v>
      </c>
      <c r="BA128">
        <v>2.9102480999999999E-2</v>
      </c>
      <c r="BB128">
        <v>2212.7161139079999</v>
      </c>
      <c r="BC128" s="1">
        <v>0.13654675799999999</v>
      </c>
      <c r="BD128">
        <v>16204.8235024929</v>
      </c>
      <c r="BE128" s="1">
        <v>0.51128697185543504</v>
      </c>
      <c r="BF128">
        <v>0.25383025879186299</v>
      </c>
      <c r="BG128">
        <v>0.194418054202006</v>
      </c>
      <c r="BH128">
        <v>2.2711182048159199E-2</v>
      </c>
      <c r="BI128">
        <v>1.77535331025362E-2</v>
      </c>
    </row>
    <row r="129" spans="1:61" x14ac:dyDescent="0.25">
      <c r="A129" t="s">
        <v>1709</v>
      </c>
      <c r="B129" t="s">
        <v>1092</v>
      </c>
      <c r="C129">
        <v>10</v>
      </c>
      <c r="D129">
        <v>290.45128249999999</v>
      </c>
      <c r="E129">
        <v>2904.5128249999998</v>
      </c>
      <c r="F129" t="e">
        <v>#N/A</v>
      </c>
      <c r="G129">
        <v>0.35494870414725899</v>
      </c>
      <c r="H129" t="e">
        <v>#N/A</v>
      </c>
      <c r="I129">
        <v>7.1318905519422507E-2</v>
      </c>
      <c r="J129">
        <v>0.343279716249352</v>
      </c>
      <c r="K129">
        <v>0.22684458126467599</v>
      </c>
      <c r="L129">
        <v>0.99339260076313196</v>
      </c>
      <c r="M129">
        <v>2.3158322896417699E-2</v>
      </c>
      <c r="N129">
        <v>0.184039719777881</v>
      </c>
      <c r="O129">
        <v>68262.570456897796</v>
      </c>
      <c r="P129" s="1">
        <v>0.25431034482758602</v>
      </c>
      <c r="Q129">
        <v>0.15086206896551699</v>
      </c>
      <c r="R129">
        <v>0.59482758620689702</v>
      </c>
      <c r="S129">
        <v>40</v>
      </c>
      <c r="T129">
        <v>80537.759999999995</v>
      </c>
      <c r="U129" s="1">
        <v>72.612820624999998</v>
      </c>
      <c r="V129">
        <v>242277.56680674999</v>
      </c>
      <c r="W129" s="1">
        <v>0.65413977836808801</v>
      </c>
      <c r="X129">
        <v>0.29488580546521098</v>
      </c>
      <c r="Y129">
        <v>5.0974416166701002E-2</v>
      </c>
      <c r="Z129">
        <v>0.34586022163191199</v>
      </c>
      <c r="AA129">
        <v>242.27756680675</v>
      </c>
      <c r="AB129">
        <v>8579.4539399219193</v>
      </c>
      <c r="AC129" s="1">
        <v>698.63540368426504</v>
      </c>
      <c r="AD129">
        <v>126579.449842969</v>
      </c>
      <c r="AE129" s="1">
        <v>88</v>
      </c>
      <c r="AF129">
        <v>31414.5</v>
      </c>
      <c r="AG129" s="1">
        <v>52378.287650359503</v>
      </c>
      <c r="AH129" s="1">
        <v>78.889988210403999</v>
      </c>
      <c r="AI129">
        <v>29.109699499508</v>
      </c>
      <c r="AJ129">
        <v>41.875496119138802</v>
      </c>
      <c r="AK129">
        <v>2.5</v>
      </c>
      <c r="AL129">
        <v>1.6515919999999999</v>
      </c>
      <c r="AM129">
        <v>1.944877</v>
      </c>
      <c r="AN129">
        <v>0</v>
      </c>
      <c r="AO129">
        <v>1.46453251548023</v>
      </c>
      <c r="AP129">
        <v>2711.2976614245099</v>
      </c>
      <c r="AQ129" s="1">
        <v>3158.6938990362401</v>
      </c>
      <c r="AR129" s="1">
        <v>11427.796704598801</v>
      </c>
      <c r="AS129" s="1">
        <v>1470.4292724202401</v>
      </c>
      <c r="AT129">
        <v>614.26230059769102</v>
      </c>
      <c r="AU129" s="1">
        <v>19382.479838077499</v>
      </c>
      <c r="AV129" s="1">
        <v>10455.649947493899</v>
      </c>
      <c r="AW129" s="1">
        <v>0.47473845190000002</v>
      </c>
      <c r="AX129">
        <v>7141.3744455614997</v>
      </c>
      <c r="AY129" s="1">
        <v>0.32425387859999999</v>
      </c>
      <c r="AZ129">
        <v>1719.9640357931</v>
      </c>
      <c r="BA129">
        <v>7.8094912099999997E-2</v>
      </c>
      <c r="BB129">
        <v>2707.0332317146999</v>
      </c>
      <c r="BC129" s="1">
        <v>0.1229127574</v>
      </c>
      <c r="BD129">
        <v>22024.021660563201</v>
      </c>
      <c r="BE129" s="1">
        <v>0.561132761485863</v>
      </c>
      <c r="BF129">
        <v>0.24145684051284699</v>
      </c>
      <c r="BG129">
        <v>0.14489848868882799</v>
      </c>
      <c r="BH129">
        <v>1.9390016513912499E-2</v>
      </c>
      <c r="BI129">
        <v>3.3121892798550101E-2</v>
      </c>
    </row>
    <row r="130" spans="1:61" x14ac:dyDescent="0.25">
      <c r="A130" t="s">
        <v>1715</v>
      </c>
      <c r="B130" t="s">
        <v>1098</v>
      </c>
      <c r="C130">
        <v>7</v>
      </c>
      <c r="D130">
        <v>611.83566042857103</v>
      </c>
      <c r="E130">
        <v>4282.8496230000001</v>
      </c>
      <c r="F130">
        <v>2.21594953011519E-2</v>
      </c>
      <c r="G130">
        <v>0.45254603593610099</v>
      </c>
      <c r="H130" t="e">
        <v>#N/A</v>
      </c>
      <c r="I130">
        <v>4.4470963178363999E-2</v>
      </c>
      <c r="J130">
        <v>0.383473475221977</v>
      </c>
      <c r="K130">
        <v>9.5434849559318496E-2</v>
      </c>
      <c r="L130">
        <v>0.39833278590894</v>
      </c>
      <c r="M130">
        <v>1.06680744175806E-2</v>
      </c>
      <c r="N130">
        <v>0.16617098868890301</v>
      </c>
      <c r="O130">
        <v>81678.106764385506</v>
      </c>
      <c r="P130" s="1">
        <v>0.112600536193029</v>
      </c>
      <c r="Q130">
        <v>0.20107238605898101</v>
      </c>
      <c r="R130">
        <v>0.68632707774798896</v>
      </c>
      <c r="S130">
        <v>55</v>
      </c>
      <c r="T130">
        <v>106551.127272727</v>
      </c>
      <c r="U130" s="1">
        <v>77.869993145454501</v>
      </c>
      <c r="V130">
        <v>293087.245757823</v>
      </c>
      <c r="W130" s="1">
        <v>0.89439590691437498</v>
      </c>
      <c r="X130">
        <v>8.3506358820077606E-2</v>
      </c>
      <c r="Y130">
        <v>2.2097734265547099E-2</v>
      </c>
      <c r="Z130">
        <v>0.105604093085625</v>
      </c>
      <c r="AA130">
        <v>293.08724575782298</v>
      </c>
      <c r="AB130">
        <v>20120.903740635498</v>
      </c>
      <c r="AC130" s="1">
        <v>2041.89953180619</v>
      </c>
      <c r="AD130">
        <v>205946.44770038599</v>
      </c>
      <c r="AE130" s="1">
        <v>352</v>
      </c>
      <c r="AF130">
        <v>57448</v>
      </c>
      <c r="AG130" s="1">
        <v>210814.500942935</v>
      </c>
      <c r="AH130" s="1">
        <v>186.42998902233899</v>
      </c>
      <c r="AI130">
        <v>63.621999181768203</v>
      </c>
      <c r="AJ130">
        <v>91.354099608056501</v>
      </c>
      <c r="AK130">
        <v>1.75</v>
      </c>
      <c r="AL130">
        <v>1.1858059999999999</v>
      </c>
      <c r="AM130">
        <v>1.3125899999999999</v>
      </c>
      <c r="AN130">
        <v>0</v>
      </c>
      <c r="AO130">
        <v>0.84500346790079095</v>
      </c>
      <c r="AP130">
        <v>3667.01325810244</v>
      </c>
      <c r="AQ130" s="1">
        <v>5244.0868223310899</v>
      </c>
      <c r="AR130" s="1">
        <v>15776.284450228</v>
      </c>
      <c r="AS130" s="1">
        <v>2020.2473917212301</v>
      </c>
      <c r="AT130">
        <v>1410.20273921487</v>
      </c>
      <c r="AU130">
        <v>28117.834661597699</v>
      </c>
      <c r="AV130" s="1">
        <v>6142.2238196713997</v>
      </c>
      <c r="AW130" s="1">
        <v>0.23731420759999999</v>
      </c>
      <c r="AX130">
        <v>17381.502218314901</v>
      </c>
      <c r="AY130" s="1">
        <v>0.67156091139999996</v>
      </c>
      <c r="AZ130">
        <v>1349.8179089473999</v>
      </c>
      <c r="BA130">
        <v>5.2152278500000003E-2</v>
      </c>
      <c r="BB130">
        <v>1008.6983400532999</v>
      </c>
      <c r="BC130" s="1">
        <v>3.8972602500000002E-2</v>
      </c>
      <c r="BD130">
        <v>25882.242286986999</v>
      </c>
      <c r="BE130" s="1">
        <v>0.58873562682316705</v>
      </c>
      <c r="BF130">
        <v>0.22215601170992699</v>
      </c>
      <c r="BG130">
        <v>0.13694974993013301</v>
      </c>
      <c r="BH130">
        <v>3.64964634432881E-2</v>
      </c>
      <c r="BI130">
        <v>1.5662148093485199E-2</v>
      </c>
    </row>
    <row r="131" spans="1:61" x14ac:dyDescent="0.25">
      <c r="A131" t="s">
        <v>1717</v>
      </c>
      <c r="B131" t="s">
        <v>1100</v>
      </c>
      <c r="C131">
        <v>13</v>
      </c>
      <c r="D131">
        <v>106.25570984615401</v>
      </c>
      <c r="E131">
        <v>1381.3242279999999</v>
      </c>
      <c r="F131">
        <v>1.3484382306105601E-2</v>
      </c>
      <c r="G131">
        <v>2.4857993620496399E-2</v>
      </c>
      <c r="H131" t="e">
        <v>#N/A</v>
      </c>
      <c r="I131">
        <v>0.1492424844237</v>
      </c>
      <c r="J131">
        <v>0.74490646276207195</v>
      </c>
      <c r="K131">
        <v>6.6128612197535602E-2</v>
      </c>
      <c r="L131">
        <v>0.49874036044479902</v>
      </c>
      <c r="M131">
        <v>1.8557341399439799E-2</v>
      </c>
      <c r="N131">
        <v>0.18997968798708101</v>
      </c>
      <c r="O131">
        <v>65154.044261921001</v>
      </c>
      <c r="P131" s="1">
        <v>0.14018691588785001</v>
      </c>
      <c r="Q131">
        <v>9.34579439252336E-2</v>
      </c>
      <c r="R131">
        <v>0.76635514018691597</v>
      </c>
      <c r="S131">
        <v>14.25</v>
      </c>
      <c r="T131">
        <v>99210.298245614002</v>
      </c>
      <c r="U131" s="1">
        <v>96.935033543859603</v>
      </c>
      <c r="V131">
        <v>384220.48150740197</v>
      </c>
      <c r="W131" s="1">
        <v>0.70516430613913506</v>
      </c>
      <c r="X131">
        <v>0.26780308353129501</v>
      </c>
      <c r="Y131">
        <v>2.7032610329569402E-2</v>
      </c>
      <c r="Z131">
        <v>0.294835693860865</v>
      </c>
      <c r="AA131">
        <v>384.22048150740198</v>
      </c>
      <c r="AB131">
        <v>12933.418988724199</v>
      </c>
      <c r="AC131" s="1">
        <v>1187.2609679586401</v>
      </c>
      <c r="AD131">
        <v>262669.56878380501</v>
      </c>
      <c r="AE131" s="1">
        <v>476</v>
      </c>
      <c r="AF131">
        <v>45616</v>
      </c>
      <c r="AG131" s="1">
        <v>72220.189134518107</v>
      </c>
      <c r="AH131" s="1">
        <v>56.136989356734098</v>
      </c>
      <c r="AI131">
        <v>33.036998053808396</v>
      </c>
      <c r="AJ131">
        <v>33.036998366658601</v>
      </c>
      <c r="AK131">
        <v>1</v>
      </c>
      <c r="AL131">
        <v>1</v>
      </c>
      <c r="AM131">
        <v>1</v>
      </c>
      <c r="AN131">
        <v>0</v>
      </c>
      <c r="AO131">
        <v>1.11234989877174</v>
      </c>
      <c r="AP131">
        <v>3151.1580060405599</v>
      </c>
      <c r="AQ131" s="1">
        <v>3029.68441816109</v>
      </c>
      <c r="AR131" s="1">
        <v>10021.6010979864</v>
      </c>
      <c r="AS131" s="1">
        <v>1435.9431839343599</v>
      </c>
      <c r="AT131" s="1">
        <v>581.24525996513501</v>
      </c>
      <c r="AU131">
        <v>18219.631966087501</v>
      </c>
      <c r="AV131" s="1">
        <v>4953.2066778779999</v>
      </c>
      <c r="AW131" s="1">
        <v>0.27888898369999998</v>
      </c>
      <c r="AX131">
        <v>10233.012275175801</v>
      </c>
      <c r="AY131" s="1">
        <v>0.57616703260000002</v>
      </c>
      <c r="AZ131">
        <v>1495.8610880097999</v>
      </c>
      <c r="BA131" s="1">
        <v>8.4224060399999995E-2</v>
      </c>
      <c r="BB131">
        <v>1078.4159533027</v>
      </c>
      <c r="BC131">
        <v>6.0719923199999998E-2</v>
      </c>
      <c r="BD131">
        <v>17760.495994366302</v>
      </c>
      <c r="BE131" s="1">
        <v>0.55593306937011999</v>
      </c>
      <c r="BF131">
        <v>0.26075628992167499</v>
      </c>
      <c r="BG131">
        <v>0.14649604805456501</v>
      </c>
      <c r="BH131">
        <v>1.62357068631107E-2</v>
      </c>
      <c r="BI131">
        <v>2.0578885790530299E-2</v>
      </c>
    </row>
    <row r="132" spans="1:61" x14ac:dyDescent="0.25">
      <c r="A132" t="s">
        <v>1718</v>
      </c>
      <c r="B132" t="s">
        <v>1101</v>
      </c>
      <c r="C132">
        <v>59</v>
      </c>
      <c r="D132">
        <v>28.626344440678</v>
      </c>
      <c r="E132">
        <v>1688.954322</v>
      </c>
      <c r="F132" t="e">
        <v>#N/A</v>
      </c>
      <c r="G132" t="e">
        <v>#N/A</v>
      </c>
      <c r="H132" t="e">
        <v>#N/A</v>
      </c>
      <c r="I132">
        <v>3.6687827016445698E-2</v>
      </c>
      <c r="J132">
        <v>0.92956587629410403</v>
      </c>
      <c r="K132">
        <v>2.3472235240278801E-2</v>
      </c>
      <c r="L132">
        <v>0.53822469541617901</v>
      </c>
      <c r="M132">
        <v>7.44668680727259E-3</v>
      </c>
      <c r="N132">
        <v>0.19306642740586699</v>
      </c>
      <c r="O132">
        <v>65670.294701986801</v>
      </c>
      <c r="P132" s="1">
        <v>0.13114754098360701</v>
      </c>
      <c r="Q132">
        <v>0.188524590163934</v>
      </c>
      <c r="R132">
        <v>0.68032786885245899</v>
      </c>
      <c r="S132">
        <v>18</v>
      </c>
      <c r="T132">
        <v>85395.111111111095</v>
      </c>
      <c r="U132" s="1">
        <v>93.830795666666702</v>
      </c>
      <c r="V132">
        <v>239149.682580936</v>
      </c>
      <c r="W132" s="1">
        <v>0.60558201051716898</v>
      </c>
      <c r="X132">
        <v>0.109092235209428</v>
      </c>
      <c r="Y132">
        <v>0.28532575427340301</v>
      </c>
      <c r="Z132">
        <v>0.39441798948283102</v>
      </c>
      <c r="AA132">
        <v>239.149682580936</v>
      </c>
      <c r="AB132">
        <v>7201.51684481139</v>
      </c>
      <c r="AC132" s="1">
        <v>571.42756167445998</v>
      </c>
      <c r="AD132">
        <v>182662.16963249401</v>
      </c>
      <c r="AE132" s="1">
        <v>270</v>
      </c>
      <c r="AF132">
        <v>39896</v>
      </c>
      <c r="AG132" s="1">
        <v>60092.343785725898</v>
      </c>
      <c r="AH132" s="1">
        <v>46.099998481519002</v>
      </c>
      <c r="AI132">
        <v>22.604297636024601</v>
      </c>
      <c r="AJ132">
        <v>29.981395141948799</v>
      </c>
      <c r="AK132">
        <v>3</v>
      </c>
      <c r="AL132">
        <v>1.4022190000000001</v>
      </c>
      <c r="AM132">
        <v>2.4274650000000002</v>
      </c>
      <c r="AN132">
        <v>2099.01281747038</v>
      </c>
      <c r="AO132" s="1">
        <v>1.26798677579008</v>
      </c>
      <c r="AP132">
        <v>2013.60976771283</v>
      </c>
      <c r="AQ132" s="1">
        <v>2732.8319954410199</v>
      </c>
      <c r="AR132" s="1">
        <v>9707.6205356369701</v>
      </c>
      <c r="AS132" s="1">
        <v>1178.8296190522999</v>
      </c>
      <c r="AT132">
        <v>634.71850365412104</v>
      </c>
      <c r="AU132">
        <v>16267.6104214972</v>
      </c>
      <c r="AV132" s="1">
        <v>7323.9013602016003</v>
      </c>
      <c r="AW132" s="1">
        <v>0.42525880710000002</v>
      </c>
      <c r="AX132">
        <v>7306.2122891142999</v>
      </c>
      <c r="AY132" s="1">
        <v>0.42423169970000002</v>
      </c>
      <c r="AZ132">
        <v>1352.7678183333001</v>
      </c>
      <c r="BA132">
        <v>7.8547812199999997E-2</v>
      </c>
      <c r="BB132">
        <v>1239.3400064292</v>
      </c>
      <c r="BC132" s="1">
        <v>7.1961680900000005E-2</v>
      </c>
      <c r="BD132">
        <v>17222.2214740784</v>
      </c>
      <c r="BE132" s="1">
        <v>0.53802360609553801</v>
      </c>
      <c r="BF132">
        <v>0.31110779250635601</v>
      </c>
      <c r="BG132">
        <v>0.102124742480433</v>
      </c>
      <c r="BH132">
        <v>3.6602639270872303E-2</v>
      </c>
      <c r="BI132">
        <v>1.21412196468007E-2</v>
      </c>
    </row>
    <row r="133" spans="1:61" x14ac:dyDescent="0.25">
      <c r="A133" t="s">
        <v>1719</v>
      </c>
      <c r="B133" t="s">
        <v>1102</v>
      </c>
      <c r="C133">
        <v>65</v>
      </c>
      <c r="D133">
        <v>41.502930215384602</v>
      </c>
      <c r="E133">
        <v>2697.6904639999998</v>
      </c>
      <c r="F133">
        <v>1.9732456850248499E-2</v>
      </c>
      <c r="G133">
        <v>5.3769618477540103E-2</v>
      </c>
      <c r="H133" t="e">
        <v>#N/A</v>
      </c>
      <c r="I133">
        <v>5.0583879908216299E-2</v>
      </c>
      <c r="J133">
        <v>0.72961072325355902</v>
      </c>
      <c r="K133">
        <v>0.14495461155013101</v>
      </c>
      <c r="L133">
        <v>0.65353052713316595</v>
      </c>
      <c r="M133">
        <v>3.1762111135754799E-2</v>
      </c>
      <c r="N133">
        <v>0.23217305908196501</v>
      </c>
      <c r="O133">
        <v>69113.486104339303</v>
      </c>
      <c r="P133" s="1">
        <v>0.26041666666666702</v>
      </c>
      <c r="Q133">
        <v>0.13020833333333301</v>
      </c>
      <c r="R133">
        <v>0.609375</v>
      </c>
      <c r="S133">
        <v>24</v>
      </c>
      <c r="T133">
        <v>99068.024999999994</v>
      </c>
      <c r="U133" s="1">
        <v>112.403769333333</v>
      </c>
      <c r="V133">
        <v>269110.04049128701</v>
      </c>
      <c r="W133" s="1">
        <v>0.72213596052175799</v>
      </c>
      <c r="X133">
        <v>0.23809847380681201</v>
      </c>
      <c r="Y133">
        <v>3.9765565671429803E-2</v>
      </c>
      <c r="Z133">
        <v>0.27786403947824201</v>
      </c>
      <c r="AA133">
        <v>269.11004049128701</v>
      </c>
      <c r="AB133" s="1">
        <v>7255.71308539867</v>
      </c>
      <c r="AC133" s="1">
        <v>768.50701652626697</v>
      </c>
      <c r="AD133" s="1">
        <v>156892.96948398399</v>
      </c>
      <c r="AE133" s="1">
        <v>161</v>
      </c>
      <c r="AF133">
        <v>41881</v>
      </c>
      <c r="AG133" s="1">
        <v>63437.8360327267</v>
      </c>
      <c r="AH133" s="1">
        <v>40.249951244993298</v>
      </c>
      <c r="AI133">
        <v>26.349998744880999</v>
      </c>
      <c r="AJ133">
        <v>26.598398136504802</v>
      </c>
      <c r="AK133">
        <v>0</v>
      </c>
      <c r="AL133">
        <v>0</v>
      </c>
      <c r="AM133">
        <v>0</v>
      </c>
      <c r="AN133">
        <v>1721.0435377807701</v>
      </c>
      <c r="AO133">
        <v>1.18967504124233</v>
      </c>
      <c r="AP133">
        <v>2531.6140569639501</v>
      </c>
      <c r="AQ133" s="1">
        <v>2628.9653593111402</v>
      </c>
      <c r="AR133" s="1">
        <v>9793.49895125699</v>
      </c>
      <c r="AS133" s="1">
        <v>939.91904699115298</v>
      </c>
      <c r="AT133" s="1">
        <v>496.41109232908701</v>
      </c>
      <c r="AU133">
        <v>16390.408506852302</v>
      </c>
      <c r="AV133" s="1">
        <v>6558.2160367080996</v>
      </c>
      <c r="AW133" s="1">
        <v>0.40222047890000001</v>
      </c>
      <c r="AX133">
        <v>7537.1385073683005</v>
      </c>
      <c r="AY133" s="1">
        <v>0.46225855370000002</v>
      </c>
      <c r="AZ133">
        <v>762.41888911399997</v>
      </c>
      <c r="BA133" s="1">
        <v>4.6759742100000001E-2</v>
      </c>
      <c r="BB133">
        <v>1447.2542324351</v>
      </c>
      <c r="BC133" s="1">
        <v>8.8761225200000002E-2</v>
      </c>
      <c r="BD133">
        <v>16305.027665625499</v>
      </c>
      <c r="BE133" s="1">
        <v>0.48987404914404697</v>
      </c>
      <c r="BF133">
        <v>0.20234406589739101</v>
      </c>
      <c r="BG133">
        <v>0.26439184153075301</v>
      </c>
      <c r="BH133">
        <v>2.8866557930049799E-2</v>
      </c>
      <c r="BI133">
        <v>1.45234854977591E-2</v>
      </c>
    </row>
    <row r="134" spans="1:61" x14ac:dyDescent="0.25">
      <c r="A134" t="s">
        <v>1722</v>
      </c>
      <c r="B134" t="s">
        <v>1105</v>
      </c>
      <c r="C134">
        <v>9</v>
      </c>
      <c r="D134">
        <v>339.49359411111101</v>
      </c>
      <c r="E134">
        <v>3055.4423470000002</v>
      </c>
      <c r="F134">
        <v>1.7757844029967801E-2</v>
      </c>
      <c r="G134">
        <v>0.753971858344334</v>
      </c>
      <c r="H134" t="e">
        <v>#N/A</v>
      </c>
      <c r="I134">
        <v>4.3077109694169398E-2</v>
      </c>
      <c r="J134">
        <v>0.105935572161205</v>
      </c>
      <c r="K134">
        <v>7.75530086478015E-2</v>
      </c>
      <c r="L134">
        <v>1</v>
      </c>
      <c r="M134">
        <v>2.4414836293975201E-2</v>
      </c>
      <c r="N134">
        <v>0.20644559513455499</v>
      </c>
      <c r="O134">
        <v>72495.740431529906</v>
      </c>
      <c r="P134" s="1">
        <v>0.21235521235521199</v>
      </c>
      <c r="Q134">
        <v>0.19691119691119699</v>
      </c>
      <c r="R134">
        <v>0.590733590733591</v>
      </c>
      <c r="S134">
        <v>59.63</v>
      </c>
      <c r="T134">
        <v>92281.958074794602</v>
      </c>
      <c r="U134" s="1">
        <v>51.240019235284301</v>
      </c>
      <c r="V134">
        <v>381907.88026019302</v>
      </c>
      <c r="W134" s="1">
        <v>0.83258337743817801</v>
      </c>
      <c r="X134">
        <v>0.14300510419291201</v>
      </c>
      <c r="Y134">
        <v>2.4411518368909702E-2</v>
      </c>
      <c r="Z134">
        <v>0.16741662256182199</v>
      </c>
      <c r="AA134">
        <v>381.907880260193</v>
      </c>
      <c r="AB134">
        <v>18755.636824981098</v>
      </c>
      <c r="AC134" s="1">
        <v>1962.96280827844</v>
      </c>
      <c r="AD134">
        <v>242750.97150597</v>
      </c>
      <c r="AE134" s="1">
        <v>437</v>
      </c>
      <c r="AF134">
        <v>48204.5</v>
      </c>
      <c r="AG134" s="1">
        <v>74641.625882888999</v>
      </c>
      <c r="AH134" s="1">
        <v>109.68997119260401</v>
      </c>
      <c r="AI134">
        <v>43.933999922823503</v>
      </c>
      <c r="AJ134">
        <v>68.9062954127198</v>
      </c>
      <c r="AK134">
        <v>3.6</v>
      </c>
      <c r="AL134">
        <v>2.197864</v>
      </c>
      <c r="AM134">
        <v>3.486542</v>
      </c>
      <c r="AN134">
        <v>0</v>
      </c>
      <c r="AO134" s="1">
        <v>1.3860726643215999</v>
      </c>
      <c r="AP134">
        <v>3945.64362565601</v>
      </c>
      <c r="AQ134" s="1">
        <v>4328.50821518055</v>
      </c>
      <c r="AR134" s="1">
        <v>12142.957708375299</v>
      </c>
      <c r="AS134" s="1">
        <v>2371.7252976856798</v>
      </c>
      <c r="AT134" s="1">
        <v>479.92983452618301</v>
      </c>
      <c r="AU134">
        <v>23268.764681423701</v>
      </c>
      <c r="AV134" s="1">
        <v>4950.0265818714997</v>
      </c>
      <c r="AW134" s="1">
        <v>0.2099702312</v>
      </c>
      <c r="AX134">
        <v>16187.6980503001</v>
      </c>
      <c r="AY134" s="1">
        <v>0.68664978769999996</v>
      </c>
      <c r="AZ134">
        <v>1255.9048116074</v>
      </c>
      <c r="BA134">
        <v>5.3272971199999998E-2</v>
      </c>
      <c r="BB134">
        <v>1181.2675986685001</v>
      </c>
      <c r="BC134" s="1">
        <v>5.0107009899999999E-2</v>
      </c>
      <c r="BD134">
        <v>23574.897042447501</v>
      </c>
      <c r="BE134" s="1">
        <v>0.57187115763412499</v>
      </c>
      <c r="BF134">
        <v>0.24691943936494801</v>
      </c>
      <c r="BG134">
        <v>0.12992241891925099</v>
      </c>
      <c r="BH134">
        <v>3.6144259415999198E-2</v>
      </c>
      <c r="BI134">
        <v>1.5142724665675801E-2</v>
      </c>
    </row>
    <row r="135" spans="1:61" x14ac:dyDescent="0.25">
      <c r="A135" t="s">
        <v>1725</v>
      </c>
      <c r="B135" t="s">
        <v>1108</v>
      </c>
      <c r="C135">
        <v>119</v>
      </c>
      <c r="D135">
        <v>177.943664252101</v>
      </c>
      <c r="E135">
        <v>21175.296045999999</v>
      </c>
      <c r="F135">
        <v>2.7427889905250202E-2</v>
      </c>
      <c r="G135">
        <v>0.17428414235975601</v>
      </c>
      <c r="H135">
        <v>1.0337716672769899E-3</v>
      </c>
      <c r="I135">
        <v>0.22338514560388201</v>
      </c>
      <c r="J135">
        <v>0.49627125939344802</v>
      </c>
      <c r="K135">
        <v>7.7597791070386293E-2</v>
      </c>
      <c r="L135">
        <v>0.66746421170570402</v>
      </c>
      <c r="M135">
        <v>0.18169733272854</v>
      </c>
      <c r="N135">
        <v>0.20739934425776799</v>
      </c>
      <c r="O135">
        <v>76224.212877836893</v>
      </c>
      <c r="P135" s="1">
        <v>0.258130081300813</v>
      </c>
      <c r="Q135">
        <v>0.181571815718157</v>
      </c>
      <c r="R135">
        <v>0.56029810298103</v>
      </c>
      <c r="S135">
        <v>123.5</v>
      </c>
      <c r="T135">
        <v>114857.789473684</v>
      </c>
      <c r="U135" s="1">
        <v>171.459887012146</v>
      </c>
      <c r="V135">
        <v>234248.91624771399</v>
      </c>
      <c r="W135" s="1">
        <v>0.72204148581913097</v>
      </c>
      <c r="X135">
        <v>0.22864768707128999</v>
      </c>
      <c r="Y135">
        <v>4.93108271095795E-2</v>
      </c>
      <c r="Z135">
        <v>0.27795851418086898</v>
      </c>
      <c r="AA135">
        <v>234.24891624771399</v>
      </c>
      <c r="AB135">
        <v>6329.4267862345996</v>
      </c>
      <c r="AC135" s="1">
        <v>566.031811029349</v>
      </c>
      <c r="AD135">
        <v>145334.34349058499</v>
      </c>
      <c r="AE135" s="1">
        <v>131</v>
      </c>
      <c r="AF135">
        <v>43900</v>
      </c>
      <c r="AG135" s="1">
        <v>66685.0310676714</v>
      </c>
      <c r="AH135" s="1">
        <v>65.049994069813295</v>
      </c>
      <c r="AI135">
        <v>20.826199765443</v>
      </c>
      <c r="AJ135">
        <v>38.377999018779398</v>
      </c>
      <c r="AK135">
        <v>2</v>
      </c>
      <c r="AL135">
        <v>0.97492000000000001</v>
      </c>
      <c r="AM135">
        <v>1.4302779999999999</v>
      </c>
      <c r="AN135">
        <v>0</v>
      </c>
      <c r="AO135">
        <v>0.77989010885466703</v>
      </c>
      <c r="AP135">
        <v>1745.70359015041</v>
      </c>
      <c r="AQ135" s="1">
        <v>2838.3248455859598</v>
      </c>
      <c r="AR135" s="1">
        <v>9617.3894512548795</v>
      </c>
      <c r="AS135" s="1">
        <v>1125.2480210070501</v>
      </c>
      <c r="AT135">
        <v>846.05250151315795</v>
      </c>
      <c r="AU135">
        <v>16172.718409511501</v>
      </c>
      <c r="AV135" s="1">
        <v>7830.8221425525999</v>
      </c>
      <c r="AW135" s="1">
        <v>0.4754510421</v>
      </c>
      <c r="AX135">
        <v>5858.9092093770996</v>
      </c>
      <c r="AY135" s="1">
        <v>0.35572567459999999</v>
      </c>
      <c r="AZ135">
        <v>1302.3106423290999</v>
      </c>
      <c r="BA135">
        <v>7.9070235599999997E-2</v>
      </c>
      <c r="BB135">
        <v>1478.2597812787001</v>
      </c>
      <c r="BC135" s="1">
        <v>8.9753047700000005E-2</v>
      </c>
      <c r="BD135">
        <v>16470.3017755375</v>
      </c>
      <c r="BE135" s="1">
        <v>0.575884124968013</v>
      </c>
      <c r="BF135">
        <v>0.21376291881718601</v>
      </c>
      <c r="BG135">
        <v>0.149568178075488</v>
      </c>
      <c r="BH135">
        <v>5.3268192066054001E-2</v>
      </c>
      <c r="BI135">
        <v>7.51658607325868E-3</v>
      </c>
    </row>
    <row r="136" spans="1:61" x14ac:dyDescent="0.25">
      <c r="A136" t="s">
        <v>1737</v>
      </c>
      <c r="B136" t="s">
        <v>1121</v>
      </c>
      <c r="C136">
        <v>17</v>
      </c>
      <c r="D136">
        <v>402.81659723529401</v>
      </c>
      <c r="E136">
        <v>6847.8821529999996</v>
      </c>
      <c r="F136">
        <v>5.3026298297385796E-3</v>
      </c>
      <c r="G136">
        <v>0.34442021155810798</v>
      </c>
      <c r="H136">
        <v>1.81480441310562E-3</v>
      </c>
      <c r="I136">
        <v>0.13052860908330799</v>
      </c>
      <c r="J136">
        <v>0.37483946796818002</v>
      </c>
      <c r="K136">
        <v>0.14309427714756001</v>
      </c>
      <c r="L136">
        <v>1</v>
      </c>
      <c r="M136">
        <v>0.173208782386961</v>
      </c>
      <c r="N136">
        <v>0.188126006443151</v>
      </c>
      <c r="O136">
        <v>60049.429958391098</v>
      </c>
      <c r="P136" s="1">
        <v>0.45178571428571401</v>
      </c>
      <c r="Q136">
        <v>0.219642857142857</v>
      </c>
      <c r="R136">
        <v>0.32857142857142901</v>
      </c>
      <c r="S136">
        <v>110.55</v>
      </c>
      <c r="T136">
        <v>88101.512890094993</v>
      </c>
      <c r="U136" s="1">
        <v>61.9437553414744</v>
      </c>
      <c r="V136">
        <v>119670.56261927501</v>
      </c>
      <c r="W136" s="1">
        <v>0.65981616539976695</v>
      </c>
      <c r="X136">
        <v>0.229656079597124</v>
      </c>
      <c r="Y136">
        <v>0.110527755003109</v>
      </c>
      <c r="Z136">
        <v>0.34018383460023299</v>
      </c>
      <c r="AA136">
        <v>119.670562619275</v>
      </c>
      <c r="AB136">
        <v>4053.3856132205601</v>
      </c>
      <c r="AC136" s="1">
        <v>416.11087725154101</v>
      </c>
      <c r="AD136">
        <v>74871.590073335101</v>
      </c>
      <c r="AE136" s="1">
        <v>18</v>
      </c>
      <c r="AF136">
        <v>33263.5</v>
      </c>
      <c r="AG136" s="1">
        <v>46241.443043087202</v>
      </c>
      <c r="AH136" s="1">
        <v>55.209989624226502</v>
      </c>
      <c r="AI136">
        <v>28.1370999448894</v>
      </c>
      <c r="AJ136">
        <v>40.075798811524997</v>
      </c>
      <c r="AK136">
        <v>6.61</v>
      </c>
      <c r="AL136">
        <v>4.9632959999999997</v>
      </c>
      <c r="AM136">
        <v>6.3482060000000002</v>
      </c>
      <c r="AN136">
        <v>0</v>
      </c>
      <c r="AO136">
        <v>0.86899232041147001</v>
      </c>
      <c r="AP136">
        <v>3579.5255178656198</v>
      </c>
      <c r="AQ136" s="1">
        <v>3010.8699725458</v>
      </c>
      <c r="AR136" s="1">
        <v>10342.066486785799</v>
      </c>
      <c r="AS136" s="1">
        <v>2141.4237223074501</v>
      </c>
      <c r="AT136" s="1">
        <v>1093.1674615224699</v>
      </c>
      <c r="AU136">
        <v>20167.053161027201</v>
      </c>
      <c r="AV136" s="1">
        <v>11233.784897941799</v>
      </c>
      <c r="AW136" s="1">
        <v>0.57598457839999995</v>
      </c>
      <c r="AX136">
        <v>3504.4822108497001</v>
      </c>
      <c r="AY136" s="1">
        <v>0.17968367090000001</v>
      </c>
      <c r="AZ136">
        <v>1019.1859680482</v>
      </c>
      <c r="BA136">
        <v>5.2256243600000002E-2</v>
      </c>
      <c r="BB136">
        <v>3746.1678881429002</v>
      </c>
      <c r="BC136" s="1">
        <v>0.1920755072</v>
      </c>
      <c r="BD136">
        <v>19503.620964982601</v>
      </c>
      <c r="BE136" s="1">
        <v>0.586665020331678</v>
      </c>
      <c r="BF136">
        <v>0.24217496610983499</v>
      </c>
      <c r="BG136">
        <v>0.112631819054447</v>
      </c>
      <c r="BH136">
        <v>4.70161126520596E-2</v>
      </c>
      <c r="BI136">
        <v>1.1512081851980599E-2</v>
      </c>
    </row>
    <row r="137" spans="1:61" x14ac:dyDescent="0.25">
      <c r="A137" t="s">
        <v>1745</v>
      </c>
      <c r="B137" t="s">
        <v>1129</v>
      </c>
      <c r="C137">
        <v>7</v>
      </c>
      <c r="D137">
        <v>356.02691228571399</v>
      </c>
      <c r="E137">
        <v>2492.1883859999998</v>
      </c>
      <c r="F137">
        <v>7.2289582972172696E-3</v>
      </c>
      <c r="G137">
        <v>0.23952424561406499</v>
      </c>
      <c r="H137" t="e">
        <v>#N/A</v>
      </c>
      <c r="I137">
        <v>3.4278016148461397E-2</v>
      </c>
      <c r="J137">
        <v>0.58341762708481304</v>
      </c>
      <c r="K137">
        <v>0.13519720100369001</v>
      </c>
      <c r="L137">
        <v>0.99776353504943605</v>
      </c>
      <c r="M137" t="e">
        <v>#N/A</v>
      </c>
      <c r="N137">
        <v>0.16660173089591199</v>
      </c>
      <c r="O137">
        <v>55486.919148936198</v>
      </c>
      <c r="P137" s="1">
        <v>0.145348837209302</v>
      </c>
      <c r="Q137">
        <v>0.18023255813953501</v>
      </c>
      <c r="R137">
        <v>0.67441860465116299</v>
      </c>
      <c r="S137">
        <v>13.5</v>
      </c>
      <c r="T137">
        <v>92872.592592592599</v>
      </c>
      <c r="U137" s="1">
        <v>184.60654711111101</v>
      </c>
      <c r="V137">
        <v>95753.884955308502</v>
      </c>
      <c r="W137" s="1">
        <v>0.628833106656846</v>
      </c>
      <c r="X137">
        <v>0.22863296143192</v>
      </c>
      <c r="Y137">
        <v>0.14253393191123301</v>
      </c>
      <c r="Z137">
        <v>0.371166893343154</v>
      </c>
      <c r="AA137">
        <v>95.753884955308493</v>
      </c>
      <c r="AB137">
        <v>2034.4986873717</v>
      </c>
      <c r="AC137" s="1">
        <v>188.86734752643201</v>
      </c>
      <c r="AD137" s="1">
        <v>62916.118065441296</v>
      </c>
      <c r="AE137" s="1">
        <v>8</v>
      </c>
      <c r="AF137">
        <v>32643.5</v>
      </c>
      <c r="AG137" s="1">
        <v>52317.433146657298</v>
      </c>
      <c r="AH137" s="1">
        <v>28.749981992618899</v>
      </c>
      <c r="AI137">
        <v>19.999997334446999</v>
      </c>
      <c r="AJ137">
        <v>19.999992668651299</v>
      </c>
      <c r="AK137">
        <v>4.7</v>
      </c>
      <c r="AL137">
        <v>3.1842920000000001</v>
      </c>
      <c r="AM137">
        <v>3.924579</v>
      </c>
      <c r="AN137">
        <v>0</v>
      </c>
      <c r="AO137">
        <v>0.63086767637239605</v>
      </c>
      <c r="AP137">
        <v>1757.2088348541099</v>
      </c>
      <c r="AQ137" s="1">
        <v>3439.4755782318298</v>
      </c>
      <c r="AR137" s="1">
        <v>8160.9941384262602</v>
      </c>
      <c r="AS137" s="1">
        <v>597.02792066538404</v>
      </c>
      <c r="AT137">
        <v>277.22597291647901</v>
      </c>
      <c r="AU137">
        <v>14231.9324450941</v>
      </c>
      <c r="AV137" s="1">
        <v>10102.788017715</v>
      </c>
      <c r="AW137" s="1">
        <v>0.72480323670000002</v>
      </c>
      <c r="AX137">
        <v>1473.4017302718</v>
      </c>
      <c r="AY137" s="1">
        <v>0.1057061022</v>
      </c>
      <c r="AZ137">
        <v>594.82465958650005</v>
      </c>
      <c r="BA137">
        <v>4.2674441700000003E-2</v>
      </c>
      <c r="BB137">
        <v>1767.6485376927001</v>
      </c>
      <c r="BC137" s="1">
        <v>0.12681621940000001</v>
      </c>
      <c r="BD137">
        <v>13938.662945266</v>
      </c>
      <c r="BE137" s="1">
        <v>0.52605669451201598</v>
      </c>
      <c r="BF137">
        <v>0.255974482546721</v>
      </c>
      <c r="BG137">
        <v>0.15697840896166401</v>
      </c>
      <c r="BH137">
        <v>4.9349315126628199E-2</v>
      </c>
      <c r="BI137">
        <v>1.1641098852970801E-2</v>
      </c>
    </row>
    <row r="138" spans="1:61" x14ac:dyDescent="0.25">
      <c r="A138" t="s">
        <v>1746</v>
      </c>
      <c r="B138" t="s">
        <v>1130</v>
      </c>
      <c r="C138">
        <v>21</v>
      </c>
      <c r="D138">
        <v>226.32148519047601</v>
      </c>
      <c r="E138">
        <v>4752.7511889999996</v>
      </c>
      <c r="F138">
        <v>4.9667328982199097E-2</v>
      </c>
      <c r="G138">
        <v>6.2630093392344002E-2</v>
      </c>
      <c r="H138" t="e">
        <v>#N/A</v>
      </c>
      <c r="I138">
        <v>3.3724670846737498E-2</v>
      </c>
      <c r="J138">
        <v>0.80095501985253703</v>
      </c>
      <c r="K138">
        <v>5.1759319712546201E-2</v>
      </c>
      <c r="L138">
        <v>0.395040676723099</v>
      </c>
      <c r="M138">
        <v>3.4049488488943597E-2</v>
      </c>
      <c r="N138">
        <v>0.16199684470040099</v>
      </c>
      <c r="O138">
        <v>76027.255060728698</v>
      </c>
      <c r="P138" s="1">
        <v>0.15506329113924</v>
      </c>
      <c r="Q138">
        <v>0.126582278481013</v>
      </c>
      <c r="R138">
        <v>0.718354430379747</v>
      </c>
      <c r="S138">
        <v>32</v>
      </c>
      <c r="T138">
        <v>99826.726250000007</v>
      </c>
      <c r="U138" s="1">
        <v>148.52347465624999</v>
      </c>
      <c r="V138">
        <v>307765.03583554202</v>
      </c>
      <c r="W138" s="1">
        <v>0.78109734544153697</v>
      </c>
      <c r="X138">
        <v>0.20383488377600401</v>
      </c>
      <c r="Y138">
        <v>1.50677707824593E-2</v>
      </c>
      <c r="Z138">
        <v>0.218902654558463</v>
      </c>
      <c r="AA138">
        <v>307.76503583554199</v>
      </c>
      <c r="AB138">
        <v>11900.6629530507</v>
      </c>
      <c r="AC138" s="1">
        <v>1142.0907731427201</v>
      </c>
      <c r="AD138">
        <v>240802.90875466401</v>
      </c>
      <c r="AE138" s="1">
        <v>435</v>
      </c>
      <c r="AF138">
        <v>52280.5</v>
      </c>
      <c r="AG138" s="1">
        <v>84850.521150190107</v>
      </c>
      <c r="AH138" s="1">
        <v>50.699974455639698</v>
      </c>
      <c r="AI138">
        <v>38.419998714787802</v>
      </c>
      <c r="AJ138">
        <v>38.728994897394699</v>
      </c>
      <c r="AK138">
        <v>2.65</v>
      </c>
      <c r="AL138">
        <v>1.9359280000000001</v>
      </c>
      <c r="AM138">
        <v>2.1511010000000002</v>
      </c>
      <c r="AN138">
        <v>0</v>
      </c>
      <c r="AO138">
        <v>0.96473033506025696</v>
      </c>
      <c r="AP138">
        <v>2006.01880486952</v>
      </c>
      <c r="AQ138" s="1">
        <v>2414.1704485932</v>
      </c>
      <c r="AR138" s="1">
        <v>9446.6083673626199</v>
      </c>
      <c r="AS138" s="1">
        <v>1172.64907174168</v>
      </c>
      <c r="AT138">
        <v>336.99663548703398</v>
      </c>
      <c r="AU138">
        <v>15376.4433280541</v>
      </c>
      <c r="AV138" s="1">
        <v>4857.0712081886004</v>
      </c>
      <c r="AW138" s="1">
        <v>0.28350222739999997</v>
      </c>
      <c r="AX138">
        <v>10805.401145179299</v>
      </c>
      <c r="AY138" s="1">
        <v>0.63070009920000003</v>
      </c>
      <c r="AZ138">
        <v>773.93384221400004</v>
      </c>
      <c r="BA138">
        <v>4.5173718600000003E-2</v>
      </c>
      <c r="BB138">
        <v>695.9855053796</v>
      </c>
      <c r="BC138" s="1">
        <v>4.0623954800000001E-2</v>
      </c>
      <c r="BD138">
        <v>17132.3917009615</v>
      </c>
      <c r="BE138" s="1">
        <v>0.57931791830106405</v>
      </c>
      <c r="BF138">
        <v>0.23509224439210999</v>
      </c>
      <c r="BG138">
        <v>0.13768565485778</v>
      </c>
      <c r="BH138">
        <v>3.3794184283818703E-2</v>
      </c>
      <c r="BI138">
        <v>1.41099981652277E-2</v>
      </c>
    </row>
    <row r="139" spans="1:61" x14ac:dyDescent="0.25">
      <c r="A139" t="s">
        <v>1749</v>
      </c>
      <c r="B139" t="s">
        <v>1133</v>
      </c>
      <c r="C139">
        <v>25</v>
      </c>
      <c r="D139">
        <v>208.4312736</v>
      </c>
      <c r="E139">
        <v>5210.7818399999996</v>
      </c>
      <c r="F139">
        <v>0.10529567337036699</v>
      </c>
      <c r="G139">
        <v>3.6481527527262997E-2</v>
      </c>
      <c r="H139">
        <v>5.2648342484526104E-3</v>
      </c>
      <c r="I139">
        <v>6.5332545676271794E-2</v>
      </c>
      <c r="J139">
        <v>0.75093930420550503</v>
      </c>
      <c r="K139">
        <v>3.6686114972140797E-2</v>
      </c>
      <c r="L139">
        <v>0.246492105613554</v>
      </c>
      <c r="M139">
        <v>5.13847260347393E-2</v>
      </c>
      <c r="N139">
        <v>0.119334983469844</v>
      </c>
      <c r="O139">
        <v>78513.059194884001</v>
      </c>
      <c r="P139" s="1">
        <v>0.29210526315789498</v>
      </c>
      <c r="Q139">
        <v>0.102631578947368</v>
      </c>
      <c r="R139">
        <v>0.60526315789473695</v>
      </c>
      <c r="S139">
        <v>31</v>
      </c>
      <c r="T139">
        <v>110938.74193548399</v>
      </c>
      <c r="U139" s="1">
        <v>168.08973677419399</v>
      </c>
      <c r="V139">
        <v>445078.22073779203</v>
      </c>
      <c r="W139" s="1">
        <v>0.80521714093374996</v>
      </c>
      <c r="X139">
        <v>0.16896012376238301</v>
      </c>
      <c r="Y139">
        <v>2.5822735303867101E-2</v>
      </c>
      <c r="Z139">
        <v>0.19478285906625001</v>
      </c>
      <c r="AA139">
        <v>445.07822073779198</v>
      </c>
      <c r="AB139">
        <v>12712.262580541999</v>
      </c>
      <c r="AC139" s="1">
        <v>1345.18456255309</v>
      </c>
      <c r="AD139">
        <v>319033.38433421298</v>
      </c>
      <c r="AE139" s="1">
        <v>539</v>
      </c>
      <c r="AF139">
        <v>57026.5</v>
      </c>
      <c r="AG139" s="1">
        <v>104222.60018942499</v>
      </c>
      <c r="AH139" s="1">
        <v>77.779974462427802</v>
      </c>
      <c r="AI139">
        <v>25.109499431697198</v>
      </c>
      <c r="AJ139">
        <v>37.4926965643388</v>
      </c>
      <c r="AK139">
        <v>1</v>
      </c>
      <c r="AL139">
        <v>0.51293500000000003</v>
      </c>
      <c r="AM139">
        <v>0.67821500000000001</v>
      </c>
      <c r="AN139">
        <v>0</v>
      </c>
      <c r="AO139">
        <v>0.66642380953157998</v>
      </c>
      <c r="AP139">
        <v>2338.6437034178398</v>
      </c>
      <c r="AQ139" s="1">
        <v>3508.5028180723102</v>
      </c>
      <c r="AR139" s="1">
        <v>10118.3023812795</v>
      </c>
      <c r="AS139" s="1">
        <v>1262.11278114073</v>
      </c>
      <c r="AT139" s="1">
        <v>629.31259659107195</v>
      </c>
      <c r="AU139">
        <v>17856.874280501401</v>
      </c>
      <c r="AV139" s="1">
        <v>3118.1851694234001</v>
      </c>
      <c r="AW139" s="1">
        <v>0.1867827225</v>
      </c>
      <c r="AX139">
        <v>11141.372267212901</v>
      </c>
      <c r="AY139" s="1">
        <v>0.66738045720000005</v>
      </c>
      <c r="AZ139">
        <v>1788.4513768976001</v>
      </c>
      <c r="BA139">
        <v>0.10713020519999999</v>
      </c>
      <c r="BB139">
        <v>646.17536044309998</v>
      </c>
      <c r="BC139" s="1">
        <v>3.8706615100000001E-2</v>
      </c>
      <c r="BD139">
        <v>16694.184173976999</v>
      </c>
      <c r="BE139" s="1">
        <v>0.60433329590356899</v>
      </c>
      <c r="BF139">
        <v>0.26213969874960702</v>
      </c>
      <c r="BG139">
        <v>9.2309368374777503E-2</v>
      </c>
      <c r="BH139">
        <v>2.80559983374426E-2</v>
      </c>
      <c r="BI139">
        <v>1.3161638634604201E-2</v>
      </c>
    </row>
    <row r="140" spans="1:61" x14ac:dyDescent="0.25">
      <c r="A140" t="s">
        <v>1750</v>
      </c>
      <c r="B140" t="s">
        <v>1134</v>
      </c>
      <c r="C140">
        <v>6</v>
      </c>
      <c r="D140">
        <v>263.84851416666697</v>
      </c>
      <c r="E140">
        <v>1583.091085</v>
      </c>
      <c r="F140" t="e">
        <v>#N/A</v>
      </c>
      <c r="G140">
        <v>7.6098367565303193E-2</v>
      </c>
      <c r="H140" t="e">
        <v>#N/A</v>
      </c>
      <c r="I140">
        <v>0.11954605369832801</v>
      </c>
      <c r="J140">
        <v>0.69228724658936203</v>
      </c>
      <c r="K140">
        <v>0.10637720140217299</v>
      </c>
      <c r="L140">
        <v>0.99577051918105097</v>
      </c>
      <c r="M140">
        <v>1.61405594994866E-2</v>
      </c>
      <c r="N140">
        <v>0.15295780029300099</v>
      </c>
      <c r="O140">
        <v>63241.596923076897</v>
      </c>
      <c r="P140" s="1">
        <v>0.14399999999999999</v>
      </c>
      <c r="Q140">
        <v>0.14399999999999999</v>
      </c>
      <c r="R140">
        <v>0.71199999999999997</v>
      </c>
      <c r="S140">
        <v>12.25</v>
      </c>
      <c r="T140">
        <v>88268.448979591805</v>
      </c>
      <c r="U140" s="1">
        <v>129.23192530612201</v>
      </c>
      <c r="V140">
        <v>137270.96441832301</v>
      </c>
      <c r="W140" s="1">
        <v>0.85653587065701298</v>
      </c>
      <c r="X140">
        <v>8.3071268262415204E-2</v>
      </c>
      <c r="Y140">
        <v>6.0392861080571403E-2</v>
      </c>
      <c r="Z140">
        <v>0.143464129342987</v>
      </c>
      <c r="AA140">
        <v>137.27096441832299</v>
      </c>
      <c r="AB140">
        <v>3710.7959584018499</v>
      </c>
      <c r="AC140" s="1">
        <v>473.54459077128797</v>
      </c>
      <c r="AD140">
        <v>83217.979131254106</v>
      </c>
      <c r="AE140" s="1">
        <v>27</v>
      </c>
      <c r="AF140">
        <v>36246</v>
      </c>
      <c r="AG140" s="1">
        <v>51329.447507759702</v>
      </c>
      <c r="AH140" s="1">
        <v>60.599948796566899</v>
      </c>
      <c r="AI140">
        <v>23.5675976531126</v>
      </c>
      <c r="AJ140">
        <v>38.356685696432898</v>
      </c>
      <c r="AK140">
        <v>2.8</v>
      </c>
      <c r="AL140">
        <v>1.882781</v>
      </c>
      <c r="AM140">
        <v>2.1919629999999999</v>
      </c>
      <c r="AN140">
        <v>0</v>
      </c>
      <c r="AO140" s="1">
        <v>0.88306992115927796</v>
      </c>
      <c r="AP140">
        <v>1716.0004030974601</v>
      </c>
      <c r="AQ140" s="1">
        <v>2663.9375964902201</v>
      </c>
      <c r="AR140" s="1">
        <v>8838.3533092791004</v>
      </c>
      <c r="AS140" s="1">
        <v>771.45839021637903</v>
      </c>
      <c r="AT140">
        <v>360.90158387822601</v>
      </c>
      <c r="AU140">
        <v>14350.6512829614</v>
      </c>
      <c r="AV140" s="1">
        <v>10970.4852603443</v>
      </c>
      <c r="AW140" s="1">
        <v>0.6333727415</v>
      </c>
      <c r="AX140">
        <v>3293.6105102858</v>
      </c>
      <c r="AY140" s="1">
        <v>0.19015413349999999</v>
      </c>
      <c r="AZ140">
        <v>954.67425074410005</v>
      </c>
      <c r="BA140">
        <v>5.5117402099999997E-2</v>
      </c>
      <c r="BB140">
        <v>2101.9710548209</v>
      </c>
      <c r="BC140" s="1">
        <v>0.1213557229</v>
      </c>
      <c r="BD140">
        <v>17320.7410761951</v>
      </c>
      <c r="BE140" s="1">
        <v>0.59091917749959799</v>
      </c>
      <c r="BF140">
        <v>0.21519131198362401</v>
      </c>
      <c r="BG140">
        <v>0.155169097971396</v>
      </c>
      <c r="BH140">
        <v>2.4377120527524498E-2</v>
      </c>
      <c r="BI140">
        <v>1.4343292017856999E-2</v>
      </c>
    </row>
    <row r="141" spans="1:61" x14ac:dyDescent="0.25">
      <c r="A141" t="s">
        <v>1754</v>
      </c>
      <c r="B141" t="s">
        <v>1139</v>
      </c>
      <c r="C141">
        <v>17</v>
      </c>
      <c r="D141">
        <v>331.38608423529399</v>
      </c>
      <c r="E141">
        <v>5633.5634319999999</v>
      </c>
      <c r="F141">
        <v>0.17292958935598901</v>
      </c>
      <c r="G141">
        <v>7.2633919533779498E-2</v>
      </c>
      <c r="H141" t="e">
        <v>#N/A</v>
      </c>
      <c r="I141">
        <v>6.5224430106004996E-2</v>
      </c>
      <c r="J141">
        <v>0.61306094268272904</v>
      </c>
      <c r="K141">
        <v>7.4883299222454097E-2</v>
      </c>
      <c r="L141">
        <v>0.18603954825001801</v>
      </c>
      <c r="M141">
        <v>8.19204208226611E-2</v>
      </c>
      <c r="N141">
        <v>0.10111387872305901</v>
      </c>
      <c r="O141">
        <v>80022.021699955003</v>
      </c>
      <c r="P141" s="1">
        <v>0.154195011337868</v>
      </c>
      <c r="Q141">
        <v>0.24716553287981899</v>
      </c>
      <c r="R141">
        <v>0.59863945578231303</v>
      </c>
      <c r="S141">
        <v>33.35</v>
      </c>
      <c r="T141">
        <v>116023.165517241</v>
      </c>
      <c r="U141" s="1">
        <v>168.92244173912999</v>
      </c>
      <c r="V141">
        <v>461491.78071418602</v>
      </c>
      <c r="W141" s="1">
        <v>0.67164456939830397</v>
      </c>
      <c r="X141">
        <v>0.29637746002237803</v>
      </c>
      <c r="Y141">
        <v>3.1977970579318199E-2</v>
      </c>
      <c r="Z141">
        <v>0.32835543060169597</v>
      </c>
      <c r="AA141">
        <v>461.49178071418601</v>
      </c>
      <c r="AB141">
        <v>14650.3491078469</v>
      </c>
      <c r="AC141" s="1">
        <v>878.27928090683497</v>
      </c>
      <c r="AD141">
        <v>383654.41715266102</v>
      </c>
      <c r="AE141" s="1">
        <v>578</v>
      </c>
      <c r="AF141">
        <v>73122</v>
      </c>
      <c r="AG141" s="1">
        <v>174522.89131613201</v>
      </c>
      <c r="AH141" s="1">
        <v>70.449991947095995</v>
      </c>
      <c r="AI141">
        <v>25.660099599204099</v>
      </c>
      <c r="AJ141">
        <v>41.360498738194799</v>
      </c>
      <c r="AK141">
        <v>0</v>
      </c>
      <c r="AL141">
        <v>0</v>
      </c>
      <c r="AM141">
        <v>0</v>
      </c>
      <c r="AN141">
        <v>0</v>
      </c>
      <c r="AO141">
        <v>0.39040404067263101</v>
      </c>
      <c r="AP141">
        <v>2119.72991413723</v>
      </c>
      <c r="AQ141" s="1">
        <v>2843.5281440175299</v>
      </c>
      <c r="AR141" s="1">
        <v>11500.410333890401</v>
      </c>
      <c r="AS141" s="1">
        <v>1535.07353283317</v>
      </c>
      <c r="AT141">
        <v>636.11311264276901</v>
      </c>
      <c r="AU141">
        <v>18634.855037521102</v>
      </c>
      <c r="AV141" s="1">
        <v>2333.3309765028998</v>
      </c>
      <c r="AW141" s="1">
        <v>0.12910374080000001</v>
      </c>
      <c r="AX141">
        <v>12646.094106569901</v>
      </c>
      <c r="AY141" s="1">
        <v>0.69971130209999999</v>
      </c>
      <c r="AZ141">
        <v>2347.9282317827001</v>
      </c>
      <c r="BA141">
        <v>0.1299114103</v>
      </c>
      <c r="BB141">
        <v>745.94930050439996</v>
      </c>
      <c r="BC141" s="1">
        <v>4.1273546799999998E-2</v>
      </c>
      <c r="BD141">
        <v>18073.302615359898</v>
      </c>
      <c r="BE141" s="1">
        <v>0.60530566476709202</v>
      </c>
      <c r="BF141">
        <v>0.22425895265200099</v>
      </c>
      <c r="BG141">
        <v>0.111884591994942</v>
      </c>
      <c r="BH141">
        <v>4.3679961355546797E-2</v>
      </c>
      <c r="BI141">
        <v>1.48708292304182E-2</v>
      </c>
    </row>
    <row r="142" spans="1:61" x14ac:dyDescent="0.25">
      <c r="A142" t="s">
        <v>1755</v>
      </c>
      <c r="B142" t="s">
        <v>1140</v>
      </c>
      <c r="C142">
        <v>29</v>
      </c>
      <c r="D142">
        <v>258.52967689655202</v>
      </c>
      <c r="E142">
        <v>7497.3606300000001</v>
      </c>
      <c r="F142">
        <v>2.93360893011235E-2</v>
      </c>
      <c r="G142">
        <v>6.8102764062338297E-2</v>
      </c>
      <c r="H142">
        <v>1.2929954749052899E-3</v>
      </c>
      <c r="I142">
        <v>6.9154494727497795E-2</v>
      </c>
      <c r="J142">
        <v>0.75670327049277197</v>
      </c>
      <c r="K142">
        <v>7.5410385941362804E-2</v>
      </c>
      <c r="L142">
        <v>0.316997664621053</v>
      </c>
      <c r="M142">
        <v>3.5481834368066803E-2</v>
      </c>
      <c r="N142">
        <v>0.146388253060806</v>
      </c>
      <c r="O142">
        <v>74029.463252726404</v>
      </c>
      <c r="P142" s="1">
        <v>0.19502868068833701</v>
      </c>
      <c r="Q142">
        <v>0.21414913957935</v>
      </c>
      <c r="R142">
        <v>0.59082217973231399</v>
      </c>
      <c r="S142">
        <v>55.5</v>
      </c>
      <c r="T142">
        <v>105778.144144144</v>
      </c>
      <c r="U142" s="1">
        <v>135.08757891891901</v>
      </c>
      <c r="V142">
        <v>311324.376029115</v>
      </c>
      <c r="W142" s="1">
        <v>0.80960516995437604</v>
      </c>
      <c r="X142">
        <v>0.16778113802910999</v>
      </c>
      <c r="Y142">
        <v>2.2613692016513798E-2</v>
      </c>
      <c r="Z142">
        <v>0.19039483004562399</v>
      </c>
      <c r="AA142">
        <v>311.324376029115</v>
      </c>
      <c r="AB142">
        <v>10693.4784061468</v>
      </c>
      <c r="AC142" s="1">
        <v>1065.01236822591</v>
      </c>
      <c r="AD142" s="1">
        <v>213257.51317276299</v>
      </c>
      <c r="AE142" s="1">
        <v>376</v>
      </c>
      <c r="AF142">
        <v>54211.5</v>
      </c>
      <c r="AG142" s="1">
        <v>112059.98856548899</v>
      </c>
      <c r="AH142" s="1">
        <v>81.799985487716</v>
      </c>
      <c r="AI142">
        <v>30.795099961532198</v>
      </c>
      <c r="AJ142">
        <v>45.098498845130003</v>
      </c>
      <c r="AK142">
        <v>1.3</v>
      </c>
      <c r="AL142">
        <v>0.76512400000000003</v>
      </c>
      <c r="AM142">
        <v>1.0775760000000001</v>
      </c>
      <c r="AN142">
        <v>0</v>
      </c>
      <c r="AO142">
        <v>0.70433683411283199</v>
      </c>
      <c r="AP142">
        <v>1878.30976325865</v>
      </c>
      <c r="AQ142" s="1">
        <v>3191.7673446635299</v>
      </c>
      <c r="AR142" s="1">
        <v>8668.7175497385597</v>
      </c>
      <c r="AS142" s="1">
        <v>983.75286370611798</v>
      </c>
      <c r="AT142" s="1">
        <v>318.09039576638298</v>
      </c>
      <c r="AU142">
        <v>15040.637917133199</v>
      </c>
      <c r="AV142" s="1">
        <v>3662.8210763325001</v>
      </c>
      <c r="AW142" s="1">
        <v>0.25178257300000001</v>
      </c>
      <c r="AX142">
        <v>9118.0888120205</v>
      </c>
      <c r="AY142" s="1">
        <v>0.62677805279999999</v>
      </c>
      <c r="AZ142">
        <v>928.33408033729995</v>
      </c>
      <c r="BA142">
        <v>6.3813748599999998E-2</v>
      </c>
      <c r="BB142">
        <v>838.31201542639997</v>
      </c>
      <c r="BC142" s="1">
        <v>5.7625625700000002E-2</v>
      </c>
      <c r="BD142">
        <v>14547.5559841167</v>
      </c>
      <c r="BE142" s="1">
        <v>0.63799056919346597</v>
      </c>
      <c r="BF142">
        <v>0.22856027470996801</v>
      </c>
      <c r="BG142">
        <v>7.33202832431082E-2</v>
      </c>
      <c r="BH142">
        <v>4.4450346332238003E-2</v>
      </c>
      <c r="BI142">
        <v>1.5678526521220499E-2</v>
      </c>
    </row>
    <row r="143" spans="1:61" x14ac:dyDescent="0.25">
      <c r="A143" t="s">
        <v>1758</v>
      </c>
      <c r="B143" t="s">
        <v>1143</v>
      </c>
      <c r="C143">
        <v>14</v>
      </c>
      <c r="D143">
        <v>177.41671935714299</v>
      </c>
      <c r="E143">
        <v>2483.8340710000002</v>
      </c>
      <c r="F143">
        <v>0.119816894963029</v>
      </c>
      <c r="G143">
        <v>6.0345328408232098E-2</v>
      </c>
      <c r="H143" t="e">
        <v>#N/A</v>
      </c>
      <c r="I143">
        <v>3.7354879128789001E-2</v>
      </c>
      <c r="J143">
        <v>0.73342788119883295</v>
      </c>
      <c r="K143">
        <v>4.8014987687958803E-2</v>
      </c>
      <c r="L143">
        <v>0.36602914353409699</v>
      </c>
      <c r="M143">
        <v>6.17930157673275E-2</v>
      </c>
      <c r="N143">
        <v>0.165530357380404</v>
      </c>
      <c r="O143">
        <v>68062.066384640406</v>
      </c>
      <c r="P143" s="1">
        <v>0.259493670886076</v>
      </c>
      <c r="Q143">
        <v>0.20253164556962</v>
      </c>
      <c r="R143">
        <v>0.537974683544304</v>
      </c>
      <c r="S143">
        <v>18.8</v>
      </c>
      <c r="T143">
        <v>86334.468085106404</v>
      </c>
      <c r="U143" s="1">
        <v>132.11883356383001</v>
      </c>
      <c r="V143">
        <v>266915.792701517</v>
      </c>
      <c r="W143" s="1">
        <v>0.837515826776696</v>
      </c>
      <c r="X143">
        <v>0.14619383423079901</v>
      </c>
      <c r="Y143">
        <v>1.6290338992504899E-2</v>
      </c>
      <c r="Z143">
        <v>0.162484173223304</v>
      </c>
      <c r="AA143">
        <v>266.91579270151698</v>
      </c>
      <c r="AB143">
        <v>8997.8502432741607</v>
      </c>
      <c r="AC143" s="1">
        <v>973.03603659279997</v>
      </c>
      <c r="AD143">
        <v>194980.964978745</v>
      </c>
      <c r="AE143" s="1">
        <v>309</v>
      </c>
      <c r="AF143">
        <v>48346</v>
      </c>
      <c r="AG143" s="1">
        <v>79979.803306666698</v>
      </c>
      <c r="AH143" s="1">
        <v>70.299942222650202</v>
      </c>
      <c r="AI143">
        <v>31.465699148640098</v>
      </c>
      <c r="AJ143">
        <v>42.4929988086393</v>
      </c>
      <c r="AK143">
        <v>1.25</v>
      </c>
      <c r="AL143">
        <v>1.2428570000000001</v>
      </c>
      <c r="AM143">
        <v>1.1636580000000001</v>
      </c>
      <c r="AN143">
        <v>0</v>
      </c>
      <c r="AO143">
        <v>0.98863083928985596</v>
      </c>
      <c r="AP143">
        <v>1829.4532646339601</v>
      </c>
      <c r="AQ143" s="1">
        <v>3032.2340280032299</v>
      </c>
      <c r="AR143" s="1">
        <v>9022.6299540924501</v>
      </c>
      <c r="AS143" s="1">
        <v>822.29295179033704</v>
      </c>
      <c r="AT143" s="1">
        <v>227.501303970961</v>
      </c>
      <c r="AU143">
        <v>14934.1115024909</v>
      </c>
      <c r="AV143" s="1">
        <v>5443.9670623880002</v>
      </c>
      <c r="AW143" s="1">
        <v>0.33686120489999999</v>
      </c>
      <c r="AX143">
        <v>8269.3999675509003</v>
      </c>
      <c r="AY143" s="1">
        <v>0.51169303649999998</v>
      </c>
      <c r="AZ143">
        <v>1307.9364753376001</v>
      </c>
      <c r="BA143" s="1">
        <v>8.0932351700000002E-2</v>
      </c>
      <c r="BB143">
        <v>1139.5573581343999</v>
      </c>
      <c r="BC143" s="1">
        <v>7.0513406900000006E-2</v>
      </c>
      <c r="BD143">
        <v>16160.8608634109</v>
      </c>
      <c r="BE143" s="1">
        <v>0.49408337846973199</v>
      </c>
      <c r="BF143">
        <v>0.20941572239471501</v>
      </c>
      <c r="BG143">
        <v>0.24199843562183199</v>
      </c>
      <c r="BH143">
        <v>3.2802879734425902E-2</v>
      </c>
      <c r="BI143">
        <v>2.1699583779295099E-2</v>
      </c>
    </row>
    <row r="144" spans="1:61" x14ac:dyDescent="0.25">
      <c r="A144" t="s">
        <v>1910</v>
      </c>
      <c r="B144" t="s">
        <v>1147</v>
      </c>
      <c r="C144">
        <v>41</v>
      </c>
      <c r="D144">
        <v>53.7243478536585</v>
      </c>
      <c r="E144">
        <v>2202.6982619999999</v>
      </c>
      <c r="F144">
        <v>1.1614099474356401E-2</v>
      </c>
      <c r="G144">
        <v>1.7842817173265999E-2</v>
      </c>
      <c r="H144" t="e">
        <v>#N/A</v>
      </c>
      <c r="I144">
        <v>6.8422296723577497E-2</v>
      </c>
      <c r="J144">
        <v>0.83829457278799802</v>
      </c>
      <c r="K144">
        <v>6.3093499379378304E-2</v>
      </c>
      <c r="L144">
        <v>0.94423473933575397</v>
      </c>
      <c r="M144">
        <v>5.0939648096384998E-3</v>
      </c>
      <c r="N144">
        <v>0.18971382116275601</v>
      </c>
      <c r="O144">
        <v>61718.469641377698</v>
      </c>
      <c r="P144" s="1">
        <v>0.32236842105263203</v>
      </c>
      <c r="Q144">
        <v>0.177631578947368</v>
      </c>
      <c r="R144">
        <v>0.5</v>
      </c>
      <c r="S144">
        <v>24</v>
      </c>
      <c r="T144">
        <v>94813.625</v>
      </c>
      <c r="U144" s="1">
        <v>91.77909425</v>
      </c>
      <c r="V144">
        <v>245515.48404499501</v>
      </c>
      <c r="W144" s="1">
        <v>0.74114199660267799</v>
      </c>
      <c r="X144">
        <v>0.136669072192457</v>
      </c>
      <c r="Y144">
        <v>0.122188931204866</v>
      </c>
      <c r="Z144">
        <v>0.25885800339732201</v>
      </c>
      <c r="AA144">
        <v>245.51548404499499</v>
      </c>
      <c r="AB144">
        <v>7020.7986571698702</v>
      </c>
      <c r="AC144" s="1">
        <v>634.60548551520105</v>
      </c>
      <c r="AD144">
        <v>155791.46905871999</v>
      </c>
      <c r="AE144" s="1">
        <v>158</v>
      </c>
      <c r="AF144">
        <v>37865</v>
      </c>
      <c r="AG144" s="1">
        <v>59963.428752931999</v>
      </c>
      <c r="AH144" s="1">
        <v>51.749994514171199</v>
      </c>
      <c r="AI144">
        <v>23.049997976582301</v>
      </c>
      <c r="AJ144">
        <v>37.971694283979403</v>
      </c>
      <c r="AK144">
        <v>2.72</v>
      </c>
      <c r="AL144">
        <v>1.481649</v>
      </c>
      <c r="AM144">
        <v>2.1837780000000002</v>
      </c>
      <c r="AN144">
        <v>0</v>
      </c>
      <c r="AO144">
        <v>0.81571849712546096</v>
      </c>
      <c r="AP144">
        <v>1896.77906505744</v>
      </c>
      <c r="AQ144" s="1">
        <v>3007.4213088020301</v>
      </c>
      <c r="AR144" s="1">
        <v>10257.767316474999</v>
      </c>
      <c r="AS144" s="1">
        <v>978.33552928095196</v>
      </c>
      <c r="AT144">
        <v>519.32388549730501</v>
      </c>
      <c r="AU144">
        <v>16659.627105112799</v>
      </c>
      <c r="AV144" s="1">
        <v>7458.6858587188999</v>
      </c>
      <c r="AW144" s="1">
        <v>0.45394307210000001</v>
      </c>
      <c r="AX144">
        <v>6053.3746354409004</v>
      </c>
      <c r="AY144" s="1">
        <v>0.36841442720000001</v>
      </c>
      <c r="AZ144">
        <v>1562.3786147666001</v>
      </c>
      <c r="BA144">
        <v>9.5087923199999994E-2</v>
      </c>
      <c r="BB144">
        <v>1356.4446683496999</v>
      </c>
      <c r="BC144" s="1">
        <v>8.2554577500000004E-2</v>
      </c>
      <c r="BD144">
        <v>16430.8837772761</v>
      </c>
      <c r="BE144" s="1">
        <v>0.53571543692482404</v>
      </c>
      <c r="BF144">
        <v>0.19164927225247999</v>
      </c>
      <c r="BG144">
        <v>0.23538972066710401</v>
      </c>
      <c r="BH144">
        <v>2.4485565238517699E-2</v>
      </c>
      <c r="BI144">
        <v>1.2760004917074999E-2</v>
      </c>
    </row>
    <row r="145" spans="1:61" x14ac:dyDescent="0.25">
      <c r="A145" t="s">
        <v>1762</v>
      </c>
      <c r="B145" t="s">
        <v>1149</v>
      </c>
      <c r="C145">
        <v>70</v>
      </c>
      <c r="D145">
        <v>283.59677474285701</v>
      </c>
      <c r="E145">
        <v>19851.774232</v>
      </c>
      <c r="F145">
        <v>3.4047836701623199E-3</v>
      </c>
      <c r="G145">
        <v>0.46622785902402197</v>
      </c>
      <c r="H145">
        <v>1.9236194158639901E-3</v>
      </c>
      <c r="I145">
        <v>0.15993845975089699</v>
      </c>
      <c r="J145">
        <v>0.246325669600783</v>
      </c>
      <c r="K145">
        <v>0.12217960853827201</v>
      </c>
      <c r="L145">
        <v>0.98941287724955196</v>
      </c>
      <c r="M145">
        <v>2.3805027750457699E-2</v>
      </c>
      <c r="N145">
        <v>0.21926131975420601</v>
      </c>
      <c r="O145">
        <v>72279.897366784193</v>
      </c>
      <c r="P145" s="1">
        <v>0.16792842395044699</v>
      </c>
      <c r="Q145">
        <v>0.205781142463868</v>
      </c>
      <c r="R145">
        <v>0.62629043358568504</v>
      </c>
      <c r="S145">
        <v>297.32</v>
      </c>
      <c r="T145">
        <v>112976.219460514</v>
      </c>
      <c r="U145" s="1">
        <v>66.769050961926496</v>
      </c>
      <c r="V145">
        <v>167695.17178135901</v>
      </c>
      <c r="W145" s="1">
        <v>0.64419240091823404</v>
      </c>
      <c r="X145">
        <v>0.27274972824126997</v>
      </c>
      <c r="Y145">
        <v>8.3057870840495804E-2</v>
      </c>
      <c r="Z145">
        <v>0.35580759908176601</v>
      </c>
      <c r="AA145">
        <v>167.69517178135899</v>
      </c>
      <c r="AB145">
        <v>6610.4759436798704</v>
      </c>
      <c r="AC145" s="1">
        <v>567.98660201486803</v>
      </c>
      <c r="AD145">
        <v>74144.785856198898</v>
      </c>
      <c r="AE145" s="1">
        <v>17</v>
      </c>
      <c r="AF145">
        <v>34425.5</v>
      </c>
      <c r="AG145" s="1">
        <v>47899.209229474502</v>
      </c>
      <c r="AH145" s="1">
        <v>67.919997260071099</v>
      </c>
      <c r="AI145">
        <v>32.085599651559001</v>
      </c>
      <c r="AJ145">
        <v>48.062399089652999</v>
      </c>
      <c r="AK145">
        <v>2</v>
      </c>
      <c r="AL145">
        <v>1.315148</v>
      </c>
      <c r="AM145">
        <v>1.5096039999999999</v>
      </c>
      <c r="AN145">
        <v>0</v>
      </c>
      <c r="AO145">
        <v>1.0005203513382099</v>
      </c>
      <c r="AP145">
        <v>4059.3210797300799</v>
      </c>
      <c r="AQ145" s="1">
        <v>4050.3074642260699</v>
      </c>
      <c r="AR145" s="1">
        <v>11367.965654990499</v>
      </c>
      <c r="AS145" s="1">
        <v>1807.2208343055599</v>
      </c>
      <c r="AT145">
        <v>890.50967250592805</v>
      </c>
      <c r="AU145">
        <v>22175.324705758099</v>
      </c>
      <c r="AV145" s="1">
        <v>10766.959423517599</v>
      </c>
      <c r="AW145" s="1">
        <v>0.51879800620000005</v>
      </c>
      <c r="AX145">
        <v>5238.7093435579</v>
      </c>
      <c r="AY145" s="1">
        <v>0.25242334960000001</v>
      </c>
      <c r="AZ145">
        <v>917.61100423079995</v>
      </c>
      <c r="BA145" s="1">
        <v>4.4214410099999997E-2</v>
      </c>
      <c r="BB145">
        <v>3830.3840727228999</v>
      </c>
      <c r="BC145" s="1">
        <v>0.1845642341</v>
      </c>
      <c r="BD145">
        <v>20753.663844029201</v>
      </c>
      <c r="BE145" s="1">
        <v>0.57993914089401299</v>
      </c>
      <c r="BF145">
        <v>0.24762804605723099</v>
      </c>
      <c r="BG145">
        <v>0.12837178931088999</v>
      </c>
      <c r="BH145">
        <v>2.9481915777417201E-2</v>
      </c>
      <c r="BI145">
        <v>1.45791079604481E-2</v>
      </c>
    </row>
    <row r="146" spans="1:61" x14ac:dyDescent="0.25">
      <c r="A146" t="s">
        <v>1763</v>
      </c>
      <c r="B146" t="s">
        <v>1150</v>
      </c>
      <c r="C146">
        <v>5</v>
      </c>
      <c r="D146">
        <v>150.95533459999999</v>
      </c>
      <c r="E146">
        <v>754.77667299999996</v>
      </c>
      <c r="F146">
        <v>1.27589825969791E-2</v>
      </c>
      <c r="G146">
        <v>1.6678502750003699E-2</v>
      </c>
      <c r="H146" t="e">
        <v>#N/A</v>
      </c>
      <c r="I146">
        <v>1.8295566575208901E-2</v>
      </c>
      <c r="J146">
        <v>0.87540790994458095</v>
      </c>
      <c r="K146">
        <v>7.5654911481374598E-2</v>
      </c>
      <c r="L146">
        <v>0.99619101626536199</v>
      </c>
      <c r="M146" t="e">
        <v>#N/A</v>
      </c>
      <c r="N146">
        <v>0.222814578280457</v>
      </c>
      <c r="O146">
        <v>54187.249653259401</v>
      </c>
      <c r="P146" s="1">
        <v>0.30357142857142899</v>
      </c>
      <c r="Q146">
        <v>0.19642857142857101</v>
      </c>
      <c r="R146">
        <v>0.5</v>
      </c>
      <c r="S146">
        <v>9</v>
      </c>
      <c r="T146">
        <v>91748.777777777796</v>
      </c>
      <c r="U146" s="1">
        <v>83.864074777777802</v>
      </c>
      <c r="V146">
        <v>170727.16289418199</v>
      </c>
      <c r="W146" s="1">
        <v>0.68076083292307199</v>
      </c>
      <c r="X146">
        <v>9.7396354890638706E-2</v>
      </c>
      <c r="Y146">
        <v>0.22184281218629001</v>
      </c>
      <c r="Z146">
        <v>0.31923916707692801</v>
      </c>
      <c r="AA146">
        <v>170.72716289418199</v>
      </c>
      <c r="AB146">
        <v>4179.7741144551801</v>
      </c>
      <c r="AC146" s="1">
        <v>455.656371351583</v>
      </c>
      <c r="AD146">
        <v>132347.15909203599</v>
      </c>
      <c r="AE146" s="1">
        <v>101</v>
      </c>
      <c r="AF146">
        <v>38107.5</v>
      </c>
      <c r="AG146" s="1">
        <v>56934.305982215003</v>
      </c>
      <c r="AH146" s="1">
        <v>37.649990240271201</v>
      </c>
      <c r="AI146">
        <v>19.999990880430602</v>
      </c>
      <c r="AJ146">
        <v>25.818169359503699</v>
      </c>
      <c r="AK146">
        <v>0.5</v>
      </c>
      <c r="AL146">
        <v>0.28522700000000001</v>
      </c>
      <c r="AM146">
        <v>0.393148</v>
      </c>
      <c r="AN146">
        <v>0</v>
      </c>
      <c r="AO146">
        <v>0.67047149248292803</v>
      </c>
      <c r="AP146">
        <v>2508.8813787439299</v>
      </c>
      <c r="AQ146" s="1">
        <v>5177.17997890483</v>
      </c>
      <c r="AR146" s="1">
        <v>8871.2794784530997</v>
      </c>
      <c r="AS146" s="1">
        <v>936.41705590972799</v>
      </c>
      <c r="AT146">
        <v>44.290226759565002</v>
      </c>
      <c r="AU146">
        <v>17538.048118771199</v>
      </c>
      <c r="AV146" s="1">
        <v>11214.2827858497</v>
      </c>
      <c r="AW146" s="1">
        <v>0.65066501529999998</v>
      </c>
      <c r="AX146">
        <v>3187.4728963132002</v>
      </c>
      <c r="AY146" s="1">
        <v>0.18494068150000001</v>
      </c>
      <c r="AZ146">
        <v>1096.9755151345</v>
      </c>
      <c r="BA146">
        <v>6.3647725299999999E-2</v>
      </c>
      <c r="BB146">
        <v>1736.3783028014</v>
      </c>
      <c r="BC146" s="1">
        <v>0.100746578</v>
      </c>
      <c r="BD146">
        <v>17235.109500098799</v>
      </c>
      <c r="BE146" s="1">
        <v>0.51018436493978403</v>
      </c>
      <c r="BF146">
        <v>0.29567746998102501</v>
      </c>
      <c r="BG146">
        <v>0.154012477257258</v>
      </c>
      <c r="BH146">
        <v>2.8876020804099501E-2</v>
      </c>
      <c r="BI146">
        <v>1.1249667017833399E-2</v>
      </c>
    </row>
    <row r="147" spans="1:61" x14ac:dyDescent="0.25">
      <c r="A147" t="s">
        <v>1770</v>
      </c>
      <c r="B147" t="s">
        <v>1158</v>
      </c>
      <c r="C147">
        <v>39</v>
      </c>
      <c r="D147">
        <v>99.418665589743597</v>
      </c>
      <c r="E147">
        <v>3877.3279579999999</v>
      </c>
      <c r="F147">
        <v>3.68786326552542E-2</v>
      </c>
      <c r="G147">
        <v>4.67062560320805E-2</v>
      </c>
      <c r="H147" t="e">
        <v>#N/A</v>
      </c>
      <c r="I147">
        <v>5.2781663637815897E-2</v>
      </c>
      <c r="J147">
        <v>0.77692264748017004</v>
      </c>
      <c r="K147">
        <v>8.61854877699086E-2</v>
      </c>
      <c r="L147">
        <v>0.41888332220857299</v>
      </c>
      <c r="M147">
        <v>3.1074909018580298E-2</v>
      </c>
      <c r="N147">
        <v>0.15599870398070401</v>
      </c>
      <c r="O147">
        <v>68465.397101802198</v>
      </c>
      <c r="P147" s="1">
        <v>0.160583941605839</v>
      </c>
      <c r="Q147">
        <v>0.153284671532847</v>
      </c>
      <c r="R147">
        <v>0.68613138686131403</v>
      </c>
      <c r="S147">
        <v>50</v>
      </c>
      <c r="T147">
        <v>91242.880000000005</v>
      </c>
      <c r="U147" s="1">
        <v>77.546559160000001</v>
      </c>
      <c r="V147">
        <v>265804.67300259299</v>
      </c>
      <c r="W147" s="1">
        <v>0.75584939156873099</v>
      </c>
      <c r="X147">
        <v>0.20053948727488499</v>
      </c>
      <c r="Y147">
        <v>4.3611121156384103E-2</v>
      </c>
      <c r="Z147">
        <v>0.24415060843126901</v>
      </c>
      <c r="AA147">
        <v>265.80467300259301</v>
      </c>
      <c r="AB147">
        <v>6299.0088185880504</v>
      </c>
      <c r="AC147" s="1">
        <v>637.70151939259802</v>
      </c>
      <c r="AD147" s="1">
        <v>210591.804374397</v>
      </c>
      <c r="AE147" s="1">
        <v>368</v>
      </c>
      <c r="AF147">
        <v>47787</v>
      </c>
      <c r="AG147" s="1">
        <v>82807.096681960204</v>
      </c>
      <c r="AH147" s="1">
        <v>49.1999980421011</v>
      </c>
      <c r="AI147">
        <v>19.999999486512898</v>
      </c>
      <c r="AJ147">
        <v>32.089597373464997</v>
      </c>
      <c r="AK147">
        <v>3.4</v>
      </c>
      <c r="AL147">
        <v>2.9888680000000001</v>
      </c>
      <c r="AM147">
        <v>3.3291729999999999</v>
      </c>
      <c r="AN147">
        <v>3883.59159016489</v>
      </c>
      <c r="AO147">
        <v>1.0560366714184299</v>
      </c>
      <c r="AP147">
        <v>1779.4563716913201</v>
      </c>
      <c r="AQ147" s="1">
        <v>2473.9121564913498</v>
      </c>
      <c r="AR147" s="1">
        <v>9448.7065311074293</v>
      </c>
      <c r="AS147" s="1">
        <v>804.395236561003</v>
      </c>
      <c r="AT147">
        <v>535.09651813673099</v>
      </c>
      <c r="AU147">
        <v>15041.5668139878</v>
      </c>
      <c r="AV147" s="1">
        <v>5050.7787582030996</v>
      </c>
      <c r="AW147" s="1">
        <v>0.28870068529999998</v>
      </c>
      <c r="AX147">
        <v>9643.9059229220002</v>
      </c>
      <c r="AY147" s="1">
        <v>0.55124217119999996</v>
      </c>
      <c r="AZ147">
        <v>1167.2700138144</v>
      </c>
      <c r="BA147">
        <v>6.6720731399999997E-2</v>
      </c>
      <c r="BB147">
        <v>1632.9076851955001</v>
      </c>
      <c r="BC147" s="1">
        <v>9.3336412100000002E-2</v>
      </c>
      <c r="BD147">
        <v>17494.862380135</v>
      </c>
      <c r="BE147" s="1">
        <v>0.58577796346920896</v>
      </c>
      <c r="BF147">
        <v>0.24460166871865899</v>
      </c>
      <c r="BG147">
        <v>0.139817483638637</v>
      </c>
      <c r="BH147">
        <v>1.8281304951806101E-2</v>
      </c>
      <c r="BI147">
        <v>1.1521579221688401E-2</v>
      </c>
    </row>
    <row r="148" spans="1:61" x14ac:dyDescent="0.25">
      <c r="A148" t="s">
        <v>1778</v>
      </c>
      <c r="B148" t="s">
        <v>1166</v>
      </c>
      <c r="C148">
        <v>10</v>
      </c>
      <c r="D148">
        <v>642.70130210000002</v>
      </c>
      <c r="E148">
        <v>6427.0130209999998</v>
      </c>
      <c r="F148">
        <v>5.7353842546564698E-2</v>
      </c>
      <c r="G148">
        <v>1.36448475682589E-2</v>
      </c>
      <c r="H148" t="e">
        <v>#N/A</v>
      </c>
      <c r="I148">
        <v>3.5124863276589299E-2</v>
      </c>
      <c r="J148">
        <v>0.84316401266609797</v>
      </c>
      <c r="K148">
        <v>5.0410817128589101E-2</v>
      </c>
      <c r="L148">
        <v>6.7693506259986894E-2</v>
      </c>
      <c r="M148">
        <v>2.4087026161664998E-2</v>
      </c>
      <c r="N148">
        <v>0.18588074064211099</v>
      </c>
      <c r="O148">
        <v>82863.477445514494</v>
      </c>
      <c r="P148" s="1">
        <v>0.21296296296296299</v>
      </c>
      <c r="Q148">
        <v>0.17361111111111099</v>
      </c>
      <c r="R148">
        <v>0.61342592592592604</v>
      </c>
      <c r="S148">
        <v>44</v>
      </c>
      <c r="T148">
        <v>121551.5</v>
      </c>
      <c r="U148" s="1">
        <v>146.06847775</v>
      </c>
      <c r="V148">
        <v>460224.93969364598</v>
      </c>
      <c r="W148" s="1">
        <v>0.91638104801084497</v>
      </c>
      <c r="X148">
        <v>7.0214716008234701E-2</v>
      </c>
      <c r="Y148">
        <v>1.34042359809199E-2</v>
      </c>
      <c r="Z148">
        <v>8.3618951989154602E-2</v>
      </c>
      <c r="AA148">
        <v>460.22493969364598</v>
      </c>
      <c r="AB148">
        <v>18026.4315042532</v>
      </c>
      <c r="AC148" s="1">
        <v>1562.0500514308801</v>
      </c>
      <c r="AD148">
        <v>392453.09299161099</v>
      </c>
      <c r="AE148" s="1">
        <v>581</v>
      </c>
      <c r="AF148">
        <v>89225</v>
      </c>
      <c r="AG148" s="1">
        <v>232201.11238179001</v>
      </c>
      <c r="AH148" s="1">
        <v>112.75998467514501</v>
      </c>
      <c r="AI148">
        <v>37.184499805213903</v>
      </c>
      <c r="AJ148">
        <v>51.016495469220601</v>
      </c>
      <c r="AK148">
        <v>2</v>
      </c>
      <c r="AL148">
        <v>1.122546</v>
      </c>
      <c r="AM148">
        <v>1.3611580000000001</v>
      </c>
      <c r="AN148">
        <v>0</v>
      </c>
      <c r="AO148">
        <v>0.54865662041666996</v>
      </c>
      <c r="AP148">
        <v>2158.7554770258198</v>
      </c>
      <c r="AQ148" s="1">
        <v>2223.5515943884702</v>
      </c>
      <c r="AR148" s="1">
        <v>12645.493001872601</v>
      </c>
      <c r="AS148" s="1">
        <v>1629.4048752947101</v>
      </c>
      <c r="AT148" s="1">
        <v>1013.76556554513</v>
      </c>
      <c r="AU148">
        <v>19670.970514126799</v>
      </c>
      <c r="AV148" s="1">
        <v>2647.4860770086002</v>
      </c>
      <c r="AW148" s="1">
        <v>0.12899144269999999</v>
      </c>
      <c r="AX148">
        <v>15591.4114363107</v>
      </c>
      <c r="AY148" s="1">
        <v>0.75964843500000001</v>
      </c>
      <c r="AZ148">
        <v>1801.0520001462</v>
      </c>
      <c r="BA148">
        <v>8.77512815E-2</v>
      </c>
      <c r="BB148">
        <v>484.55987433659999</v>
      </c>
      <c r="BC148" s="1">
        <v>2.3608840799999999E-2</v>
      </c>
      <c r="BD148">
        <v>20524.5093878021</v>
      </c>
      <c r="BE148" s="1">
        <v>0.61713991946916702</v>
      </c>
      <c r="BF148">
        <v>0.210895568942877</v>
      </c>
      <c r="BG148">
        <v>0.12585006721570899</v>
      </c>
      <c r="BH148">
        <v>3.17384985295419E-2</v>
      </c>
      <c r="BI148">
        <v>1.4375945842705301E-2</v>
      </c>
    </row>
    <row r="149" spans="1:61" x14ac:dyDescent="0.25">
      <c r="A149" t="s">
        <v>1781</v>
      </c>
      <c r="B149" t="s">
        <v>1169</v>
      </c>
      <c r="C149">
        <v>53</v>
      </c>
      <c r="D149">
        <v>31.3963912641509</v>
      </c>
      <c r="E149">
        <v>1664.0087370000001</v>
      </c>
      <c r="F149" t="e">
        <v>#N/A</v>
      </c>
      <c r="G149">
        <v>3.5059735818379699E-2</v>
      </c>
      <c r="H149" t="e">
        <v>#N/A</v>
      </c>
      <c r="I149">
        <v>3.3049404143218698E-2</v>
      </c>
      <c r="J149">
        <v>0.82091968903899304</v>
      </c>
      <c r="K149">
        <v>0.105310326665708</v>
      </c>
      <c r="L149">
        <v>0.59998625068772204</v>
      </c>
      <c r="M149" t="e">
        <v>#N/A</v>
      </c>
      <c r="N149">
        <v>0.21309458775909201</v>
      </c>
      <c r="O149">
        <v>63411.668526785703</v>
      </c>
      <c r="P149" s="1">
        <v>0.128571428571429</v>
      </c>
      <c r="Q149">
        <v>0.214285714285714</v>
      </c>
      <c r="R149">
        <v>0.65714285714285703</v>
      </c>
      <c r="S149">
        <v>12</v>
      </c>
      <c r="T149">
        <v>93720.25</v>
      </c>
      <c r="U149" s="1">
        <v>138.66739475</v>
      </c>
      <c r="V149">
        <v>236673.318620923</v>
      </c>
      <c r="W149" s="1">
        <v>0.73149618409346595</v>
      </c>
      <c r="X149">
        <v>0.21231269701094499</v>
      </c>
      <c r="Y149">
        <v>5.6191118895588699E-2</v>
      </c>
      <c r="Z149">
        <v>0.26850381590653399</v>
      </c>
      <c r="AA149">
        <v>236.673318620923</v>
      </c>
      <c r="AB149">
        <v>6945.24117754076</v>
      </c>
      <c r="AC149" s="1">
        <v>675.74633173335303</v>
      </c>
      <c r="AD149">
        <v>166475.53659868101</v>
      </c>
      <c r="AE149" s="1">
        <v>207</v>
      </c>
      <c r="AF149">
        <v>41228</v>
      </c>
      <c r="AG149" s="1">
        <v>62228.830727298802</v>
      </c>
      <c r="AH149" s="1">
        <v>64.549979552227697</v>
      </c>
      <c r="AI149">
        <v>23.6183995310233</v>
      </c>
      <c r="AJ149">
        <v>39.759091620147501</v>
      </c>
      <c r="AK149">
        <v>3.5</v>
      </c>
      <c r="AL149">
        <v>1.109118</v>
      </c>
      <c r="AM149">
        <v>2.376976</v>
      </c>
      <c r="AN149">
        <v>0</v>
      </c>
      <c r="AO149">
        <v>0.78038244624685305</v>
      </c>
      <c r="AP149">
        <v>1712.9280313388199</v>
      </c>
      <c r="AQ149" s="1">
        <v>2492.2292340103299</v>
      </c>
      <c r="AR149" s="1">
        <v>10910.4792218408</v>
      </c>
      <c r="AS149" s="1">
        <v>1339.94483948434</v>
      </c>
      <c r="AT149">
        <v>461.098306120252</v>
      </c>
      <c r="AU149">
        <v>16916.679632794501</v>
      </c>
      <c r="AV149" s="1">
        <v>7441.4038242116003</v>
      </c>
      <c r="AW149" s="1">
        <v>0.43410556810000001</v>
      </c>
      <c r="AX149">
        <v>6033.8796753618999</v>
      </c>
      <c r="AY149" s="1">
        <v>0.35199551400000001</v>
      </c>
      <c r="AZ149">
        <v>1701.017188608</v>
      </c>
      <c r="BA149">
        <v>9.92314153E-2</v>
      </c>
      <c r="BB149">
        <v>1965.6213967531</v>
      </c>
      <c r="BC149" s="1">
        <v>0.11466750270000001</v>
      </c>
      <c r="BD149">
        <v>17141.922084934598</v>
      </c>
      <c r="BE149" s="1">
        <v>0.48874407608875797</v>
      </c>
      <c r="BF149">
        <v>0.20974646911665401</v>
      </c>
      <c r="BG149">
        <v>0.27184984761925302</v>
      </c>
      <c r="BH149">
        <v>1.8436898203117599E-2</v>
      </c>
      <c r="BI149">
        <v>1.1222708972216699E-2</v>
      </c>
    </row>
    <row r="150" spans="1:61" x14ac:dyDescent="0.25">
      <c r="A150" t="s">
        <v>1786</v>
      </c>
      <c r="B150" t="s">
        <v>1174</v>
      </c>
      <c r="C150">
        <v>37</v>
      </c>
      <c r="D150">
        <v>74.009711513513494</v>
      </c>
      <c r="E150">
        <v>2738.3593259999998</v>
      </c>
      <c r="F150">
        <v>1.14195926968044E-2</v>
      </c>
      <c r="G150">
        <v>0.109432729799675</v>
      </c>
      <c r="H150" t="e">
        <v>#N/A</v>
      </c>
      <c r="I150">
        <v>5.1315243421009502E-2</v>
      </c>
      <c r="J150">
        <v>0.71601343167200504</v>
      </c>
      <c r="K150">
        <v>0.11045895314852899</v>
      </c>
      <c r="L150">
        <v>0.46784026523005101</v>
      </c>
      <c r="M150">
        <v>2.2516847474923E-2</v>
      </c>
      <c r="N150">
        <v>0.162905198555791</v>
      </c>
      <c r="O150">
        <v>68619.695413618494</v>
      </c>
      <c r="P150" s="1">
        <v>0.219387755102041</v>
      </c>
      <c r="Q150">
        <v>9.6938775510204106E-2</v>
      </c>
      <c r="R150">
        <v>0.68367346938775497</v>
      </c>
      <c r="S150">
        <v>24</v>
      </c>
      <c r="T150">
        <v>101534.16666666701</v>
      </c>
      <c r="U150" s="1">
        <v>114.09830525</v>
      </c>
      <c r="V150">
        <v>331921.19871561398</v>
      </c>
      <c r="W150" s="1">
        <v>0.70920642907093101</v>
      </c>
      <c r="X150">
        <v>0.261457155870711</v>
      </c>
      <c r="Y150">
        <v>2.9336415058358701E-2</v>
      </c>
      <c r="Z150">
        <v>0.29079357092906899</v>
      </c>
      <c r="AA150">
        <v>331.92119871561403</v>
      </c>
      <c r="AB150">
        <v>10796.735738544199</v>
      </c>
      <c r="AC150" s="1">
        <v>1035.2903225966199</v>
      </c>
      <c r="AD150">
        <v>236303.834817928</v>
      </c>
      <c r="AE150" s="1">
        <v>429</v>
      </c>
      <c r="AF150">
        <v>47603.5</v>
      </c>
      <c r="AG150" s="1">
        <v>82761.454284777996</v>
      </c>
      <c r="AH150" s="1">
        <v>54.5799949295766</v>
      </c>
      <c r="AI150">
        <v>29.841498653856</v>
      </c>
      <c r="AJ150">
        <v>37.340897716920601</v>
      </c>
      <c r="AK150">
        <v>0</v>
      </c>
      <c r="AL150">
        <v>0</v>
      </c>
      <c r="AM150">
        <v>0</v>
      </c>
      <c r="AN150">
        <v>0</v>
      </c>
      <c r="AO150">
        <v>0.820535557037951</v>
      </c>
      <c r="AP150">
        <v>2233.4659669860998</v>
      </c>
      <c r="AQ150" s="1">
        <v>3079.3866312342402</v>
      </c>
      <c r="AR150" s="1">
        <v>8737.1982167690203</v>
      </c>
      <c r="AS150" s="1">
        <v>1113.1229386365801</v>
      </c>
      <c r="AT150" s="1">
        <v>270.11574886355902</v>
      </c>
      <c r="AU150">
        <v>15433.289502489501</v>
      </c>
      <c r="AV150" s="1">
        <v>3137.0767445172</v>
      </c>
      <c r="AW150" s="1">
        <v>0.18927379890000001</v>
      </c>
      <c r="AX150">
        <v>8915.0740891626992</v>
      </c>
      <c r="AY150" s="1">
        <v>0.5378860888</v>
      </c>
      <c r="AZ150">
        <v>1043.4570256964</v>
      </c>
      <c r="BA150">
        <v>6.2956405399999998E-2</v>
      </c>
      <c r="BB150">
        <v>3478.6711099487002</v>
      </c>
      <c r="BC150" s="1">
        <v>0.20988370689999999</v>
      </c>
      <c r="BD150">
        <v>16574.278969325002</v>
      </c>
      <c r="BE150" s="1">
        <v>0.51285827598446898</v>
      </c>
      <c r="BF150">
        <v>0.213686464392536</v>
      </c>
      <c r="BG150">
        <v>0.23814961326435299</v>
      </c>
      <c r="BH150">
        <v>2.3097803165644502E-2</v>
      </c>
      <c r="BI150">
        <v>1.22078431929967E-2</v>
      </c>
    </row>
    <row r="151" spans="1:61" x14ac:dyDescent="0.25">
      <c r="A151" t="s">
        <v>1785</v>
      </c>
      <c r="B151" t="s">
        <v>1173</v>
      </c>
      <c r="C151">
        <v>71</v>
      </c>
      <c r="D151">
        <v>24.220302014084499</v>
      </c>
      <c r="E151">
        <v>1719.641443</v>
      </c>
      <c r="F151">
        <v>7.9993393671413792E-3</v>
      </c>
      <c r="G151">
        <v>1.8135872027625101E-2</v>
      </c>
      <c r="H151" t="e">
        <v>#N/A</v>
      </c>
      <c r="I151">
        <v>6.6799097346426597E-2</v>
      </c>
      <c r="J151">
        <v>0.87497467215437097</v>
      </c>
      <c r="K151">
        <v>3.2091019104436402E-2</v>
      </c>
      <c r="L151">
        <v>0.49496438915444302</v>
      </c>
      <c r="M151">
        <v>1.4449997389583399E-2</v>
      </c>
      <c r="N151">
        <v>0.203680991338796</v>
      </c>
      <c r="O151">
        <v>59574.8132962366</v>
      </c>
      <c r="P151" s="1">
        <v>0.29370629370629397</v>
      </c>
      <c r="Q151">
        <v>0.160839160839161</v>
      </c>
      <c r="R151">
        <v>0.54545454545454497</v>
      </c>
      <c r="S151">
        <v>14</v>
      </c>
      <c r="T151">
        <v>95000.214285714304</v>
      </c>
      <c r="U151" s="1">
        <v>122.831531642857</v>
      </c>
      <c r="V151">
        <v>221442.02301595701</v>
      </c>
      <c r="W151" s="1">
        <v>0.76222040243184297</v>
      </c>
      <c r="X151">
        <v>0.16709601616466899</v>
      </c>
      <c r="Y151">
        <v>7.0683581403488294E-2</v>
      </c>
      <c r="Z151">
        <v>0.237779597568157</v>
      </c>
      <c r="AA151">
        <v>221.44202301595701</v>
      </c>
      <c r="AB151">
        <v>5258.2031194976298</v>
      </c>
      <c r="AC151" s="1">
        <v>621.05491487622896</v>
      </c>
      <c r="AD151">
        <v>140551.90148881599</v>
      </c>
      <c r="AE151" s="1">
        <v>115</v>
      </c>
      <c r="AF151">
        <v>38329</v>
      </c>
      <c r="AG151" s="1">
        <v>59486.248595707897</v>
      </c>
      <c r="AH151" s="1">
        <v>43.9999895974086</v>
      </c>
      <c r="AI151">
        <v>20.002997372647801</v>
      </c>
      <c r="AJ151">
        <v>32.247996277245903</v>
      </c>
      <c r="AK151">
        <v>2.5</v>
      </c>
      <c r="AL151">
        <v>0.96924999999999994</v>
      </c>
      <c r="AM151">
        <v>1.9064220000000001</v>
      </c>
      <c r="AN151">
        <v>2336.9770927299101</v>
      </c>
      <c r="AO151">
        <v>1.27305699898587</v>
      </c>
      <c r="AP151">
        <v>1982.467533495</v>
      </c>
      <c r="AQ151" s="1">
        <v>2525.8452787823398</v>
      </c>
      <c r="AR151" s="1">
        <v>9406.9223766666291</v>
      </c>
      <c r="AS151" s="1">
        <v>1359.9492263457901</v>
      </c>
      <c r="AT151">
        <v>648.58542723548396</v>
      </c>
      <c r="AU151">
        <v>15923.7698425252</v>
      </c>
      <c r="AV151" s="1">
        <v>7510.8688770528997</v>
      </c>
      <c r="AW151" s="1">
        <v>0.4526944437</v>
      </c>
      <c r="AX151">
        <v>6361.9450872391999</v>
      </c>
      <c r="AY151" s="1">
        <v>0.38344660780000001</v>
      </c>
      <c r="AZ151">
        <v>1432.1449831532</v>
      </c>
      <c r="BA151">
        <v>8.6318119400000004E-2</v>
      </c>
      <c r="BB151">
        <v>1286.5167840429001</v>
      </c>
      <c r="BC151" s="1">
        <v>7.75408291E-2</v>
      </c>
      <c r="BD151">
        <v>16591.475731488201</v>
      </c>
      <c r="BE151" s="1">
        <v>0.59951029248070398</v>
      </c>
      <c r="BF151">
        <v>0.26203987183674399</v>
      </c>
      <c r="BG151">
        <v>8.8711658592383599E-2</v>
      </c>
      <c r="BH151">
        <v>3.0333939151274299E-2</v>
      </c>
      <c r="BI151">
        <v>1.9404237938894699E-2</v>
      </c>
    </row>
    <row r="152" spans="1:61" x14ac:dyDescent="0.25">
      <c r="A152" t="s">
        <v>1911</v>
      </c>
      <c r="B152" t="s">
        <v>1179</v>
      </c>
      <c r="C152">
        <v>32</v>
      </c>
      <c r="D152">
        <v>124.31815756250001</v>
      </c>
      <c r="E152">
        <v>3978.1810420000002</v>
      </c>
      <c r="F152">
        <v>9.96621364123048E-3</v>
      </c>
      <c r="G152">
        <v>1.4446934224478101E-2</v>
      </c>
      <c r="H152" t="e">
        <v>#N/A</v>
      </c>
      <c r="I152">
        <v>3.9247740708024101E-2</v>
      </c>
      <c r="J152">
        <v>0.89596389316236602</v>
      </c>
      <c r="K152">
        <v>3.8527869293526702E-2</v>
      </c>
      <c r="L152">
        <v>0.31679417515645403</v>
      </c>
      <c r="M152">
        <v>8.9241019634274093E-3</v>
      </c>
      <c r="N152">
        <v>0.152756493876648</v>
      </c>
      <c r="O152">
        <v>71880.806420989</v>
      </c>
      <c r="P152" s="1">
        <v>0.12802768166090001</v>
      </c>
      <c r="Q152">
        <v>0.15570934256055399</v>
      </c>
      <c r="R152">
        <v>0.71626297577854703</v>
      </c>
      <c r="S152">
        <v>27.7</v>
      </c>
      <c r="T152">
        <v>110543.682310469</v>
      </c>
      <c r="U152" s="1">
        <v>143.616644115523</v>
      </c>
      <c r="V152">
        <v>268585.66483511002</v>
      </c>
      <c r="W152" s="1">
        <v>0.74157430201938701</v>
      </c>
      <c r="X152">
        <v>0.162767435383119</v>
      </c>
      <c r="Y152">
        <v>9.5658262597493396E-2</v>
      </c>
      <c r="Z152">
        <v>0.25842569798061199</v>
      </c>
      <c r="AA152">
        <v>268.58566483510998</v>
      </c>
      <c r="AB152">
        <v>9229.7073995256305</v>
      </c>
      <c r="AC152" s="1">
        <v>772.53673916633204</v>
      </c>
      <c r="AD152">
        <v>220363.71370082599</v>
      </c>
      <c r="AE152" s="1">
        <v>397</v>
      </c>
      <c r="AF152">
        <v>49846</v>
      </c>
      <c r="AG152" s="1">
        <v>85108.742474444807</v>
      </c>
      <c r="AH152" s="1">
        <v>74.999992662106493</v>
      </c>
      <c r="AI152">
        <v>28.4133990309873</v>
      </c>
      <c r="AJ152">
        <v>37.594096719220197</v>
      </c>
      <c r="AK152">
        <v>0</v>
      </c>
      <c r="AL152">
        <v>0</v>
      </c>
      <c r="AM152">
        <v>0</v>
      </c>
      <c r="AN152">
        <v>0</v>
      </c>
      <c r="AO152">
        <v>0.76741530848439699</v>
      </c>
      <c r="AP152">
        <v>2087.7030714078801</v>
      </c>
      <c r="AQ152" s="1">
        <v>2605.57691582303</v>
      </c>
      <c r="AR152" s="1">
        <v>10003.518009827199</v>
      </c>
      <c r="AS152" s="1">
        <v>1546.3419148232899</v>
      </c>
      <c r="AT152">
        <v>430.87996798110498</v>
      </c>
      <c r="AU152">
        <v>16674.019879862499</v>
      </c>
      <c r="AV152" s="1">
        <v>5464.4369079233002</v>
      </c>
      <c r="AW152" s="1">
        <v>0.34418632179999997</v>
      </c>
      <c r="AX152">
        <v>8340.6261413397006</v>
      </c>
      <c r="AY152" s="1">
        <v>0.52534771309999995</v>
      </c>
      <c r="AZ152">
        <v>1275.0886207957001</v>
      </c>
      <c r="BA152">
        <v>8.0313501600000003E-2</v>
      </c>
      <c r="BB152">
        <v>796.24016147429995</v>
      </c>
      <c r="BC152" s="1">
        <v>5.0152463500000001E-2</v>
      </c>
      <c r="BD152">
        <v>15876.391831532999</v>
      </c>
      <c r="BE152" s="1">
        <v>0.59407586196988904</v>
      </c>
      <c r="BF152">
        <v>0.220806402933342</v>
      </c>
      <c r="BG152">
        <v>0.12714441285648001</v>
      </c>
      <c r="BH152">
        <v>4.6118211310576702E-2</v>
      </c>
      <c r="BI152">
        <v>1.1855110929712301E-2</v>
      </c>
    </row>
    <row r="153" spans="1:61" x14ac:dyDescent="0.25">
      <c r="A153" t="s">
        <v>1792</v>
      </c>
      <c r="B153" t="s">
        <v>1181</v>
      </c>
      <c r="C153">
        <v>148</v>
      </c>
      <c r="D153">
        <v>17.7652042432432</v>
      </c>
      <c r="E153">
        <v>2629.2502279999999</v>
      </c>
      <c r="F153" t="e">
        <v>#N/A</v>
      </c>
      <c r="G153">
        <v>4.69135207379749E-3</v>
      </c>
      <c r="H153" t="e">
        <v>#N/A</v>
      </c>
      <c r="I153">
        <v>2.44960750375731E-2</v>
      </c>
      <c r="J153">
        <v>0.93101720350636796</v>
      </c>
      <c r="K153">
        <v>3.5728531936091497E-2</v>
      </c>
      <c r="L153">
        <v>0.39198833202668598</v>
      </c>
      <c r="M153" t="e">
        <v>#N/A</v>
      </c>
      <c r="N153">
        <v>0.16212916153592899</v>
      </c>
      <c r="O153">
        <v>68347.139071743994</v>
      </c>
      <c r="P153" s="1">
        <v>0.18888888888888899</v>
      </c>
      <c r="Q153">
        <v>0.227777777777778</v>
      </c>
      <c r="R153">
        <v>0.58333333333333304</v>
      </c>
      <c r="S153">
        <v>19</v>
      </c>
      <c r="T153">
        <v>95179.210526315801</v>
      </c>
      <c r="U153" s="1">
        <v>138.38159094736801</v>
      </c>
      <c r="V153">
        <v>234188.14361704001</v>
      </c>
      <c r="W153" s="1">
        <v>0.82230961636145905</v>
      </c>
      <c r="X153">
        <v>0.11377241628732999</v>
      </c>
      <c r="Y153">
        <v>6.3917967351211302E-2</v>
      </c>
      <c r="Z153">
        <v>0.17769038363854101</v>
      </c>
      <c r="AA153">
        <v>234.18814361704</v>
      </c>
      <c r="AB153">
        <v>4773.3779258989598</v>
      </c>
      <c r="AC153" s="1">
        <v>602.91806505074896</v>
      </c>
      <c r="AD153">
        <v>163189.93593956999</v>
      </c>
      <c r="AE153" s="1">
        <v>195</v>
      </c>
      <c r="AF153">
        <v>45188.5</v>
      </c>
      <c r="AG153" s="1">
        <v>71806.102472005106</v>
      </c>
      <c r="AH153" s="1">
        <v>25.499989836572102</v>
      </c>
      <c r="AI153">
        <v>19.9999984199974</v>
      </c>
      <c r="AJ153">
        <v>20.2734913311333</v>
      </c>
      <c r="AK153">
        <v>0</v>
      </c>
      <c r="AL153">
        <v>0</v>
      </c>
      <c r="AM153">
        <v>0</v>
      </c>
      <c r="AN153">
        <v>1939.8604498285899</v>
      </c>
      <c r="AO153">
        <v>1.0168947547056999</v>
      </c>
      <c r="AP153">
        <v>1675.8511050322099</v>
      </c>
      <c r="AQ153" s="1">
        <v>2909.49577508223</v>
      </c>
      <c r="AR153" s="1">
        <v>8905.9763466530003</v>
      </c>
      <c r="AS153" s="1">
        <v>993.63515202098904</v>
      </c>
      <c r="AT153">
        <v>595.15381736424104</v>
      </c>
      <c r="AU153">
        <v>15080.112196152701</v>
      </c>
      <c r="AV153" s="1">
        <v>7067.5972139293999</v>
      </c>
      <c r="AW153" s="1">
        <v>0.48126045820000002</v>
      </c>
      <c r="AX153">
        <v>5412.3876733075003</v>
      </c>
      <c r="AY153" s="1">
        <v>0.36855073830000001</v>
      </c>
      <c r="AZ153">
        <v>1229.4940136364</v>
      </c>
      <c r="BA153" s="1">
        <v>8.3721077199999994E-2</v>
      </c>
      <c r="BB153">
        <v>976.11825136070001</v>
      </c>
      <c r="BC153" s="1">
        <v>6.6467726300000002E-2</v>
      </c>
      <c r="BD153">
        <v>14685.597152234001</v>
      </c>
      <c r="BE153" s="1">
        <v>0.57380319591873596</v>
      </c>
      <c r="BF153">
        <v>0.20425097106632401</v>
      </c>
      <c r="BG153">
        <v>0.163998791922676</v>
      </c>
      <c r="BH153">
        <v>4.6202771692139599E-2</v>
      </c>
      <c r="BI153">
        <v>1.1744269400123601E-2</v>
      </c>
    </row>
    <row r="154" spans="1:61" x14ac:dyDescent="0.25">
      <c r="A154" t="s">
        <v>1793</v>
      </c>
      <c r="B154" t="s">
        <v>1182</v>
      </c>
      <c r="C154">
        <v>16</v>
      </c>
      <c r="D154">
        <v>271.75720024999998</v>
      </c>
      <c r="E154">
        <v>4348.1152039999997</v>
      </c>
      <c r="F154" t="e">
        <v>#N/A</v>
      </c>
      <c r="G154">
        <v>0.40048016573788098</v>
      </c>
      <c r="H154" t="e">
        <v>#N/A</v>
      </c>
      <c r="I154">
        <v>6.1345773653748603E-2</v>
      </c>
      <c r="J154">
        <v>0.371058711444543</v>
      </c>
      <c r="K154">
        <v>0.16457925375007501</v>
      </c>
      <c r="L154">
        <v>0.99298875011330801</v>
      </c>
      <c r="M154">
        <v>1.3394362753952E-2</v>
      </c>
      <c r="N154">
        <v>0.19604511550638401</v>
      </c>
      <c r="O154">
        <v>69375.943404195394</v>
      </c>
      <c r="P154" s="1">
        <v>0.18233618233618201</v>
      </c>
      <c r="Q154">
        <v>0.116809116809117</v>
      </c>
      <c r="R154">
        <v>0.70085470085470103</v>
      </c>
      <c r="S154">
        <v>60</v>
      </c>
      <c r="T154">
        <v>112917.15</v>
      </c>
      <c r="U154" s="1">
        <v>72.468586733333296</v>
      </c>
      <c r="V154">
        <v>97235.142162530406</v>
      </c>
      <c r="W154" s="1">
        <v>0.65571087841328202</v>
      </c>
      <c r="X154">
        <v>0.22764003655719101</v>
      </c>
      <c r="Y154">
        <v>0.116649085029528</v>
      </c>
      <c r="Z154">
        <v>0.34428912158671798</v>
      </c>
      <c r="AA154">
        <v>97.235142162530394</v>
      </c>
      <c r="AB154">
        <v>3789.47158181138</v>
      </c>
      <c r="AC154" s="1">
        <v>492.18145324927798</v>
      </c>
      <c r="AD154">
        <v>45125.175681152301</v>
      </c>
      <c r="AE154" s="1">
        <v>1</v>
      </c>
      <c r="AF154">
        <v>29881</v>
      </c>
      <c r="AG154" s="1">
        <v>44532.422585480803</v>
      </c>
      <c r="AH154" s="1">
        <v>53.349992558500901</v>
      </c>
      <c r="AI154">
        <v>35.626398714645198</v>
      </c>
      <c r="AJ154">
        <v>41.2422966498427</v>
      </c>
      <c r="AK154">
        <v>1</v>
      </c>
      <c r="AL154">
        <v>0.65120100000000003</v>
      </c>
      <c r="AM154">
        <v>0.864147</v>
      </c>
      <c r="AN154">
        <v>0</v>
      </c>
      <c r="AO154" s="1">
        <v>1.08679861009439</v>
      </c>
      <c r="AP154">
        <v>3337.8202299352001</v>
      </c>
      <c r="AQ154" s="1">
        <v>5291.7019951157699</v>
      </c>
      <c r="AR154" s="1">
        <v>9774.7204744945902</v>
      </c>
      <c r="AS154" s="1">
        <v>1295.1935714167</v>
      </c>
      <c r="AT154">
        <v>931.64743571499901</v>
      </c>
      <c r="AU154">
        <v>20631.083706677298</v>
      </c>
      <c r="AV154" s="1">
        <v>12989.426021208399</v>
      </c>
      <c r="AW154" s="1">
        <v>0.59761077200000001</v>
      </c>
      <c r="AX154">
        <v>3085.4095593462998</v>
      </c>
      <c r="AY154" s="1">
        <v>0.1419519219</v>
      </c>
      <c r="AZ154">
        <v>1127.0732052011001</v>
      </c>
      <c r="BA154" s="1">
        <v>5.1853799200000002E-2</v>
      </c>
      <c r="BB154">
        <v>4533.6867382451001</v>
      </c>
      <c r="BC154" s="1">
        <v>0.20858350689999999</v>
      </c>
      <c r="BD154">
        <v>21735.595524000899</v>
      </c>
      <c r="BE154" s="1">
        <v>0.57814646335471198</v>
      </c>
      <c r="BF154">
        <v>0.19900755241093401</v>
      </c>
      <c r="BG154">
        <v>0.17777072575503899</v>
      </c>
      <c r="BH154">
        <v>3.3184335808362601E-2</v>
      </c>
      <c r="BI154">
        <v>1.18909226709514E-2</v>
      </c>
    </row>
    <row r="155" spans="1:61" x14ac:dyDescent="0.25">
      <c r="A155" t="s">
        <v>1795</v>
      </c>
      <c r="B155" t="s">
        <v>1184</v>
      </c>
      <c r="C155">
        <v>8</v>
      </c>
      <c r="D155">
        <v>221.62620662500001</v>
      </c>
      <c r="E155">
        <v>1773.0096530000001</v>
      </c>
      <c r="F155" t="e">
        <v>#N/A</v>
      </c>
      <c r="G155">
        <v>0.93967354656728297</v>
      </c>
      <c r="H155" t="e">
        <v>#N/A</v>
      </c>
      <c r="I155">
        <v>2.53937260404116E-2</v>
      </c>
      <c r="J155" t="e">
        <v>#N/A</v>
      </c>
      <c r="K155">
        <v>2.3772660295781001E-2</v>
      </c>
      <c r="L155">
        <v>0.99991353677608696</v>
      </c>
      <c r="M155">
        <v>1.47120397536549E-2</v>
      </c>
      <c r="N155">
        <v>0.220830136676265</v>
      </c>
      <c r="O155">
        <v>76282.473163636401</v>
      </c>
      <c r="P155" s="1">
        <v>0.26797385620914999</v>
      </c>
      <c r="Q155">
        <v>0.22222222222222199</v>
      </c>
      <c r="R155">
        <v>0.50980392156862697</v>
      </c>
      <c r="S155">
        <v>29</v>
      </c>
      <c r="T155">
        <v>91291.689655172406</v>
      </c>
      <c r="U155" s="1">
        <v>61.138263896551699</v>
      </c>
      <c r="V155">
        <v>301379.13185969502</v>
      </c>
      <c r="W155" s="1">
        <v>0.29992788783327001</v>
      </c>
      <c r="X155">
        <v>0.65848839626287803</v>
      </c>
      <c r="Y155">
        <v>4.1583715903851501E-2</v>
      </c>
      <c r="Z155">
        <v>0.70007211216673004</v>
      </c>
      <c r="AA155">
        <v>301.37913185969501</v>
      </c>
      <c r="AB155">
        <v>14352.280573849799</v>
      </c>
      <c r="AC155" s="1">
        <v>623.43650421174596</v>
      </c>
      <c r="AD155">
        <v>171853.298107396</v>
      </c>
      <c r="AE155" s="1">
        <v>223</v>
      </c>
      <c r="AF155">
        <v>31739.5</v>
      </c>
      <c r="AG155" s="1">
        <v>43795.183707124001</v>
      </c>
      <c r="AH155" s="1">
        <v>80.899974707675597</v>
      </c>
      <c r="AI155">
        <v>34.188695162227297</v>
      </c>
      <c r="AJ155">
        <v>51.639098427301199</v>
      </c>
      <c r="AK155">
        <v>6.4</v>
      </c>
      <c r="AL155">
        <v>3.2905720000000001</v>
      </c>
      <c r="AM155">
        <v>4.935238</v>
      </c>
      <c r="AN155">
        <v>0</v>
      </c>
      <c r="AO155" s="1">
        <v>1.33338964122375</v>
      </c>
      <c r="AP155">
        <v>11553.398575884699</v>
      </c>
      <c r="AQ155" s="1">
        <v>4537.0550726494002</v>
      </c>
      <c r="AR155" s="1">
        <v>13968.128858235799</v>
      </c>
      <c r="AS155" s="1">
        <v>1204.39307613854</v>
      </c>
      <c r="AT155" s="1">
        <v>257.57201559917303</v>
      </c>
      <c r="AU155">
        <v>31520.547598507601</v>
      </c>
      <c r="AV155" s="1">
        <v>8183.6482512759003</v>
      </c>
      <c r="AW155" s="1">
        <v>0.32026236889999998</v>
      </c>
      <c r="AX155">
        <v>12028.7760416414</v>
      </c>
      <c r="AY155" s="1">
        <v>0.47073923420000002</v>
      </c>
      <c r="AZ155">
        <v>3442.3012769422999</v>
      </c>
      <c r="BA155">
        <v>0.13471248120000001</v>
      </c>
      <c r="BB155">
        <v>1898.2242776114999</v>
      </c>
      <c r="BC155" s="1">
        <v>7.4285915699999996E-2</v>
      </c>
      <c r="BD155">
        <v>25552.9498474711</v>
      </c>
      <c r="BE155" s="1">
        <v>0.42785069221010602</v>
      </c>
      <c r="BF155">
        <v>0.15367212042662101</v>
      </c>
      <c r="BG155">
        <v>0.154195883281427</v>
      </c>
      <c r="BH155">
        <v>2.9110153464767499E-2</v>
      </c>
      <c r="BI155">
        <v>0.235171150617078</v>
      </c>
    </row>
    <row r="156" spans="1:61" x14ac:dyDescent="0.25">
      <c r="A156" t="s">
        <v>1796</v>
      </c>
      <c r="B156" t="s">
        <v>1185</v>
      </c>
      <c r="C156">
        <v>5</v>
      </c>
      <c r="D156">
        <v>332.82701880000002</v>
      </c>
      <c r="E156">
        <v>1664.135094</v>
      </c>
      <c r="F156">
        <v>7.9560803637115495E-3</v>
      </c>
      <c r="G156">
        <v>2.8988856461715201E-2</v>
      </c>
      <c r="H156" t="e">
        <v>#N/A</v>
      </c>
      <c r="I156">
        <v>3.5275605522035798E-2</v>
      </c>
      <c r="J156">
        <v>0.84104710436264896</v>
      </c>
      <c r="K156">
        <v>8.6732353289888695E-2</v>
      </c>
      <c r="L156">
        <v>0.99700868330528802</v>
      </c>
      <c r="M156">
        <v>5.7947073621789696E-3</v>
      </c>
      <c r="N156">
        <v>0.19015997610196</v>
      </c>
      <c r="O156">
        <v>63684.088454258701</v>
      </c>
      <c r="P156" s="1">
        <v>0.25</v>
      </c>
      <c r="Q156">
        <v>0.183823529411765</v>
      </c>
      <c r="R156">
        <v>0.56617647058823495</v>
      </c>
      <c r="S156">
        <v>15</v>
      </c>
      <c r="T156">
        <v>93330.8</v>
      </c>
      <c r="U156" s="1">
        <v>110.9423396</v>
      </c>
      <c r="V156">
        <v>202379.17054587399</v>
      </c>
      <c r="W156" s="1">
        <v>0.769768204334215</v>
      </c>
      <c r="X156">
        <v>0.19682930670453699</v>
      </c>
      <c r="Y156">
        <v>3.34024889612487E-2</v>
      </c>
      <c r="Z156">
        <v>0.230231795665785</v>
      </c>
      <c r="AA156">
        <v>202.37917054587399</v>
      </c>
      <c r="AB156">
        <v>4158.1083320390599</v>
      </c>
      <c r="AC156" s="1">
        <v>561.56940224950301</v>
      </c>
      <c r="AD156">
        <v>110649.282336264</v>
      </c>
      <c r="AE156" s="1">
        <v>58</v>
      </c>
      <c r="AF156">
        <v>37322</v>
      </c>
      <c r="AG156" s="1">
        <v>52613.042058234503</v>
      </c>
      <c r="AH156" s="1">
        <v>36.349971109827102</v>
      </c>
      <c r="AI156">
        <v>19.999998457072099</v>
      </c>
      <c r="AJ156">
        <v>19.999996982926799</v>
      </c>
      <c r="AK156">
        <v>2.5</v>
      </c>
      <c r="AL156">
        <v>2.2831839999999999</v>
      </c>
      <c r="AM156">
        <v>2.3474339999999998</v>
      </c>
      <c r="AN156">
        <v>1871.2940741576599</v>
      </c>
      <c r="AO156" s="1">
        <v>1.33560063889573</v>
      </c>
      <c r="AP156">
        <v>2444.25463693755</v>
      </c>
      <c r="AQ156" s="1">
        <v>3288.0926853406099</v>
      </c>
      <c r="AR156" s="1">
        <v>9555.1856861447795</v>
      </c>
      <c r="AS156" s="1">
        <v>1346.7537329634599</v>
      </c>
      <c r="AT156">
        <v>711.90315874679902</v>
      </c>
      <c r="AU156">
        <v>17346.189900133199</v>
      </c>
      <c r="AV156" s="1">
        <v>10572.263764040001</v>
      </c>
      <c r="AW156" s="1">
        <v>0.54366370389999996</v>
      </c>
      <c r="AX156">
        <v>4986.6343355640001</v>
      </c>
      <c r="AY156" s="1">
        <v>0.25643061439999998</v>
      </c>
      <c r="AZ156">
        <v>1151.8875314933</v>
      </c>
      <c r="BA156">
        <v>5.9234186299999998E-2</v>
      </c>
      <c r="BB156">
        <v>2735.5443102938998</v>
      </c>
      <c r="BC156" s="1">
        <v>0.1406714953</v>
      </c>
      <c r="BD156">
        <v>19446.329941391199</v>
      </c>
      <c r="BE156" s="1">
        <v>0.57374781123055596</v>
      </c>
      <c r="BF156">
        <v>0.20365750460630799</v>
      </c>
      <c r="BG156">
        <v>0.173888974895716</v>
      </c>
      <c r="BH156">
        <v>3.7431268629361102E-2</v>
      </c>
      <c r="BI156">
        <v>1.12744406380585E-2</v>
      </c>
    </row>
    <row r="157" spans="1:61" x14ac:dyDescent="0.25">
      <c r="A157" t="s">
        <v>1912</v>
      </c>
      <c r="B157" t="s">
        <v>1196</v>
      </c>
      <c r="C157">
        <v>85</v>
      </c>
      <c r="D157">
        <v>13.4990892352941</v>
      </c>
      <c r="E157">
        <v>1147.422585</v>
      </c>
      <c r="F157" t="e">
        <v>#N/A</v>
      </c>
      <c r="G157" t="e">
        <v>#N/A</v>
      </c>
      <c r="H157" t="e">
        <v>#N/A</v>
      </c>
      <c r="I157">
        <v>1.4001142540878199E-2</v>
      </c>
      <c r="J157">
        <v>0.95861406517925296</v>
      </c>
      <c r="K157">
        <v>2.45338150891024E-2</v>
      </c>
      <c r="L157">
        <v>1</v>
      </c>
      <c r="M157" t="e">
        <v>#N/A</v>
      </c>
      <c r="N157">
        <v>0.18192263261312699</v>
      </c>
      <c r="O157">
        <v>63150.786206896599</v>
      </c>
      <c r="P157" s="1">
        <v>0.22222222222222199</v>
      </c>
      <c r="Q157">
        <v>0.12121212121212099</v>
      </c>
      <c r="R157">
        <v>0.65656565656565702</v>
      </c>
      <c r="S157">
        <v>9.9</v>
      </c>
      <c r="T157">
        <v>88862.020202020198</v>
      </c>
      <c r="U157" s="1">
        <v>115.901271212121</v>
      </c>
      <c r="V157">
        <v>214347.18404117899</v>
      </c>
      <c r="W157" s="1">
        <v>0.51762226627872399</v>
      </c>
      <c r="X157">
        <v>8.8115966542357899E-2</v>
      </c>
      <c r="Y157">
        <v>0.39426176717891798</v>
      </c>
      <c r="Z157">
        <v>0.48237773372127601</v>
      </c>
      <c r="AA157">
        <v>214.34718404117899</v>
      </c>
      <c r="AB157">
        <v>4331.9471526699999</v>
      </c>
      <c r="AC157" s="1">
        <v>331.90995626079598</v>
      </c>
      <c r="AD157">
        <v>125790.393152071</v>
      </c>
      <c r="AE157" s="1">
        <v>85</v>
      </c>
      <c r="AF157">
        <v>38077</v>
      </c>
      <c r="AG157" s="1">
        <v>50833.558798999198</v>
      </c>
      <c r="AH157" s="1">
        <v>20.4999988655984</v>
      </c>
      <c r="AI157">
        <v>20.0232994840683</v>
      </c>
      <c r="AJ157">
        <v>20.008684080355</v>
      </c>
      <c r="AK157">
        <v>0</v>
      </c>
      <c r="AL157">
        <v>0</v>
      </c>
      <c r="AM157">
        <v>0</v>
      </c>
      <c r="AN157">
        <v>0</v>
      </c>
      <c r="AO157">
        <v>0.75102629429517198</v>
      </c>
      <c r="AP157">
        <v>2530.1489511817499</v>
      </c>
      <c r="AQ157" s="1">
        <v>4303.8490391924897</v>
      </c>
      <c r="AR157" s="1">
        <v>10801.439262240099</v>
      </c>
      <c r="AS157" s="1">
        <v>1151.82873099888</v>
      </c>
      <c r="AT157" s="1">
        <v>752.56297138338095</v>
      </c>
      <c r="AU157">
        <v>19539.828954996599</v>
      </c>
      <c r="AV157" s="1">
        <v>11945.988590748</v>
      </c>
      <c r="AW157" s="1">
        <v>0.60289102309999998</v>
      </c>
      <c r="AX157">
        <v>3804.1749551969001</v>
      </c>
      <c r="AY157" s="1">
        <v>0.19198937899999999</v>
      </c>
      <c r="AZ157">
        <v>800.46194843290004</v>
      </c>
      <c r="BA157">
        <v>4.0397771999999998E-2</v>
      </c>
      <c r="BB157">
        <v>3263.8818269763001</v>
      </c>
      <c r="BC157" s="1">
        <v>0.16472182599999999</v>
      </c>
      <c r="BD157">
        <v>19814.5073213541</v>
      </c>
      <c r="BE157" s="1">
        <v>0.53384958869743804</v>
      </c>
      <c r="BF157">
        <v>0.26462092354125699</v>
      </c>
      <c r="BG157">
        <v>0.15676028907416301</v>
      </c>
      <c r="BH157">
        <v>3.2789858001861898E-2</v>
      </c>
      <c r="BI157">
        <v>1.19793406852796E-2</v>
      </c>
    </row>
    <row r="158" spans="1:61" x14ac:dyDescent="0.25">
      <c r="A158" t="s">
        <v>1806</v>
      </c>
      <c r="B158" t="s">
        <v>1197</v>
      </c>
      <c r="C158">
        <v>10</v>
      </c>
      <c r="D158">
        <v>60.315796400000004</v>
      </c>
      <c r="E158">
        <v>603.15796399999999</v>
      </c>
      <c r="F158" t="e">
        <v>#N/A</v>
      </c>
      <c r="G158">
        <v>3.902818069689E-2</v>
      </c>
      <c r="H158" t="e">
        <v>#N/A</v>
      </c>
      <c r="I158" t="e">
        <v>#N/A</v>
      </c>
      <c r="J158">
        <v>0.79880299492205797</v>
      </c>
      <c r="K158">
        <v>0.14438447989626799</v>
      </c>
      <c r="L158">
        <v>0.99987189131395404</v>
      </c>
      <c r="M158" t="e">
        <v>#N/A</v>
      </c>
      <c r="N158">
        <v>0.17409167312762699</v>
      </c>
      <c r="O158">
        <v>54238.878634639703</v>
      </c>
      <c r="P158" s="1">
        <v>0.24285714285714299</v>
      </c>
      <c r="Q158">
        <v>0.22857142857142901</v>
      </c>
      <c r="R158">
        <v>0.52857142857142903</v>
      </c>
      <c r="S158">
        <v>12</v>
      </c>
      <c r="T158">
        <v>53231.166666666701</v>
      </c>
      <c r="U158" s="1">
        <v>50.263163666666699</v>
      </c>
      <c r="V158">
        <v>112248.372799402</v>
      </c>
      <c r="W158" s="1">
        <v>0.73180825215830803</v>
      </c>
      <c r="X158">
        <v>8.9890330632832902E-2</v>
      </c>
      <c r="Y158">
        <v>0.178301417208859</v>
      </c>
      <c r="Z158">
        <v>0.26819174784169197</v>
      </c>
      <c r="AA158">
        <v>112.24837279940201</v>
      </c>
      <c r="AB158">
        <v>2483.5086153318198</v>
      </c>
      <c r="AC158" s="1">
        <v>318.85298956278098</v>
      </c>
      <c r="AD158">
        <v>82075.602088810701</v>
      </c>
      <c r="AE158" s="1">
        <v>26</v>
      </c>
      <c r="AF158">
        <v>34410.5</v>
      </c>
      <c r="AG158" s="1">
        <v>50215.138919514902</v>
      </c>
      <c r="AH158" s="1">
        <v>31.499971420595202</v>
      </c>
      <c r="AI158">
        <v>20.0307875633906</v>
      </c>
      <c r="AJ158">
        <v>20.5798987494023</v>
      </c>
      <c r="AK158">
        <v>4</v>
      </c>
      <c r="AL158">
        <v>2.7859720000000001</v>
      </c>
      <c r="AM158">
        <v>3.5538319999999999</v>
      </c>
      <c r="AN158">
        <v>0</v>
      </c>
      <c r="AO158">
        <v>0.64947518732573295</v>
      </c>
      <c r="AP158">
        <v>3487.5708115494599</v>
      </c>
      <c r="AQ158" s="1">
        <v>4060.6183556916499</v>
      </c>
      <c r="AR158" s="1">
        <v>11695.6377450734</v>
      </c>
      <c r="AS158" s="1">
        <v>1261.6082774627801</v>
      </c>
      <c r="AT158">
        <v>591.47172265473102</v>
      </c>
      <c r="AU158">
        <v>21096.906912432001</v>
      </c>
      <c r="AV158" s="1">
        <v>15784.534478920001</v>
      </c>
      <c r="AW158" s="1">
        <v>0.68215768929999998</v>
      </c>
      <c r="AX158">
        <v>2073.112909163</v>
      </c>
      <c r="AY158" s="1">
        <v>8.9593387400000002E-2</v>
      </c>
      <c r="AZ158">
        <v>3070.9755101575001</v>
      </c>
      <c r="BA158">
        <v>0.132717855</v>
      </c>
      <c r="BB158">
        <v>2210.505673353</v>
      </c>
      <c r="BC158" s="1">
        <v>9.5531068400000002E-2</v>
      </c>
      <c r="BD158">
        <v>23139.128571593501</v>
      </c>
      <c r="BE158" s="1">
        <v>0.53550918537436898</v>
      </c>
      <c r="BF158">
        <v>0.281420923184525</v>
      </c>
      <c r="BG158">
        <v>0.14376005461932101</v>
      </c>
      <c r="BH158">
        <v>3.0460361019349801E-2</v>
      </c>
      <c r="BI158">
        <v>8.8494758024350393E-3</v>
      </c>
    </row>
    <row r="159" spans="1:61" x14ac:dyDescent="0.25">
      <c r="A159" t="s">
        <v>1818</v>
      </c>
      <c r="B159" t="s">
        <v>1209</v>
      </c>
      <c r="C159">
        <v>37</v>
      </c>
      <c r="D159">
        <v>370.30442929729702</v>
      </c>
      <c r="E159">
        <v>13701.263884</v>
      </c>
      <c r="F159">
        <v>4.4055927574745697E-2</v>
      </c>
      <c r="G159">
        <v>0.27793846135992301</v>
      </c>
      <c r="H159" t="e">
        <v>#N/A</v>
      </c>
      <c r="I159">
        <v>9.3961727644658197E-2</v>
      </c>
      <c r="J159">
        <v>0.48798947766058598</v>
      </c>
      <c r="K159">
        <v>9.5356981830755305E-2</v>
      </c>
      <c r="L159">
        <v>0.42303700861612897</v>
      </c>
      <c r="M159">
        <v>0.112318837843735</v>
      </c>
      <c r="N159">
        <v>0.17223092626283101</v>
      </c>
      <c r="O159">
        <v>76592.817482061306</v>
      </c>
      <c r="P159" s="1">
        <v>0.168432203389831</v>
      </c>
      <c r="Q159">
        <v>0.23940677966101701</v>
      </c>
      <c r="R159">
        <v>0.59216101694915302</v>
      </c>
      <c r="S159">
        <v>101.5</v>
      </c>
      <c r="T159">
        <v>112012.392512315</v>
      </c>
      <c r="U159" s="1">
        <v>134.987821517241</v>
      </c>
      <c r="V159">
        <v>312506.11886981397</v>
      </c>
      <c r="W159" s="1">
        <v>0.84540099783993805</v>
      </c>
      <c r="X159">
        <v>0.133182183327445</v>
      </c>
      <c r="Y159">
        <v>2.1416818832617299E-2</v>
      </c>
      <c r="Z159">
        <v>0.154599002160062</v>
      </c>
      <c r="AA159">
        <v>312.50611886981397</v>
      </c>
      <c r="AB159">
        <v>11454.5136367509</v>
      </c>
      <c r="AC159" s="1">
        <v>1206.26819101706</v>
      </c>
      <c r="AD159">
        <v>220255.66514797599</v>
      </c>
      <c r="AE159" s="1">
        <v>396</v>
      </c>
      <c r="AF159">
        <v>53755</v>
      </c>
      <c r="AG159" s="1">
        <v>93693.469371765503</v>
      </c>
      <c r="AH159" s="1">
        <v>75.559985653374994</v>
      </c>
      <c r="AI159">
        <v>34.318199862986098</v>
      </c>
      <c r="AJ159">
        <v>45.222497943401997</v>
      </c>
      <c r="AK159">
        <v>3.95</v>
      </c>
      <c r="AL159">
        <v>2.1075879999999998</v>
      </c>
      <c r="AM159">
        <v>2.9093520000000002</v>
      </c>
      <c r="AN159">
        <v>0</v>
      </c>
      <c r="AO159">
        <v>1.0431495656772001</v>
      </c>
      <c r="AP159">
        <v>2085.13277401818</v>
      </c>
      <c r="AQ159" s="1">
        <v>2746.1688738028602</v>
      </c>
      <c r="AR159" s="1">
        <v>10290.911848260601</v>
      </c>
      <c r="AS159" s="1">
        <v>1645.95561117068</v>
      </c>
      <c r="AT159" s="1">
        <v>726.80179830919303</v>
      </c>
      <c r="AU159">
        <v>17494.970905561499</v>
      </c>
      <c r="AV159" s="1">
        <v>4037.9255436523999</v>
      </c>
      <c r="AW159" s="1">
        <v>0.2438450952</v>
      </c>
      <c r="AX159">
        <v>9836.3518048654005</v>
      </c>
      <c r="AY159" s="1">
        <v>0.59400454930000002</v>
      </c>
      <c r="AZ159">
        <v>1720.9743542396</v>
      </c>
      <c r="BA159">
        <v>0.1039274129</v>
      </c>
      <c r="BB159">
        <v>964.13629588050003</v>
      </c>
      <c r="BC159" s="1">
        <v>5.8222942499999999E-2</v>
      </c>
      <c r="BD159">
        <v>16559.3879986379</v>
      </c>
      <c r="BE159" s="1">
        <v>0.60824536156209197</v>
      </c>
      <c r="BF159">
        <v>0.21804162966955301</v>
      </c>
      <c r="BG159">
        <v>7.4392077947393997E-2</v>
      </c>
      <c r="BH159">
        <v>3.13831161454379E-2</v>
      </c>
      <c r="BI159">
        <v>6.7937814675522706E-2</v>
      </c>
    </row>
    <row r="160" spans="1:61" x14ac:dyDescent="0.25">
      <c r="A160" t="s">
        <v>1808</v>
      </c>
      <c r="B160" t="s">
        <v>1199</v>
      </c>
      <c r="C160">
        <v>10</v>
      </c>
      <c r="D160">
        <v>300.88842590000002</v>
      </c>
      <c r="E160">
        <v>3008.8842589999999</v>
      </c>
      <c r="F160">
        <v>1.4881500008473599E-2</v>
      </c>
      <c r="G160">
        <v>0.23620367037444501</v>
      </c>
      <c r="H160" t="e">
        <v>#N/A</v>
      </c>
      <c r="I160">
        <v>0.116902450144379</v>
      </c>
      <c r="J160">
        <v>0.53970627217719902</v>
      </c>
      <c r="K160">
        <v>8.9867251374367796E-2</v>
      </c>
      <c r="L160">
        <v>0.96968366367241599</v>
      </c>
      <c r="M160">
        <v>0.101519119877251</v>
      </c>
      <c r="N160">
        <v>0.21678820497218301</v>
      </c>
      <c r="O160">
        <v>70738.555708960397</v>
      </c>
      <c r="P160" s="1">
        <v>0.23574144486692</v>
      </c>
      <c r="Q160">
        <v>8.7452471482889704E-2</v>
      </c>
      <c r="R160">
        <v>0.67680608365019002</v>
      </c>
      <c r="S160">
        <v>24</v>
      </c>
      <c r="T160">
        <v>112583.16666666701</v>
      </c>
      <c r="U160" s="1">
        <v>125.370177458333</v>
      </c>
      <c r="V160">
        <v>197772.42618091701</v>
      </c>
      <c r="W160" s="1">
        <v>0.77477534991678498</v>
      </c>
      <c r="X160">
        <v>0.19854421886179799</v>
      </c>
      <c r="Y160">
        <v>2.6680431221416799E-2</v>
      </c>
      <c r="Z160">
        <v>0.22522465008321499</v>
      </c>
      <c r="AA160">
        <v>197.77242618091699</v>
      </c>
      <c r="AB160">
        <v>7427.5987629473002</v>
      </c>
      <c r="AC160" s="1">
        <v>740.11878101955301</v>
      </c>
      <c r="AD160">
        <v>135659.933516338</v>
      </c>
      <c r="AE160" s="1">
        <v>108</v>
      </c>
      <c r="AF160">
        <v>41036</v>
      </c>
      <c r="AG160" s="1">
        <v>56290.472088010101</v>
      </c>
      <c r="AH160" s="1">
        <v>75.049946966776801</v>
      </c>
      <c r="AI160">
        <v>32.442098932970097</v>
      </c>
      <c r="AJ160">
        <v>52.474896649193497</v>
      </c>
      <c r="AK160">
        <v>2.5</v>
      </c>
      <c r="AL160">
        <v>1.2014469999999999</v>
      </c>
      <c r="AM160">
        <v>2.1104470000000002</v>
      </c>
      <c r="AN160">
        <v>0</v>
      </c>
      <c r="AO160" s="1">
        <v>0.98731550812047597</v>
      </c>
      <c r="AP160">
        <v>1903.3411613856299</v>
      </c>
      <c r="AQ160" s="1">
        <v>2828.2870916504698</v>
      </c>
      <c r="AR160" s="1">
        <v>10675.918375363501</v>
      </c>
      <c r="AS160" s="1">
        <v>1600.9217322307099</v>
      </c>
      <c r="AT160">
        <v>734.41294173755</v>
      </c>
      <c r="AU160">
        <v>17742.881302367801</v>
      </c>
      <c r="AV160" s="1">
        <v>8922.3726581641004</v>
      </c>
      <c r="AW160" s="1">
        <v>0.49180189140000002</v>
      </c>
      <c r="AX160">
        <v>6449.2800229298</v>
      </c>
      <c r="AY160" s="1">
        <v>0.35548482840000001</v>
      </c>
      <c r="AZ160">
        <v>1129.2064418205</v>
      </c>
      <c r="BA160">
        <v>6.2241948999999998E-2</v>
      </c>
      <c r="BB160">
        <v>1641.3497910804001</v>
      </c>
      <c r="BC160" s="1">
        <v>9.0471331200000005E-2</v>
      </c>
      <c r="BD160">
        <v>18142.2089139948</v>
      </c>
      <c r="BE160" s="1">
        <v>0.57158896771304002</v>
      </c>
      <c r="BF160">
        <v>0.23858578247979001</v>
      </c>
      <c r="BG160">
        <v>0.10937716845213501</v>
      </c>
      <c r="BH160">
        <v>3.41455919875688E-2</v>
      </c>
      <c r="BI160">
        <v>4.6302489367466601E-2</v>
      </c>
    </row>
    <row r="161" spans="1:61" x14ac:dyDescent="0.25">
      <c r="A161" t="s">
        <v>1820</v>
      </c>
      <c r="B161" t="s">
        <v>1211</v>
      </c>
      <c r="C161">
        <v>16</v>
      </c>
      <c r="D161">
        <v>186.49695031249999</v>
      </c>
      <c r="E161">
        <v>2983.9512049999998</v>
      </c>
      <c r="F161">
        <v>6.6753344065448098E-2</v>
      </c>
      <c r="G161">
        <v>2.15168764917705E-2</v>
      </c>
      <c r="H161" t="e">
        <v>#N/A</v>
      </c>
      <c r="I161">
        <v>7.5658773333290005E-2</v>
      </c>
      <c r="J161">
        <v>0.76655157139786201</v>
      </c>
      <c r="K161">
        <v>6.9202729899330406E-2</v>
      </c>
      <c r="L161">
        <v>0.23437818335347199</v>
      </c>
      <c r="M161">
        <v>5.0248770315735998E-2</v>
      </c>
      <c r="N161">
        <v>0.13554509689782099</v>
      </c>
      <c r="O161">
        <v>87843.643693607199</v>
      </c>
      <c r="P161" s="1">
        <v>9.9173553719008295E-2</v>
      </c>
      <c r="Q161">
        <v>0.107438016528926</v>
      </c>
      <c r="R161">
        <v>0.79338842975206603</v>
      </c>
      <c r="S161">
        <v>23.5</v>
      </c>
      <c r="T161">
        <v>117199.531914894</v>
      </c>
      <c r="U161" s="1">
        <v>126.976647021277</v>
      </c>
      <c r="V161">
        <v>732110.02121598006</v>
      </c>
      <c r="W161" s="1">
        <v>0.764956333174032</v>
      </c>
      <c r="X161">
        <v>0.213913885474529</v>
      </c>
      <c r="Y161">
        <v>2.11297813514391E-2</v>
      </c>
      <c r="Z161">
        <v>0.235043666825968</v>
      </c>
      <c r="AA161">
        <v>732.11002121598005</v>
      </c>
      <c r="AB161">
        <v>18224.2762243828</v>
      </c>
      <c r="AC161" s="1">
        <v>1759.9647109511</v>
      </c>
      <c r="AD161">
        <v>514111.80691321701</v>
      </c>
      <c r="AE161" s="1">
        <v>595</v>
      </c>
      <c r="AF161">
        <v>62242</v>
      </c>
      <c r="AG161" s="1">
        <v>143662.01836700601</v>
      </c>
      <c r="AH161" s="1">
        <v>64.399992980891795</v>
      </c>
      <c r="AI161">
        <v>21.948099427999502</v>
      </c>
      <c r="AJ161">
        <v>31.520699698522701</v>
      </c>
      <c r="AK161">
        <v>0.8</v>
      </c>
      <c r="AL161">
        <v>0.52610999999999997</v>
      </c>
      <c r="AM161">
        <v>0.69646799999999998</v>
      </c>
      <c r="AN161">
        <v>0</v>
      </c>
      <c r="AO161" s="1">
        <v>0.46829509782426398</v>
      </c>
      <c r="AP161">
        <v>2369.61812517306</v>
      </c>
      <c r="AQ161" s="1">
        <v>3861.46608251927</v>
      </c>
      <c r="AR161" s="1">
        <v>12477.398134933699</v>
      </c>
      <c r="AS161" s="1">
        <v>1614.5090046805899</v>
      </c>
      <c r="AT161">
        <v>645.567671070546</v>
      </c>
      <c r="AU161">
        <v>20968.559018377098</v>
      </c>
      <c r="AV161" s="1">
        <v>2969.6070714621001</v>
      </c>
      <c r="AW161" s="1">
        <v>0.14508149970000001</v>
      </c>
      <c r="AX161">
        <v>14976.945047220701</v>
      </c>
      <c r="AY161" s="1">
        <v>0.73170544000000004</v>
      </c>
      <c r="AZ161">
        <v>1723.8293099487</v>
      </c>
      <c r="BA161">
        <v>8.4218462399999999E-2</v>
      </c>
      <c r="BB161">
        <v>798.16264450569997</v>
      </c>
      <c r="BC161" s="1">
        <v>3.8994597800000003E-2</v>
      </c>
      <c r="BD161">
        <v>20468.5440731372</v>
      </c>
      <c r="BE161" s="1">
        <v>0.59858799524329498</v>
      </c>
      <c r="BF161">
        <v>0.24092997864457899</v>
      </c>
      <c r="BG161">
        <v>0.112900719825371</v>
      </c>
      <c r="BH161">
        <v>3.0858177084244699E-2</v>
      </c>
      <c r="BI161">
        <v>1.6723129202510501E-2</v>
      </c>
    </row>
    <row r="162" spans="1:61" x14ac:dyDescent="0.25">
      <c r="A162" t="s">
        <v>1822</v>
      </c>
      <c r="B162" t="s">
        <v>1213</v>
      </c>
      <c r="C162">
        <v>5</v>
      </c>
      <c r="D162">
        <v>663.31752359999996</v>
      </c>
      <c r="E162">
        <v>3316.587618</v>
      </c>
      <c r="F162">
        <v>4.4787507722486601E-3</v>
      </c>
      <c r="G162">
        <v>0.41688097813694702</v>
      </c>
      <c r="H162" t="e">
        <v>#N/A</v>
      </c>
      <c r="I162">
        <v>0.32511999848656198</v>
      </c>
      <c r="J162">
        <v>0.156365731118488</v>
      </c>
      <c r="K162">
        <v>9.5346512364543404E-2</v>
      </c>
      <c r="L162">
        <v>0.99961415919280405</v>
      </c>
      <c r="M162">
        <v>0.22213103894734701</v>
      </c>
      <c r="N162">
        <v>0.20699623021181601</v>
      </c>
      <c r="O162">
        <v>68470.200353148903</v>
      </c>
      <c r="P162" s="1">
        <v>0.52569169960474305</v>
      </c>
      <c r="Q162">
        <v>0.20948616600790501</v>
      </c>
      <c r="R162">
        <v>0.26482213438735203</v>
      </c>
      <c r="S162">
        <v>47</v>
      </c>
      <c r="T162">
        <v>103508.61702127699</v>
      </c>
      <c r="U162" s="1">
        <v>70.565693999999993</v>
      </c>
      <c r="V162">
        <v>118792.037292108</v>
      </c>
      <c r="W162" s="1">
        <v>0.69370243781349605</v>
      </c>
      <c r="X162">
        <v>0.25909551702834799</v>
      </c>
      <c r="Y162">
        <v>4.7202045158156097E-2</v>
      </c>
      <c r="Z162">
        <v>0.306297562186504</v>
      </c>
      <c r="AA162">
        <v>118.79203729210801</v>
      </c>
      <c r="AB162">
        <v>3363.9442960737701</v>
      </c>
      <c r="AC162" s="1">
        <v>328.616209047187</v>
      </c>
      <c r="AD162">
        <v>67908.090407776006</v>
      </c>
      <c r="AE162" s="1">
        <v>14</v>
      </c>
      <c r="AF162">
        <v>33511</v>
      </c>
      <c r="AG162" s="1">
        <v>43991.816871026298</v>
      </c>
      <c r="AH162" s="1">
        <v>63.849972522243</v>
      </c>
      <c r="AI162">
        <v>21.021299062814901</v>
      </c>
      <c r="AJ162">
        <v>41.380691958447301</v>
      </c>
      <c r="AK162">
        <v>2.5</v>
      </c>
      <c r="AL162">
        <v>1.22034</v>
      </c>
      <c r="AM162">
        <v>2.1421950000000001</v>
      </c>
      <c r="AN162">
        <v>0</v>
      </c>
      <c r="AO162">
        <v>0.90759905442116895</v>
      </c>
      <c r="AP162">
        <v>2291.0577030321701</v>
      </c>
      <c r="AQ162" s="1">
        <v>2740.9558639918901</v>
      </c>
      <c r="AR162" s="1">
        <v>9386.0609021908203</v>
      </c>
      <c r="AS162" s="1">
        <v>1098.1090353935001</v>
      </c>
      <c r="AT162">
        <v>571.54569344472498</v>
      </c>
      <c r="AU162">
        <v>16087.729198053101</v>
      </c>
      <c r="AV162" s="1">
        <v>11543.6743962987</v>
      </c>
      <c r="AW162" s="1">
        <v>0.59344357140000004</v>
      </c>
      <c r="AX162">
        <v>3004.1011577611998</v>
      </c>
      <c r="AY162" s="1">
        <v>0.1544364869</v>
      </c>
      <c r="AZ162">
        <v>2214.1773046193998</v>
      </c>
      <c r="BA162">
        <v>0.1138276464</v>
      </c>
      <c r="BB162">
        <v>2690.0640702353999</v>
      </c>
      <c r="BC162" s="1">
        <v>0.13829229530000001</v>
      </c>
      <c r="BD162">
        <v>19452.016928914702</v>
      </c>
      <c r="BE162" s="1">
        <v>0.56832069785995099</v>
      </c>
      <c r="BF162">
        <v>0.21140234536494701</v>
      </c>
      <c r="BG162">
        <v>0.174685876143931</v>
      </c>
      <c r="BH162">
        <v>3.7422931236056001E-2</v>
      </c>
      <c r="BI162">
        <v>8.1681493951157192E-3</v>
      </c>
    </row>
    <row r="163" spans="1:61" x14ac:dyDescent="0.25">
      <c r="A163" t="s">
        <v>1823</v>
      </c>
      <c r="B163" t="s">
        <v>1214</v>
      </c>
      <c r="C163">
        <v>5</v>
      </c>
      <c r="D163">
        <v>235.52864539999999</v>
      </c>
      <c r="E163">
        <v>1177.643227</v>
      </c>
      <c r="F163" t="e">
        <v>#N/A</v>
      </c>
      <c r="G163">
        <v>0.18166569579816</v>
      </c>
      <c r="H163" t="e">
        <v>#N/A</v>
      </c>
      <c r="I163">
        <v>4.6892429733045797E-2</v>
      </c>
      <c r="J163">
        <v>0.64381729013906797</v>
      </c>
      <c r="K163">
        <v>0.120416198833382</v>
      </c>
      <c r="L163">
        <v>0.490451985496</v>
      </c>
      <c r="M163">
        <v>1.3039309885570101E-2</v>
      </c>
      <c r="N163">
        <v>0.17538412861685601</v>
      </c>
      <c r="O163">
        <v>61488.868297948902</v>
      </c>
      <c r="P163" s="1">
        <v>0.15730337078651699</v>
      </c>
      <c r="Q163">
        <v>0.101123595505618</v>
      </c>
      <c r="R163">
        <v>0.74157303370786498</v>
      </c>
      <c r="S163">
        <v>14.1</v>
      </c>
      <c r="T163">
        <v>84796.9503546099</v>
      </c>
      <c r="U163" s="1">
        <v>83.520796241134803</v>
      </c>
      <c r="V163">
        <v>354534.090145113</v>
      </c>
      <c r="W163" s="1">
        <v>0.80176576789505405</v>
      </c>
      <c r="X163">
        <v>0.157050960628521</v>
      </c>
      <c r="Y163">
        <v>4.1183271476424997E-2</v>
      </c>
      <c r="Z163">
        <v>0.19823423210494601</v>
      </c>
      <c r="AA163">
        <v>354.534090145113</v>
      </c>
      <c r="AB163">
        <v>14654.1419373357</v>
      </c>
      <c r="AC163" s="1">
        <v>1329.2205178198701</v>
      </c>
      <c r="AD163">
        <v>225822.69565894699</v>
      </c>
      <c r="AE163" s="1">
        <v>408</v>
      </c>
      <c r="AF163">
        <v>44873</v>
      </c>
      <c r="AG163" s="1">
        <v>62247.074090571601</v>
      </c>
      <c r="AH163" s="1">
        <v>83.109949507462204</v>
      </c>
      <c r="AI163">
        <v>33.9764988671959</v>
      </c>
      <c r="AJ163">
        <v>67.937099709201107</v>
      </c>
      <c r="AK163">
        <v>0.5</v>
      </c>
      <c r="AL163">
        <v>0.30521500000000001</v>
      </c>
      <c r="AM163">
        <v>0.486124</v>
      </c>
      <c r="AN163">
        <v>0</v>
      </c>
      <c r="AO163" s="1">
        <v>1.2401530234545199</v>
      </c>
      <c r="AP163">
        <v>3096.2426619552102</v>
      </c>
      <c r="AQ163" s="1">
        <v>4077.7133090071202</v>
      </c>
      <c r="AR163" s="1">
        <v>9637.4961956113693</v>
      </c>
      <c r="AS163" s="1">
        <v>1460.78041342142</v>
      </c>
      <c r="AT163">
        <v>359.525890603199</v>
      </c>
      <c r="AU163">
        <v>18631.758470598299</v>
      </c>
      <c r="AV163" s="1">
        <v>4519.9752217777004</v>
      </c>
      <c r="AW163" s="1">
        <v>0.2337770851</v>
      </c>
      <c r="AX163">
        <v>13035.859528233201</v>
      </c>
      <c r="AY163" s="1">
        <v>0.67422609479999995</v>
      </c>
      <c r="AZ163">
        <v>783.23893365289996</v>
      </c>
      <c r="BA163">
        <v>4.0509805000000003E-2</v>
      </c>
      <c r="BB163">
        <v>995.47837283570004</v>
      </c>
      <c r="BC163" s="1">
        <v>5.1487015099999998E-2</v>
      </c>
      <c r="BD163">
        <v>19334.552056499499</v>
      </c>
      <c r="BE163" s="1">
        <v>0.46479073749574801</v>
      </c>
      <c r="BF163">
        <v>0.20340304764301001</v>
      </c>
      <c r="BG163">
        <v>0.285015482960711</v>
      </c>
      <c r="BH163">
        <v>3.5126462303437501E-2</v>
      </c>
      <c r="BI163">
        <v>1.1664269597092901E-2</v>
      </c>
    </row>
    <row r="164" spans="1:61" x14ac:dyDescent="0.25">
      <c r="A164" t="s">
        <v>1824</v>
      </c>
      <c r="B164" t="s">
        <v>1215</v>
      </c>
      <c r="C164">
        <v>85</v>
      </c>
      <c r="D164">
        <v>13.6242412117647</v>
      </c>
      <c r="E164">
        <v>1158.0605029999999</v>
      </c>
      <c r="F164" t="e">
        <v>#N/A</v>
      </c>
      <c r="G164">
        <v>9.7048283881187997E-3</v>
      </c>
      <c r="H164" t="e">
        <v>#N/A</v>
      </c>
      <c r="I164">
        <v>0.308449539382396</v>
      </c>
      <c r="J164">
        <v>0.64143264389701404</v>
      </c>
      <c r="K164">
        <v>3.2699660778615101E-2</v>
      </c>
      <c r="L164">
        <v>0.67498503198625603</v>
      </c>
      <c r="M164">
        <v>0.140337598946213</v>
      </c>
      <c r="N164">
        <v>0.145636416451315</v>
      </c>
      <c r="O164">
        <v>68187.981551076198</v>
      </c>
      <c r="P164" s="1">
        <v>0.14893617021276601</v>
      </c>
      <c r="Q164">
        <v>6.3829787234042507E-2</v>
      </c>
      <c r="R164">
        <v>0.78723404255319196</v>
      </c>
      <c r="S164">
        <v>13</v>
      </c>
      <c r="T164">
        <v>94816.769230769205</v>
      </c>
      <c r="U164" s="1">
        <v>89.081577153846197</v>
      </c>
      <c r="V164">
        <v>275419.90178729</v>
      </c>
      <c r="W164" s="1">
        <v>0.77775380698047203</v>
      </c>
      <c r="X164">
        <v>0.15764339632455501</v>
      </c>
      <c r="Y164">
        <v>6.4602796694972903E-2</v>
      </c>
      <c r="Z164">
        <v>0.222246193019528</v>
      </c>
      <c r="AA164">
        <v>275.41990178728997</v>
      </c>
      <c r="AB164">
        <v>7037.8663108588898</v>
      </c>
      <c r="AC164" s="1">
        <v>710.94130044775397</v>
      </c>
      <c r="AD164">
        <v>147168.58854461301</v>
      </c>
      <c r="AE164" s="1">
        <v>137</v>
      </c>
      <c r="AF164">
        <v>38340.5</v>
      </c>
      <c r="AG164" s="1">
        <v>60983.1982929734</v>
      </c>
      <c r="AH164" s="1">
        <v>44.699967241358401</v>
      </c>
      <c r="AI164">
        <v>23.799996807312102</v>
      </c>
      <c r="AJ164">
        <v>26.3565908431883</v>
      </c>
      <c r="AK164">
        <v>0</v>
      </c>
      <c r="AL164">
        <v>0</v>
      </c>
      <c r="AM164">
        <v>0</v>
      </c>
      <c r="AN164">
        <v>1570.82465491874</v>
      </c>
      <c r="AO164">
        <v>1.34488322011509</v>
      </c>
      <c r="AP164">
        <v>2927.3678889988</v>
      </c>
      <c r="AQ164" s="1">
        <v>3186.6221932620401</v>
      </c>
      <c r="AR164" s="1">
        <v>9668.0654344015802</v>
      </c>
      <c r="AS164" s="1">
        <v>620.74478676871001</v>
      </c>
      <c r="AT164">
        <v>782.43829890811901</v>
      </c>
      <c r="AU164">
        <v>17185.238602339301</v>
      </c>
      <c r="AV164" s="1">
        <v>8626.5477309820999</v>
      </c>
      <c r="AW164" s="1">
        <v>0.43728417019999999</v>
      </c>
      <c r="AX164">
        <v>7376.4907102017996</v>
      </c>
      <c r="AY164" s="1">
        <v>0.37391813270000002</v>
      </c>
      <c r="AZ164">
        <v>957.69355752180002</v>
      </c>
      <c r="BA164">
        <v>4.8545982199999997E-2</v>
      </c>
      <c r="BB164">
        <v>2766.8234887463</v>
      </c>
      <c r="BC164" s="1">
        <v>0.14025171489999999</v>
      </c>
      <c r="BD164">
        <v>19727.555487451998</v>
      </c>
      <c r="BE164" s="1">
        <v>0.54743607225151703</v>
      </c>
      <c r="BF164">
        <v>0.248886971080407</v>
      </c>
      <c r="BG164">
        <v>0.14821508605686101</v>
      </c>
      <c r="BH164">
        <v>3.55016267810448E-2</v>
      </c>
      <c r="BI164">
        <v>1.99602438301704E-2</v>
      </c>
    </row>
    <row r="165" spans="1:61" x14ac:dyDescent="0.25">
      <c r="A165" t="s">
        <v>1826</v>
      </c>
      <c r="B165" t="s">
        <v>1217</v>
      </c>
      <c r="C165">
        <v>31</v>
      </c>
      <c r="D165">
        <v>206.79361254838699</v>
      </c>
      <c r="E165">
        <v>6410.6019889999998</v>
      </c>
      <c r="F165">
        <v>1.68492881009225E-2</v>
      </c>
      <c r="G165">
        <v>0.16769999352846199</v>
      </c>
      <c r="H165" t="e">
        <v>#N/A</v>
      </c>
      <c r="I165">
        <v>4.4788042412884997E-2</v>
      </c>
      <c r="J165">
        <v>0.67678436021576205</v>
      </c>
      <c r="K165">
        <v>9.2786849124656304E-2</v>
      </c>
      <c r="L165">
        <v>0.51591911091720999</v>
      </c>
      <c r="M165">
        <v>1.32499676416675E-2</v>
      </c>
      <c r="N165">
        <v>0.190941881298683</v>
      </c>
      <c r="O165">
        <v>71611.388940177203</v>
      </c>
      <c r="P165" s="1">
        <v>0.14410480349345001</v>
      </c>
      <c r="Q165">
        <v>9.3886462882096094E-2</v>
      </c>
      <c r="R165">
        <v>0.76200873362445398</v>
      </c>
      <c r="S165">
        <v>48</v>
      </c>
      <c r="T165">
        <v>107960.41666666701</v>
      </c>
      <c r="U165" s="1">
        <v>133.554208104167</v>
      </c>
      <c r="V165">
        <v>387845.86443930003</v>
      </c>
      <c r="W165" s="1">
        <v>0.74793354387348199</v>
      </c>
      <c r="X165">
        <v>0.18697416955632901</v>
      </c>
      <c r="Y165">
        <v>6.5092286570189103E-2</v>
      </c>
      <c r="Z165">
        <v>0.25206645612651801</v>
      </c>
      <c r="AA165">
        <v>387.84586443929999</v>
      </c>
      <c r="AB165">
        <v>15030.176910894201</v>
      </c>
      <c r="AC165" s="1">
        <v>1389.61102799483</v>
      </c>
      <c r="AD165" s="1">
        <v>266631.547561782</v>
      </c>
      <c r="AE165" s="1">
        <v>482</v>
      </c>
      <c r="AF165">
        <v>46080</v>
      </c>
      <c r="AG165" s="1">
        <v>71565.627850367906</v>
      </c>
      <c r="AH165" s="1">
        <v>54.659995411534801</v>
      </c>
      <c r="AI165">
        <v>37.359999796085901</v>
      </c>
      <c r="AJ165">
        <v>38.787299412164899</v>
      </c>
      <c r="AK165">
        <v>1.3</v>
      </c>
      <c r="AL165">
        <v>0.78817700000000002</v>
      </c>
      <c r="AM165">
        <v>1.0677319999999999</v>
      </c>
      <c r="AN165">
        <v>0</v>
      </c>
      <c r="AO165">
        <v>1.20910286392983</v>
      </c>
      <c r="AP165">
        <v>2442.1941397803398</v>
      </c>
      <c r="AQ165" s="1">
        <v>3688.3476420111301</v>
      </c>
      <c r="AR165" s="1">
        <v>9287.2573546384501</v>
      </c>
      <c r="AS165" s="1">
        <v>1365.29951711529</v>
      </c>
      <c r="AT165" s="1">
        <v>648.36475531190501</v>
      </c>
      <c r="AU165">
        <v>17431.4634088571</v>
      </c>
      <c r="AV165" s="1">
        <v>4162.5390920492</v>
      </c>
      <c r="AW165" s="1">
        <v>0.21634671450000001</v>
      </c>
      <c r="AX165">
        <v>12629.475394724201</v>
      </c>
      <c r="AY165" s="1">
        <v>0.65641317639999996</v>
      </c>
      <c r="AZ165">
        <v>1363.2308086308001</v>
      </c>
      <c r="BA165">
        <v>7.0853510300000005E-2</v>
      </c>
      <c r="BB165">
        <v>1084.8855368012</v>
      </c>
      <c r="BC165" s="1">
        <v>5.6386598699999999E-2</v>
      </c>
      <c r="BD165">
        <v>19240.130832205399</v>
      </c>
      <c r="BE165" s="1">
        <v>0.54506377697942998</v>
      </c>
      <c r="BF165">
        <v>0.211084717458663</v>
      </c>
      <c r="BG165">
        <v>0.18509141528724399</v>
      </c>
      <c r="BH165">
        <v>4.2433649010899799E-2</v>
      </c>
      <c r="BI165">
        <v>1.6326441263764101E-2</v>
      </c>
    </row>
    <row r="166" spans="1:61" x14ac:dyDescent="0.25">
      <c r="A166" t="s">
        <v>1827</v>
      </c>
      <c r="B166" t="s">
        <v>1218</v>
      </c>
      <c r="C166">
        <v>161</v>
      </c>
      <c r="D166">
        <v>12.416052689441001</v>
      </c>
      <c r="E166">
        <v>1998.984483</v>
      </c>
      <c r="F166">
        <v>5.4527269936976196E-3</v>
      </c>
      <c r="G166">
        <v>2.62671795089379E-2</v>
      </c>
      <c r="H166" t="e">
        <v>#N/A</v>
      </c>
      <c r="I166">
        <v>5.7565444759445299E-2</v>
      </c>
      <c r="J166">
        <v>0.79437476502218396</v>
      </c>
      <c r="K166">
        <v>0.114283749703145</v>
      </c>
      <c r="L166">
        <v>0.99999132760589904</v>
      </c>
      <c r="M166">
        <v>1.9236366742823498E-2</v>
      </c>
      <c r="N166">
        <v>0.183989373760579</v>
      </c>
      <c r="O166">
        <v>62719.387685643502</v>
      </c>
      <c r="P166" s="1">
        <v>0.29787234042553201</v>
      </c>
      <c r="Q166">
        <v>0.15602836879432599</v>
      </c>
      <c r="R166">
        <v>0.54609929078014197</v>
      </c>
      <c r="S166">
        <v>17.600000000000001</v>
      </c>
      <c r="T166">
        <v>105872.670454545</v>
      </c>
      <c r="U166" s="1">
        <v>113.578663806818</v>
      </c>
      <c r="V166">
        <v>387304.86733848299</v>
      </c>
      <c r="W166" s="1">
        <v>0.71061621245387696</v>
      </c>
      <c r="X166">
        <v>0.22349336119737701</v>
      </c>
      <c r="Y166">
        <v>6.5890426348746298E-2</v>
      </c>
      <c r="Z166">
        <v>0.28938378754612298</v>
      </c>
      <c r="AA166">
        <v>387.30486733848301</v>
      </c>
      <c r="AB166">
        <v>7872.1836681710802</v>
      </c>
      <c r="AC166" s="1">
        <v>736.30205862883599</v>
      </c>
      <c r="AD166">
        <v>228454.253209694</v>
      </c>
      <c r="AE166" s="1">
        <v>415</v>
      </c>
      <c r="AF166">
        <v>41283</v>
      </c>
      <c r="AG166" s="1">
        <v>78660.516183805594</v>
      </c>
      <c r="AH166" s="1">
        <v>24.5999829456741</v>
      </c>
      <c r="AI166">
        <v>20.031597827249001</v>
      </c>
      <c r="AJ166">
        <v>19.999996532437901</v>
      </c>
      <c r="AK166">
        <v>0.2</v>
      </c>
      <c r="AL166">
        <v>0.2</v>
      </c>
      <c r="AM166">
        <v>0.2</v>
      </c>
      <c r="AN166">
        <v>170.93618430053601</v>
      </c>
      <c r="AO166" s="1">
        <v>0.76168539605639596</v>
      </c>
      <c r="AP166">
        <v>1749.43563581429</v>
      </c>
      <c r="AQ166" s="1">
        <v>3448.3327752774799</v>
      </c>
      <c r="AR166" s="1">
        <v>8816.7565230670207</v>
      </c>
      <c r="AS166" s="1">
        <v>1180.78000108218</v>
      </c>
      <c r="AT166">
        <v>672.68207504140003</v>
      </c>
      <c r="AU166">
        <v>15867.987010282401</v>
      </c>
      <c r="AV166" s="1">
        <v>6251.3250504855996</v>
      </c>
      <c r="AW166" s="1">
        <v>0.38613681950000001</v>
      </c>
      <c r="AX166">
        <v>7191.7853490023999</v>
      </c>
      <c r="AY166" s="1">
        <v>0.4442279194</v>
      </c>
      <c r="AZ166">
        <v>1087.4928481222</v>
      </c>
      <c r="BA166">
        <v>6.7173123500000001E-2</v>
      </c>
      <c r="BB166">
        <v>1658.8009624168001</v>
      </c>
      <c r="BC166" s="1">
        <v>0.1024621376</v>
      </c>
      <c r="BD166">
        <v>16189.404210027</v>
      </c>
      <c r="BE166" s="1">
        <v>0.58065825402730797</v>
      </c>
      <c r="BF166">
        <v>0.23012220349621301</v>
      </c>
      <c r="BG166">
        <v>0.12847110571202899</v>
      </c>
      <c r="BH166">
        <v>4.3152897478756197E-2</v>
      </c>
      <c r="BI166">
        <v>1.7595539285693702E-2</v>
      </c>
    </row>
    <row r="167" spans="1:61" x14ac:dyDescent="0.25">
      <c r="A167" t="s">
        <v>1833</v>
      </c>
      <c r="B167" t="s">
        <v>1224</v>
      </c>
      <c r="C167">
        <v>42</v>
      </c>
      <c r="D167">
        <v>72.786567238095202</v>
      </c>
      <c r="E167">
        <v>3057.035824</v>
      </c>
      <c r="F167">
        <v>1.35888404759212E-2</v>
      </c>
      <c r="G167">
        <v>2.6552092625949E-2</v>
      </c>
      <c r="H167" t="e">
        <v>#N/A</v>
      </c>
      <c r="I167">
        <v>5.3932465349413303E-2</v>
      </c>
      <c r="J167">
        <v>0.82944019693479998</v>
      </c>
      <c r="K167">
        <v>7.5057944749625405E-2</v>
      </c>
      <c r="L167">
        <v>0.46292031810726098</v>
      </c>
      <c r="M167">
        <v>2.2689604547902201E-2</v>
      </c>
      <c r="N167">
        <v>0.17366791353963401</v>
      </c>
      <c r="O167">
        <v>70813.967343336306</v>
      </c>
      <c r="P167" s="1">
        <v>0.16371681415929201</v>
      </c>
      <c r="Q167">
        <v>0.15044247787610601</v>
      </c>
      <c r="R167">
        <v>0.68584070796460195</v>
      </c>
      <c r="S167">
        <v>23.92</v>
      </c>
      <c r="T167">
        <v>105170.861204013</v>
      </c>
      <c r="U167" s="1">
        <v>127.80250100334401</v>
      </c>
      <c r="V167">
        <v>337273.12971128599</v>
      </c>
      <c r="W167" s="1">
        <v>0.694893257208405</v>
      </c>
      <c r="X167">
        <v>0.25460425991976099</v>
      </c>
      <c r="Y167">
        <v>5.0502482871833003E-2</v>
      </c>
      <c r="Z167">
        <v>0.305106742791595</v>
      </c>
      <c r="AA167">
        <v>337.273129711286</v>
      </c>
      <c r="AB167">
        <v>13417.407371540199</v>
      </c>
      <c r="AC167" s="1">
        <v>946.12925936061902</v>
      </c>
      <c r="AD167">
        <v>230355.96060207201</v>
      </c>
      <c r="AE167" s="1">
        <v>418</v>
      </c>
      <c r="AF167">
        <v>42037</v>
      </c>
      <c r="AG167" s="1">
        <v>75498.456618740704</v>
      </c>
      <c r="AH167" s="1">
        <v>80.099994449874004</v>
      </c>
      <c r="AI167">
        <v>31.645299733113799</v>
      </c>
      <c r="AJ167">
        <v>53.992297320884397</v>
      </c>
      <c r="AK167">
        <v>1</v>
      </c>
      <c r="AL167">
        <v>0.50134800000000002</v>
      </c>
      <c r="AM167">
        <v>0.84211199999999997</v>
      </c>
      <c r="AN167">
        <v>0</v>
      </c>
      <c r="AO167" s="1">
        <v>1.0378985504296001</v>
      </c>
      <c r="AP167">
        <v>2377.0901220554401</v>
      </c>
      <c r="AQ167" s="1">
        <v>3851.2923425917902</v>
      </c>
      <c r="AR167" s="1">
        <v>11753.626960440901</v>
      </c>
      <c r="AS167" s="1">
        <v>1171.6061787308599</v>
      </c>
      <c r="AT167">
        <v>611.36523011187398</v>
      </c>
      <c r="AU167">
        <v>19764.980833930898</v>
      </c>
      <c r="AV167" s="1">
        <v>5338.8485991891002</v>
      </c>
      <c r="AW167" s="1">
        <v>0.26982602059999999</v>
      </c>
      <c r="AX167">
        <v>11984.7537697107</v>
      </c>
      <c r="AY167" s="1">
        <v>0.60571083010000004</v>
      </c>
      <c r="AZ167">
        <v>1362.6307257941</v>
      </c>
      <c r="BA167">
        <v>6.8867513199999994E-2</v>
      </c>
      <c r="BB167">
        <v>1100.0298767187001</v>
      </c>
      <c r="BC167" s="1">
        <v>5.5595636099999998E-2</v>
      </c>
      <c r="BD167">
        <v>19786.262971412601</v>
      </c>
      <c r="BE167" s="1">
        <v>0.56077197419562197</v>
      </c>
      <c r="BF167">
        <v>0.257793168016901</v>
      </c>
      <c r="BG167">
        <v>0.12794974134503601</v>
      </c>
      <c r="BH167">
        <v>3.9537564308268901E-2</v>
      </c>
      <c r="BI167">
        <v>1.39475521341717E-2</v>
      </c>
    </row>
    <row r="168" spans="1:61" x14ac:dyDescent="0.25">
      <c r="A168" t="s">
        <v>1834</v>
      </c>
      <c r="B168" t="s">
        <v>1225</v>
      </c>
      <c r="C168">
        <v>19</v>
      </c>
      <c r="D168">
        <v>532.10952136842104</v>
      </c>
      <c r="E168">
        <v>10110.080905999999</v>
      </c>
      <c r="F168">
        <v>3.13231127533432E-2</v>
      </c>
      <c r="G168">
        <v>0.11929955374142701</v>
      </c>
      <c r="H168" t="e">
        <v>#N/A</v>
      </c>
      <c r="I168">
        <v>0.115668799153755</v>
      </c>
      <c r="J168">
        <v>0.65257407143509005</v>
      </c>
      <c r="K168">
        <v>8.0757540701796707E-2</v>
      </c>
      <c r="L168">
        <v>0.34341515789088201</v>
      </c>
      <c r="M168">
        <v>8.0860622802500601E-2</v>
      </c>
      <c r="N168">
        <v>0.16775008976009101</v>
      </c>
      <c r="O168">
        <v>89308.033410643795</v>
      </c>
      <c r="P168" s="1">
        <v>0.243572395128552</v>
      </c>
      <c r="Q168">
        <v>0.173207036535859</v>
      </c>
      <c r="R168">
        <v>0.583220568335589</v>
      </c>
      <c r="S168">
        <v>53.01</v>
      </c>
      <c r="T168">
        <v>127074.21128089</v>
      </c>
      <c r="U168" s="1">
        <v>190.72025855499001</v>
      </c>
      <c r="V168">
        <v>319980.19799031701</v>
      </c>
      <c r="W168" s="1">
        <v>0.79523642979169096</v>
      </c>
      <c r="X168">
        <v>0.17979443928310801</v>
      </c>
      <c r="Y168">
        <v>2.4969130925201401E-2</v>
      </c>
      <c r="Z168">
        <v>0.20476357020830999</v>
      </c>
      <c r="AA168">
        <v>319.98019799031698</v>
      </c>
      <c r="AB168">
        <v>15465.543100372901</v>
      </c>
      <c r="AC168" s="1">
        <v>1134.9469135494601</v>
      </c>
      <c r="AD168">
        <v>246776.23843981099</v>
      </c>
      <c r="AE168" s="1">
        <v>445</v>
      </c>
      <c r="AF168">
        <v>61304</v>
      </c>
      <c r="AG168" s="1">
        <v>108819.62387177099</v>
      </c>
      <c r="AH168" s="1">
        <v>108.939994141808</v>
      </c>
      <c r="AI168">
        <v>42.640999630927404</v>
      </c>
      <c r="AJ168">
        <v>65.090999731225295</v>
      </c>
      <c r="AK168">
        <v>1.9</v>
      </c>
      <c r="AL168">
        <v>1.4089959999999999</v>
      </c>
      <c r="AM168">
        <v>1.5678570000000001</v>
      </c>
      <c r="AN168">
        <v>0</v>
      </c>
      <c r="AO168" s="1">
        <v>1.0498171654949999</v>
      </c>
      <c r="AP168">
        <v>2166.7112819047502</v>
      </c>
      <c r="AQ168" s="1">
        <v>2722.3763188349699</v>
      </c>
      <c r="AR168" s="1">
        <v>11878.8225817982</v>
      </c>
      <c r="AS168" s="1">
        <v>1425.8020745853</v>
      </c>
      <c r="AT168" s="1">
        <v>1301.9982661254501</v>
      </c>
      <c r="AU168">
        <v>19495.710523248701</v>
      </c>
      <c r="AV168" s="1">
        <v>3421.6092943342001</v>
      </c>
      <c r="AW168" s="1">
        <v>0.18192163180000001</v>
      </c>
      <c r="AX168">
        <v>13422.146931469601</v>
      </c>
      <c r="AY168" s="1">
        <v>0.71363462700000002</v>
      </c>
      <c r="AZ168">
        <v>1345.9859368209</v>
      </c>
      <c r="BA168">
        <v>7.1563973899999994E-2</v>
      </c>
      <c r="BB168">
        <v>618.40758659079995</v>
      </c>
      <c r="BC168" s="1">
        <v>3.2879767300000001E-2</v>
      </c>
      <c r="BD168">
        <v>18808.149749215499</v>
      </c>
      <c r="BE168" s="1">
        <v>0.60530100886016602</v>
      </c>
      <c r="BF168">
        <v>0.225833966259809</v>
      </c>
      <c r="BG168">
        <v>0.11571129144113</v>
      </c>
      <c r="BH168">
        <v>4.03326511236375E-2</v>
      </c>
      <c r="BI168">
        <v>1.28210823152578E-2</v>
      </c>
    </row>
    <row r="169" spans="1:61" x14ac:dyDescent="0.25">
      <c r="A169" t="s">
        <v>1836</v>
      </c>
      <c r="B169" t="s">
        <v>1227</v>
      </c>
      <c r="C169">
        <v>3</v>
      </c>
      <c r="D169">
        <v>609.07133299999998</v>
      </c>
      <c r="E169">
        <v>1827.2139990000001</v>
      </c>
      <c r="F169">
        <v>1.75926326994587E-2</v>
      </c>
      <c r="G169">
        <v>0.112600003995538</v>
      </c>
      <c r="H169" t="e">
        <v>#N/A</v>
      </c>
      <c r="I169">
        <v>4.1565622859624E-2</v>
      </c>
      <c r="J169">
        <v>0.74844605598543701</v>
      </c>
      <c r="K169">
        <v>7.9795684459941493E-2</v>
      </c>
      <c r="L169">
        <v>0.108625471656298</v>
      </c>
      <c r="M169">
        <v>6.0013524071020402E-3</v>
      </c>
      <c r="N169">
        <v>6.0887916848744401E-2</v>
      </c>
      <c r="O169">
        <v>82130.342701863396</v>
      </c>
      <c r="P169" s="1">
        <v>9.2198581560283696E-2</v>
      </c>
      <c r="Q169">
        <v>0.25531914893617003</v>
      </c>
      <c r="R169">
        <v>0.65248226950354604</v>
      </c>
      <c r="S169">
        <v>10.41</v>
      </c>
      <c r="T169">
        <v>125198.924111431</v>
      </c>
      <c r="U169" s="1">
        <v>175.52487982708899</v>
      </c>
      <c r="V169">
        <v>250605.76388458401</v>
      </c>
      <c r="W169" s="1">
        <v>0.95778333121792703</v>
      </c>
      <c r="X169">
        <v>2.4748424560649799E-2</v>
      </c>
      <c r="Y169">
        <v>1.7468244221423599E-2</v>
      </c>
      <c r="Z169">
        <v>4.2216668782073398E-2</v>
      </c>
      <c r="AA169">
        <v>250.60576388458401</v>
      </c>
      <c r="AB169">
        <v>7375.9877099102696</v>
      </c>
      <c r="AC169" s="1">
        <v>875.83922347127304</v>
      </c>
      <c r="AD169">
        <v>219916.577800773</v>
      </c>
      <c r="AE169" s="1">
        <v>392</v>
      </c>
      <c r="AF169">
        <v>87515.5</v>
      </c>
      <c r="AG169" s="1">
        <v>185864.84773662599</v>
      </c>
      <c r="AH169" s="1">
        <v>88.529908524807794</v>
      </c>
      <c r="AI169">
        <v>28.203499342911901</v>
      </c>
      <c r="AJ169">
        <v>35.288319673577703</v>
      </c>
      <c r="AK169">
        <v>3.25</v>
      </c>
      <c r="AL169">
        <v>2.0786910000000001</v>
      </c>
      <c r="AM169">
        <v>2.2620770000000001</v>
      </c>
      <c r="AN169">
        <v>5027.7694594217</v>
      </c>
      <c r="AO169">
        <v>0.69917225311863396</v>
      </c>
      <c r="AP169">
        <v>2479.9764299529102</v>
      </c>
      <c r="AQ169" s="1">
        <v>1523.9861841710799</v>
      </c>
      <c r="AR169" s="1">
        <v>10963.8474973177</v>
      </c>
      <c r="AS169" s="1">
        <v>1143.04366163079</v>
      </c>
      <c r="AT169">
        <v>882.33072912222099</v>
      </c>
      <c r="AU169">
        <v>16993.184502194701</v>
      </c>
      <c r="AV169" s="1">
        <v>3870.3110915276998</v>
      </c>
      <c r="AW169" s="1">
        <v>0.22950824119999999</v>
      </c>
      <c r="AX169">
        <v>11707.9856546644</v>
      </c>
      <c r="AY169" s="1">
        <v>0.69427989950000002</v>
      </c>
      <c r="AZ169">
        <v>930.11745841720006</v>
      </c>
      <c r="BA169">
        <v>5.5155675299999998E-2</v>
      </c>
      <c r="BB169">
        <v>355.0808547442</v>
      </c>
      <c r="BC169" s="1">
        <v>2.1056183999999999E-2</v>
      </c>
      <c r="BD169">
        <v>16863.4950593535</v>
      </c>
      <c r="BE169" s="1">
        <v>0.60275123680207099</v>
      </c>
      <c r="BF169">
        <v>0.20374830852680001</v>
      </c>
      <c r="BG169">
        <v>0.134088984217964</v>
      </c>
      <c r="BH169">
        <v>2.5790217900126901E-2</v>
      </c>
      <c r="BI169">
        <v>3.36212525530378E-2</v>
      </c>
    </row>
    <row r="170" spans="1:61" x14ac:dyDescent="0.25">
      <c r="A170" t="s">
        <v>1837</v>
      </c>
      <c r="B170" t="s">
        <v>1228</v>
      </c>
      <c r="C170">
        <v>126</v>
      </c>
      <c r="D170">
        <v>26.3578646666667</v>
      </c>
      <c r="E170">
        <v>3321.090948</v>
      </c>
      <c r="F170" t="e">
        <v>#N/A</v>
      </c>
      <c r="G170">
        <v>0.101937430947303</v>
      </c>
      <c r="H170" t="e">
        <v>#N/A</v>
      </c>
      <c r="I170">
        <v>3.7266483486220199E-2</v>
      </c>
      <c r="J170">
        <v>0.71736479863755798</v>
      </c>
      <c r="K170">
        <v>0.13924947035049001</v>
      </c>
      <c r="L170">
        <v>0.92561267692796201</v>
      </c>
      <c r="M170">
        <v>2.89117069974243E-3</v>
      </c>
      <c r="N170">
        <v>0.21719888986213801</v>
      </c>
      <c r="O170">
        <v>67233.565329759702</v>
      </c>
      <c r="P170" s="1">
        <v>0.31272727272727302</v>
      </c>
      <c r="Q170">
        <v>0.25818181818181801</v>
      </c>
      <c r="R170">
        <v>0.42909090909090902</v>
      </c>
      <c r="S170">
        <v>26</v>
      </c>
      <c r="T170">
        <v>112794.5</v>
      </c>
      <c r="U170" s="1">
        <v>127.73426723076901</v>
      </c>
      <c r="V170">
        <v>318722.68076170702</v>
      </c>
      <c r="W170" s="1">
        <v>0.84647110650688995</v>
      </c>
      <c r="X170">
        <v>0.110689810169514</v>
      </c>
      <c r="Y170">
        <v>4.2839083323595602E-2</v>
      </c>
      <c r="Z170">
        <v>0.15352889349311</v>
      </c>
      <c r="AA170">
        <v>318.72268076170701</v>
      </c>
      <c r="AB170">
        <v>8857.7869322475399</v>
      </c>
      <c r="AC170" s="1">
        <v>1146.2461792238801</v>
      </c>
      <c r="AD170">
        <v>188177.82307221199</v>
      </c>
      <c r="AE170" s="1">
        <v>286</v>
      </c>
      <c r="AF170">
        <v>40650</v>
      </c>
      <c r="AG170" s="1">
        <v>66986.708274114804</v>
      </c>
      <c r="AH170" s="1">
        <v>37.649979148964597</v>
      </c>
      <c r="AI170">
        <v>27.349999263389201</v>
      </c>
      <c r="AJ170">
        <v>27.352496809226299</v>
      </c>
      <c r="AK170">
        <v>1.8</v>
      </c>
      <c r="AL170">
        <v>0.68472999999999995</v>
      </c>
      <c r="AM170">
        <v>1.262823</v>
      </c>
      <c r="AN170">
        <v>1639.90096184502</v>
      </c>
      <c r="AO170">
        <v>1.3942250297674701</v>
      </c>
      <c r="AP170">
        <v>2432.45216902744</v>
      </c>
      <c r="AQ170" s="1">
        <v>3605.7368068199098</v>
      </c>
      <c r="AR170" s="1">
        <v>10967.6453582023</v>
      </c>
      <c r="AS170" s="1">
        <v>1619.21312430135</v>
      </c>
      <c r="AT170">
        <v>599.40824300485201</v>
      </c>
      <c r="AU170">
        <v>19224.455701355899</v>
      </c>
      <c r="AV170" s="1">
        <v>7149.7760234867001</v>
      </c>
      <c r="AW170" s="1">
        <v>0.36993623110000001</v>
      </c>
      <c r="AX170">
        <v>9247.8146641250005</v>
      </c>
      <c r="AY170" s="1">
        <v>0.47849075159999999</v>
      </c>
      <c r="AZ170">
        <v>1137.6045560465</v>
      </c>
      <c r="BA170">
        <v>5.8860744800000003E-2</v>
      </c>
      <c r="BB170">
        <v>1791.8547227765</v>
      </c>
      <c r="BC170" s="1">
        <v>9.2712272499999998E-2</v>
      </c>
      <c r="BD170">
        <v>19327.049966434701</v>
      </c>
      <c r="BE170" s="1">
        <v>0.57140219291004901</v>
      </c>
      <c r="BF170">
        <v>0.216005184332557</v>
      </c>
      <c r="BG170">
        <v>0.16801592943875701</v>
      </c>
      <c r="BH170">
        <v>3.4947734937277299E-2</v>
      </c>
      <c r="BI170">
        <v>9.6289583813596192E-3</v>
      </c>
    </row>
    <row r="171" spans="1:61" x14ac:dyDescent="0.25">
      <c r="A171" t="s">
        <v>1839</v>
      </c>
      <c r="B171" t="s">
        <v>1230</v>
      </c>
      <c r="C171">
        <v>46</v>
      </c>
      <c r="D171">
        <v>91.629679021739094</v>
      </c>
      <c r="E171">
        <v>4214.9652349999997</v>
      </c>
      <c r="F171">
        <v>2.6833282841818998E-3</v>
      </c>
      <c r="G171">
        <v>0.49617892751798998</v>
      </c>
      <c r="H171">
        <v>2.9795725530493001E-3</v>
      </c>
      <c r="I171">
        <v>0.26902829671072898</v>
      </c>
      <c r="J171">
        <v>0.12723912131368101</v>
      </c>
      <c r="K171">
        <v>0.10189075362036799</v>
      </c>
      <c r="L171">
        <v>0.99928615212934802</v>
      </c>
      <c r="M171">
        <v>8.1412293594312901E-2</v>
      </c>
      <c r="N171">
        <v>0.17542296312439101</v>
      </c>
      <c r="O171">
        <v>56926.558558558601</v>
      </c>
      <c r="P171" s="1">
        <v>0.137640449438202</v>
      </c>
      <c r="Q171">
        <v>0.33426966292134802</v>
      </c>
      <c r="R171">
        <v>0.52808988764044895</v>
      </c>
      <c r="S171">
        <v>83.17</v>
      </c>
      <c r="T171">
        <v>88742.267764819</v>
      </c>
      <c r="U171" s="1">
        <v>50.678913490441303</v>
      </c>
      <c r="V171">
        <v>180547.63623691001</v>
      </c>
      <c r="W171" s="1">
        <v>0.57897375330191303</v>
      </c>
      <c r="X171">
        <v>0.26305776774492401</v>
      </c>
      <c r="Y171">
        <v>0.15796847895316299</v>
      </c>
      <c r="Z171">
        <v>0.42102624669808703</v>
      </c>
      <c r="AA171">
        <v>180.54763623690999</v>
      </c>
      <c r="AB171">
        <v>7222.3101028732499</v>
      </c>
      <c r="AC171" s="1">
        <v>790.25284297510905</v>
      </c>
      <c r="AD171">
        <v>46866.287746227797</v>
      </c>
      <c r="AE171" s="1">
        <v>2</v>
      </c>
      <c r="AF171">
        <v>27270.5</v>
      </c>
      <c r="AG171" s="1">
        <v>38035.5886159535</v>
      </c>
      <c r="AH171" s="1">
        <v>53.5499969096862</v>
      </c>
      <c r="AI171">
        <v>32.696899200156899</v>
      </c>
      <c r="AJ171">
        <v>47.945298679752703</v>
      </c>
      <c r="AK171">
        <v>0</v>
      </c>
      <c r="AL171">
        <v>0</v>
      </c>
      <c r="AM171">
        <v>0</v>
      </c>
      <c r="AN171">
        <v>0</v>
      </c>
      <c r="AO171" s="1">
        <v>1.25416650077193</v>
      </c>
      <c r="AP171">
        <v>4020.2110516339799</v>
      </c>
      <c r="AQ171" s="1">
        <v>6132.4655053768201</v>
      </c>
      <c r="AR171" s="1">
        <v>12116.153940235299</v>
      </c>
      <c r="AS171" s="1">
        <v>1569.1515472250401</v>
      </c>
      <c r="AT171">
        <v>1525.5342669510801</v>
      </c>
      <c r="AU171">
        <v>25363.516311422201</v>
      </c>
      <c r="AV171" s="1">
        <v>14980.723167853101</v>
      </c>
      <c r="AW171" s="1">
        <v>0.58744726589999996</v>
      </c>
      <c r="AX171">
        <v>5948.8655973803998</v>
      </c>
      <c r="AY171" s="1">
        <v>0.23327611030000001</v>
      </c>
      <c r="AZ171">
        <v>604.79530890470005</v>
      </c>
      <c r="BA171">
        <v>2.3716168199999998E-2</v>
      </c>
      <c r="BB171">
        <v>3967.0082001352998</v>
      </c>
      <c r="BC171" s="1">
        <v>0.15556045560000001</v>
      </c>
      <c r="BD171">
        <v>25501.392274273501</v>
      </c>
      <c r="BE171" s="1">
        <v>0.51742941159952005</v>
      </c>
      <c r="BF171">
        <v>0.254864942028875</v>
      </c>
      <c r="BG171">
        <v>0.17985845766718001</v>
      </c>
      <c r="BH171">
        <v>3.5875350915405099E-2</v>
      </c>
      <c r="BI171">
        <v>1.1971837789019999E-2</v>
      </c>
    </row>
    <row r="172" spans="1:61" x14ac:dyDescent="0.25">
      <c r="A172" t="s">
        <v>1841</v>
      </c>
      <c r="B172" t="s">
        <v>1232</v>
      </c>
      <c r="C172">
        <v>18</v>
      </c>
      <c r="D172">
        <v>159.35076933333301</v>
      </c>
      <c r="E172">
        <v>2868.3138479999998</v>
      </c>
      <c r="F172">
        <v>3.6190075163968099E-3</v>
      </c>
      <c r="G172">
        <v>8.9771230546102407E-2</v>
      </c>
      <c r="H172" t="e">
        <v>#N/A</v>
      </c>
      <c r="I172">
        <v>3.5726352272405698E-2</v>
      </c>
      <c r="J172">
        <v>0.63226557100484704</v>
      </c>
      <c r="K172">
        <v>0.23710891087390101</v>
      </c>
      <c r="L172">
        <v>0.99520874409178695</v>
      </c>
      <c r="M172">
        <v>3.8633360983702102E-3</v>
      </c>
      <c r="N172">
        <v>0.29145043880384702</v>
      </c>
      <c r="O172">
        <v>61318.888888888898</v>
      </c>
      <c r="P172" s="1">
        <v>0.228155339805825</v>
      </c>
      <c r="Q172">
        <v>0.26213592233009703</v>
      </c>
      <c r="R172">
        <v>0.509708737864078</v>
      </c>
      <c r="S172">
        <v>37.15</v>
      </c>
      <c r="T172">
        <v>89675.060565275897</v>
      </c>
      <c r="U172" s="1">
        <v>77.208986487214005</v>
      </c>
      <c r="V172">
        <v>217455.62133478199</v>
      </c>
      <c r="W172" s="1">
        <v>0.667210592412944</v>
      </c>
      <c r="X172">
        <v>0.28295077283079301</v>
      </c>
      <c r="Y172">
        <v>4.98386347562636E-2</v>
      </c>
      <c r="Z172">
        <v>0.332789407587056</v>
      </c>
      <c r="AA172">
        <v>217.45562133478199</v>
      </c>
      <c r="AB172">
        <v>5261.1815860117104</v>
      </c>
      <c r="AC172" s="1">
        <v>524.702546427897</v>
      </c>
      <c r="AD172">
        <v>102315.771510919</v>
      </c>
      <c r="AE172" s="1">
        <v>48</v>
      </c>
      <c r="AF172">
        <v>33481.5</v>
      </c>
      <c r="AG172" s="1">
        <v>51374.455833186701</v>
      </c>
      <c r="AH172" s="1">
        <v>43.149981181178603</v>
      </c>
      <c r="AI172">
        <v>23.1999978085347</v>
      </c>
      <c r="AJ172">
        <v>23.199995965666499</v>
      </c>
      <c r="AK172">
        <v>0.5</v>
      </c>
      <c r="AL172">
        <v>0.28471099999999999</v>
      </c>
      <c r="AM172">
        <v>0.364927</v>
      </c>
      <c r="AN172">
        <v>0</v>
      </c>
      <c r="AO172">
        <v>1.01299532700982</v>
      </c>
      <c r="AP172">
        <v>2043.4657330427499</v>
      </c>
      <c r="AQ172" s="1">
        <v>6730.6988471507002</v>
      </c>
      <c r="AR172" s="1">
        <v>10187.601018757099</v>
      </c>
      <c r="AS172" s="1">
        <v>936.22113279983</v>
      </c>
      <c r="AT172">
        <v>551.49649021253197</v>
      </c>
      <c r="AU172">
        <v>20449.483221963001</v>
      </c>
      <c r="AV172" s="1">
        <v>11008.6658979274</v>
      </c>
      <c r="AW172" s="1">
        <v>0.52334900169999998</v>
      </c>
      <c r="AX172">
        <v>4047.7963167892999</v>
      </c>
      <c r="AY172" s="1">
        <v>0.192431143</v>
      </c>
      <c r="AZ172">
        <v>986.06368020950003</v>
      </c>
      <c r="BA172">
        <v>4.6877200899999999E-2</v>
      </c>
      <c r="BB172">
        <v>4992.5116471541996</v>
      </c>
      <c r="BC172" s="1">
        <v>0.2373426545</v>
      </c>
      <c r="BD172">
        <v>21035.037542080401</v>
      </c>
      <c r="BE172" s="1">
        <v>0.54687605716088605</v>
      </c>
      <c r="BF172">
        <v>0.26621178927978301</v>
      </c>
      <c r="BG172">
        <v>0.15135487098025999</v>
      </c>
      <c r="BH172">
        <v>2.73030885386207E-2</v>
      </c>
      <c r="BI172">
        <v>8.2541940404502103E-3</v>
      </c>
    </row>
    <row r="173" spans="1:61" x14ac:dyDescent="0.25">
      <c r="A173" t="s">
        <v>1266</v>
      </c>
      <c r="B173" t="s">
        <v>627</v>
      </c>
      <c r="C173">
        <v>43</v>
      </c>
      <c r="D173">
        <v>18.973856651162802</v>
      </c>
      <c r="E173">
        <v>815.87583600000005</v>
      </c>
      <c r="F173" t="e">
        <v>#N/A</v>
      </c>
      <c r="G173">
        <v>3.2447186043846901E-2</v>
      </c>
      <c r="H173" t="e">
        <v>#N/A</v>
      </c>
      <c r="I173">
        <v>4.7051626757237099E-2</v>
      </c>
      <c r="J173">
        <v>0.86023926083740698</v>
      </c>
      <c r="K173">
        <v>4.7900711209312399E-2</v>
      </c>
      <c r="L173">
        <v>0.531533082218132</v>
      </c>
      <c r="M173" t="e">
        <v>#N/A</v>
      </c>
      <c r="N173">
        <v>8.1941859877455503E-2</v>
      </c>
      <c r="O173">
        <v>63665.446808510598</v>
      </c>
      <c r="P173" s="1">
        <v>9.5238095238095205E-2</v>
      </c>
      <c r="Q173">
        <v>0.126984126984127</v>
      </c>
      <c r="R173">
        <v>0.77777777777777801</v>
      </c>
      <c r="S173">
        <v>3</v>
      </c>
      <c r="T173">
        <v>53844.333333333299</v>
      </c>
      <c r="U173" s="1">
        <v>271.95861200000002</v>
      </c>
      <c r="V173">
        <v>179642.84947887601</v>
      </c>
      <c r="W173" s="1">
        <v>0.85175073717511796</v>
      </c>
      <c r="X173">
        <v>0.10519378743784601</v>
      </c>
      <c r="Y173">
        <v>4.30554753870366E-2</v>
      </c>
      <c r="Z173">
        <v>0.14824926282488199</v>
      </c>
      <c r="AA173">
        <v>179.642849478876</v>
      </c>
      <c r="AB173">
        <v>3722.7956338199501</v>
      </c>
      <c r="AC173" s="1">
        <v>452.04911547349701</v>
      </c>
      <c r="AD173">
        <v>140824.35056136001</v>
      </c>
      <c r="AE173" s="1">
        <v>116</v>
      </c>
      <c r="AF173">
        <v>40500</v>
      </c>
      <c r="AG173" s="1">
        <v>60033.359369401602</v>
      </c>
      <c r="AH173" s="1">
        <v>36.799736311659302</v>
      </c>
      <c r="AI173">
        <v>19.999996795845401</v>
      </c>
      <c r="AJ173">
        <v>19.9999870280311</v>
      </c>
      <c r="AK173">
        <v>3.4</v>
      </c>
      <c r="AL173">
        <v>2.0634269999999999</v>
      </c>
      <c r="AM173">
        <v>2.998246</v>
      </c>
      <c r="AN173">
        <v>3395.04619180804</v>
      </c>
      <c r="AO173">
        <v>1.5920241174579799</v>
      </c>
      <c r="AP173">
        <v>2051.6258554812798</v>
      </c>
      <c r="AQ173" s="1">
        <v>3537.30027616604</v>
      </c>
      <c r="AR173" s="1">
        <v>9612.1185650606803</v>
      </c>
      <c r="AS173" s="1">
        <v>918.62552723034696</v>
      </c>
      <c r="AT173">
        <v>313.132524248457</v>
      </c>
      <c r="AU173">
        <v>16432.802748186801</v>
      </c>
      <c r="AV173" s="1">
        <v>9813.7923607949997</v>
      </c>
      <c r="AW173" s="1">
        <v>0.49454190609999998</v>
      </c>
      <c r="AX173">
        <v>6934.4179129433996</v>
      </c>
      <c r="AY173" s="1">
        <v>0.34944291929999999</v>
      </c>
      <c r="AZ173">
        <v>1178.4299440893999</v>
      </c>
      <c r="BA173" s="1">
        <v>5.93840759E-2</v>
      </c>
      <c r="BB173">
        <v>1917.5676050771999</v>
      </c>
      <c r="BC173" s="1">
        <v>9.6631098700000001E-2</v>
      </c>
      <c r="BD173">
        <v>19844.207822904998</v>
      </c>
      <c r="BE173" s="1">
        <v>0.56367989892828396</v>
      </c>
      <c r="BF173">
        <v>0.24344822892777099</v>
      </c>
      <c r="BG173">
        <v>0.100579968277309</v>
      </c>
      <c r="BH173">
        <v>2.26334175458461E-2</v>
      </c>
      <c r="BI173">
        <v>6.9658486320789997E-2</v>
      </c>
    </row>
    <row r="174" spans="1:61" x14ac:dyDescent="0.25">
      <c r="A174" t="s">
        <v>1274</v>
      </c>
      <c r="B174" t="s">
        <v>634</v>
      </c>
      <c r="C174">
        <v>19</v>
      </c>
      <c r="D174">
        <v>181.16879347368399</v>
      </c>
      <c r="E174">
        <v>3442.2070760000001</v>
      </c>
      <c r="F174">
        <v>1.3819869197729699E-2</v>
      </c>
      <c r="G174">
        <v>2.73327137140831E-2</v>
      </c>
      <c r="H174" t="e">
        <v>#N/A</v>
      </c>
      <c r="I174">
        <v>0.16840817584229401</v>
      </c>
      <c r="J174">
        <v>0.73398344377161495</v>
      </c>
      <c r="K174">
        <v>5.5331333942161103E-2</v>
      </c>
      <c r="L174">
        <v>0.29887301738382199</v>
      </c>
      <c r="M174">
        <v>1.0142394046578599E-2</v>
      </c>
      <c r="N174">
        <v>0.13068412598211501</v>
      </c>
      <c r="O174">
        <v>64624.976636594998</v>
      </c>
      <c r="P174" s="1">
        <v>0.14018691588785001</v>
      </c>
      <c r="Q174">
        <v>0.13551401869158899</v>
      </c>
      <c r="R174">
        <v>0.72429906542056099</v>
      </c>
      <c r="S174">
        <v>20.329999999999998</v>
      </c>
      <c r="T174">
        <v>104935.812592228</v>
      </c>
      <c r="U174" s="1">
        <v>169.316629414658</v>
      </c>
      <c r="V174">
        <v>280314.49261944398</v>
      </c>
      <c r="W174" s="1">
        <v>0.80007786916647206</v>
      </c>
      <c r="X174">
        <v>0.170556202306159</v>
      </c>
      <c r="Y174">
        <v>2.9365928527368499E-2</v>
      </c>
      <c r="Z174">
        <v>0.199922130833527</v>
      </c>
      <c r="AA174">
        <v>280.31449261944402</v>
      </c>
      <c r="AB174">
        <v>7222.8109614170098</v>
      </c>
      <c r="AC174" s="1">
        <v>780.62643259757203</v>
      </c>
      <c r="AD174">
        <v>185006.94323047501</v>
      </c>
      <c r="AE174" s="1">
        <v>275</v>
      </c>
      <c r="AF174">
        <v>49604</v>
      </c>
      <c r="AG174" s="1">
        <v>76035.311419200996</v>
      </c>
      <c r="AH174" s="1">
        <v>64.129986730286006</v>
      </c>
      <c r="AI174">
        <v>24.249999572536399</v>
      </c>
      <c r="AJ174">
        <v>26.276897634358999</v>
      </c>
      <c r="AK174">
        <v>2.5</v>
      </c>
      <c r="AL174">
        <v>1.9006400000000001</v>
      </c>
      <c r="AM174">
        <v>1.9476070000000001</v>
      </c>
      <c r="AN174">
        <v>0</v>
      </c>
      <c r="AO174">
        <v>0.75891041082217503</v>
      </c>
      <c r="AP174">
        <v>1431.79409349399</v>
      </c>
      <c r="AQ174" s="1">
        <v>2447.85060978708</v>
      </c>
      <c r="AR174" s="1">
        <v>8572.5227502263206</v>
      </c>
      <c r="AS174" s="1">
        <v>977.24586166064705</v>
      </c>
      <c r="AT174" s="1">
        <v>551.03859184559997</v>
      </c>
      <c r="AU174">
        <v>13980.451907013599</v>
      </c>
      <c r="AV174" s="1">
        <v>5687.0407055670003</v>
      </c>
      <c r="AW174" s="1">
        <v>0.42172361200000003</v>
      </c>
      <c r="AX174">
        <v>6002.3913547407001</v>
      </c>
      <c r="AY174" s="1">
        <v>0.44510850079999997</v>
      </c>
      <c r="AZ174">
        <v>1107.8711332322</v>
      </c>
      <c r="BA174">
        <v>8.21543998E-2</v>
      </c>
      <c r="BB174">
        <v>687.92870802469997</v>
      </c>
      <c r="BC174" s="1">
        <v>5.1013487400000002E-2</v>
      </c>
      <c r="BD174">
        <v>13485.231901564601</v>
      </c>
      <c r="BE174" s="1">
        <v>0.595891656486498</v>
      </c>
      <c r="BF174">
        <v>0.220745900662212</v>
      </c>
      <c r="BG174">
        <v>0.123912813201077</v>
      </c>
      <c r="BH174">
        <v>4.7132319889869198E-2</v>
      </c>
      <c r="BI174">
        <v>1.2317309760343301E-2</v>
      </c>
    </row>
    <row r="175" spans="1:61" x14ac:dyDescent="0.25">
      <c r="A175" t="s">
        <v>1289</v>
      </c>
      <c r="B175" t="s">
        <v>652</v>
      </c>
      <c r="C175">
        <v>125</v>
      </c>
      <c r="D175">
        <v>9.6460658880000008</v>
      </c>
      <c r="E175">
        <v>1205.7582359999999</v>
      </c>
      <c r="F175" t="e">
        <v>#N/A</v>
      </c>
      <c r="G175" t="e">
        <v>#N/A</v>
      </c>
      <c r="H175" t="e">
        <v>#N/A</v>
      </c>
      <c r="I175" t="e">
        <v>#N/A</v>
      </c>
      <c r="J175">
        <v>0.96531599816742497</v>
      </c>
      <c r="K175">
        <v>2.54578001052853E-2</v>
      </c>
      <c r="L175">
        <v>0.99996066118101601</v>
      </c>
      <c r="M175" t="e">
        <v>#N/A</v>
      </c>
      <c r="N175">
        <v>8.6929601348397403E-2</v>
      </c>
      <c r="O175">
        <v>67426.2284665349</v>
      </c>
      <c r="P175" s="1">
        <v>7.7922077922077906E-2</v>
      </c>
      <c r="Q175">
        <v>7.7922077922077906E-2</v>
      </c>
      <c r="R175">
        <v>0.84415584415584399</v>
      </c>
      <c r="S175">
        <v>7</v>
      </c>
      <c r="T175">
        <v>102667</v>
      </c>
      <c r="U175" s="1">
        <v>172.251176571429</v>
      </c>
      <c r="V175">
        <v>243482.749057498</v>
      </c>
      <c r="W175" s="1">
        <v>0.63578794332732302</v>
      </c>
      <c r="X175">
        <v>0.18070903895693899</v>
      </c>
      <c r="Y175">
        <v>0.18350301771573799</v>
      </c>
      <c r="Z175">
        <v>0.36421205667267698</v>
      </c>
      <c r="AA175">
        <v>243.48274905749801</v>
      </c>
      <c r="AB175">
        <v>5864.8108624654697</v>
      </c>
      <c r="AC175" s="1">
        <v>404.56228739373898</v>
      </c>
      <c r="AD175">
        <v>197457.52309624801</v>
      </c>
      <c r="AE175" s="1">
        <v>318</v>
      </c>
      <c r="AF175">
        <v>39952</v>
      </c>
      <c r="AG175" s="1">
        <v>71056.624858437106</v>
      </c>
      <c r="AH175" s="1">
        <v>39.199982328830004</v>
      </c>
      <c r="AI175">
        <v>19.9999978570143</v>
      </c>
      <c r="AJ175">
        <v>23.120589299716499</v>
      </c>
      <c r="AK175">
        <v>1.25</v>
      </c>
      <c r="AL175">
        <v>1.25</v>
      </c>
      <c r="AM175">
        <v>1.25</v>
      </c>
      <c r="AN175">
        <v>0.76074952060290102</v>
      </c>
      <c r="AO175">
        <v>0.76389316733771795</v>
      </c>
      <c r="AP175">
        <v>1279.9977258459301</v>
      </c>
      <c r="AQ175" s="1">
        <v>3061.5391127214298</v>
      </c>
      <c r="AR175" s="1">
        <v>9323.8470319683693</v>
      </c>
      <c r="AS175" s="1">
        <v>1094.24313316488</v>
      </c>
      <c r="AT175">
        <v>616.44607335694798</v>
      </c>
      <c r="AU175">
        <v>15376.073077057599</v>
      </c>
      <c r="AV175" s="1">
        <v>8105.7013563984001</v>
      </c>
      <c r="AW175" s="1">
        <v>0.51117393769999997</v>
      </c>
      <c r="AX175">
        <v>5559.1362484322999</v>
      </c>
      <c r="AY175" s="1">
        <v>0.35057861639999999</v>
      </c>
      <c r="AZ175">
        <v>1165.8179290989001</v>
      </c>
      <c r="BA175">
        <v>7.3520564799999993E-2</v>
      </c>
      <c r="BB175">
        <v>1026.3762079449</v>
      </c>
      <c r="BC175" s="1">
        <v>6.4726881099999994E-2</v>
      </c>
      <c r="BD175">
        <v>15857.0317418745</v>
      </c>
      <c r="BE175" s="1">
        <v>0.464362138301739</v>
      </c>
      <c r="BF175">
        <v>0.27816722770949098</v>
      </c>
      <c r="BG175">
        <v>0.16590147062842101</v>
      </c>
      <c r="BH175">
        <v>7.14225378847681E-2</v>
      </c>
      <c r="BI175">
        <v>2.01466254755811E-2</v>
      </c>
    </row>
    <row r="176" spans="1:61" x14ac:dyDescent="0.25">
      <c r="A176" t="s">
        <v>1315</v>
      </c>
      <c r="B176" t="s">
        <v>678</v>
      </c>
      <c r="C176">
        <v>53</v>
      </c>
      <c r="D176">
        <v>21.4424259622641</v>
      </c>
      <c r="E176">
        <v>1136.448576</v>
      </c>
      <c r="F176" t="e">
        <v>#N/A</v>
      </c>
      <c r="G176" t="e">
        <v>#N/A</v>
      </c>
      <c r="H176" t="e">
        <v>#N/A</v>
      </c>
      <c r="I176">
        <v>4.4372892398067403E-2</v>
      </c>
      <c r="J176">
        <v>0.91227503518783304</v>
      </c>
      <c r="K176">
        <v>2.9486266398939399E-2</v>
      </c>
      <c r="L176">
        <v>0.25038388754516</v>
      </c>
      <c r="M176" t="e">
        <v>#N/A</v>
      </c>
      <c r="N176">
        <v>8.9133774416909201E-2</v>
      </c>
      <c r="O176">
        <v>67299.557849984805</v>
      </c>
      <c r="P176" s="1">
        <v>0.31081081081081102</v>
      </c>
      <c r="Q176">
        <v>0.162162162162162</v>
      </c>
      <c r="R176">
        <v>0.52702702702702697</v>
      </c>
      <c r="S176">
        <v>5</v>
      </c>
      <c r="T176">
        <v>111632.8</v>
      </c>
      <c r="U176" s="1">
        <v>227.28971519999999</v>
      </c>
      <c r="V176">
        <v>222762.71478209001</v>
      </c>
      <c r="W176" s="1">
        <v>0.79120872045431501</v>
      </c>
      <c r="X176">
        <v>9.5002902728438296E-2</v>
      </c>
      <c r="Y176">
        <v>0.113788376817247</v>
      </c>
      <c r="Z176">
        <v>0.20879127954568499</v>
      </c>
      <c r="AA176">
        <v>222.76271478209</v>
      </c>
      <c r="AB176">
        <v>5426.5596615961604</v>
      </c>
      <c r="AC176" s="1">
        <v>455.58414250676998</v>
      </c>
      <c r="AD176" s="1">
        <v>159685.16508904201</v>
      </c>
      <c r="AE176" s="1">
        <v>173</v>
      </c>
      <c r="AF176">
        <v>48560</v>
      </c>
      <c r="AG176" s="1">
        <v>84644.194979367297</v>
      </c>
      <c r="AH176" s="1">
        <v>36.3329709148775</v>
      </c>
      <c r="AI176">
        <v>22.822993841621699</v>
      </c>
      <c r="AJ176">
        <v>22.822960419578902</v>
      </c>
      <c r="AK176">
        <v>0</v>
      </c>
      <c r="AL176">
        <v>0</v>
      </c>
      <c r="AM176">
        <v>0</v>
      </c>
      <c r="AN176">
        <v>1023.29936836491</v>
      </c>
      <c r="AO176">
        <v>0.98409410778136497</v>
      </c>
      <c r="AP176">
        <v>1396.9945262177901</v>
      </c>
      <c r="AQ176" s="1">
        <v>2711.6406981181299</v>
      </c>
      <c r="AR176" s="1">
        <v>7643.6397593761503</v>
      </c>
      <c r="AS176" s="1">
        <v>572.21939798532503</v>
      </c>
      <c r="AT176" s="1">
        <v>278.96316357388798</v>
      </c>
      <c r="AU176">
        <v>12603.4575452713</v>
      </c>
      <c r="AV176" s="1">
        <v>6856.9637743828998</v>
      </c>
      <c r="AW176" s="1">
        <v>0.53713802340000005</v>
      </c>
      <c r="AX176">
        <v>4632.7384224571997</v>
      </c>
      <c r="AY176" s="1">
        <v>0.36290405510000001</v>
      </c>
      <c r="AZ176">
        <v>1029.4284813751001</v>
      </c>
      <c r="BA176">
        <v>8.0639944699999994E-2</v>
      </c>
      <c r="BB176">
        <v>246.6082481139</v>
      </c>
      <c r="BC176" s="1">
        <v>1.9317976800000001E-2</v>
      </c>
      <c r="BD176">
        <v>12765.738926329101</v>
      </c>
      <c r="BE176" s="1">
        <v>0.60043321694456597</v>
      </c>
      <c r="BF176">
        <v>0.21094598645169799</v>
      </c>
      <c r="BG176">
        <v>0.13822901466097701</v>
      </c>
      <c r="BH176">
        <v>3.73663790127075E-2</v>
      </c>
      <c r="BI176">
        <v>1.30254029300515E-2</v>
      </c>
    </row>
    <row r="177" spans="1:61" x14ac:dyDescent="0.25">
      <c r="A177" t="s">
        <v>1319</v>
      </c>
      <c r="B177" t="s">
        <v>682</v>
      </c>
      <c r="C177">
        <v>25</v>
      </c>
      <c r="D177">
        <v>19.69178428</v>
      </c>
      <c r="E177">
        <v>492.29460699999998</v>
      </c>
      <c r="F177" t="e">
        <v>#N/A</v>
      </c>
      <c r="G177" t="e">
        <v>#N/A</v>
      </c>
      <c r="H177" t="e">
        <v>#N/A</v>
      </c>
      <c r="I177" t="e">
        <v>#N/A</v>
      </c>
      <c r="J177">
        <v>0.96782156542107101</v>
      </c>
      <c r="K177" t="e">
        <v>#N/A</v>
      </c>
      <c r="L177">
        <v>0.58124765315721105</v>
      </c>
      <c r="M177" t="e">
        <v>#N/A</v>
      </c>
      <c r="N177">
        <v>0.18668598330054201</v>
      </c>
      <c r="O177">
        <v>62121.1101417666</v>
      </c>
      <c r="P177" s="1">
        <v>0.15</v>
      </c>
      <c r="Q177">
        <v>0.27500000000000002</v>
      </c>
      <c r="R177">
        <v>0.57499999999999996</v>
      </c>
      <c r="S177">
        <v>6.25</v>
      </c>
      <c r="T177">
        <v>99832.68</v>
      </c>
      <c r="U177" s="1">
        <v>78.767137120000001</v>
      </c>
      <c r="V177">
        <v>157439.079969446</v>
      </c>
      <c r="W177" s="1">
        <v>0.91514327653674099</v>
      </c>
      <c r="X177">
        <v>4.6284300872663303E-2</v>
      </c>
      <c r="Y177">
        <v>3.8572422590596102E-2</v>
      </c>
      <c r="Z177">
        <v>8.4856723463259398E-2</v>
      </c>
      <c r="AA177">
        <v>157.439079969446</v>
      </c>
      <c r="AB177">
        <v>3140.12580682201</v>
      </c>
      <c r="AC177" s="1">
        <v>404.71686499706101</v>
      </c>
      <c r="AD177">
        <v>131213.041952161</v>
      </c>
      <c r="AE177" s="1">
        <v>94</v>
      </c>
      <c r="AF177">
        <v>44903</v>
      </c>
      <c r="AG177" s="1">
        <v>64757.903160726302</v>
      </c>
      <c r="AH177" s="1">
        <v>25.580259632527302</v>
      </c>
      <c r="AI177">
        <v>19.7247209093766</v>
      </c>
      <c r="AJ177">
        <v>19.604552689604802</v>
      </c>
      <c r="AK177">
        <v>0</v>
      </c>
      <c r="AL177">
        <v>0</v>
      </c>
      <c r="AM177">
        <v>0</v>
      </c>
      <c r="AN177">
        <v>3418.16832049919</v>
      </c>
      <c r="AO177" s="1">
        <v>1.46199464624388</v>
      </c>
      <c r="AP177">
        <v>3314.7756786212399</v>
      </c>
      <c r="AQ177" s="1">
        <v>2904.2746551964601</v>
      </c>
      <c r="AR177" s="1">
        <v>9559.6018178602608</v>
      </c>
      <c r="AS177" s="1">
        <v>687.328878254399</v>
      </c>
      <c r="AT177" s="1">
        <v>740.38964639724395</v>
      </c>
      <c r="AU177">
        <v>17206.3706763296</v>
      </c>
      <c r="AV177" s="1">
        <v>11982.1000598428</v>
      </c>
      <c r="AW177" s="1">
        <v>0.531887687</v>
      </c>
      <c r="AX177">
        <v>6121.2034334237997</v>
      </c>
      <c r="AY177" s="1">
        <v>0.27172137769999999</v>
      </c>
      <c r="AZ177">
        <v>2487.3058047772001</v>
      </c>
      <c r="BA177">
        <v>0.1104119749</v>
      </c>
      <c r="BB177">
        <v>1936.8910628318999</v>
      </c>
      <c r="BC177" s="1">
        <v>8.5978960500000007E-2</v>
      </c>
      <c r="BD177">
        <v>22527.5003608757</v>
      </c>
      <c r="BE177" s="1">
        <v>0.55872191126086201</v>
      </c>
      <c r="BF177">
        <v>0.243521516159944</v>
      </c>
      <c r="BG177">
        <v>0.163822750738294</v>
      </c>
      <c r="BH177">
        <v>1.3176212345833299E-2</v>
      </c>
      <c r="BI177">
        <v>2.0757609495067601E-2</v>
      </c>
    </row>
    <row r="178" spans="1:61" x14ac:dyDescent="0.25">
      <c r="A178" t="s">
        <v>1321</v>
      </c>
      <c r="B178" t="s">
        <v>684</v>
      </c>
      <c r="C178">
        <v>16</v>
      </c>
      <c r="D178">
        <v>44.039777562499999</v>
      </c>
      <c r="E178">
        <v>704.63644099999999</v>
      </c>
      <c r="F178" t="e">
        <v>#N/A</v>
      </c>
      <c r="G178">
        <v>5.6216074153824097E-2</v>
      </c>
      <c r="H178" t="e">
        <v>#N/A</v>
      </c>
      <c r="I178">
        <v>1.74558152286633E-2</v>
      </c>
      <c r="J178">
        <v>0.86892278904893505</v>
      </c>
      <c r="K178">
        <v>5.6069415740169902E-2</v>
      </c>
      <c r="L178">
        <v>0.999975071997242</v>
      </c>
      <c r="M178" t="e">
        <v>#N/A</v>
      </c>
      <c r="N178">
        <v>0.16122923070214401</v>
      </c>
      <c r="O178">
        <v>51820.8476881233</v>
      </c>
      <c r="P178" s="1">
        <v>0.27692307692307699</v>
      </c>
      <c r="Q178">
        <v>0.246153846153846</v>
      </c>
      <c r="R178">
        <v>0.47692307692307701</v>
      </c>
      <c r="S178">
        <v>9.1999999999999993</v>
      </c>
      <c r="T178">
        <v>97982.739130434798</v>
      </c>
      <c r="U178" s="1">
        <v>76.590917500000003</v>
      </c>
      <c r="V178">
        <v>206910.743635525</v>
      </c>
      <c r="W178" s="1">
        <v>0.62438049930434003</v>
      </c>
      <c r="X178">
        <v>0.25730768531693199</v>
      </c>
      <c r="Y178">
        <v>0.11831181537872699</v>
      </c>
      <c r="Z178">
        <v>0.37561950069566002</v>
      </c>
      <c r="AA178">
        <v>206.91074363552499</v>
      </c>
      <c r="AB178">
        <v>4872.7425949291801</v>
      </c>
      <c r="AC178" s="1">
        <v>459.28825301840999</v>
      </c>
      <c r="AD178">
        <v>147431.17286759199</v>
      </c>
      <c r="AE178" s="1">
        <v>138</v>
      </c>
      <c r="AF178">
        <v>36162</v>
      </c>
      <c r="AG178" s="1">
        <v>60141.723163841802</v>
      </c>
      <c r="AH178" s="1">
        <v>39.399947476708</v>
      </c>
      <c r="AI178">
        <v>19.999997802987501</v>
      </c>
      <c r="AJ178">
        <v>24.876388290974301</v>
      </c>
      <c r="AK178">
        <v>2</v>
      </c>
      <c r="AL178">
        <v>0.67739400000000005</v>
      </c>
      <c r="AM178">
        <v>1.2958639999999999</v>
      </c>
      <c r="AN178">
        <v>0</v>
      </c>
      <c r="AO178">
        <v>0.64677561157116903</v>
      </c>
      <c r="AP178">
        <v>2419.2954136472199</v>
      </c>
      <c r="AQ178" s="1">
        <v>3755.5809152368302</v>
      </c>
      <c r="AR178" s="1">
        <v>9664.2517669618992</v>
      </c>
      <c r="AS178" s="1">
        <v>1306.1937567319201</v>
      </c>
      <c r="AT178">
        <v>859.09069525400901</v>
      </c>
      <c r="AU178">
        <v>18004.4125478319</v>
      </c>
      <c r="AV178" s="1">
        <v>11156.7388010126</v>
      </c>
      <c r="AW178" s="1">
        <v>0.5699447084</v>
      </c>
      <c r="AX178">
        <v>3819.5022874969</v>
      </c>
      <c r="AY178" s="1">
        <v>0.19512020099999999</v>
      </c>
      <c r="AZ178">
        <v>1689.3089078342</v>
      </c>
      <c r="BA178">
        <v>8.6298755399999996E-2</v>
      </c>
      <c r="BB178">
        <v>2909.5748135304998</v>
      </c>
      <c r="BC178" s="1">
        <v>0.1486363352</v>
      </c>
      <c r="BD178">
        <v>19575.1248098742</v>
      </c>
      <c r="BE178" s="1">
        <v>0.54466191499252903</v>
      </c>
      <c r="BF178">
        <v>0.20598877649965799</v>
      </c>
      <c r="BG178">
        <v>0.19711762137491401</v>
      </c>
      <c r="BH178">
        <v>3.9602610886755998E-2</v>
      </c>
      <c r="BI178">
        <v>1.2629076246142901E-2</v>
      </c>
    </row>
    <row r="179" spans="1:61" x14ac:dyDescent="0.25">
      <c r="A179" t="s">
        <v>1474</v>
      </c>
      <c r="B179" t="s">
        <v>849</v>
      </c>
      <c r="C179">
        <v>383</v>
      </c>
      <c r="D179">
        <v>3.30683204699739</v>
      </c>
      <c r="E179">
        <v>1266.516674</v>
      </c>
      <c r="F179" t="e">
        <v>#N/A</v>
      </c>
      <c r="G179">
        <v>2.0275930199914902E-2</v>
      </c>
      <c r="H179" t="e">
        <v>#N/A</v>
      </c>
      <c r="I179" t="e">
        <v>#N/A</v>
      </c>
      <c r="J179">
        <v>0.91800535345300704</v>
      </c>
      <c r="K179">
        <v>4.9880058633779499E-2</v>
      </c>
      <c r="L179">
        <v>0.528773718909339</v>
      </c>
      <c r="M179" t="e">
        <v>#N/A</v>
      </c>
      <c r="N179">
        <v>0.166682666657717</v>
      </c>
      <c r="O179">
        <v>68063.979797979802</v>
      </c>
      <c r="P179" s="1">
        <v>0.122448979591837</v>
      </c>
      <c r="Q179">
        <v>0.13265306122449</v>
      </c>
      <c r="R179">
        <v>0.74489795918367396</v>
      </c>
      <c r="S179">
        <v>13</v>
      </c>
      <c r="T179">
        <v>104267.538461538</v>
      </c>
      <c r="U179" s="1">
        <v>97.424359538461502</v>
      </c>
      <c r="V179">
        <v>751881.82638959901</v>
      </c>
      <c r="W179" s="1">
        <v>0.315136217492403</v>
      </c>
      <c r="X179">
        <v>0.26450972925381999</v>
      </c>
      <c r="Y179">
        <v>0.42035405325377601</v>
      </c>
      <c r="Z179">
        <v>0.68486378250759705</v>
      </c>
      <c r="AA179">
        <v>751.88182638959904</v>
      </c>
      <c r="AB179">
        <v>21937.473521173699</v>
      </c>
      <c r="AC179" s="1">
        <v>641.00688657810804</v>
      </c>
      <c r="AD179">
        <v>515699.11207047699</v>
      </c>
      <c r="AE179" s="1">
        <v>596</v>
      </c>
      <c r="AF179">
        <v>40326</v>
      </c>
      <c r="AG179" s="1">
        <v>71304.396305017202</v>
      </c>
      <c r="AH179" s="1">
        <v>34.7499963276709</v>
      </c>
      <c r="AI179">
        <v>20.140792730196399</v>
      </c>
      <c r="AJ179">
        <v>31.085292088358901</v>
      </c>
      <c r="AK179">
        <v>0.5</v>
      </c>
      <c r="AL179">
        <v>0.34948400000000002</v>
      </c>
      <c r="AM179">
        <v>0.5</v>
      </c>
      <c r="AN179">
        <v>0</v>
      </c>
      <c r="AO179">
        <v>0.78097157561879105</v>
      </c>
      <c r="AP179">
        <v>3286.2469365326301</v>
      </c>
      <c r="AQ179" s="1">
        <v>3863.1856812016999</v>
      </c>
      <c r="AR179" s="1">
        <v>11041.7860396838</v>
      </c>
      <c r="AS179" s="1">
        <v>1134.4521232888201</v>
      </c>
      <c r="AT179">
        <v>786.38581745193801</v>
      </c>
      <c r="AU179">
        <v>20112.056598158899</v>
      </c>
      <c r="AV179" s="1">
        <v>8033.8832934336997</v>
      </c>
      <c r="AW179" s="1">
        <v>0.28796224459999997</v>
      </c>
      <c r="AX179">
        <v>15633.5688544322</v>
      </c>
      <c r="AY179" s="1">
        <v>0.56036133629999996</v>
      </c>
      <c r="AZ179">
        <v>2499.3389316795001</v>
      </c>
      <c r="BA179">
        <v>8.9584976799999994E-2</v>
      </c>
      <c r="BB179">
        <v>1732.294461165</v>
      </c>
      <c r="BC179" s="1">
        <v>6.2091442300000001E-2</v>
      </c>
      <c r="BD179">
        <v>27899.085540710399</v>
      </c>
      <c r="BE179" s="1">
        <v>0.47990414906421502</v>
      </c>
      <c r="BF179">
        <v>0.29946642709524601</v>
      </c>
      <c r="BG179">
        <v>0.14215950305275499</v>
      </c>
      <c r="BH179">
        <v>4.0695397171271297E-2</v>
      </c>
      <c r="BI179">
        <v>3.7774523616513303E-2</v>
      </c>
    </row>
    <row r="180" spans="1:61" x14ac:dyDescent="0.25">
      <c r="A180" t="s">
        <v>1333</v>
      </c>
      <c r="B180" t="s">
        <v>699</v>
      </c>
      <c r="C180">
        <v>157</v>
      </c>
      <c r="D180">
        <v>4.7429543184713401</v>
      </c>
      <c r="E180">
        <v>744.64382799999998</v>
      </c>
      <c r="F180" t="e">
        <v>#N/A</v>
      </c>
      <c r="G180" t="e">
        <v>#N/A</v>
      </c>
      <c r="H180" t="e">
        <v>#N/A</v>
      </c>
      <c r="I180" t="e">
        <v>#N/A</v>
      </c>
      <c r="J180">
        <v>0.97317292658971499</v>
      </c>
      <c r="K180">
        <v>1.60076355065236E-2</v>
      </c>
      <c r="L180">
        <v>0.99047112621300604</v>
      </c>
      <c r="M180" t="e">
        <v>#N/A</v>
      </c>
      <c r="N180">
        <v>0.18373510312795699</v>
      </c>
      <c r="O180">
        <v>59857.4418604651</v>
      </c>
      <c r="P180" s="1">
        <v>0.20895522388059701</v>
      </c>
      <c r="Q180">
        <v>0.20895522388059701</v>
      </c>
      <c r="R180">
        <v>0.58208955223880599</v>
      </c>
      <c r="S180">
        <v>14.5</v>
      </c>
      <c r="T180">
        <v>77288.344827586203</v>
      </c>
      <c r="U180" s="1">
        <v>51.354746758620699</v>
      </c>
      <c r="V180">
        <v>264782.76269282401</v>
      </c>
      <c r="W180" s="1">
        <v>0.60433156657352305</v>
      </c>
      <c r="X180">
        <v>0.10590131250448501</v>
      </c>
      <c r="Y180">
        <v>0.28976712092199097</v>
      </c>
      <c r="Z180">
        <v>0.39566843342647701</v>
      </c>
      <c r="AA180">
        <v>264.78276269282401</v>
      </c>
      <c r="AB180">
        <v>7917.4066557898104</v>
      </c>
      <c r="AC180" s="1">
        <v>547.38672996830405</v>
      </c>
      <c r="AD180">
        <v>215972.23415923401</v>
      </c>
      <c r="AE180" s="1">
        <v>384</v>
      </c>
      <c r="AF180">
        <v>40597.5</v>
      </c>
      <c r="AG180" s="1">
        <v>64335.799767621997</v>
      </c>
      <c r="AH180" s="1">
        <v>39.499974183069199</v>
      </c>
      <c r="AI180">
        <v>24.514591706155699</v>
      </c>
      <c r="AJ180">
        <v>34.379016917267997</v>
      </c>
      <c r="AK180">
        <v>0</v>
      </c>
      <c r="AL180">
        <v>0</v>
      </c>
      <c r="AM180">
        <v>0</v>
      </c>
      <c r="AN180">
        <v>0</v>
      </c>
      <c r="AO180">
        <v>0.88848288263473696</v>
      </c>
      <c r="AP180">
        <v>2646.7586057800499</v>
      </c>
      <c r="AQ180" s="1">
        <v>3493.0257019467299</v>
      </c>
      <c r="AR180" s="1">
        <v>11392.5697910975</v>
      </c>
      <c r="AS180" s="1">
        <v>1434.5590063764</v>
      </c>
      <c r="AT180">
        <v>805.64151268302703</v>
      </c>
      <c r="AU180">
        <v>19772.554617883699</v>
      </c>
      <c r="AV180" s="1">
        <v>10622.381561581</v>
      </c>
      <c r="AW180" s="1">
        <v>0.4674959072</v>
      </c>
      <c r="AX180">
        <v>7512.7800739609002</v>
      </c>
      <c r="AY180" s="1">
        <v>0.33064091289999997</v>
      </c>
      <c r="AZ180">
        <v>2447.3287371946999</v>
      </c>
      <c r="BA180">
        <v>0.1077080654</v>
      </c>
      <c r="BB180">
        <v>2139.3803365652002</v>
      </c>
      <c r="BC180" s="1">
        <v>9.4155114400000003E-2</v>
      </c>
      <c r="BD180">
        <v>22721.870709301798</v>
      </c>
      <c r="BE180" s="1">
        <v>0.50346320716900905</v>
      </c>
      <c r="BF180">
        <v>0.30636756840047202</v>
      </c>
      <c r="BG180">
        <v>0.12850471585577899</v>
      </c>
      <c r="BH180">
        <v>4.7143149047542701E-2</v>
      </c>
      <c r="BI180">
        <v>1.45213595271974E-2</v>
      </c>
    </row>
    <row r="181" spans="1:61" x14ac:dyDescent="0.25">
      <c r="A181" t="s">
        <v>1342</v>
      </c>
      <c r="B181" t="s">
        <v>708</v>
      </c>
      <c r="C181">
        <v>50</v>
      </c>
      <c r="D181">
        <v>16.17877348</v>
      </c>
      <c r="E181">
        <v>808.93867399999999</v>
      </c>
      <c r="F181" t="e">
        <v>#N/A</v>
      </c>
      <c r="G181" t="e">
        <v>#N/A</v>
      </c>
      <c r="H181" t="e">
        <v>#N/A</v>
      </c>
      <c r="I181">
        <v>2.8597806737043902E-2</v>
      </c>
      <c r="J181">
        <v>0.92616968976438296</v>
      </c>
      <c r="K181">
        <v>3.2557476729425099E-2</v>
      </c>
      <c r="L181">
        <v>0.99709308305410405</v>
      </c>
      <c r="M181" t="e">
        <v>#N/A</v>
      </c>
      <c r="N181">
        <v>0.15653489936429901</v>
      </c>
      <c r="O181">
        <v>62959.649717514098</v>
      </c>
      <c r="P181" s="1">
        <v>0.17460317460317501</v>
      </c>
      <c r="Q181">
        <v>0.14285714285714299</v>
      </c>
      <c r="R181">
        <v>0.682539682539683</v>
      </c>
      <c r="S181">
        <v>9</v>
      </c>
      <c r="T181">
        <v>90645.777777777796</v>
      </c>
      <c r="U181" s="1">
        <v>89.882074888888894</v>
      </c>
      <c r="V181">
        <v>166228.76903027101</v>
      </c>
      <c r="W181" s="1">
        <v>0.83949594880242895</v>
      </c>
      <c r="X181">
        <v>0.115832228244929</v>
      </c>
      <c r="Y181">
        <v>4.46718229526415E-2</v>
      </c>
      <c r="Z181">
        <v>0.160504051197571</v>
      </c>
      <c r="AA181">
        <v>166.228769030271</v>
      </c>
      <c r="AB181">
        <v>3666.2643230233298</v>
      </c>
      <c r="AC181" s="1">
        <v>488.83379260959902</v>
      </c>
      <c r="AD181">
        <v>150043.44709537999</v>
      </c>
      <c r="AE181" s="1">
        <v>149</v>
      </c>
      <c r="AF181">
        <v>42881</v>
      </c>
      <c r="AG181" s="1">
        <v>65616.502095238102</v>
      </c>
      <c r="AH181" s="1">
        <v>49.899866321955997</v>
      </c>
      <c r="AI181">
        <v>19.999994684907101</v>
      </c>
      <c r="AJ181">
        <v>26.214654371548701</v>
      </c>
      <c r="AK181">
        <v>0.5</v>
      </c>
      <c r="AL181">
        <v>0.36971500000000002</v>
      </c>
      <c r="AM181">
        <v>0.42791299999999999</v>
      </c>
      <c r="AN181">
        <v>2087.34167900594</v>
      </c>
      <c r="AO181">
        <v>1.09596484266878</v>
      </c>
      <c r="AP181">
        <v>1822.2224717123599</v>
      </c>
      <c r="AQ181" s="1">
        <v>2488.17339891454</v>
      </c>
      <c r="AR181" s="1">
        <v>9389.1344475390906</v>
      </c>
      <c r="AS181" s="1">
        <v>651.84334356599197</v>
      </c>
      <c r="AT181">
        <v>913.87132765517902</v>
      </c>
      <c r="AU181">
        <v>15265.2449893872</v>
      </c>
      <c r="AV181" s="1">
        <v>9985.2902607496999</v>
      </c>
      <c r="AW181" s="1">
        <v>0.57532177200000001</v>
      </c>
      <c r="AX181">
        <v>5287.7538206844001</v>
      </c>
      <c r="AY181" s="1">
        <v>0.30466414279999998</v>
      </c>
      <c r="AZ181">
        <v>1341.0568138619999</v>
      </c>
      <c r="BA181">
        <v>7.7267576800000001E-2</v>
      </c>
      <c r="BB181">
        <v>741.90881265999997</v>
      </c>
      <c r="BC181" s="1">
        <v>4.27465083E-2</v>
      </c>
      <c r="BD181">
        <v>17356.009707956098</v>
      </c>
      <c r="BE181" s="1">
        <v>0.542669014640902</v>
      </c>
      <c r="BF181">
        <v>0.26078267449381798</v>
      </c>
      <c r="BG181">
        <v>0.14037525942588799</v>
      </c>
      <c r="BH181">
        <v>4.3900946362513397E-2</v>
      </c>
      <c r="BI181">
        <v>1.22721050768787E-2</v>
      </c>
    </row>
    <row r="182" spans="1:61" x14ac:dyDescent="0.25">
      <c r="A182" t="s">
        <v>1344</v>
      </c>
      <c r="B182" t="s">
        <v>710</v>
      </c>
      <c r="C182">
        <v>289</v>
      </c>
      <c r="D182">
        <v>5.7611711280276801</v>
      </c>
      <c r="E182">
        <v>1664.9784560000001</v>
      </c>
      <c r="F182" t="e">
        <v>#N/A</v>
      </c>
      <c r="G182" t="e">
        <v>#N/A</v>
      </c>
      <c r="H182" t="e">
        <v>#N/A</v>
      </c>
      <c r="I182">
        <v>4.4417993579525403E-2</v>
      </c>
      <c r="J182">
        <v>0.92929846429644603</v>
      </c>
      <c r="K182">
        <v>2.03315269326333E-2</v>
      </c>
      <c r="L182">
        <v>0.58337372474382299</v>
      </c>
      <c r="M182">
        <v>1.40644296219528E-2</v>
      </c>
      <c r="N182">
        <v>0.15587328610248799</v>
      </c>
      <c r="O182">
        <v>66894.315937940803</v>
      </c>
      <c r="P182" s="1">
        <v>8.6206896551724102E-2</v>
      </c>
      <c r="Q182">
        <v>8.6206896551724102E-2</v>
      </c>
      <c r="R182">
        <v>0.82758620689655205</v>
      </c>
      <c r="S182">
        <v>31.2</v>
      </c>
      <c r="T182">
        <v>48730.358974358998</v>
      </c>
      <c r="U182" s="1">
        <v>53.364694102564101</v>
      </c>
      <c r="V182">
        <v>447517.928724478</v>
      </c>
      <c r="W182" s="1">
        <v>0.53146300150350101</v>
      </c>
      <c r="X182">
        <v>0.18459453331921599</v>
      </c>
      <c r="Y182">
        <v>0.283942465177283</v>
      </c>
      <c r="Z182">
        <v>0.46853699849649899</v>
      </c>
      <c r="AA182">
        <v>447.517928724478</v>
      </c>
      <c r="AB182">
        <v>9984.7297964076497</v>
      </c>
      <c r="AC182" s="1">
        <v>686.80428018703401</v>
      </c>
      <c r="AD182">
        <v>347266.44479157601</v>
      </c>
      <c r="AE182" s="1">
        <v>562</v>
      </c>
      <c r="AF182">
        <v>40228</v>
      </c>
      <c r="AG182" s="1">
        <v>71738.776203576301</v>
      </c>
      <c r="AH182" s="1">
        <v>27.399997504345201</v>
      </c>
      <c r="AI182">
        <v>19.9999984848377</v>
      </c>
      <c r="AJ182">
        <v>21.1385967757966</v>
      </c>
      <c r="AK182">
        <v>2</v>
      </c>
      <c r="AL182">
        <v>2</v>
      </c>
      <c r="AM182">
        <v>2</v>
      </c>
      <c r="AN182">
        <v>0</v>
      </c>
      <c r="AO182">
        <v>0.77432679878569</v>
      </c>
      <c r="AP182">
        <v>2009.4539289341999</v>
      </c>
      <c r="AQ182" s="1">
        <v>3600.9764200816799</v>
      </c>
      <c r="AR182" s="1">
        <v>9071.3241517162405</v>
      </c>
      <c r="AS182" s="1">
        <v>1409.39462702573</v>
      </c>
      <c r="AT182">
        <v>374.69151492732601</v>
      </c>
      <c r="AU182">
        <v>16465.840642685202</v>
      </c>
      <c r="AV182" s="1">
        <v>7249.2161935005997</v>
      </c>
      <c r="AW182" s="1">
        <v>0.38779531340000001</v>
      </c>
      <c r="AX182">
        <v>9100.9518256102001</v>
      </c>
      <c r="AY182" s="1">
        <v>0.48685352609999999</v>
      </c>
      <c r="AZ182">
        <v>902.00430858209995</v>
      </c>
      <c r="BA182">
        <v>4.8252533E-2</v>
      </c>
      <c r="BB182">
        <v>1441.2361356423</v>
      </c>
      <c r="BC182" s="1">
        <v>7.7098627500000003E-2</v>
      </c>
      <c r="BD182">
        <v>18693.408463335199</v>
      </c>
      <c r="BE182" s="1">
        <v>0.53634105176745595</v>
      </c>
      <c r="BF182">
        <v>0.27805675324719897</v>
      </c>
      <c r="BG182">
        <v>0.13468189611897899</v>
      </c>
      <c r="BH182">
        <v>3.2001131104049403E-2</v>
      </c>
      <c r="BI182">
        <v>1.8919167762316301E-2</v>
      </c>
    </row>
    <row r="183" spans="1:61" x14ac:dyDescent="0.25">
      <c r="A183" t="s">
        <v>1349</v>
      </c>
      <c r="B183" t="s">
        <v>716</v>
      </c>
      <c r="C183">
        <v>12</v>
      </c>
      <c r="D183">
        <v>125.06705283333299</v>
      </c>
      <c r="E183">
        <v>1500.8046340000001</v>
      </c>
      <c r="F183">
        <v>7.5586000128153499E-3</v>
      </c>
      <c r="G183">
        <v>1.40042369054908E-2</v>
      </c>
      <c r="H183" t="e">
        <v>#N/A</v>
      </c>
      <c r="I183">
        <v>3.3387842217497299E-2</v>
      </c>
      <c r="J183">
        <v>0.91435348709889497</v>
      </c>
      <c r="K183">
        <v>3.0695833765301401E-2</v>
      </c>
      <c r="L183">
        <v>6.3038124791576999E-2</v>
      </c>
      <c r="M183">
        <v>1.09617950454753E-2</v>
      </c>
      <c r="N183">
        <v>0.12729184546448799</v>
      </c>
      <c r="O183">
        <v>82629.272743747701</v>
      </c>
      <c r="P183" s="1">
        <v>0.121621621621622</v>
      </c>
      <c r="Q183">
        <v>0.195945945945946</v>
      </c>
      <c r="R183">
        <v>0.68243243243243201</v>
      </c>
      <c r="S183">
        <v>25</v>
      </c>
      <c r="T183">
        <v>97630.096000000005</v>
      </c>
      <c r="U183" s="1">
        <v>60.03218536</v>
      </c>
      <c r="V183">
        <v>540345.90620806895</v>
      </c>
      <c r="W183" s="1">
        <v>0.92521327113101104</v>
      </c>
      <c r="X183">
        <v>5.78961455799126E-2</v>
      </c>
      <c r="Y183">
        <v>1.6890583289076801E-2</v>
      </c>
      <c r="Z183">
        <v>7.4786728868989294E-2</v>
      </c>
      <c r="AA183">
        <v>540.34590620806898</v>
      </c>
      <c r="AB183">
        <v>22232.939747173001</v>
      </c>
      <c r="AC183" s="1">
        <v>2213.1438328168201</v>
      </c>
      <c r="AD183" s="1">
        <v>425080.96511176898</v>
      </c>
      <c r="AE183" s="1">
        <v>586</v>
      </c>
      <c r="AF183">
        <v>78636</v>
      </c>
      <c r="AG183" s="1">
        <v>250718.144825019</v>
      </c>
      <c r="AH183" s="1">
        <v>118.299935462581</v>
      </c>
      <c r="AI183">
        <v>39.100999277533901</v>
      </c>
      <c r="AJ183">
        <v>51.3131857002681</v>
      </c>
      <c r="AK183">
        <v>1.5</v>
      </c>
      <c r="AL183">
        <v>1.5</v>
      </c>
      <c r="AM183">
        <v>1.5</v>
      </c>
      <c r="AN183">
        <v>0</v>
      </c>
      <c r="AO183">
        <v>0.56820049034347198</v>
      </c>
      <c r="AP183">
        <v>3634.1220678826899</v>
      </c>
      <c r="AQ183" s="1">
        <v>4220.0130626728896</v>
      </c>
      <c r="AR183" s="1">
        <v>14347.4462179732</v>
      </c>
      <c r="AS183" s="1">
        <v>1788.15223460991</v>
      </c>
      <c r="AT183" s="1">
        <v>782.47885393989202</v>
      </c>
      <c r="AU183">
        <v>24772.2124370786</v>
      </c>
      <c r="AV183" s="1">
        <v>3485.4203033824001</v>
      </c>
      <c r="AW183" s="1">
        <v>0.1416777924</v>
      </c>
      <c r="AX183">
        <v>18664.601957615701</v>
      </c>
      <c r="AY183" s="1">
        <v>0.75869174189999999</v>
      </c>
      <c r="AZ183">
        <v>2072.6373942199002</v>
      </c>
      <c r="BA183" s="1">
        <v>8.4250008599999995E-2</v>
      </c>
      <c r="BB183">
        <v>378.37516025740001</v>
      </c>
      <c r="BC183" s="1">
        <v>1.53804571E-2</v>
      </c>
      <c r="BD183">
        <v>24601.034815475399</v>
      </c>
      <c r="BE183" s="1">
        <v>0.607014645441184</v>
      </c>
      <c r="BF183">
        <v>0.22126601147915301</v>
      </c>
      <c r="BG183">
        <v>0.124577810226415</v>
      </c>
      <c r="BH183">
        <v>2.8159304959409801E-2</v>
      </c>
      <c r="BI183">
        <v>1.8982227893838102E-2</v>
      </c>
    </row>
    <row r="184" spans="1:61" x14ac:dyDescent="0.25">
      <c r="A184" t="s">
        <v>1352</v>
      </c>
      <c r="B184" t="s">
        <v>719</v>
      </c>
      <c r="C184">
        <v>31</v>
      </c>
      <c r="D184">
        <v>34.354083000000003</v>
      </c>
      <c r="E184">
        <v>1064.9765729999999</v>
      </c>
      <c r="F184" t="e">
        <v>#N/A</v>
      </c>
      <c r="G184">
        <v>1.1716000828817101E-2</v>
      </c>
      <c r="H184" t="e">
        <v>#N/A</v>
      </c>
      <c r="I184">
        <v>1.69795247150221E-2</v>
      </c>
      <c r="J184">
        <v>0.93686816737732603</v>
      </c>
      <c r="K184">
        <v>3.3523717950966099E-2</v>
      </c>
      <c r="L184">
        <v>0.99508534342336397</v>
      </c>
      <c r="M184" t="e">
        <v>#N/A</v>
      </c>
      <c r="N184">
        <v>0.16876816276519199</v>
      </c>
      <c r="O184">
        <v>62491.096774193502</v>
      </c>
      <c r="P184" s="1">
        <v>4.81927710843374E-2</v>
      </c>
      <c r="Q184">
        <v>7.2289156626505993E-2</v>
      </c>
      <c r="R184">
        <v>0.87951807228915702</v>
      </c>
      <c r="S184">
        <v>11.2</v>
      </c>
      <c r="T184">
        <v>83654.821428571406</v>
      </c>
      <c r="U184" s="1">
        <v>95.087194017857101</v>
      </c>
      <c r="V184">
        <v>196888.01173281801</v>
      </c>
      <c r="W184" s="1">
        <v>0.61389733133817703</v>
      </c>
      <c r="X184">
        <v>5.6123269467465597E-2</v>
      </c>
      <c r="Y184">
        <v>0.32997939919435798</v>
      </c>
      <c r="Z184">
        <v>0.38610266866182302</v>
      </c>
      <c r="AA184">
        <v>196.888011732818</v>
      </c>
      <c r="AB184">
        <v>3740.8700820313702</v>
      </c>
      <c r="AC184" s="1">
        <v>375.703578974408</v>
      </c>
      <c r="AD184">
        <v>168142.991921918</v>
      </c>
      <c r="AE184" s="1">
        <v>210</v>
      </c>
      <c r="AF184">
        <v>40550.5</v>
      </c>
      <c r="AG184" s="1">
        <v>70463.249358974397</v>
      </c>
      <c r="AH184" s="1">
        <v>18.9999920509261</v>
      </c>
      <c r="AI184">
        <v>18.999992852852301</v>
      </c>
      <c r="AJ184">
        <v>18.999931169214101</v>
      </c>
      <c r="AK184">
        <v>2</v>
      </c>
      <c r="AL184">
        <v>2</v>
      </c>
      <c r="AM184">
        <v>2</v>
      </c>
      <c r="AN184">
        <v>0</v>
      </c>
      <c r="AO184">
        <v>0.56274816415662599</v>
      </c>
      <c r="AP184">
        <v>2101.8797565606201</v>
      </c>
      <c r="AQ184" s="1">
        <v>3113.8060348675799</v>
      </c>
      <c r="AR184" s="1">
        <v>8893.4444851868102</v>
      </c>
      <c r="AS184" s="1">
        <v>1205.7312456956699</v>
      </c>
      <c r="AT184">
        <v>708.009780793554</v>
      </c>
      <c r="AU184">
        <v>16022.871303104201</v>
      </c>
      <c r="AV184" s="1">
        <v>9772.6709271929994</v>
      </c>
      <c r="AW184" s="1">
        <v>0.58985595899999999</v>
      </c>
      <c r="AX184">
        <v>3275.5606831017999</v>
      </c>
      <c r="AY184" s="1">
        <v>0.1977053154</v>
      </c>
      <c r="AZ184">
        <v>464.75782424739998</v>
      </c>
      <c r="BA184">
        <v>2.8051714200000001E-2</v>
      </c>
      <c r="BB184">
        <v>3054.9044346201999</v>
      </c>
      <c r="BC184" s="1">
        <v>0.18438701129999999</v>
      </c>
      <c r="BD184">
        <v>16567.893869162399</v>
      </c>
      <c r="BE184" s="1">
        <v>0.62435998539999404</v>
      </c>
      <c r="BF184">
        <v>0.24128593123032799</v>
      </c>
      <c r="BG184">
        <v>7.7843097628798499E-2</v>
      </c>
      <c r="BH184">
        <v>4.6536145899850598E-2</v>
      </c>
      <c r="BI184">
        <v>9.9748398410289991E-3</v>
      </c>
    </row>
    <row r="185" spans="1:61" x14ac:dyDescent="0.25">
      <c r="A185" t="s">
        <v>1367</v>
      </c>
      <c r="B185" t="s">
        <v>734</v>
      </c>
      <c r="C185">
        <v>67</v>
      </c>
      <c r="D185">
        <v>27.030733029850701</v>
      </c>
      <c r="E185">
        <v>1811.059113</v>
      </c>
      <c r="F185" t="e">
        <v>#N/A</v>
      </c>
      <c r="G185">
        <v>9.1621674966976992E-3</v>
      </c>
      <c r="H185" t="e">
        <v>#N/A</v>
      </c>
      <c r="I185">
        <v>0.123235593746904</v>
      </c>
      <c r="J185">
        <v>0.81685614822808095</v>
      </c>
      <c r="K185">
        <v>4.7063906855994701E-2</v>
      </c>
      <c r="L185">
        <v>0.45667961271080998</v>
      </c>
      <c r="M185" t="e">
        <v>#N/A</v>
      </c>
      <c r="N185">
        <v>0.177047180600092</v>
      </c>
      <c r="O185">
        <v>59518.306171648997</v>
      </c>
      <c r="P185" s="1">
        <v>0.24285714285714299</v>
      </c>
      <c r="Q185">
        <v>0.22857142857142901</v>
      </c>
      <c r="R185">
        <v>0.52857142857142903</v>
      </c>
      <c r="S185">
        <v>13.5</v>
      </c>
      <c r="T185">
        <v>87291.333333333299</v>
      </c>
      <c r="U185" s="1">
        <v>134.15252688888901</v>
      </c>
      <c r="V185">
        <v>195557.17284861501</v>
      </c>
      <c r="W185" s="1">
        <v>0.77233870257303405</v>
      </c>
      <c r="X185">
        <v>0.178534448291985</v>
      </c>
      <c r="Y185">
        <v>4.9126849134980902E-2</v>
      </c>
      <c r="Z185">
        <v>0.227661297426966</v>
      </c>
      <c r="AA185">
        <v>195.55717284861501</v>
      </c>
      <c r="AB185">
        <v>5463.7714081064296</v>
      </c>
      <c r="AC185" s="1">
        <v>533.94561395522999</v>
      </c>
      <c r="AD185">
        <v>141269.09754822199</v>
      </c>
      <c r="AE185" s="1">
        <v>117</v>
      </c>
      <c r="AF185">
        <v>41338.5</v>
      </c>
      <c r="AG185" s="1">
        <v>60125.756756756797</v>
      </c>
      <c r="AH185" s="1">
        <v>45.7499379276098</v>
      </c>
      <c r="AI185">
        <v>25.499996709754299</v>
      </c>
      <c r="AJ185">
        <v>33.591973273767401</v>
      </c>
      <c r="AK185">
        <v>1.5</v>
      </c>
      <c r="AL185">
        <v>0.48910900000000002</v>
      </c>
      <c r="AM185">
        <v>1.251973</v>
      </c>
      <c r="AN185">
        <v>2525.1733348584498</v>
      </c>
      <c r="AO185">
        <v>1.5706522235459801</v>
      </c>
      <c r="AP185">
        <v>1861.2620680371999</v>
      </c>
      <c r="AQ185" s="1">
        <v>2715.5881520914199</v>
      </c>
      <c r="AR185" s="1">
        <v>9385.4031643637409</v>
      </c>
      <c r="AS185" s="1">
        <v>1278.8247238178401</v>
      </c>
      <c r="AT185">
        <v>582.75159680003196</v>
      </c>
      <c r="AU185">
        <v>15823.8297051102</v>
      </c>
      <c r="AV185" s="1">
        <v>8631.9738286069005</v>
      </c>
      <c r="AW185" s="1">
        <v>0.47681421730000001</v>
      </c>
      <c r="AX185">
        <v>6914.2326836337998</v>
      </c>
      <c r="AY185" s="1">
        <v>0.38192938380000002</v>
      </c>
      <c r="AZ185">
        <v>1175.1528985023001</v>
      </c>
      <c r="BA185" s="1">
        <v>6.4913265600000006E-2</v>
      </c>
      <c r="BB185">
        <v>1382.0727330339</v>
      </c>
      <c r="BC185" s="1">
        <v>7.6343133300000005E-2</v>
      </c>
      <c r="BD185">
        <v>18103.432143776899</v>
      </c>
      <c r="BE185" s="1">
        <v>0.56137889979300304</v>
      </c>
      <c r="BF185">
        <v>0.22672257248111199</v>
      </c>
      <c r="BG185">
        <v>0.147484178005304</v>
      </c>
      <c r="BH185">
        <v>5.1361911260450803E-2</v>
      </c>
      <c r="BI185">
        <v>1.3052438460130799E-2</v>
      </c>
    </row>
    <row r="186" spans="1:61" x14ac:dyDescent="0.25">
      <c r="A186" t="s">
        <v>1368</v>
      </c>
      <c r="B186" t="s">
        <v>735</v>
      </c>
      <c r="C186">
        <v>44</v>
      </c>
      <c r="D186">
        <v>33.594216886363597</v>
      </c>
      <c r="E186">
        <v>1478.1455430000001</v>
      </c>
      <c r="F186">
        <v>2.2285387187903499E-2</v>
      </c>
      <c r="G186" t="e">
        <v>#N/A</v>
      </c>
      <c r="H186" t="e">
        <v>#N/A</v>
      </c>
      <c r="I186">
        <v>1.81022362919082E-2</v>
      </c>
      <c r="J186">
        <v>0.95469238208506502</v>
      </c>
      <c r="K186" t="e">
        <v>#N/A</v>
      </c>
      <c r="L186">
        <v>0.19028157484365699</v>
      </c>
      <c r="M186">
        <v>1.68662612184203E-2</v>
      </c>
      <c r="N186">
        <v>9.2550316700505897E-2</v>
      </c>
      <c r="O186">
        <v>68351.993530499094</v>
      </c>
      <c r="P186" s="1">
        <v>0.12745098039215699</v>
      </c>
      <c r="Q186">
        <v>7.8431372549019607E-2</v>
      </c>
      <c r="R186">
        <v>0.79411764705882304</v>
      </c>
      <c r="S186">
        <v>7</v>
      </c>
      <c r="T186">
        <v>101332.857142857</v>
      </c>
      <c r="U186" s="1">
        <v>211.16364899999999</v>
      </c>
      <c r="V186">
        <v>181320.203053915</v>
      </c>
      <c r="W186" s="1">
        <v>0.89516772496139696</v>
      </c>
      <c r="X186">
        <v>8.1317592330206606E-2</v>
      </c>
      <c r="Y186">
        <v>2.3514682708396299E-2</v>
      </c>
      <c r="Z186">
        <v>0.104832275038603</v>
      </c>
      <c r="AA186">
        <v>181.32020305391501</v>
      </c>
      <c r="AB186">
        <v>4218.1725808579604</v>
      </c>
      <c r="AC186" s="1">
        <v>486.92349911581101</v>
      </c>
      <c r="AD186">
        <v>141589.615243926</v>
      </c>
      <c r="AE186" s="1">
        <v>118</v>
      </c>
      <c r="AF186">
        <v>51342</v>
      </c>
      <c r="AG186" s="1">
        <v>95288.890969495595</v>
      </c>
      <c r="AH186" s="1">
        <v>47.029917411759101</v>
      </c>
      <c r="AI186">
        <v>22.049997759676899</v>
      </c>
      <c r="AJ186">
        <v>29.751566331949999</v>
      </c>
      <c r="AK186">
        <v>3</v>
      </c>
      <c r="AL186">
        <v>2.0375510000000001</v>
      </c>
      <c r="AM186">
        <v>2.4259949999999999</v>
      </c>
      <c r="AN186">
        <v>1041.64492954805</v>
      </c>
      <c r="AO186">
        <v>0.86489352315216195</v>
      </c>
      <c r="AP186">
        <v>1299.4160075074601</v>
      </c>
      <c r="AQ186" s="1">
        <v>1603.0753407345601</v>
      </c>
      <c r="AR186" s="1">
        <v>8605.1707629442808</v>
      </c>
      <c r="AS186" s="1">
        <v>471.95539932024099</v>
      </c>
      <c r="AT186">
        <v>223.07319570898301</v>
      </c>
      <c r="AU186">
        <v>12202.690706215501</v>
      </c>
      <c r="AV186" s="1">
        <v>7325.3071189205002</v>
      </c>
      <c r="AW186" s="1">
        <v>0.51394542099999996</v>
      </c>
      <c r="AX186">
        <v>4951.4967925724004</v>
      </c>
      <c r="AY186" s="1">
        <v>0.34739828140000001</v>
      </c>
      <c r="AZ186">
        <v>1509.7464134945001</v>
      </c>
      <c r="BA186">
        <v>0.1059241945</v>
      </c>
      <c r="BB186">
        <v>466.53340588579999</v>
      </c>
      <c r="BC186" s="1">
        <v>3.27321031E-2</v>
      </c>
      <c r="BD186">
        <v>14253.083730873201</v>
      </c>
      <c r="BE186" s="1">
        <v>0.62232031539243904</v>
      </c>
      <c r="BF186">
        <v>0.232807683377069</v>
      </c>
      <c r="BG186">
        <v>6.3264774653837896E-2</v>
      </c>
      <c r="BH186">
        <v>1.9929434047652999E-2</v>
      </c>
      <c r="BI186">
        <v>6.1677792529001102E-2</v>
      </c>
    </row>
    <row r="187" spans="1:61" x14ac:dyDescent="0.25">
      <c r="A187" t="s">
        <v>1371</v>
      </c>
      <c r="B187" t="s">
        <v>738</v>
      </c>
      <c r="C187">
        <v>16</v>
      </c>
      <c r="D187">
        <v>56.856265624999999</v>
      </c>
      <c r="E187">
        <v>909.70024999999998</v>
      </c>
      <c r="F187" t="e">
        <v>#N/A</v>
      </c>
      <c r="G187" t="e">
        <v>#N/A</v>
      </c>
      <c r="H187" t="e">
        <v>#N/A</v>
      </c>
      <c r="I187">
        <v>4.1936004582203298E-2</v>
      </c>
      <c r="J187">
        <v>0.91575414326249704</v>
      </c>
      <c r="K187">
        <v>3.0877972015905301E-2</v>
      </c>
      <c r="L187">
        <v>0.37649365421945302</v>
      </c>
      <c r="M187" t="e">
        <v>#N/A</v>
      </c>
      <c r="N187">
        <v>0.12097098658144299</v>
      </c>
      <c r="O187">
        <v>65663.450037378498</v>
      </c>
      <c r="P187" s="1">
        <v>0.125</v>
      </c>
      <c r="Q187">
        <v>0.27777777777777801</v>
      </c>
      <c r="R187">
        <v>0.59722222222222199</v>
      </c>
      <c r="S187">
        <v>10.17</v>
      </c>
      <c r="T187">
        <v>87316.854473943007</v>
      </c>
      <c r="U187" s="1">
        <v>89.449385447394306</v>
      </c>
      <c r="V187">
        <v>306440.22577766702</v>
      </c>
      <c r="W187" s="1">
        <v>0.72508353249781399</v>
      </c>
      <c r="X187">
        <v>0.22147213416137901</v>
      </c>
      <c r="Y187">
        <v>5.3444333340806699E-2</v>
      </c>
      <c r="Z187">
        <v>0.27491646750218601</v>
      </c>
      <c r="AA187">
        <v>306.44022577766702</v>
      </c>
      <c r="AB187">
        <v>6274.56241767549</v>
      </c>
      <c r="AC187" s="1">
        <v>793.18119347554295</v>
      </c>
      <c r="AD187">
        <v>245707.66336201201</v>
      </c>
      <c r="AE187" s="1">
        <v>440</v>
      </c>
      <c r="AF187">
        <v>42106.5</v>
      </c>
      <c r="AG187" s="1">
        <v>75623.672564226901</v>
      </c>
      <c r="AH187" s="1">
        <v>28.899944357225301</v>
      </c>
      <c r="AI187">
        <v>19.999997031622598</v>
      </c>
      <c r="AJ187">
        <v>19.999996760583301</v>
      </c>
      <c r="AK187">
        <v>4.5999999999999996</v>
      </c>
      <c r="AL187">
        <v>4.5999999999999996</v>
      </c>
      <c r="AM187">
        <v>4.5999999999999996</v>
      </c>
      <c r="AN187">
        <v>3212.21233038026</v>
      </c>
      <c r="AO187" s="1">
        <v>1.08739973178105</v>
      </c>
      <c r="AP187">
        <v>2258.3775260037601</v>
      </c>
      <c r="AQ187" s="1">
        <v>2721.5317243234799</v>
      </c>
      <c r="AR187" s="1">
        <v>9020.0986094045893</v>
      </c>
      <c r="AS187" s="1">
        <v>829.29276978872997</v>
      </c>
      <c r="AT187">
        <v>367.75025619702802</v>
      </c>
      <c r="AU187">
        <v>15197.050885717599</v>
      </c>
      <c r="AV187" s="1">
        <v>4724.0601216968998</v>
      </c>
      <c r="AW187" s="1">
        <v>0.30322785940000002</v>
      </c>
      <c r="AX187">
        <v>8224.9528341355999</v>
      </c>
      <c r="AY187" s="1">
        <v>0.52794307809999996</v>
      </c>
      <c r="AZ187">
        <v>1112.8025932405001</v>
      </c>
      <c r="BA187">
        <v>7.1428546600000004E-2</v>
      </c>
      <c r="BB187">
        <v>1517.4261820884001</v>
      </c>
      <c r="BC187" s="1">
        <v>9.7400515899999998E-2</v>
      </c>
      <c r="BD187">
        <v>15579.241731161401</v>
      </c>
      <c r="BE187" s="1">
        <v>0.54432045172410604</v>
      </c>
      <c r="BF187">
        <v>0.26098290950946601</v>
      </c>
      <c r="BG187">
        <v>0.14114616079768999</v>
      </c>
      <c r="BH187">
        <v>3.7778235454265299E-2</v>
      </c>
      <c r="BI187">
        <v>1.5772242514472901E-2</v>
      </c>
    </row>
    <row r="188" spans="1:61" x14ac:dyDescent="0.25">
      <c r="A188" t="s">
        <v>1381</v>
      </c>
      <c r="B188" t="s">
        <v>748</v>
      </c>
      <c r="C188">
        <v>35</v>
      </c>
      <c r="D188">
        <v>21.371537400000001</v>
      </c>
      <c r="E188">
        <v>748.00380900000005</v>
      </c>
      <c r="F188" t="e">
        <v>#N/A</v>
      </c>
      <c r="G188" t="e">
        <v>#N/A</v>
      </c>
      <c r="H188" t="e">
        <v>#N/A</v>
      </c>
      <c r="I188" t="e">
        <v>#N/A</v>
      </c>
      <c r="J188">
        <v>0.929853870544743</v>
      </c>
      <c r="K188">
        <v>4.9282988727662097E-2</v>
      </c>
      <c r="L188">
        <v>0.40471819272936699</v>
      </c>
      <c r="M188" t="e">
        <v>#N/A</v>
      </c>
      <c r="N188">
        <v>0.12653474401655401</v>
      </c>
      <c r="O188">
        <v>65755.967393854095</v>
      </c>
      <c r="P188" s="1">
        <v>0.15</v>
      </c>
      <c r="Q188">
        <v>0.21666666666666701</v>
      </c>
      <c r="R188">
        <v>0.63333333333333297</v>
      </c>
      <c r="S188">
        <v>7.5</v>
      </c>
      <c r="T188">
        <v>96037.466666666704</v>
      </c>
      <c r="U188" s="1">
        <v>99.733841200000001</v>
      </c>
      <c r="V188">
        <v>196663.28998600101</v>
      </c>
      <c r="W188" s="1">
        <v>0.86348285226956101</v>
      </c>
      <c r="X188">
        <v>8.7482136045919298E-2</v>
      </c>
      <c r="Y188">
        <v>4.9035011684519798E-2</v>
      </c>
      <c r="Z188">
        <v>0.13651714773043899</v>
      </c>
      <c r="AA188">
        <v>196.66328998600099</v>
      </c>
      <c r="AB188">
        <v>4106.5312275702599</v>
      </c>
      <c r="AC188" s="1">
        <v>537.63968199258204</v>
      </c>
      <c r="AD188">
        <v>175575.043111445</v>
      </c>
      <c r="AE188" s="1">
        <v>241</v>
      </c>
      <c r="AF188">
        <v>44343</v>
      </c>
      <c r="AG188" s="1">
        <v>77872.326433807699</v>
      </c>
      <c r="AH188" s="1">
        <v>30.399997781872099</v>
      </c>
      <c r="AI188">
        <v>20.012596188629502</v>
      </c>
      <c r="AJ188">
        <v>24.117242531500001</v>
      </c>
      <c r="AK188">
        <v>0</v>
      </c>
      <c r="AL188">
        <v>0</v>
      </c>
      <c r="AM188">
        <v>0</v>
      </c>
      <c r="AN188">
        <v>4918.5466647804196</v>
      </c>
      <c r="AO188" s="1">
        <v>1.59360336992978</v>
      </c>
      <c r="AP188">
        <v>1924.46139000878</v>
      </c>
      <c r="AQ188" s="1">
        <v>2929.9385158612199</v>
      </c>
      <c r="AR188" s="1">
        <v>9982.9481616984704</v>
      </c>
      <c r="AS188" s="1">
        <v>1136.9431542560501</v>
      </c>
      <c r="AT188">
        <v>451.61216552040298</v>
      </c>
      <c r="AU188">
        <v>16425.903387344901</v>
      </c>
      <c r="AV188" s="1">
        <v>9213.0016037918995</v>
      </c>
      <c r="AW188" s="1">
        <v>0.45557660979999998</v>
      </c>
      <c r="AX188">
        <v>8687.3363590309</v>
      </c>
      <c r="AY188" s="1">
        <v>0.42958282399999997</v>
      </c>
      <c r="AZ188">
        <v>1533.4856860886</v>
      </c>
      <c r="BA188">
        <v>7.5829815300000006E-2</v>
      </c>
      <c r="BB188">
        <v>788.90378328249994</v>
      </c>
      <c r="BC188" s="1">
        <v>3.9010750900000002E-2</v>
      </c>
      <c r="BD188">
        <v>20222.7274321939</v>
      </c>
      <c r="BE188" s="1">
        <v>0.56739868718839603</v>
      </c>
      <c r="BF188">
        <v>0.218149896010876</v>
      </c>
      <c r="BG188">
        <v>0.180674719736826</v>
      </c>
      <c r="BH188">
        <v>2.2957409094599E-2</v>
      </c>
      <c r="BI188">
        <v>1.08192879693037E-2</v>
      </c>
    </row>
    <row r="189" spans="1:61" x14ac:dyDescent="0.25">
      <c r="A189" t="s">
        <v>1382</v>
      </c>
      <c r="B189" t="s">
        <v>749</v>
      </c>
      <c r="C189">
        <v>20</v>
      </c>
      <c r="D189">
        <v>24.657048499999998</v>
      </c>
      <c r="E189">
        <v>493.14096999999998</v>
      </c>
      <c r="F189" t="e">
        <v>#N/A</v>
      </c>
      <c r="G189" t="e">
        <v>#N/A</v>
      </c>
      <c r="H189" t="e">
        <v>#N/A</v>
      </c>
      <c r="I189" t="e">
        <v>#N/A</v>
      </c>
      <c r="J189">
        <v>0.92420099381811205</v>
      </c>
      <c r="K189">
        <v>4.6264515255563E-2</v>
      </c>
      <c r="L189">
        <v>1</v>
      </c>
      <c r="M189" t="e">
        <v>#N/A</v>
      </c>
      <c r="N189">
        <v>0.19423271152825999</v>
      </c>
      <c r="O189">
        <v>50647.578065274902</v>
      </c>
      <c r="P189" s="1">
        <v>0.28571428571428598</v>
      </c>
      <c r="Q189">
        <v>0.16326530612244899</v>
      </c>
      <c r="R189">
        <v>0.55102040816326503</v>
      </c>
      <c r="S189">
        <v>13.2</v>
      </c>
      <c r="T189">
        <v>62675.242424242402</v>
      </c>
      <c r="U189" s="1">
        <v>37.359164393939402</v>
      </c>
      <c r="V189">
        <v>235398.429783678</v>
      </c>
      <c r="W189" s="1">
        <v>0.73737095726987401</v>
      </c>
      <c r="X189">
        <v>0.113632375557794</v>
      </c>
      <c r="Y189">
        <v>0.14899666717233201</v>
      </c>
      <c r="Z189">
        <v>0.26262904273012599</v>
      </c>
      <c r="AA189">
        <v>235.39842978367801</v>
      </c>
      <c r="AB189">
        <v>7719.7134928781097</v>
      </c>
      <c r="AC189" s="1">
        <v>895.82631919631399</v>
      </c>
      <c r="AD189">
        <v>96433.418093781496</v>
      </c>
      <c r="AE189" s="1">
        <v>42</v>
      </c>
      <c r="AF189">
        <v>36564</v>
      </c>
      <c r="AG189" s="1">
        <v>51284.041332770998</v>
      </c>
      <c r="AH189" s="1">
        <v>58.599971554478401</v>
      </c>
      <c r="AI189">
        <v>26.699986985589099</v>
      </c>
      <c r="AJ189">
        <v>38.503536889250803</v>
      </c>
      <c r="AK189">
        <v>3</v>
      </c>
      <c r="AL189">
        <v>1.0293000000000001</v>
      </c>
      <c r="AM189">
        <v>2.3915190000000002</v>
      </c>
      <c r="AN189">
        <v>561.21765749862595</v>
      </c>
      <c r="AO189">
        <v>1.1821325558329201</v>
      </c>
      <c r="AP189">
        <v>4623.2976140676401</v>
      </c>
      <c r="AQ189" s="1">
        <v>7744.2200350946296</v>
      </c>
      <c r="AR189" s="1">
        <v>10642.5041504866</v>
      </c>
      <c r="AS189" s="1">
        <v>1332.3311182196001</v>
      </c>
      <c r="AT189">
        <v>1084.59956186565</v>
      </c>
      <c r="AU189" s="1">
        <v>25426.9524797341</v>
      </c>
      <c r="AV189" s="1">
        <v>13036.5304853618</v>
      </c>
      <c r="AW189" s="1">
        <v>0.51750585859999998</v>
      </c>
      <c r="AX189">
        <v>6447.6888823458003</v>
      </c>
      <c r="AY189" s="1">
        <v>0.25595128820000002</v>
      </c>
      <c r="AZ189">
        <v>764.74923562109996</v>
      </c>
      <c r="BA189">
        <v>3.035794E-2</v>
      </c>
      <c r="BB189">
        <v>4942.1094680669003</v>
      </c>
      <c r="BC189" s="1">
        <v>0.19618491330000001</v>
      </c>
      <c r="BD189">
        <v>25191.078071395601</v>
      </c>
      <c r="BE189" s="1">
        <v>0.49704452551245598</v>
      </c>
      <c r="BF189">
        <v>0.21005129930129801</v>
      </c>
      <c r="BG189">
        <v>0.196627796171437</v>
      </c>
      <c r="BH189">
        <v>6.0897051798492197E-2</v>
      </c>
      <c r="BI189">
        <v>3.5379327216316599E-2</v>
      </c>
    </row>
    <row r="190" spans="1:61" x14ac:dyDescent="0.25">
      <c r="A190" t="s">
        <v>1387</v>
      </c>
      <c r="B190" t="s">
        <v>754</v>
      </c>
      <c r="C190">
        <v>45</v>
      </c>
      <c r="D190">
        <v>22.536729244444398</v>
      </c>
      <c r="E190">
        <v>1014.152816</v>
      </c>
      <c r="F190" t="e">
        <v>#N/A</v>
      </c>
      <c r="G190" t="e">
        <v>#N/A</v>
      </c>
      <c r="H190" t="e">
        <v>#N/A</v>
      </c>
      <c r="I190" t="e">
        <v>#N/A</v>
      </c>
      <c r="J190">
        <v>0.97264751152487805</v>
      </c>
      <c r="K190">
        <v>2.0257865366329699E-2</v>
      </c>
      <c r="L190">
        <v>1</v>
      </c>
      <c r="M190" t="e">
        <v>#N/A</v>
      </c>
      <c r="N190">
        <v>0.221588542397615</v>
      </c>
      <c r="O190">
        <v>63401.747907434801</v>
      </c>
      <c r="P190" s="1">
        <v>0.185714285714286</v>
      </c>
      <c r="Q190">
        <v>0.114285714285714</v>
      </c>
      <c r="R190">
        <v>0.7</v>
      </c>
      <c r="S190">
        <v>10.65</v>
      </c>
      <c r="T190">
        <v>98994.178403755897</v>
      </c>
      <c r="U190" s="1">
        <v>95.225616525821593</v>
      </c>
      <c r="V190">
        <v>157395.875139985</v>
      </c>
      <c r="W190" s="1">
        <v>0.49788956473631402</v>
      </c>
      <c r="X190">
        <v>5.75335819976849E-2</v>
      </c>
      <c r="Y190">
        <v>0.44457685326600199</v>
      </c>
      <c r="Z190">
        <v>0.50211043526368604</v>
      </c>
      <c r="AA190">
        <v>157.39587513998501</v>
      </c>
      <c r="AB190">
        <v>3390.096586785</v>
      </c>
      <c r="AC190" s="1">
        <v>276.84312025812102</v>
      </c>
      <c r="AD190">
        <v>131678.182018805</v>
      </c>
      <c r="AE190" s="1">
        <v>98</v>
      </c>
      <c r="AF190">
        <v>42274</v>
      </c>
      <c r="AG190" s="1">
        <v>53965.856884057997</v>
      </c>
      <c r="AH190" s="1">
        <v>23.399990699627601</v>
      </c>
      <c r="AI190">
        <v>20.014693954792701</v>
      </c>
      <c r="AJ190">
        <v>20.3439568540383</v>
      </c>
      <c r="AK190">
        <v>2.8</v>
      </c>
      <c r="AL190">
        <v>2.5107390000000001</v>
      </c>
      <c r="AM190">
        <v>2.6682440000000001</v>
      </c>
      <c r="AN190">
        <v>0</v>
      </c>
      <c r="AO190">
        <v>0.64774830614717704</v>
      </c>
      <c r="AP190">
        <v>2233.18218346297</v>
      </c>
      <c r="AQ190" s="1">
        <v>3732.6358318764501</v>
      </c>
      <c r="AR190" s="1">
        <v>10651.803978228099</v>
      </c>
      <c r="AS190" s="1">
        <v>692.32758507668495</v>
      </c>
      <c r="AT190" s="1">
        <v>956.62330636372303</v>
      </c>
      <c r="AU190">
        <v>18266.572885007899</v>
      </c>
      <c r="AV190" s="1">
        <v>12047.0037834918</v>
      </c>
      <c r="AW190" s="1">
        <v>0.66427984029999998</v>
      </c>
      <c r="AX190">
        <v>3265.1955353706999</v>
      </c>
      <c r="AY190" s="1">
        <v>0.18004506410000001</v>
      </c>
      <c r="AZ190">
        <v>745.61967808459997</v>
      </c>
      <c r="BA190">
        <v>4.11139674E-2</v>
      </c>
      <c r="BB190">
        <v>2077.6158797001999</v>
      </c>
      <c r="BC190" s="1">
        <v>0.1145611282</v>
      </c>
      <c r="BD190">
        <v>18135.434876647301</v>
      </c>
      <c r="BE190" s="1">
        <v>0.48241819947936898</v>
      </c>
      <c r="BF190">
        <v>0.26042095356273298</v>
      </c>
      <c r="BG190">
        <v>0.18735221935940299</v>
      </c>
      <c r="BH190">
        <v>5.4404909289515697E-2</v>
      </c>
      <c r="BI190">
        <v>1.5403718308977901E-2</v>
      </c>
    </row>
    <row r="191" spans="1:61" x14ac:dyDescent="0.25">
      <c r="A191" t="s">
        <v>1428</v>
      </c>
      <c r="B191" t="s">
        <v>800</v>
      </c>
      <c r="C191">
        <v>2</v>
      </c>
      <c r="D191">
        <v>257.74859650000002</v>
      </c>
      <c r="E191">
        <v>515.49719300000004</v>
      </c>
      <c r="F191" t="e">
        <v>#N/A</v>
      </c>
      <c r="G191">
        <v>3.1276030086899803E-2</v>
      </c>
      <c r="H191" t="e">
        <v>#N/A</v>
      </c>
      <c r="I191">
        <v>0.147245751277394</v>
      </c>
      <c r="J191">
        <v>0.71195177991476699</v>
      </c>
      <c r="K191">
        <v>0.10462749233650299</v>
      </c>
      <c r="L191">
        <v>0.99272397759136599</v>
      </c>
      <c r="M191">
        <v>5.72669877409182E-2</v>
      </c>
      <c r="N191">
        <v>0.12188239994537001</v>
      </c>
      <c r="O191">
        <v>63551.112262521601</v>
      </c>
      <c r="P191" s="1">
        <v>0.36363636363636398</v>
      </c>
      <c r="Q191">
        <v>0.15909090909090901</v>
      </c>
      <c r="R191">
        <v>0.47727272727272702</v>
      </c>
      <c r="S191">
        <v>6</v>
      </c>
      <c r="T191">
        <v>76047</v>
      </c>
      <c r="U191" s="1">
        <v>85.916198833333297</v>
      </c>
      <c r="V191">
        <v>180495.822796847</v>
      </c>
      <c r="W191" s="1">
        <v>0.79486397401517905</v>
      </c>
      <c r="X191">
        <v>0.145202933330496</v>
      </c>
      <c r="Y191">
        <v>5.99330926543249E-2</v>
      </c>
      <c r="Z191">
        <v>0.205136025984821</v>
      </c>
      <c r="AA191">
        <v>180.49582279684699</v>
      </c>
      <c r="AB191">
        <v>6416.45006978729</v>
      </c>
      <c r="AC191" s="1">
        <v>578.71411144619003</v>
      </c>
      <c r="AD191">
        <v>113656.050050841</v>
      </c>
      <c r="AE191" s="1">
        <v>65</v>
      </c>
      <c r="AF191">
        <v>39293</v>
      </c>
      <c r="AG191" s="1">
        <v>57403.741230972897</v>
      </c>
      <c r="AH191" s="1">
        <v>82.3698820761484</v>
      </c>
      <c r="AI191">
        <v>29.889387503939702</v>
      </c>
      <c r="AJ191">
        <v>47.205268230003199</v>
      </c>
      <c r="AK191">
        <v>0.5</v>
      </c>
      <c r="AL191">
        <v>0.29761199999999999</v>
      </c>
      <c r="AM191">
        <v>0.41387499999999999</v>
      </c>
      <c r="AN191">
        <v>0</v>
      </c>
      <c r="AO191">
        <v>1.3304620433279399</v>
      </c>
      <c r="AP191">
        <v>2621.8700283010098</v>
      </c>
      <c r="AQ191" s="1">
        <v>1767.63660864396</v>
      </c>
      <c r="AR191" s="1">
        <v>9816.6436766611005</v>
      </c>
      <c r="AS191" s="1">
        <v>1202.57467628927</v>
      </c>
      <c r="AT191">
        <v>708.87582893201102</v>
      </c>
      <c r="AU191">
        <v>16117.600818827301</v>
      </c>
      <c r="AV191" s="1">
        <v>11753.644172582201</v>
      </c>
      <c r="AW191" s="1">
        <v>0.60271926819999999</v>
      </c>
      <c r="AX191">
        <v>5780.9686482857996</v>
      </c>
      <c r="AY191" s="1">
        <v>0.29644433180000002</v>
      </c>
      <c r="AZ191">
        <v>1472.9643799365001</v>
      </c>
      <c r="BA191">
        <v>7.5532660400000007E-2</v>
      </c>
      <c r="BB191">
        <v>493.44888559769998</v>
      </c>
      <c r="BC191" s="1">
        <v>2.53037396E-2</v>
      </c>
      <c r="BD191">
        <v>19501.026086402198</v>
      </c>
      <c r="BE191" s="1">
        <v>0.48943982183614598</v>
      </c>
      <c r="BF191">
        <v>0.206815982754219</v>
      </c>
      <c r="BG191">
        <v>0.24818283943480099</v>
      </c>
      <c r="BH191">
        <v>4.0991224135083201E-2</v>
      </c>
      <c r="BI191">
        <v>1.4570131839750099E-2</v>
      </c>
    </row>
    <row r="192" spans="1:61" x14ac:dyDescent="0.25">
      <c r="A192" t="s">
        <v>1455</v>
      </c>
      <c r="B192" t="s">
        <v>829</v>
      </c>
      <c r="C192">
        <v>55</v>
      </c>
      <c r="D192">
        <v>16.6918054727273</v>
      </c>
      <c r="E192">
        <v>918.04930100000001</v>
      </c>
      <c r="F192" t="e">
        <v>#N/A</v>
      </c>
      <c r="G192" t="e">
        <v>#N/A</v>
      </c>
      <c r="H192" t="e">
        <v>#N/A</v>
      </c>
      <c r="I192" t="e">
        <v>#N/A</v>
      </c>
      <c r="J192">
        <v>0.94913733571036796</v>
      </c>
      <c r="K192">
        <v>3.2975707869641102E-2</v>
      </c>
      <c r="L192">
        <v>1</v>
      </c>
      <c r="M192" t="e">
        <v>#N/A</v>
      </c>
      <c r="N192">
        <v>0.14913836836233099</v>
      </c>
      <c r="O192">
        <v>61307.685561717</v>
      </c>
      <c r="P192" s="1">
        <v>0.28767123287671198</v>
      </c>
      <c r="Q192">
        <v>0.17808219178082199</v>
      </c>
      <c r="R192">
        <v>0.534246575342466</v>
      </c>
      <c r="S192">
        <v>10.4</v>
      </c>
      <c r="T192">
        <v>83519.317307692298</v>
      </c>
      <c r="U192" s="1">
        <v>88.273971250000002</v>
      </c>
      <c r="V192">
        <v>207739.23556421301</v>
      </c>
      <c r="W192" s="1">
        <v>0.81156161612157496</v>
      </c>
      <c r="X192">
        <v>0.122198133905245</v>
      </c>
      <c r="Y192">
        <v>6.6240249973179899E-2</v>
      </c>
      <c r="Z192">
        <v>0.18843838387842499</v>
      </c>
      <c r="AA192">
        <v>207.739235564213</v>
      </c>
      <c r="AB192">
        <v>4242.3146510298402</v>
      </c>
      <c r="AC192" s="1">
        <v>476.21409822303201</v>
      </c>
      <c r="AD192">
        <v>144082.78730436199</v>
      </c>
      <c r="AE192" s="1">
        <v>125</v>
      </c>
      <c r="AF192">
        <v>39712</v>
      </c>
      <c r="AG192" s="1">
        <v>58104.192566371697</v>
      </c>
      <c r="AH192" s="1">
        <v>25</v>
      </c>
      <c r="AI192">
        <v>19.999998707817198</v>
      </c>
      <c r="AJ192">
        <v>20.737695773439199</v>
      </c>
      <c r="AK192">
        <v>2</v>
      </c>
      <c r="AL192">
        <v>1.017525</v>
      </c>
      <c r="AM192">
        <v>1.764456</v>
      </c>
      <c r="AN192">
        <v>0</v>
      </c>
      <c r="AO192" s="1">
        <v>0.97410857649367799</v>
      </c>
      <c r="AP192">
        <v>1945.5109088961699</v>
      </c>
      <c r="AQ192" s="1">
        <v>2937.8649785606699</v>
      </c>
      <c r="AR192" s="1">
        <v>9343.6941029815207</v>
      </c>
      <c r="AS192" s="1">
        <v>1082.3068858259501</v>
      </c>
      <c r="AT192">
        <v>172.086030486504</v>
      </c>
      <c r="AU192">
        <v>15481.462906750799</v>
      </c>
      <c r="AV192" s="1">
        <v>11037.4365475424</v>
      </c>
      <c r="AW192" s="1">
        <v>0.63634960340000002</v>
      </c>
      <c r="AX192">
        <v>3314.0580089064001</v>
      </c>
      <c r="AY192" s="1">
        <v>0.1910678707</v>
      </c>
      <c r="AZ192">
        <v>1299.6004629879999</v>
      </c>
      <c r="BA192">
        <v>7.4926839699999997E-2</v>
      </c>
      <c r="BB192">
        <v>1693.830613047</v>
      </c>
      <c r="BC192" s="1">
        <v>9.76556861E-2</v>
      </c>
      <c r="BD192">
        <v>17344.925632483799</v>
      </c>
      <c r="BE192" s="1">
        <v>0.51952930145215503</v>
      </c>
      <c r="BF192">
        <v>0.22307372668743899</v>
      </c>
      <c r="BG192">
        <v>0.19555431690689501</v>
      </c>
      <c r="BH192">
        <v>3.73166135976815E-2</v>
      </c>
      <c r="BI192">
        <v>2.4526041355829899E-2</v>
      </c>
    </row>
    <row r="193" spans="1:61" x14ac:dyDescent="0.25">
      <c r="A193" t="s">
        <v>1456</v>
      </c>
      <c r="B193" t="s">
        <v>830</v>
      </c>
      <c r="C193">
        <v>59</v>
      </c>
      <c r="D193">
        <v>11.3540117966102</v>
      </c>
      <c r="E193">
        <v>669.88669600000003</v>
      </c>
      <c r="F193" t="e">
        <v>#N/A</v>
      </c>
      <c r="G193" t="e">
        <v>#N/A</v>
      </c>
      <c r="H193" t="e">
        <v>#N/A</v>
      </c>
      <c r="I193">
        <v>9.5598574968147207E-2</v>
      </c>
      <c r="J193">
        <v>0.88357376282515998</v>
      </c>
      <c r="K193">
        <v>1.9417409240889302E-2</v>
      </c>
      <c r="L193">
        <v>0.45142496832088802</v>
      </c>
      <c r="M193" t="e">
        <v>#N/A</v>
      </c>
      <c r="N193">
        <v>0.12881947113593001</v>
      </c>
      <c r="O193">
        <v>66729.663353639</v>
      </c>
      <c r="P193" s="1">
        <v>0.26315789473684198</v>
      </c>
      <c r="Q193">
        <v>0.140350877192982</v>
      </c>
      <c r="R193">
        <v>0.59649122807017496</v>
      </c>
      <c r="S193">
        <v>8</v>
      </c>
      <c r="T193">
        <v>83008.625</v>
      </c>
      <c r="U193" s="1">
        <v>83.735837000000004</v>
      </c>
      <c r="V193">
        <v>272918.06374372297</v>
      </c>
      <c r="W193" s="1">
        <v>0.82588353466155295</v>
      </c>
      <c r="X193">
        <v>4.6304651824501601E-2</v>
      </c>
      <c r="Y193">
        <v>0.12781181351394499</v>
      </c>
      <c r="Z193">
        <v>0.17411646533844699</v>
      </c>
      <c r="AA193">
        <v>272.918063743723</v>
      </c>
      <c r="AB193">
        <v>6436.5004197665103</v>
      </c>
      <c r="AC193" s="1">
        <v>526.27719300160595</v>
      </c>
      <c r="AD193">
        <v>204698.993703833</v>
      </c>
      <c r="AE193" s="1">
        <v>349</v>
      </c>
      <c r="AF193">
        <v>44985</v>
      </c>
      <c r="AG193" s="1">
        <v>66979.0589390963</v>
      </c>
      <c r="AH193" s="1">
        <v>45.1999371766018</v>
      </c>
      <c r="AI193">
        <v>19.999996026265901</v>
      </c>
      <c r="AJ193">
        <v>27.842766203498599</v>
      </c>
      <c r="AK193">
        <v>0</v>
      </c>
      <c r="AL193">
        <v>0</v>
      </c>
      <c r="AM193">
        <v>0</v>
      </c>
      <c r="AN193">
        <v>2145.82822525557</v>
      </c>
      <c r="AO193">
        <v>1.1923272355107799</v>
      </c>
      <c r="AP193">
        <v>3015.28849887773</v>
      </c>
      <c r="AQ193" s="1">
        <v>3619.45938690504</v>
      </c>
      <c r="AR193" s="1">
        <v>9047.4790381566199</v>
      </c>
      <c r="AS193" s="1">
        <v>1334.6392088969001</v>
      </c>
      <c r="AT193">
        <v>136.59544300011001</v>
      </c>
      <c r="AU193">
        <v>17153.461575836402</v>
      </c>
      <c r="AV193" s="1">
        <v>9154.2294683044001</v>
      </c>
      <c r="AW193" s="1">
        <v>0.49101137979999998</v>
      </c>
      <c r="AX193">
        <v>7733.7610671946004</v>
      </c>
      <c r="AY193" s="1">
        <v>0.41482078929999999</v>
      </c>
      <c r="AZ193">
        <v>1023.7367983064</v>
      </c>
      <c r="BA193">
        <v>5.4910838699999999E-2</v>
      </c>
      <c r="BB193">
        <v>731.89243547659999</v>
      </c>
      <c r="BC193" s="1">
        <v>3.92569922E-2</v>
      </c>
      <c r="BD193">
        <v>18643.619769281999</v>
      </c>
      <c r="BE193" s="1">
        <v>0.58775108478789595</v>
      </c>
      <c r="BF193">
        <v>0.19067129012408501</v>
      </c>
      <c r="BG193">
        <v>0.17509453458427901</v>
      </c>
      <c r="BH193">
        <v>3.1689165937322003E-2</v>
      </c>
      <c r="BI193">
        <v>1.47939245664184E-2</v>
      </c>
    </row>
    <row r="194" spans="1:61" x14ac:dyDescent="0.25">
      <c r="A194" t="s">
        <v>1462</v>
      </c>
      <c r="B194" t="s">
        <v>836</v>
      </c>
      <c r="C194">
        <v>40</v>
      </c>
      <c r="D194">
        <v>60.512262800000002</v>
      </c>
      <c r="E194">
        <v>2420.4905119999999</v>
      </c>
      <c r="F194">
        <v>1.8927724958985599E-2</v>
      </c>
      <c r="G194">
        <v>4.8374405670873304E-3</v>
      </c>
      <c r="H194" t="e">
        <v>#N/A</v>
      </c>
      <c r="I194">
        <v>2.7960940158226401E-2</v>
      </c>
      <c r="J194">
        <v>0.89481269632819005</v>
      </c>
      <c r="K194">
        <v>4.9997486853449798E-2</v>
      </c>
      <c r="L194">
        <v>8.0740624455430704E-2</v>
      </c>
      <c r="M194">
        <v>1.0944517082722999E-2</v>
      </c>
      <c r="N194">
        <v>9.8677797304297599E-2</v>
      </c>
      <c r="O194">
        <v>81429.135895846295</v>
      </c>
      <c r="P194" s="1">
        <v>5.0955414012738898E-2</v>
      </c>
      <c r="Q194">
        <v>0.11464968152866201</v>
      </c>
      <c r="R194">
        <v>0.83439490445859898</v>
      </c>
      <c r="S194">
        <v>18.5</v>
      </c>
      <c r="T194">
        <v>109647.810810811</v>
      </c>
      <c r="U194" s="1">
        <v>130.83732497297299</v>
      </c>
      <c r="V194">
        <v>334163.31772012298</v>
      </c>
      <c r="W194" s="1">
        <v>0.87832110844685396</v>
      </c>
      <c r="X194">
        <v>8.4974535233297399E-2</v>
      </c>
      <c r="Y194">
        <v>3.6704356319848697E-2</v>
      </c>
      <c r="Z194">
        <v>0.121678891553146</v>
      </c>
      <c r="AA194">
        <v>334.16331772012302</v>
      </c>
      <c r="AB194">
        <v>9910.6490527734804</v>
      </c>
      <c r="AC194" s="1">
        <v>1050.058431297</v>
      </c>
      <c r="AD194">
        <v>264478.56828875397</v>
      </c>
      <c r="AE194" s="1">
        <v>480</v>
      </c>
      <c r="AF194">
        <v>75466</v>
      </c>
      <c r="AG194" s="1">
        <v>157171.23279453401</v>
      </c>
      <c r="AH194" s="1">
        <v>81.649977499265702</v>
      </c>
      <c r="AI194">
        <v>26.1359986956457</v>
      </c>
      <c r="AJ194">
        <v>43.605895063241697</v>
      </c>
      <c r="AK194">
        <v>2.75</v>
      </c>
      <c r="AL194">
        <v>2.75</v>
      </c>
      <c r="AM194">
        <v>2.75</v>
      </c>
      <c r="AN194">
        <v>2924.4711908211798</v>
      </c>
      <c r="AO194" s="1">
        <v>0.73908454547133395</v>
      </c>
      <c r="AP194">
        <v>2264.9983351804199</v>
      </c>
      <c r="AQ194" s="1">
        <v>3054.7479584584298</v>
      </c>
      <c r="AR194" s="1">
        <v>9649.5850424552209</v>
      </c>
      <c r="AS194" s="1">
        <v>1095.0973642982001</v>
      </c>
      <c r="AT194">
        <v>588.43929895148494</v>
      </c>
      <c r="AU194">
        <v>16652.867999343802</v>
      </c>
      <c r="AV194" s="1">
        <v>3509.1243927086002</v>
      </c>
      <c r="AW194" s="1">
        <v>0.20806550239999999</v>
      </c>
      <c r="AX194">
        <v>11499.6005570896</v>
      </c>
      <c r="AY194" s="1">
        <v>0.68184250540000002</v>
      </c>
      <c r="AZ194">
        <v>1557.3358295482001</v>
      </c>
      <c r="BA194">
        <v>9.2338665E-2</v>
      </c>
      <c r="BB194">
        <v>299.41836963290001</v>
      </c>
      <c r="BC194" s="1">
        <v>1.7753327199999999E-2</v>
      </c>
      <c r="BD194">
        <v>16865.479148979299</v>
      </c>
      <c r="BE194" s="1">
        <v>0.572546450645532</v>
      </c>
      <c r="BF194">
        <v>0.23196166219298001</v>
      </c>
      <c r="BG194">
        <v>0.131282302881053</v>
      </c>
      <c r="BH194">
        <v>4.4147942222924903E-2</v>
      </c>
      <c r="BI194">
        <v>2.0061642057509901E-2</v>
      </c>
    </row>
    <row r="195" spans="1:61" x14ac:dyDescent="0.25">
      <c r="A195" t="s">
        <v>1467</v>
      </c>
      <c r="B195" t="s">
        <v>841</v>
      </c>
      <c r="C195">
        <v>164</v>
      </c>
      <c r="D195">
        <v>10.9208437743902</v>
      </c>
      <c r="E195">
        <v>1791.0183790000001</v>
      </c>
      <c r="F195" t="e">
        <v>#N/A</v>
      </c>
      <c r="G195">
        <v>7.1115989490831604E-3</v>
      </c>
      <c r="H195" t="e">
        <v>#N/A</v>
      </c>
      <c r="I195">
        <v>2.0262566040624399E-2</v>
      </c>
      <c r="J195">
        <v>0.92668174238219703</v>
      </c>
      <c r="K195">
        <v>4.2776959507294099E-2</v>
      </c>
      <c r="L195">
        <v>1</v>
      </c>
      <c r="M195" t="e">
        <v>#N/A</v>
      </c>
      <c r="N195">
        <v>0.15696052622415099</v>
      </c>
      <c r="O195">
        <v>61989.220985691602</v>
      </c>
      <c r="P195" s="1">
        <v>0.22222222222222199</v>
      </c>
      <c r="Q195">
        <v>0.140740740740741</v>
      </c>
      <c r="R195">
        <v>0.63703703703703696</v>
      </c>
      <c r="S195">
        <v>12</v>
      </c>
      <c r="T195">
        <v>105787.16666666701</v>
      </c>
      <c r="U195" s="1">
        <v>149.25153158333299</v>
      </c>
      <c r="V195">
        <v>181911.59500100199</v>
      </c>
      <c r="W195" s="1">
        <v>0.82413987961769097</v>
      </c>
      <c r="X195">
        <v>7.5844377934041404E-2</v>
      </c>
      <c r="Y195">
        <v>0.100015742448267</v>
      </c>
      <c r="Z195">
        <v>0.175860120382309</v>
      </c>
      <c r="AA195">
        <v>181.91159500100201</v>
      </c>
      <c r="AB195">
        <v>3687.3541206692398</v>
      </c>
      <c r="AC195" s="1">
        <v>375.03791020560999</v>
      </c>
      <c r="AD195">
        <v>120604.940484654</v>
      </c>
      <c r="AE195" s="1">
        <v>76</v>
      </c>
      <c r="AF195">
        <v>37973</v>
      </c>
      <c r="AG195" s="1">
        <v>55878.413145539897</v>
      </c>
      <c r="AH195" s="1">
        <v>22.699958847143101</v>
      </c>
      <c r="AI195">
        <v>19.999996275751499</v>
      </c>
      <c r="AJ195">
        <v>19.999975718951699</v>
      </c>
      <c r="AK195">
        <v>0</v>
      </c>
      <c r="AL195">
        <v>0</v>
      </c>
      <c r="AM195">
        <v>0</v>
      </c>
      <c r="AN195">
        <v>1782.52047406823</v>
      </c>
      <c r="AO195">
        <v>1.68968301545799</v>
      </c>
      <c r="AP195">
        <v>2144.3470402265498</v>
      </c>
      <c r="AQ195" s="1">
        <v>3972.9282085720001</v>
      </c>
      <c r="AR195" s="1">
        <v>8706.8253865193801</v>
      </c>
      <c r="AS195" s="1">
        <v>1514.08101770239</v>
      </c>
      <c r="AT195">
        <v>448.469228131801</v>
      </c>
      <c r="AU195">
        <v>16786.650881152102</v>
      </c>
      <c r="AV195" s="1">
        <v>10540.9476619502</v>
      </c>
      <c r="AW195" s="1">
        <v>0.50436198269999999</v>
      </c>
      <c r="AX195">
        <v>4532.6684096406998</v>
      </c>
      <c r="AY195" s="1">
        <v>0.21687856720000001</v>
      </c>
      <c r="AZ195">
        <v>3688.8120609725001</v>
      </c>
      <c r="BA195">
        <v>0.17650183119999999</v>
      </c>
      <c r="BB195">
        <v>2137.1400829936001</v>
      </c>
      <c r="BC195" s="1">
        <v>0.10225761899999999</v>
      </c>
      <c r="BD195">
        <v>20899.568215556999</v>
      </c>
      <c r="BE195" s="1">
        <v>0.512092396322815</v>
      </c>
      <c r="BF195">
        <v>0.239319346107526</v>
      </c>
      <c r="BG195">
        <v>0.15742280411790999</v>
      </c>
      <c r="BH195">
        <v>7.6722126150796002E-2</v>
      </c>
      <c r="BI195">
        <v>1.4443327300952701E-2</v>
      </c>
    </row>
    <row r="196" spans="1:61" x14ac:dyDescent="0.25">
      <c r="A196" t="s">
        <v>1476</v>
      </c>
      <c r="B196" t="s">
        <v>851</v>
      </c>
      <c r="C196">
        <v>44</v>
      </c>
      <c r="D196">
        <v>19.9530015909091</v>
      </c>
      <c r="E196">
        <v>877.93206999999995</v>
      </c>
      <c r="F196" t="e">
        <v>#N/A</v>
      </c>
      <c r="G196" t="e">
        <v>#N/A</v>
      </c>
      <c r="H196" t="e">
        <v>#N/A</v>
      </c>
      <c r="I196">
        <v>0.11353941844316</v>
      </c>
      <c r="J196">
        <v>0.86190532860037705</v>
      </c>
      <c r="K196">
        <v>2.1101563523542199E-2</v>
      </c>
      <c r="L196">
        <v>0.99542285187283597</v>
      </c>
      <c r="M196">
        <v>4.5298559518979001E-2</v>
      </c>
      <c r="N196">
        <v>0.18071856258155</v>
      </c>
      <c r="O196">
        <v>67825.539687404205</v>
      </c>
      <c r="P196" s="1">
        <v>0.23611111111111099</v>
      </c>
      <c r="Q196">
        <v>0.194444444444444</v>
      </c>
      <c r="R196">
        <v>0.56944444444444398</v>
      </c>
      <c r="S196">
        <v>10.67</v>
      </c>
      <c r="T196">
        <v>96887.160262417994</v>
      </c>
      <c r="U196" s="1">
        <v>82.280418931583895</v>
      </c>
      <c r="V196">
        <v>177095.15953779899</v>
      </c>
      <c r="W196" s="1">
        <v>0.82763238055250699</v>
      </c>
      <c r="X196">
        <v>9.4166474999086702E-2</v>
      </c>
      <c r="Y196">
        <v>7.8201144448406396E-2</v>
      </c>
      <c r="Z196">
        <v>0.17236761944749299</v>
      </c>
      <c r="AA196">
        <v>177.09515953779899</v>
      </c>
      <c r="AB196">
        <v>3701.66566531736</v>
      </c>
      <c r="AC196" s="1">
        <v>505.366992687714</v>
      </c>
      <c r="AD196">
        <v>144788.450031316</v>
      </c>
      <c r="AE196" s="1">
        <v>129</v>
      </c>
      <c r="AF196">
        <v>41421</v>
      </c>
      <c r="AG196" s="1">
        <v>66472.366772402806</v>
      </c>
      <c r="AH196" s="1">
        <v>30.6999536127752</v>
      </c>
      <c r="AI196">
        <v>19.999995337206599</v>
      </c>
      <c r="AJ196">
        <v>20.694335065710298</v>
      </c>
      <c r="AK196">
        <v>2.5</v>
      </c>
      <c r="AL196">
        <v>1.4463569999999999</v>
      </c>
      <c r="AM196">
        <v>2.2240500000000001</v>
      </c>
      <c r="AN196">
        <v>2728.1335217655301</v>
      </c>
      <c r="AO196">
        <v>1.4677539770766499</v>
      </c>
      <c r="AP196">
        <v>1959.4917064597</v>
      </c>
      <c r="AQ196" s="1">
        <v>2497.78522158326</v>
      </c>
      <c r="AR196" s="1">
        <v>10040.910329201201</v>
      </c>
      <c r="AS196" s="1">
        <v>1264.4678534183199</v>
      </c>
      <c r="AT196">
        <v>1009.32706558948</v>
      </c>
      <c r="AU196">
        <v>16771.982176252</v>
      </c>
      <c r="AV196" s="1">
        <v>10950.415453338999</v>
      </c>
      <c r="AW196" s="1">
        <v>0.56446835480000002</v>
      </c>
      <c r="AX196">
        <v>6072.6428175035999</v>
      </c>
      <c r="AY196" s="1">
        <v>0.31303056169999999</v>
      </c>
      <c r="AZ196">
        <v>1200.9854683748999</v>
      </c>
      <c r="BA196" s="1">
        <v>6.1907997399999998E-2</v>
      </c>
      <c r="BB196">
        <v>1175.4768175431</v>
      </c>
      <c r="BC196" s="1">
        <v>6.0593085999999997E-2</v>
      </c>
      <c r="BD196">
        <v>19399.520556760599</v>
      </c>
      <c r="BE196" s="1">
        <v>0.595388130783855</v>
      </c>
      <c r="BF196">
        <v>0.24078660030163301</v>
      </c>
      <c r="BG196">
        <v>0.11150668674641299</v>
      </c>
      <c r="BH196">
        <v>4.12408053913784E-2</v>
      </c>
      <c r="BI196">
        <v>1.107777677672E-2</v>
      </c>
    </row>
    <row r="197" spans="1:61" x14ac:dyDescent="0.25">
      <c r="A197" t="s">
        <v>1485</v>
      </c>
      <c r="B197" t="s">
        <v>860</v>
      </c>
      <c r="C197">
        <v>25</v>
      </c>
      <c r="D197">
        <v>69.013352679999997</v>
      </c>
      <c r="E197">
        <v>1725.333817</v>
      </c>
      <c r="F197" t="e">
        <v>#N/A</v>
      </c>
      <c r="G197">
        <v>4.2894283994440799E-2</v>
      </c>
      <c r="H197" t="e">
        <v>#N/A</v>
      </c>
      <c r="I197">
        <v>3.6793941038021499E-2</v>
      </c>
      <c r="J197">
        <v>0.87372881587043605</v>
      </c>
      <c r="K197">
        <v>4.0960721079261499E-2</v>
      </c>
      <c r="L197">
        <v>0.52558509337216797</v>
      </c>
      <c r="M197" t="e">
        <v>#N/A</v>
      </c>
      <c r="N197">
        <v>0.123213981070142</v>
      </c>
      <c r="O197">
        <v>55985.265798544599</v>
      </c>
      <c r="P197" s="1">
        <v>0.22950819672131101</v>
      </c>
      <c r="Q197">
        <v>0.17213114754098399</v>
      </c>
      <c r="R197">
        <v>0.59836065573770503</v>
      </c>
      <c r="S197">
        <v>20.329999999999998</v>
      </c>
      <c r="T197">
        <v>65843.098376783106</v>
      </c>
      <c r="U197" s="1">
        <v>84.866395327102794</v>
      </c>
      <c r="V197">
        <v>184043.50327528501</v>
      </c>
      <c r="W197" s="1">
        <v>0.82424435138916996</v>
      </c>
      <c r="X197">
        <v>0.13795312588966199</v>
      </c>
      <c r="Y197">
        <v>3.78025227211689E-2</v>
      </c>
      <c r="Z197">
        <v>0.17575564861083001</v>
      </c>
      <c r="AA197">
        <v>184.04350327528499</v>
      </c>
      <c r="AB197">
        <v>5815.7145597755398</v>
      </c>
      <c r="AC197" s="1">
        <v>799.12243440366103</v>
      </c>
      <c r="AD197">
        <v>133447.961915728</v>
      </c>
      <c r="AE197" s="1">
        <v>105</v>
      </c>
      <c r="AF197">
        <v>40157.5</v>
      </c>
      <c r="AG197" s="1">
        <v>67050.709309309299</v>
      </c>
      <c r="AH197" s="1">
        <v>52.0999393519321</v>
      </c>
      <c r="AI197">
        <v>30.3016933824149</v>
      </c>
      <c r="AJ197">
        <v>33.737288880416997</v>
      </c>
      <c r="AK197">
        <v>0.5</v>
      </c>
      <c r="AL197">
        <v>0.320017</v>
      </c>
      <c r="AM197">
        <v>0.42873800000000001</v>
      </c>
      <c r="AN197">
        <v>0</v>
      </c>
      <c r="AO197">
        <v>0.90717543482769603</v>
      </c>
      <c r="AP197">
        <v>1681.3272199370599</v>
      </c>
      <c r="AQ197" s="1">
        <v>2615.6924042948799</v>
      </c>
      <c r="AR197" s="1">
        <v>7361.3924243855499</v>
      </c>
      <c r="AS197" s="1">
        <v>562.20723806748401</v>
      </c>
      <c r="AT197">
        <v>307.27478634936</v>
      </c>
      <c r="AU197">
        <v>12527.8940730343</v>
      </c>
      <c r="AV197" s="1">
        <v>7552.1248172283003</v>
      </c>
      <c r="AW197" s="1">
        <v>0.48446038340000003</v>
      </c>
      <c r="AX197">
        <v>5450.8293948083001</v>
      </c>
      <c r="AY197" s="1">
        <v>0.34966462580000002</v>
      </c>
      <c r="AZ197">
        <v>1113.6610389876</v>
      </c>
      <c r="BA197">
        <v>7.1440113499999999E-2</v>
      </c>
      <c r="BB197">
        <v>1472.1203332098</v>
      </c>
      <c r="BC197" s="1">
        <v>9.4434877400000006E-2</v>
      </c>
      <c r="BD197">
        <v>15588.735584234</v>
      </c>
      <c r="BE197" s="1">
        <v>0.57132728756670803</v>
      </c>
      <c r="BF197">
        <v>0.26488270677553999</v>
      </c>
      <c r="BG197">
        <v>0.121308699175803</v>
      </c>
      <c r="BH197">
        <v>2.3671575148707099E-2</v>
      </c>
      <c r="BI197">
        <v>1.8809731333241601E-2</v>
      </c>
    </row>
    <row r="198" spans="1:61" x14ac:dyDescent="0.25">
      <c r="A198" t="s">
        <v>1492</v>
      </c>
      <c r="B198" t="s">
        <v>867</v>
      </c>
      <c r="C198">
        <v>23</v>
      </c>
      <c r="D198">
        <v>92.728207913043505</v>
      </c>
      <c r="E198">
        <v>2132.7487820000001</v>
      </c>
      <c r="F198">
        <v>0.102126903873382</v>
      </c>
      <c r="G198">
        <v>2.97970574243893E-2</v>
      </c>
      <c r="H198" t="e">
        <v>#N/A</v>
      </c>
      <c r="I198">
        <v>5.5449065062368297E-2</v>
      </c>
      <c r="J198">
        <v>0.74711148949045503</v>
      </c>
      <c r="K198">
        <v>6.4572550558678804E-2</v>
      </c>
      <c r="L198">
        <v>8.9429775031438605E-2</v>
      </c>
      <c r="M198">
        <v>2.9993923570928002E-2</v>
      </c>
      <c r="N198">
        <v>9.3977347609325898E-2</v>
      </c>
      <c r="O198">
        <v>87228.524023461898</v>
      </c>
      <c r="P198" s="1">
        <v>0.232558139534884</v>
      </c>
      <c r="Q198">
        <v>0.116279069767442</v>
      </c>
      <c r="R198">
        <v>0.65116279069767402</v>
      </c>
      <c r="S198">
        <v>18.09</v>
      </c>
      <c r="T198">
        <v>121456.044776119</v>
      </c>
      <c r="U198" s="1">
        <v>117.896560641238</v>
      </c>
      <c r="V198">
        <v>865979.09495371603</v>
      </c>
      <c r="W198" s="1">
        <v>0.90461535697679296</v>
      </c>
      <c r="X198">
        <v>8.3698073825626204E-2</v>
      </c>
      <c r="Y198">
        <v>1.16865691975811E-2</v>
      </c>
      <c r="Z198">
        <v>9.5384643023207302E-2</v>
      </c>
      <c r="AA198">
        <v>865.97909495371596</v>
      </c>
      <c r="AB198">
        <v>17690.168349138501</v>
      </c>
      <c r="AC198" s="1">
        <v>1762.4193021342001</v>
      </c>
      <c r="AD198">
        <v>673503.07982156903</v>
      </c>
      <c r="AE198" s="1">
        <v>603</v>
      </c>
      <c r="AF198">
        <v>101929.5</v>
      </c>
      <c r="AG198" s="1">
        <v>545502.34054742195</v>
      </c>
      <c r="AH198" s="1">
        <v>45.379957755960298</v>
      </c>
      <c r="AI198">
        <v>20.0491995069635</v>
      </c>
      <c r="AJ198">
        <v>21.037395371945099</v>
      </c>
      <c r="AK198">
        <v>0</v>
      </c>
      <c r="AL198">
        <v>0</v>
      </c>
      <c r="AM198">
        <v>0</v>
      </c>
      <c r="AN198">
        <v>0</v>
      </c>
      <c r="AO198">
        <v>0.19665023330373199</v>
      </c>
      <c r="AP198">
        <v>3260.4970818358602</v>
      </c>
      <c r="AQ198" s="1">
        <v>3127.25153393148</v>
      </c>
      <c r="AR198" s="1">
        <v>12641.665097900899</v>
      </c>
      <c r="AS198" s="1">
        <v>1756.5090514256401</v>
      </c>
      <c r="AT198">
        <v>1353.68081527757</v>
      </c>
      <c r="AU198">
        <v>22139.6035803714</v>
      </c>
      <c r="AV198" s="1">
        <v>3194.1099728690001</v>
      </c>
      <c r="AW198" s="1">
        <v>0.13489427009999999</v>
      </c>
      <c r="AX198">
        <v>15775.474094103</v>
      </c>
      <c r="AY198" s="1">
        <v>0.66623287279999999</v>
      </c>
      <c r="AZ198">
        <v>4350.6305346237996</v>
      </c>
      <c r="BA198">
        <v>0.1837366701</v>
      </c>
      <c r="BB198">
        <v>358.40399899639999</v>
      </c>
      <c r="BC198" s="1">
        <v>1.5136187000000001E-2</v>
      </c>
      <c r="BD198">
        <v>23678.618600592199</v>
      </c>
      <c r="BE198" s="1">
        <v>0.58249758030579901</v>
      </c>
      <c r="BF198">
        <v>0.19331621622728401</v>
      </c>
      <c r="BG198">
        <v>0.164154494416898</v>
      </c>
      <c r="BH198">
        <v>4.7373873690283397E-2</v>
      </c>
      <c r="BI198">
        <v>1.2657835359735799E-2</v>
      </c>
    </row>
    <row r="199" spans="1:61" x14ac:dyDescent="0.25">
      <c r="A199" t="s">
        <v>1526</v>
      </c>
      <c r="B199" t="s">
        <v>901</v>
      </c>
      <c r="C199">
        <v>22</v>
      </c>
      <c r="D199">
        <v>22.022581818181798</v>
      </c>
      <c r="E199">
        <v>484.49680000000001</v>
      </c>
      <c r="F199" t="e">
        <v>#N/A</v>
      </c>
      <c r="G199" t="e">
        <v>#N/A</v>
      </c>
      <c r="H199" t="e">
        <v>#N/A</v>
      </c>
      <c r="I199" t="e">
        <v>#N/A</v>
      </c>
      <c r="J199">
        <v>0.96791818798822105</v>
      </c>
      <c r="K199" t="e">
        <v>#N/A</v>
      </c>
      <c r="L199">
        <v>0.99743624156254596</v>
      </c>
      <c r="M199" t="e">
        <v>#N/A</v>
      </c>
      <c r="N199">
        <v>0.21709483731534199</v>
      </c>
      <c r="O199">
        <v>47621.517665130603</v>
      </c>
      <c r="P199" s="1">
        <v>0.26415094339622602</v>
      </c>
      <c r="Q199">
        <v>0.20754716981132099</v>
      </c>
      <c r="R199">
        <v>0.52830188679245305</v>
      </c>
      <c r="S199">
        <v>5</v>
      </c>
      <c r="T199">
        <v>72724.2</v>
      </c>
      <c r="U199" s="1">
        <v>96.899360000000001</v>
      </c>
      <c r="V199">
        <v>229691.114574957</v>
      </c>
      <c r="W199" s="1">
        <v>0.74279408446504902</v>
      </c>
      <c r="X199">
        <v>0.10022032696165301</v>
      </c>
      <c r="Y199">
        <v>0.156985588573299</v>
      </c>
      <c r="Z199">
        <v>0.25720591553495098</v>
      </c>
      <c r="AA199">
        <v>229.691114574957</v>
      </c>
      <c r="AB199">
        <v>5347.2035315816302</v>
      </c>
      <c r="AC199" s="1">
        <v>704.43377541399695</v>
      </c>
      <c r="AD199">
        <v>168465.516031515</v>
      </c>
      <c r="AE199" s="1">
        <v>213</v>
      </c>
      <c r="AF199">
        <v>38010</v>
      </c>
      <c r="AG199" s="1">
        <v>60183.320167286198</v>
      </c>
      <c r="AH199" s="1">
        <v>23.279916291167499</v>
      </c>
      <c r="AI199">
        <v>23.279989305789702</v>
      </c>
      <c r="AJ199">
        <v>23.2799664304966</v>
      </c>
      <c r="AK199">
        <v>4.0999999999999996</v>
      </c>
      <c r="AL199">
        <v>4.0999999999999996</v>
      </c>
      <c r="AM199">
        <v>4.0999999999999996</v>
      </c>
      <c r="AN199">
        <v>0</v>
      </c>
      <c r="AO199">
        <v>0.801842537214703</v>
      </c>
      <c r="AP199">
        <v>3105.09803160723</v>
      </c>
      <c r="AQ199" s="1">
        <v>4362.1194402109604</v>
      </c>
      <c r="AR199" s="1">
        <v>11142.5627166165</v>
      </c>
      <c r="AS199" s="1">
        <v>2310.0158969058198</v>
      </c>
      <c r="AT199">
        <v>157.57214495534299</v>
      </c>
      <c r="AU199">
        <v>21077.3682302958</v>
      </c>
      <c r="AV199" s="1">
        <v>12764.0440057174</v>
      </c>
      <c r="AW199" s="1">
        <v>0.57735903099999997</v>
      </c>
      <c r="AX199">
        <v>4799.8389428734999</v>
      </c>
      <c r="AY199" s="1">
        <v>0.21711225370000001</v>
      </c>
      <c r="AZ199">
        <v>1440.0333088044999</v>
      </c>
      <c r="BA199">
        <v>6.5137368299999998E-2</v>
      </c>
      <c r="BB199">
        <v>3103.7209680182</v>
      </c>
      <c r="BC199" s="1">
        <v>0.140391347</v>
      </c>
      <c r="BD199">
        <v>22107.6372254136</v>
      </c>
      <c r="BE199" s="1">
        <v>0.50822862331221097</v>
      </c>
      <c r="BF199">
        <v>0.24487856120684701</v>
      </c>
      <c r="BG199">
        <v>0.19392722363383</v>
      </c>
      <c r="BH199">
        <v>3.6333122266864699E-2</v>
      </c>
      <c r="BI199">
        <v>1.66324695802476E-2</v>
      </c>
    </row>
    <row r="200" spans="1:61" x14ac:dyDescent="0.25">
      <c r="A200" t="s">
        <v>1537</v>
      </c>
      <c r="B200" t="s">
        <v>912</v>
      </c>
      <c r="C200">
        <v>25</v>
      </c>
      <c r="D200">
        <v>26.426136679999999</v>
      </c>
      <c r="E200">
        <v>660.65341699999999</v>
      </c>
      <c r="F200" t="e">
        <v>#N/A</v>
      </c>
      <c r="G200" t="e">
        <v>#N/A</v>
      </c>
      <c r="H200" t="e">
        <v>#N/A</v>
      </c>
      <c r="I200">
        <v>1.8338873433169901E-2</v>
      </c>
      <c r="J200">
        <v>0.94631110170690502</v>
      </c>
      <c r="K200">
        <v>2.9459797646456901E-2</v>
      </c>
      <c r="L200">
        <v>0.99386326825020499</v>
      </c>
      <c r="M200" t="e">
        <v>#N/A</v>
      </c>
      <c r="N200">
        <v>0.177779314865293</v>
      </c>
      <c r="O200">
        <v>56910.766990291297</v>
      </c>
      <c r="P200" s="1">
        <v>0.191176470588235</v>
      </c>
      <c r="Q200">
        <v>0.191176470588235</v>
      </c>
      <c r="R200">
        <v>0.61764705882352899</v>
      </c>
      <c r="S200">
        <v>9.5</v>
      </c>
      <c r="T200">
        <v>76396.842105263204</v>
      </c>
      <c r="U200" s="1">
        <v>69.542464947368401</v>
      </c>
      <c r="V200">
        <v>195736.322060073</v>
      </c>
      <c r="W200" s="1">
        <v>0.66599468409691898</v>
      </c>
      <c r="X200">
        <v>0.18544901641254699</v>
      </c>
      <c r="Y200">
        <v>0.14855629949053401</v>
      </c>
      <c r="Z200">
        <v>0.33400531590308102</v>
      </c>
      <c r="AA200">
        <v>195.73632206007301</v>
      </c>
      <c r="AB200">
        <v>4104.3653604534402</v>
      </c>
      <c r="AC200" s="1">
        <v>484.71433244702399</v>
      </c>
      <c r="AD200">
        <v>154774.12042756999</v>
      </c>
      <c r="AE200" s="1">
        <v>155</v>
      </c>
      <c r="AF200">
        <v>36574.5</v>
      </c>
      <c r="AG200" s="1">
        <v>61858.847176079697</v>
      </c>
      <c r="AH200" s="1">
        <v>26.0999906821257</v>
      </c>
      <c r="AI200">
        <v>20</v>
      </c>
      <c r="AJ200">
        <v>20.337865646864799</v>
      </c>
      <c r="AK200">
        <v>5.0999999999999996</v>
      </c>
      <c r="AL200">
        <v>4.9158340000000003</v>
      </c>
      <c r="AM200">
        <v>4.9950460000000003</v>
      </c>
      <c r="AN200">
        <v>0</v>
      </c>
      <c r="AO200">
        <v>0.64852722931807505</v>
      </c>
      <c r="AP200">
        <v>2280.1560110601799</v>
      </c>
      <c r="AQ200" s="1">
        <v>4241.55793021502</v>
      </c>
      <c r="AR200" s="1">
        <v>10519.552447876</v>
      </c>
      <c r="AS200" s="1">
        <v>1206.7667395414401</v>
      </c>
      <c r="AT200">
        <v>392.65100781276999</v>
      </c>
      <c r="AU200">
        <v>18640.684136505399</v>
      </c>
      <c r="AV200" s="1">
        <v>11929.5874552156</v>
      </c>
      <c r="AW200" s="1">
        <v>0.63594724950000003</v>
      </c>
      <c r="AX200">
        <v>3645.8296732627</v>
      </c>
      <c r="AY200" s="1">
        <v>0.1943533556</v>
      </c>
      <c r="AZ200">
        <v>923.7850822135</v>
      </c>
      <c r="BA200">
        <v>4.9245507000000001E-2</v>
      </c>
      <c r="BB200">
        <v>2259.5666423480002</v>
      </c>
      <c r="BC200" s="1">
        <v>0.120453888</v>
      </c>
      <c r="BD200">
        <v>18758.768853039801</v>
      </c>
      <c r="BE200" s="1">
        <v>0.50570363320609202</v>
      </c>
      <c r="BF200">
        <v>0.203354280083899</v>
      </c>
      <c r="BG200">
        <v>0.25374744115603898</v>
      </c>
      <c r="BH200">
        <v>2.7922840768762499E-2</v>
      </c>
      <c r="BI200">
        <v>9.2718047852073694E-3</v>
      </c>
    </row>
    <row r="201" spans="1:61" x14ac:dyDescent="0.25">
      <c r="A201" t="s">
        <v>1545</v>
      </c>
      <c r="B201" t="s">
        <v>920</v>
      </c>
      <c r="C201">
        <v>118</v>
      </c>
      <c r="D201">
        <v>7.0082923898305101</v>
      </c>
      <c r="E201">
        <v>826.97850200000005</v>
      </c>
      <c r="F201" t="e">
        <v>#N/A</v>
      </c>
      <c r="G201" t="e">
        <v>#N/A</v>
      </c>
      <c r="H201" t="e">
        <v>#N/A</v>
      </c>
      <c r="I201">
        <v>1.91019519785013E-2</v>
      </c>
      <c r="J201">
        <v>0.94933202851856402</v>
      </c>
      <c r="K201">
        <v>2.7889702500051201E-2</v>
      </c>
      <c r="L201">
        <v>0.43014885076676102</v>
      </c>
      <c r="M201" t="e">
        <v>#N/A</v>
      </c>
      <c r="N201">
        <v>0.136403129923163</v>
      </c>
      <c r="O201">
        <v>58866.395769230803</v>
      </c>
      <c r="P201" s="1">
        <v>0.29166666666666702</v>
      </c>
      <c r="Q201">
        <v>0.16666666666666699</v>
      </c>
      <c r="R201">
        <v>0.54166666666666696</v>
      </c>
      <c r="S201">
        <v>12</v>
      </c>
      <c r="T201">
        <v>79868.416666666701</v>
      </c>
      <c r="U201" s="1">
        <v>68.914875166666704</v>
      </c>
      <c r="V201">
        <v>356103.92445244</v>
      </c>
      <c r="W201" s="1">
        <v>0.74321340102588795</v>
      </c>
      <c r="X201">
        <v>9.8840949900249706E-2</v>
      </c>
      <c r="Y201">
        <v>0.15794564907386199</v>
      </c>
      <c r="Z201">
        <v>0.25678659897411199</v>
      </c>
      <c r="AA201">
        <v>356.10392445244003</v>
      </c>
      <c r="AB201">
        <v>9763.9672379294807</v>
      </c>
      <c r="AC201" s="1">
        <v>922.00596285875395</v>
      </c>
      <c r="AD201">
        <v>247242.48002854799</v>
      </c>
      <c r="AE201" s="1">
        <v>447</v>
      </c>
      <c r="AF201">
        <v>39180.5</v>
      </c>
      <c r="AG201" s="1">
        <v>60678.888679245298</v>
      </c>
      <c r="AH201" s="1">
        <v>35.129981730019701</v>
      </c>
      <c r="AI201">
        <v>25.9514943930192</v>
      </c>
      <c r="AJ201">
        <v>26.1303022911463</v>
      </c>
      <c r="AK201">
        <v>1.5</v>
      </c>
      <c r="AL201">
        <v>0.93654899999999996</v>
      </c>
      <c r="AM201">
        <v>1.3033589999999999</v>
      </c>
      <c r="AN201">
        <v>3404.6318655088799</v>
      </c>
      <c r="AO201">
        <v>1.9757339092883599</v>
      </c>
      <c r="AP201">
        <v>2960.6445077818998</v>
      </c>
      <c r="AQ201" s="1">
        <v>3079.9440539749398</v>
      </c>
      <c r="AR201" s="1">
        <v>11199.2005688196</v>
      </c>
      <c r="AS201" s="1">
        <v>1027.3893794641799</v>
      </c>
      <c r="AT201" s="1">
        <v>972.99331004858402</v>
      </c>
      <c r="AU201">
        <v>19240.171820089199</v>
      </c>
      <c r="AV201" s="1">
        <v>8123.0981416474997</v>
      </c>
      <c r="AW201" s="1">
        <v>0.327884852</v>
      </c>
      <c r="AX201">
        <v>12317.072109083099</v>
      </c>
      <c r="AY201" s="1">
        <v>0.49717254360000002</v>
      </c>
      <c r="AZ201">
        <v>2143.5300331632002</v>
      </c>
      <c r="BA201" s="1">
        <v>8.6522533099999993E-2</v>
      </c>
      <c r="BB201">
        <v>2190.5401035391001</v>
      </c>
      <c r="BC201" s="1">
        <v>8.8420071399999994E-2</v>
      </c>
      <c r="BD201">
        <v>24774.240387432899</v>
      </c>
      <c r="BE201" s="1">
        <v>0.48220377101883899</v>
      </c>
      <c r="BF201">
        <v>0.27976525150468901</v>
      </c>
      <c r="BG201">
        <v>0.16647668533947099</v>
      </c>
      <c r="BH201">
        <v>5.78909526630891E-2</v>
      </c>
      <c r="BI201">
        <v>1.36633394739117E-2</v>
      </c>
    </row>
    <row r="202" spans="1:61" x14ac:dyDescent="0.25">
      <c r="A202" t="s">
        <v>1569</v>
      </c>
      <c r="B202" t="s">
        <v>945</v>
      </c>
      <c r="C202">
        <v>140</v>
      </c>
      <c r="D202">
        <v>37.877631042857097</v>
      </c>
      <c r="E202">
        <v>5302.8683460000002</v>
      </c>
      <c r="F202">
        <v>4.1841533208296602E-2</v>
      </c>
      <c r="G202">
        <v>3.0699268728706201E-2</v>
      </c>
      <c r="H202" t="e">
        <v>#N/A</v>
      </c>
      <c r="I202">
        <v>9.7002168326610502E-2</v>
      </c>
      <c r="J202">
        <v>0.78529764478497099</v>
      </c>
      <c r="K202">
        <v>4.3798670655733403E-2</v>
      </c>
      <c r="L202">
        <v>0.25648052227329099</v>
      </c>
      <c r="M202">
        <v>3.7373639458393698E-2</v>
      </c>
      <c r="N202">
        <v>0.19747152101899801</v>
      </c>
      <c r="O202">
        <v>76159.647794994002</v>
      </c>
      <c r="P202" s="1">
        <v>0.15974440894568701</v>
      </c>
      <c r="Q202">
        <v>0.21086261980830701</v>
      </c>
      <c r="R202">
        <v>0.62939297124600602</v>
      </c>
      <c r="S202">
        <v>30</v>
      </c>
      <c r="T202">
        <v>104048.4</v>
      </c>
      <c r="U202" s="1">
        <v>176.7622782</v>
      </c>
      <c r="V202">
        <v>232915.95027654499</v>
      </c>
      <c r="W202" s="1">
        <v>0.72571262600631503</v>
      </c>
      <c r="X202">
        <v>0.167513910481212</v>
      </c>
      <c r="Y202">
        <v>0.10677346351247299</v>
      </c>
      <c r="Z202">
        <v>0.27428737399368502</v>
      </c>
      <c r="AA202">
        <v>232.915950276545</v>
      </c>
      <c r="AB202">
        <v>6180.5490654359201</v>
      </c>
      <c r="AC202" s="1">
        <v>592.99105405322098</v>
      </c>
      <c r="AD202">
        <v>186159.008536379</v>
      </c>
      <c r="AE202" s="1">
        <v>277</v>
      </c>
      <c r="AF202">
        <v>57067</v>
      </c>
      <c r="AG202" s="1">
        <v>85550.762446099601</v>
      </c>
      <c r="AH202" s="1">
        <v>47.859997003298197</v>
      </c>
      <c r="AI202">
        <v>19.999999330614202</v>
      </c>
      <c r="AJ202">
        <v>41.256896681888499</v>
      </c>
      <c r="AK202">
        <v>7</v>
      </c>
      <c r="AL202">
        <v>3.4288810000000001</v>
      </c>
      <c r="AM202">
        <v>6.281352</v>
      </c>
      <c r="AN202">
        <v>0</v>
      </c>
      <c r="AO202" s="1">
        <v>0.42179979114369398</v>
      </c>
      <c r="AP202">
        <v>1512.9983617360599</v>
      </c>
      <c r="AQ202" s="1">
        <v>2462.4482992963199</v>
      </c>
      <c r="AR202" s="1">
        <v>8122.7491424506097</v>
      </c>
      <c r="AS202" s="1">
        <v>968.14712246676697</v>
      </c>
      <c r="AT202">
        <v>636.66063339977904</v>
      </c>
      <c r="AU202">
        <v>13703.003559349499</v>
      </c>
      <c r="AV202" s="1">
        <v>5350.7794821972002</v>
      </c>
      <c r="AW202" s="1">
        <v>0.41953911500000002</v>
      </c>
      <c r="AX202">
        <v>5532.1442122566996</v>
      </c>
      <c r="AY202" s="1">
        <v>0.43375939790000001</v>
      </c>
      <c r="AZ202">
        <v>1141.6608585914</v>
      </c>
      <c r="BA202">
        <v>8.95143199E-2</v>
      </c>
      <c r="BB202">
        <v>729.3620785933</v>
      </c>
      <c r="BC202" s="1">
        <v>5.71871672E-2</v>
      </c>
      <c r="BD202">
        <v>12753.946631638601</v>
      </c>
      <c r="BE202" s="1">
        <v>0.63555213526764498</v>
      </c>
      <c r="BF202">
        <v>0.25038258543911601</v>
      </c>
      <c r="BG202">
        <v>8.0645022949408299E-2</v>
      </c>
      <c r="BH202">
        <v>2.17248038032649E-2</v>
      </c>
      <c r="BI202">
        <v>1.16954525405659E-2</v>
      </c>
    </row>
    <row r="203" spans="1:61" x14ac:dyDescent="0.25">
      <c r="A203" t="s">
        <v>1578</v>
      </c>
      <c r="B203" t="s">
        <v>954</v>
      </c>
      <c r="C203">
        <v>61</v>
      </c>
      <c r="D203">
        <v>13.069253262295099</v>
      </c>
      <c r="E203">
        <v>797.22444900000005</v>
      </c>
      <c r="F203" t="e">
        <v>#N/A</v>
      </c>
      <c r="G203" t="e">
        <v>#N/A</v>
      </c>
      <c r="H203" t="e">
        <v>#N/A</v>
      </c>
      <c r="I203">
        <v>2.4205411435925601E-2</v>
      </c>
      <c r="J203">
        <v>0.92409584182552196</v>
      </c>
      <c r="K203">
        <v>4.3839869269536598E-2</v>
      </c>
      <c r="L203">
        <v>0.40161354201460298</v>
      </c>
      <c r="M203" t="e">
        <v>#N/A</v>
      </c>
      <c r="N203">
        <v>0.15048088758610201</v>
      </c>
      <c r="O203">
        <v>65993.501282810306</v>
      </c>
      <c r="P203" s="1">
        <v>0.2</v>
      </c>
      <c r="Q203">
        <v>0.22857142857142901</v>
      </c>
      <c r="R203">
        <v>0.57142857142857095</v>
      </c>
      <c r="S203">
        <v>9.4</v>
      </c>
      <c r="T203">
        <v>90816.191489361707</v>
      </c>
      <c r="U203" s="1">
        <v>84.811111595744705</v>
      </c>
      <c r="V203">
        <v>179424.71556087499</v>
      </c>
      <c r="W203" s="1">
        <v>0.91630158099973202</v>
      </c>
      <c r="X203">
        <v>3.94042942841102E-2</v>
      </c>
      <c r="Y203">
        <v>4.4294124716158102E-2</v>
      </c>
      <c r="Z203">
        <v>8.3698419000268198E-2</v>
      </c>
      <c r="AA203">
        <v>179.424715560875</v>
      </c>
      <c r="AB203">
        <v>3915.9850201734098</v>
      </c>
      <c r="AC203" s="1">
        <v>595.13512235498399</v>
      </c>
      <c r="AD203">
        <v>151227.03816366999</v>
      </c>
      <c r="AE203" s="1">
        <v>151</v>
      </c>
      <c r="AF203">
        <v>48564.5</v>
      </c>
      <c r="AG203" s="1">
        <v>71971.528532608703</v>
      </c>
      <c r="AH203" s="1">
        <v>27.699888413819</v>
      </c>
      <c r="AI203">
        <v>21.399991149726802</v>
      </c>
      <c r="AJ203">
        <v>25.109909411226202</v>
      </c>
      <c r="AK203">
        <v>5.5</v>
      </c>
      <c r="AL203">
        <v>1.62348</v>
      </c>
      <c r="AM203">
        <v>3.3466130000000001</v>
      </c>
      <c r="AN203">
        <v>3164.8438443713599</v>
      </c>
      <c r="AO203">
        <v>1.4161279757227601</v>
      </c>
      <c r="AP203">
        <v>2082.4010629408099</v>
      </c>
      <c r="AQ203" s="1">
        <v>3697.1628299874201</v>
      </c>
      <c r="AR203" s="1">
        <v>8122.5498517043097</v>
      </c>
      <c r="AS203" s="1">
        <v>655.669542819051</v>
      </c>
      <c r="AT203">
        <v>896.98783184207105</v>
      </c>
      <c r="AU203">
        <v>15454.7711192937</v>
      </c>
      <c r="AV203" s="1">
        <v>9773.5275521724998</v>
      </c>
      <c r="AW203" s="1">
        <v>0.50294556209999997</v>
      </c>
      <c r="AX203">
        <v>6852.1828948344</v>
      </c>
      <c r="AY203" s="1">
        <v>0.35261321559999997</v>
      </c>
      <c r="AZ203">
        <v>1858.8018946317</v>
      </c>
      <c r="BA203">
        <v>9.5653914000000007E-2</v>
      </c>
      <c r="BB203">
        <v>948.06304632829995</v>
      </c>
      <c r="BC203" s="1">
        <v>4.8787308299999999E-2</v>
      </c>
      <c r="BD203">
        <v>19432.575387966899</v>
      </c>
      <c r="BE203" s="1">
        <v>0.52108545839466203</v>
      </c>
      <c r="BF203">
        <v>0.20084720219799901</v>
      </c>
      <c r="BG203">
        <v>0.22446000904140601</v>
      </c>
      <c r="BH203">
        <v>4.0356907192500603E-2</v>
      </c>
      <c r="BI203">
        <v>1.32504231734331E-2</v>
      </c>
    </row>
    <row r="204" spans="1:61" x14ac:dyDescent="0.25">
      <c r="A204" t="s">
        <v>1581</v>
      </c>
      <c r="B204" t="s">
        <v>957</v>
      </c>
      <c r="C204">
        <v>35</v>
      </c>
      <c r="D204">
        <v>187.352202228571</v>
      </c>
      <c r="E204">
        <v>6557.3270780000003</v>
      </c>
      <c r="F204">
        <v>2.3622382454884398E-2</v>
      </c>
      <c r="G204">
        <v>3.9320469390643299E-2</v>
      </c>
      <c r="H204">
        <v>1.71156324629086E-3</v>
      </c>
      <c r="I204">
        <v>4.6429529731755202E-2</v>
      </c>
      <c r="J204">
        <v>0.83455999868021802</v>
      </c>
      <c r="K204">
        <v>5.4356056496208602E-2</v>
      </c>
      <c r="L204">
        <v>0.36177059566917302</v>
      </c>
      <c r="M204">
        <v>1.2915170749417801E-2</v>
      </c>
      <c r="N204">
        <v>0.163284116698548</v>
      </c>
      <c r="O204">
        <v>87776.541569782494</v>
      </c>
      <c r="P204" s="1">
        <v>0.13655462184873901</v>
      </c>
      <c r="Q204">
        <v>0.123949579831933</v>
      </c>
      <c r="R204">
        <v>0.73949579831932799</v>
      </c>
      <c r="S204">
        <v>45</v>
      </c>
      <c r="T204">
        <v>120576.711111111</v>
      </c>
      <c r="U204" s="1">
        <v>145.71837951111101</v>
      </c>
      <c r="V204">
        <v>420318.07735304203</v>
      </c>
      <c r="W204" s="1">
        <v>0.80339357709493497</v>
      </c>
      <c r="X204">
        <v>0.166455808923442</v>
      </c>
      <c r="Y204">
        <v>3.0150613981623199E-2</v>
      </c>
      <c r="Z204">
        <v>0.196606422905065</v>
      </c>
      <c r="AA204">
        <v>420.31807735304199</v>
      </c>
      <c r="AB204">
        <v>13157.3863822445</v>
      </c>
      <c r="AC204" s="1">
        <v>1163.6546811276801</v>
      </c>
      <c r="AD204">
        <v>300301.17751284002</v>
      </c>
      <c r="AE204" s="1">
        <v>524</v>
      </c>
      <c r="AF204">
        <v>51659.5</v>
      </c>
      <c r="AG204" s="1">
        <v>83608.055210993596</v>
      </c>
      <c r="AH204" s="1">
        <v>78.069990605295999</v>
      </c>
      <c r="AI204">
        <v>27.243299451767601</v>
      </c>
      <c r="AJ204">
        <v>42.428399568803599</v>
      </c>
      <c r="AK204">
        <v>1</v>
      </c>
      <c r="AL204">
        <v>0.30294500000000002</v>
      </c>
      <c r="AM204">
        <v>0.67544300000000002</v>
      </c>
      <c r="AN204">
        <v>0</v>
      </c>
      <c r="AO204">
        <v>0.87101056660494802</v>
      </c>
      <c r="AP204">
        <v>2024.34642531949</v>
      </c>
      <c r="AQ204" s="1">
        <v>2486.8454411418002</v>
      </c>
      <c r="AR204" s="1">
        <v>10722.9856012376</v>
      </c>
      <c r="AS204" s="1">
        <v>1003.3613073952</v>
      </c>
      <c r="AT204">
        <v>804.42241743549801</v>
      </c>
      <c r="AU204">
        <v>17041.961192529601</v>
      </c>
      <c r="AV204" s="1">
        <v>3863.5696249748999</v>
      </c>
      <c r="AW204" s="1">
        <v>0.2142869946</v>
      </c>
      <c r="AX204">
        <v>11471.5521242955</v>
      </c>
      <c r="AY204" s="1">
        <v>0.63625213650000001</v>
      </c>
      <c r="AZ204">
        <v>1961.7002856274</v>
      </c>
      <c r="BA204">
        <v>0.1088027134</v>
      </c>
      <c r="BB204">
        <v>733.06182239969996</v>
      </c>
      <c r="BC204" s="1">
        <v>4.0658155500000001E-2</v>
      </c>
      <c r="BD204">
        <v>18029.8838572975</v>
      </c>
      <c r="BE204" s="1">
        <v>0.61128567744403695</v>
      </c>
      <c r="BF204">
        <v>0.236923191303091</v>
      </c>
      <c r="BG204">
        <v>0.107948914331083</v>
      </c>
      <c r="BH204">
        <v>3.2988759265881698E-2</v>
      </c>
      <c r="BI204">
        <v>1.08534576559072E-2</v>
      </c>
    </row>
    <row r="205" spans="1:61" x14ac:dyDescent="0.25">
      <c r="A205" t="s">
        <v>1587</v>
      </c>
      <c r="B205" t="s">
        <v>963</v>
      </c>
      <c r="C205">
        <v>31</v>
      </c>
      <c r="D205">
        <v>177.50895706451601</v>
      </c>
      <c r="E205">
        <v>5502.7776690000001</v>
      </c>
      <c r="F205">
        <v>1.4980937867446999E-2</v>
      </c>
      <c r="G205">
        <v>2.6268857251964099E-2</v>
      </c>
      <c r="H205" t="e">
        <v>#N/A</v>
      </c>
      <c r="I205">
        <v>3.8200829592580303E-2</v>
      </c>
      <c r="J205">
        <v>0.87604960990028702</v>
      </c>
      <c r="K205">
        <v>4.3085373218980899E-2</v>
      </c>
      <c r="L205">
        <v>0.24911722853760601</v>
      </c>
      <c r="M205">
        <v>1.34549932153409E-2</v>
      </c>
      <c r="N205">
        <v>0.12784988371820899</v>
      </c>
      <c r="O205">
        <v>75382.6149055641</v>
      </c>
      <c r="P205" s="1">
        <v>0.13314447592067999</v>
      </c>
      <c r="Q205">
        <v>0.16430594900849901</v>
      </c>
      <c r="R205">
        <v>0.70254957507082105</v>
      </c>
      <c r="S205">
        <v>31.02</v>
      </c>
      <c r="T205">
        <v>111157.395228885</v>
      </c>
      <c r="U205" s="1">
        <v>177.394508994197</v>
      </c>
      <c r="V205">
        <v>294910.81915633898</v>
      </c>
      <c r="W205" s="1">
        <v>0.83734528796561103</v>
      </c>
      <c r="X205">
        <v>0.13036583831119999</v>
      </c>
      <c r="Y205">
        <v>3.2288873723188498E-2</v>
      </c>
      <c r="Z205">
        <v>0.162654712034389</v>
      </c>
      <c r="AA205">
        <v>294.91081915633902</v>
      </c>
      <c r="AB205">
        <v>8684.8733266530198</v>
      </c>
      <c r="AC205" s="1">
        <v>938.51667115210103</v>
      </c>
      <c r="AD205">
        <v>206458.11346750901</v>
      </c>
      <c r="AE205" s="1">
        <v>353</v>
      </c>
      <c r="AF205">
        <v>54612</v>
      </c>
      <c r="AG205" s="1">
        <v>98315.044867912206</v>
      </c>
      <c r="AH205" s="1">
        <v>74.499969560667907</v>
      </c>
      <c r="AI205">
        <v>25.1108985616365</v>
      </c>
      <c r="AJ205">
        <v>46.155792488063298</v>
      </c>
      <c r="AK205">
        <v>0.5</v>
      </c>
      <c r="AL205">
        <v>0.5</v>
      </c>
      <c r="AM205">
        <v>0.5</v>
      </c>
      <c r="AN205">
        <v>0</v>
      </c>
      <c r="AO205" s="1">
        <v>0.60737941276632601</v>
      </c>
      <c r="AP205">
        <v>1862.5009161713999</v>
      </c>
      <c r="AQ205" s="1">
        <v>3147.0995998184799</v>
      </c>
      <c r="AR205" s="1">
        <v>9556.9046385908005</v>
      </c>
      <c r="AS205" s="1">
        <v>985.949735996865</v>
      </c>
      <c r="AT205">
        <v>238.98877786915699</v>
      </c>
      <c r="AU205">
        <v>15791.4436684467</v>
      </c>
      <c r="AV205" s="1">
        <v>5249.8201743514001</v>
      </c>
      <c r="AW205" s="1">
        <v>0.32759140850000001</v>
      </c>
      <c r="AX205">
        <v>7469.1752239997004</v>
      </c>
      <c r="AY205" s="1">
        <v>0.46608027530000001</v>
      </c>
      <c r="AZ205">
        <v>2311.6128530934998</v>
      </c>
      <c r="BA205">
        <v>0.1442457999</v>
      </c>
      <c r="BB205">
        <v>994.90413185550005</v>
      </c>
      <c r="BC205" s="1">
        <v>6.20825162E-2</v>
      </c>
      <c r="BD205">
        <v>16025.5123833001</v>
      </c>
      <c r="BE205" s="1">
        <v>0.56232639663474004</v>
      </c>
      <c r="BF205">
        <v>0.21819792823828099</v>
      </c>
      <c r="BG205">
        <v>0.18031000340846101</v>
      </c>
      <c r="BH205">
        <v>2.5028885721799499E-2</v>
      </c>
      <c r="BI205">
        <v>1.4136785996719E-2</v>
      </c>
    </row>
    <row r="206" spans="1:61" x14ac:dyDescent="0.25">
      <c r="A206" t="s">
        <v>1590</v>
      </c>
      <c r="B206" t="s">
        <v>966</v>
      </c>
      <c r="C206">
        <v>46</v>
      </c>
      <c r="D206">
        <v>27.938069347826101</v>
      </c>
      <c r="E206">
        <v>1285.15119</v>
      </c>
      <c r="F206" t="e">
        <v>#N/A</v>
      </c>
      <c r="G206" t="e">
        <v>#N/A</v>
      </c>
      <c r="H206" t="e">
        <v>#N/A</v>
      </c>
      <c r="I206">
        <v>2.8558833768991099E-2</v>
      </c>
      <c r="J206">
        <v>0.91183595330408695</v>
      </c>
      <c r="K206">
        <v>5.2942324972763501E-2</v>
      </c>
      <c r="L206">
        <v>0.51289595469286497</v>
      </c>
      <c r="M206" t="e">
        <v>#N/A</v>
      </c>
      <c r="N206">
        <v>0.13442490088311099</v>
      </c>
      <c r="O206">
        <v>69523.189046427593</v>
      </c>
      <c r="P206" s="1">
        <v>0.141025641025641</v>
      </c>
      <c r="Q206">
        <v>0.17948717948717899</v>
      </c>
      <c r="R206">
        <v>0.67948717948717996</v>
      </c>
      <c r="S206">
        <v>10</v>
      </c>
      <c r="T206">
        <v>89193.5</v>
      </c>
      <c r="U206" s="1">
        <v>128.515119</v>
      </c>
      <c r="V206">
        <v>210623.24192377701</v>
      </c>
      <c r="W206" s="1">
        <v>0.89013790352549704</v>
      </c>
      <c r="X206">
        <v>4.6453022433534802E-2</v>
      </c>
      <c r="Y206">
        <v>6.3409074040968502E-2</v>
      </c>
      <c r="Z206">
        <v>0.109862096474503</v>
      </c>
      <c r="AA206">
        <v>210.62324192377699</v>
      </c>
      <c r="AB206">
        <v>5417.1494016980196</v>
      </c>
      <c r="AC206" s="1">
        <v>654.70459549588099</v>
      </c>
      <c r="AD206">
        <v>174131.08501835901</v>
      </c>
      <c r="AE206" s="1">
        <v>234</v>
      </c>
      <c r="AF206">
        <v>43511</v>
      </c>
      <c r="AG206" s="1">
        <v>71143.805127090993</v>
      </c>
      <c r="AH206" s="1">
        <v>62.899985667459397</v>
      </c>
      <c r="AI206">
        <v>22.400296100843601</v>
      </c>
      <c r="AJ206">
        <v>38.573074821676101</v>
      </c>
      <c r="AK206">
        <v>3.9</v>
      </c>
      <c r="AL206">
        <v>1.464742</v>
      </c>
      <c r="AM206">
        <v>2.8087719999999998</v>
      </c>
      <c r="AN206">
        <v>2581.4525526759198</v>
      </c>
      <c r="AO206">
        <v>1.25458210180958</v>
      </c>
      <c r="AP206">
        <v>1830.7065256656699</v>
      </c>
      <c r="AQ206" s="1">
        <v>2093.0246891807301</v>
      </c>
      <c r="AR206" s="1">
        <v>6674.2415263997</v>
      </c>
      <c r="AS206" s="1">
        <v>1279.3076042671701</v>
      </c>
      <c r="AT206">
        <v>630.782266170566</v>
      </c>
      <c r="AU206">
        <v>12508.062611683799</v>
      </c>
      <c r="AV206" s="1">
        <v>6960.7544599430003</v>
      </c>
      <c r="AW206" s="1">
        <v>0.48995640880000002</v>
      </c>
      <c r="AX206">
        <v>5039.0372312968002</v>
      </c>
      <c r="AY206" s="1">
        <v>0.35468979690000002</v>
      </c>
      <c r="AZ206">
        <v>1206.3005334428999</v>
      </c>
      <c r="BA206" s="1">
        <v>8.49095713E-2</v>
      </c>
      <c r="BB206">
        <v>1000.7929906032</v>
      </c>
      <c r="BC206" s="1">
        <v>7.0444223E-2</v>
      </c>
      <c r="BD206">
        <v>14206.8852152859</v>
      </c>
      <c r="BE206" s="1">
        <v>0.50723444807800799</v>
      </c>
      <c r="BF206">
        <v>0.22095687214739201</v>
      </c>
      <c r="BG206">
        <v>0.23440023975850199</v>
      </c>
      <c r="BH206">
        <v>2.49297789324507E-2</v>
      </c>
      <c r="BI206">
        <v>1.2478661083646699E-2</v>
      </c>
    </row>
    <row r="207" spans="1:61" x14ac:dyDescent="0.25">
      <c r="A207" t="s">
        <v>1599</v>
      </c>
      <c r="B207" t="s">
        <v>975</v>
      </c>
      <c r="C207">
        <v>46</v>
      </c>
      <c r="D207">
        <v>16.7780891956522</v>
      </c>
      <c r="E207">
        <v>771.792103</v>
      </c>
      <c r="F207" t="e">
        <v>#N/A</v>
      </c>
      <c r="G207" t="e">
        <v>#N/A</v>
      </c>
      <c r="H207" t="e">
        <v>#N/A</v>
      </c>
      <c r="I207">
        <v>5.2193100910763797E-2</v>
      </c>
      <c r="J207">
        <v>0.89802249420079805</v>
      </c>
      <c r="K207">
        <v>4.0934687032277997E-2</v>
      </c>
      <c r="L207">
        <v>0.46343396199950798</v>
      </c>
      <c r="M207" t="e">
        <v>#N/A</v>
      </c>
      <c r="N207">
        <v>0.18805697252214701</v>
      </c>
      <c r="O207">
        <v>59453.332717678102</v>
      </c>
      <c r="P207" s="1">
        <v>0.15942028985507201</v>
      </c>
      <c r="Q207">
        <v>0.217391304347826</v>
      </c>
      <c r="R207">
        <v>0.623188405797101</v>
      </c>
      <c r="S207">
        <v>12</v>
      </c>
      <c r="T207">
        <v>78358.083333333299</v>
      </c>
      <c r="U207" s="1">
        <v>64.3160085833333</v>
      </c>
      <c r="V207">
        <v>185405.913644079</v>
      </c>
      <c r="W207" s="1">
        <v>0.84212426417671904</v>
      </c>
      <c r="X207">
        <v>0.13904283886726301</v>
      </c>
      <c r="Y207">
        <v>1.8832896956018402E-2</v>
      </c>
      <c r="Z207">
        <v>0.15787573582328099</v>
      </c>
      <c r="AA207">
        <v>185.40591364407899</v>
      </c>
      <c r="AB207">
        <v>4038.4735576907001</v>
      </c>
      <c r="AC207" s="1">
        <v>524.16844954424198</v>
      </c>
      <c r="AD207">
        <v>119320.20127921</v>
      </c>
      <c r="AE207" s="1">
        <v>73</v>
      </c>
      <c r="AF207">
        <v>38175</v>
      </c>
      <c r="AG207" s="1">
        <v>54663.946966945201</v>
      </c>
      <c r="AH207" s="1">
        <v>53.049660654052701</v>
      </c>
      <c r="AI207">
        <v>19.999996680597601</v>
      </c>
      <c r="AJ207">
        <v>28.338269759568501</v>
      </c>
      <c r="AK207">
        <v>4.5</v>
      </c>
      <c r="AL207">
        <v>4.2625820000000001</v>
      </c>
      <c r="AM207">
        <v>4.4512140000000002</v>
      </c>
      <c r="AN207">
        <v>2101.8099870348101</v>
      </c>
      <c r="AO207" s="1">
        <v>1.43972105591104</v>
      </c>
      <c r="AP207">
        <v>2262.17923610965</v>
      </c>
      <c r="AQ207" s="1">
        <v>3646.4392147324102</v>
      </c>
      <c r="AR207" s="1">
        <v>10619.426822510501</v>
      </c>
      <c r="AS207" s="1">
        <v>1424.6717422036099</v>
      </c>
      <c r="AT207">
        <v>886.09579878015404</v>
      </c>
      <c r="AU207">
        <v>18838.812814336299</v>
      </c>
      <c r="AV207" s="1">
        <v>11972.953320806701</v>
      </c>
      <c r="AW207" s="1">
        <v>0.60205896209999998</v>
      </c>
      <c r="AX207">
        <v>5445.5903149778997</v>
      </c>
      <c r="AY207" s="1">
        <v>0.27383105610000003</v>
      </c>
      <c r="AZ207">
        <v>1173.7454731322</v>
      </c>
      <c r="BA207" s="1">
        <v>5.90216935E-2</v>
      </c>
      <c r="BB207">
        <v>1294.3898952401</v>
      </c>
      <c r="BC207" s="1">
        <v>6.5088288199999997E-2</v>
      </c>
      <c r="BD207">
        <v>19886.6790041569</v>
      </c>
      <c r="BE207" s="1">
        <v>0.54818644715183995</v>
      </c>
      <c r="BF207">
        <v>0.24818807772676499</v>
      </c>
      <c r="BG207">
        <v>0.15535598408731999</v>
      </c>
      <c r="BH207">
        <v>3.8825287648568102E-2</v>
      </c>
      <c r="BI207">
        <v>9.4442033855064392E-3</v>
      </c>
    </row>
    <row r="208" spans="1:61" x14ac:dyDescent="0.25">
      <c r="A208" t="s">
        <v>1601</v>
      </c>
      <c r="B208" t="s">
        <v>977</v>
      </c>
      <c r="C208">
        <v>77</v>
      </c>
      <c r="D208">
        <v>11.876803558441599</v>
      </c>
      <c r="E208">
        <v>914.51387399999999</v>
      </c>
      <c r="F208" t="e">
        <v>#N/A</v>
      </c>
      <c r="G208">
        <v>1.14944935970484E-2</v>
      </c>
      <c r="H208" t="e">
        <v>#N/A</v>
      </c>
      <c r="I208">
        <v>3.5679393461431397E-2</v>
      </c>
      <c r="J208">
        <v>0.90135742239039596</v>
      </c>
      <c r="K208">
        <v>4.6277406679663499E-2</v>
      </c>
      <c r="L208">
        <v>0.51128074572319604</v>
      </c>
      <c r="M208" t="e">
        <v>#N/A</v>
      </c>
      <c r="N208">
        <v>0.22483666447953801</v>
      </c>
      <c r="O208">
        <v>60807.114128215602</v>
      </c>
      <c r="P208" s="1">
        <v>0.26136363636363602</v>
      </c>
      <c r="Q208">
        <v>0.13636363636363599</v>
      </c>
      <c r="R208">
        <v>0.60227272727272696</v>
      </c>
      <c r="S208">
        <v>15.37</v>
      </c>
      <c r="T208">
        <v>64122.650618087202</v>
      </c>
      <c r="U208" s="1">
        <v>59.499926740403403</v>
      </c>
      <c r="V208">
        <v>308638.07321527897</v>
      </c>
      <c r="W208" s="1">
        <v>0.852632843207071</v>
      </c>
      <c r="X208">
        <v>9.3826903304756196E-2</v>
      </c>
      <c r="Y208">
        <v>5.35402534881727E-2</v>
      </c>
      <c r="Z208">
        <v>0.147367156792929</v>
      </c>
      <c r="AA208">
        <v>308.63807321527798</v>
      </c>
      <c r="AB208">
        <v>6447.0263028508198</v>
      </c>
      <c r="AC208" s="1">
        <v>860.02642754876297</v>
      </c>
      <c r="AD208">
        <v>175959.410920133</v>
      </c>
      <c r="AE208" s="1">
        <v>245</v>
      </c>
      <c r="AF208">
        <v>42618</v>
      </c>
      <c r="AG208" s="1">
        <v>64609.802931596103</v>
      </c>
      <c r="AH208" s="1">
        <v>36.399959237530098</v>
      </c>
      <c r="AI208">
        <v>20.012398463119101</v>
      </c>
      <c r="AJ208">
        <v>20</v>
      </c>
      <c r="AK208">
        <v>2.75</v>
      </c>
      <c r="AL208">
        <v>2.36408</v>
      </c>
      <c r="AM208">
        <v>2.5243389999999999</v>
      </c>
      <c r="AN208">
        <v>3777.1598968655999</v>
      </c>
      <c r="AO208">
        <v>1.67238334626936</v>
      </c>
      <c r="AP208">
        <v>3433.1695770424099</v>
      </c>
      <c r="AQ208" s="1">
        <v>4094.9909197331599</v>
      </c>
      <c r="AR208" s="1">
        <v>8799.9090979345801</v>
      </c>
      <c r="AS208" s="1">
        <v>1165.7559172251599</v>
      </c>
      <c r="AT208" s="1">
        <v>522.68201018019795</v>
      </c>
      <c r="AU208">
        <v>18016.507522115498</v>
      </c>
      <c r="AV208" s="1">
        <v>7823.5564488380996</v>
      </c>
      <c r="AW208" s="1">
        <v>0.3889319068</v>
      </c>
      <c r="AX208">
        <v>9237.5572078252007</v>
      </c>
      <c r="AY208" s="1">
        <v>0.45922602629999998</v>
      </c>
      <c r="AZ208">
        <v>1605.0664752196999</v>
      </c>
      <c r="BA208">
        <v>7.9792555799999998E-2</v>
      </c>
      <c r="BB208">
        <v>1449.3113242357999</v>
      </c>
      <c r="BC208" s="1">
        <v>7.2049511100000005E-2</v>
      </c>
      <c r="BD208">
        <v>20115.491456118802</v>
      </c>
      <c r="BE208" s="1">
        <v>0.57529022148286102</v>
      </c>
      <c r="BF208">
        <v>0.18498065366938399</v>
      </c>
      <c r="BG208">
        <v>0.155088862094136</v>
      </c>
      <c r="BH208">
        <v>4.9566749880113198E-2</v>
      </c>
      <c r="BI208">
        <v>3.5073512873505699E-2</v>
      </c>
    </row>
    <row r="209" spans="1:61" x14ac:dyDescent="0.25">
      <c r="A209" t="s">
        <v>1619</v>
      </c>
      <c r="B209" t="s">
        <v>995</v>
      </c>
      <c r="C209">
        <v>79</v>
      </c>
      <c r="D209">
        <v>10.2950697468354</v>
      </c>
      <c r="E209">
        <v>813.31051000000002</v>
      </c>
      <c r="F209" t="e">
        <v>#N/A</v>
      </c>
      <c r="G209">
        <v>1.3925231288519699E-2</v>
      </c>
      <c r="H209" t="e">
        <v>#N/A</v>
      </c>
      <c r="I209">
        <v>4.6320526169437798E-2</v>
      </c>
      <c r="J209">
        <v>0.90477400791171902</v>
      </c>
      <c r="K209">
        <v>3.2635290529827402E-2</v>
      </c>
      <c r="L209">
        <v>0.99779160551189205</v>
      </c>
      <c r="M209" t="e">
        <v>#N/A</v>
      </c>
      <c r="N209">
        <v>0.255342283306494</v>
      </c>
      <c r="O209">
        <v>58755.139534883703</v>
      </c>
      <c r="P209" s="1">
        <v>0.18918918918918901</v>
      </c>
      <c r="Q209">
        <v>0.14864864864864899</v>
      </c>
      <c r="R209">
        <v>0.66216216216216195</v>
      </c>
      <c r="S209">
        <v>10.3</v>
      </c>
      <c r="T209">
        <v>87727.378640776704</v>
      </c>
      <c r="U209" s="1">
        <v>78.962185436893193</v>
      </c>
      <c r="V209">
        <v>216896.11511352501</v>
      </c>
      <c r="W209" s="1">
        <v>0.60884229933931699</v>
      </c>
      <c r="X209">
        <v>0.13061565705835601</v>
      </c>
      <c r="Y209">
        <v>0.26054204360232602</v>
      </c>
      <c r="Z209">
        <v>0.39115770066068301</v>
      </c>
      <c r="AA209">
        <v>216.89611511352501</v>
      </c>
      <c r="AB209">
        <v>6739.2919833287297</v>
      </c>
      <c r="AC209" s="1">
        <v>464.76361162478997</v>
      </c>
      <c r="AD209">
        <v>178770.645382132</v>
      </c>
      <c r="AE209" s="1">
        <v>256</v>
      </c>
      <c r="AF209">
        <v>37318.5</v>
      </c>
      <c r="AG209" s="1">
        <v>54846.486111111102</v>
      </c>
      <c r="AH209" s="1">
        <v>47.0999635992805</v>
      </c>
      <c r="AI209">
        <v>24.499993715209602</v>
      </c>
      <c r="AJ209">
        <v>29.731249926761301</v>
      </c>
      <c r="AK209">
        <v>0</v>
      </c>
      <c r="AL209">
        <v>0</v>
      </c>
      <c r="AM209">
        <v>0</v>
      </c>
      <c r="AN209">
        <v>0</v>
      </c>
      <c r="AO209">
        <v>0.98989878266846398</v>
      </c>
      <c r="AP209">
        <v>3204.52304249702</v>
      </c>
      <c r="AQ209" s="1">
        <v>4582.6169515502797</v>
      </c>
      <c r="AR209" s="1">
        <v>10528.5877100002</v>
      </c>
      <c r="AS209" s="1">
        <v>810.22333032435597</v>
      </c>
      <c r="AT209">
        <v>470.77960421290999</v>
      </c>
      <c r="AU209">
        <v>19596.730638584799</v>
      </c>
      <c r="AV209" s="1">
        <v>11787.3235923761</v>
      </c>
      <c r="AW209" s="1">
        <v>0.56819569059999997</v>
      </c>
      <c r="AX209">
        <v>5930.8364881312</v>
      </c>
      <c r="AY209" s="1">
        <v>0.28588981270000002</v>
      </c>
      <c r="AZ209">
        <v>1098.5852300347001</v>
      </c>
      <c r="BA209">
        <v>5.2956159900000001E-2</v>
      </c>
      <c r="BB209">
        <v>1928.4377088041001</v>
      </c>
      <c r="BC209" s="1">
        <v>9.2958336700000005E-2</v>
      </c>
      <c r="BD209">
        <v>20745.183019346099</v>
      </c>
      <c r="BE209" s="1">
        <v>0.53680511518644003</v>
      </c>
      <c r="BF209">
        <v>0.256718073539207</v>
      </c>
      <c r="BG209">
        <v>0.14951560456343099</v>
      </c>
      <c r="BH209">
        <v>3.87362440690487E-2</v>
      </c>
      <c r="BI209">
        <v>1.8224962641873E-2</v>
      </c>
    </row>
    <row r="210" spans="1:61" x14ac:dyDescent="0.25">
      <c r="A210" t="s">
        <v>1616</v>
      </c>
      <c r="B210" t="s">
        <v>992</v>
      </c>
      <c r="C210">
        <v>66</v>
      </c>
      <c r="D210">
        <v>26.906331121212101</v>
      </c>
      <c r="E210">
        <v>1775.8178539999999</v>
      </c>
      <c r="F210" t="e">
        <v>#N/A</v>
      </c>
      <c r="G210">
        <v>1.4180334953942299E-2</v>
      </c>
      <c r="H210" t="e">
        <v>#N/A</v>
      </c>
      <c r="I210">
        <v>3.33613032248333E-2</v>
      </c>
      <c r="J210">
        <v>0.91194686879801101</v>
      </c>
      <c r="K210">
        <v>3.7357677507439298E-2</v>
      </c>
      <c r="L210">
        <v>0.50112485723125499</v>
      </c>
      <c r="M210" t="e">
        <v>#N/A</v>
      </c>
      <c r="N210">
        <v>0.19164965559803501</v>
      </c>
      <c r="O210">
        <v>61555.987322320398</v>
      </c>
      <c r="P210" s="1">
        <v>0.3203125</v>
      </c>
      <c r="Q210">
        <v>9.375E-2</v>
      </c>
      <c r="R210">
        <v>0.5859375</v>
      </c>
      <c r="S210">
        <v>12.45</v>
      </c>
      <c r="T210">
        <v>82944.270682730901</v>
      </c>
      <c r="U210" s="1">
        <v>142.635972208835</v>
      </c>
      <c r="V210">
        <v>297993.47878388898</v>
      </c>
      <c r="W210" s="1">
        <v>0.84929124781119802</v>
      </c>
      <c r="X210">
        <v>5.0176957975187897E-2</v>
      </c>
      <c r="Y210">
        <v>0.100531794213614</v>
      </c>
      <c r="Z210">
        <v>0.150708752188802</v>
      </c>
      <c r="AA210">
        <v>297.99347878388897</v>
      </c>
      <c r="AB210">
        <v>7550.5677397024301</v>
      </c>
      <c r="AC210" s="1">
        <v>548.29668358543302</v>
      </c>
      <c r="AD210" s="1">
        <v>254942.31495956899</v>
      </c>
      <c r="AE210" s="1">
        <v>463</v>
      </c>
      <c r="AF210">
        <v>49507</v>
      </c>
      <c r="AG210" s="1">
        <v>92833.862226974205</v>
      </c>
      <c r="AH210" s="1">
        <v>41.399987180361997</v>
      </c>
      <c r="AI210">
        <v>22.487798760811899</v>
      </c>
      <c r="AJ210">
        <v>41.399967988249799</v>
      </c>
      <c r="AK210">
        <v>0</v>
      </c>
      <c r="AL210">
        <v>0</v>
      </c>
      <c r="AM210">
        <v>0</v>
      </c>
      <c r="AN210">
        <v>0</v>
      </c>
      <c r="AO210">
        <v>0.68898926169881303</v>
      </c>
      <c r="AP210">
        <v>1813.7573528416599</v>
      </c>
      <c r="AQ210" s="1">
        <v>3295.4531608172501</v>
      </c>
      <c r="AR210" s="1">
        <v>9556.10493597391</v>
      </c>
      <c r="AS210" s="1">
        <v>770.05129603793296</v>
      </c>
      <c r="AT210" s="1">
        <v>143.97612875898</v>
      </c>
      <c r="AU210" s="1">
        <v>15579.3428744297</v>
      </c>
      <c r="AV210" s="1">
        <v>6751.6163293381996</v>
      </c>
      <c r="AW210" s="1">
        <v>0.44424364490000001</v>
      </c>
      <c r="AX210">
        <v>6482.4278891735003</v>
      </c>
      <c r="AY210" s="1">
        <v>0.42653155230000001</v>
      </c>
      <c r="AZ210">
        <v>1048.1373770071</v>
      </c>
      <c r="BA210" s="1">
        <v>6.89654663E-2</v>
      </c>
      <c r="BB210">
        <v>915.82158612319995</v>
      </c>
      <c r="BC210" s="1">
        <v>6.0259336400000002E-2</v>
      </c>
      <c r="BD210">
        <v>15198.003181642</v>
      </c>
      <c r="BE210" s="1">
        <v>0.524418977060914</v>
      </c>
      <c r="BF210">
        <v>0.23980743564831</v>
      </c>
      <c r="BG210">
        <v>0.17985678948388001</v>
      </c>
      <c r="BH210">
        <v>3.5038812026647201E-2</v>
      </c>
      <c r="BI210">
        <v>2.0877985780248499E-2</v>
      </c>
    </row>
    <row r="211" spans="1:61" x14ac:dyDescent="0.25">
      <c r="A211" t="s">
        <v>1620</v>
      </c>
      <c r="B211" t="s">
        <v>996</v>
      </c>
      <c r="C211">
        <v>22</v>
      </c>
      <c r="D211">
        <v>36.768723000000001</v>
      </c>
      <c r="E211">
        <v>808.91190600000004</v>
      </c>
      <c r="F211" t="e">
        <v>#N/A</v>
      </c>
      <c r="G211" t="e">
        <v>#N/A</v>
      </c>
      <c r="H211" t="e">
        <v>#N/A</v>
      </c>
      <c r="I211">
        <v>2.4455036074793601E-2</v>
      </c>
      <c r="J211">
        <v>0.91345540843140005</v>
      </c>
      <c r="K211">
        <v>5.1867628422851801E-2</v>
      </c>
      <c r="L211">
        <v>0.99957461909947798</v>
      </c>
      <c r="M211" t="e">
        <v>#N/A</v>
      </c>
      <c r="N211">
        <v>0.170170324935736</v>
      </c>
      <c r="O211">
        <v>58767.9318986652</v>
      </c>
      <c r="P211" s="1">
        <v>0.20588235294117599</v>
      </c>
      <c r="Q211">
        <v>0.26470588235294101</v>
      </c>
      <c r="R211">
        <v>0.52941176470588203</v>
      </c>
      <c r="S211">
        <v>8.4600000000000009</v>
      </c>
      <c r="T211">
        <v>77371.026004728104</v>
      </c>
      <c r="U211" s="1">
        <v>95.616064539007098</v>
      </c>
      <c r="V211">
        <v>220131.46138561101</v>
      </c>
      <c r="W211" s="1">
        <v>0.84811224945941699</v>
      </c>
      <c r="X211">
        <v>0.12893526120735699</v>
      </c>
      <c r="Y211">
        <v>2.2952489333226099E-2</v>
      </c>
      <c r="Z211">
        <v>0.15188775054058301</v>
      </c>
      <c r="AA211">
        <v>220.131461385611</v>
      </c>
      <c r="AB211">
        <v>6151.6018778934904</v>
      </c>
      <c r="AC211" s="1">
        <v>699.35980148622002</v>
      </c>
      <c r="AD211" s="1">
        <v>138239.25377261601</v>
      </c>
      <c r="AE211" s="1">
        <v>113</v>
      </c>
      <c r="AF211">
        <v>38416.5</v>
      </c>
      <c r="AG211" s="1">
        <v>55137.416035950802</v>
      </c>
      <c r="AH211" s="1">
        <v>37.799847323761703</v>
      </c>
      <c r="AI211">
        <v>27.704295243627701</v>
      </c>
      <c r="AJ211">
        <v>27.774987793516399</v>
      </c>
      <c r="AK211">
        <v>0</v>
      </c>
      <c r="AL211">
        <v>0</v>
      </c>
      <c r="AM211">
        <v>0</v>
      </c>
      <c r="AN211">
        <v>0</v>
      </c>
      <c r="AO211" s="1">
        <v>0.95830477905074996</v>
      </c>
      <c r="AP211">
        <v>2603.94214051783</v>
      </c>
      <c r="AQ211" s="1">
        <v>4389.4371731499796</v>
      </c>
      <c r="AR211" s="1">
        <v>8394.5276236297505</v>
      </c>
      <c r="AS211" s="1">
        <v>1002.26946097144</v>
      </c>
      <c r="AT211">
        <v>349.48852638101698</v>
      </c>
      <c r="AU211">
        <v>16739.664924649998</v>
      </c>
      <c r="AV211" s="1">
        <v>11253.508059437299</v>
      </c>
      <c r="AW211" s="1">
        <v>0.5896606566</v>
      </c>
      <c r="AX211">
        <v>5374.2918232833999</v>
      </c>
      <c r="AY211" s="1">
        <v>0.28160182839999998</v>
      </c>
      <c r="AZ211">
        <v>1372.8702830719999</v>
      </c>
      <c r="BA211">
        <v>7.1935576700000003E-2</v>
      </c>
      <c r="BB211">
        <v>1084.0490428106</v>
      </c>
      <c r="BC211" s="1">
        <v>5.68019383E-2</v>
      </c>
      <c r="BD211">
        <v>19084.719208603299</v>
      </c>
      <c r="BE211" s="1">
        <v>0.50099674986021503</v>
      </c>
      <c r="BF211">
        <v>0.22331013646770301</v>
      </c>
      <c r="BG211">
        <v>0.22511765345854201</v>
      </c>
      <c r="BH211">
        <v>3.5036658533578603E-2</v>
      </c>
      <c r="BI211">
        <v>1.5538801679961601E-2</v>
      </c>
    </row>
    <row r="212" spans="1:61" x14ac:dyDescent="0.25">
      <c r="A212" t="s">
        <v>1669</v>
      </c>
      <c r="B212" t="s">
        <v>1050</v>
      </c>
      <c r="C212">
        <v>178</v>
      </c>
      <c r="D212">
        <v>6.7088451516853898</v>
      </c>
      <c r="E212">
        <v>1194.1744369999999</v>
      </c>
      <c r="F212" t="e">
        <v>#N/A</v>
      </c>
      <c r="G212" t="e">
        <v>#N/A</v>
      </c>
      <c r="H212" t="e">
        <v>#N/A</v>
      </c>
      <c r="I212">
        <v>0.12910204387485599</v>
      </c>
      <c r="J212">
        <v>0.83932019466737695</v>
      </c>
      <c r="K212">
        <v>2.5432931054024201E-2</v>
      </c>
      <c r="L212">
        <v>0.63225315815948901</v>
      </c>
      <c r="M212">
        <v>3.4837361046082801E-2</v>
      </c>
      <c r="N212">
        <v>0.17133292666582101</v>
      </c>
      <c r="O212">
        <v>60027.629880843298</v>
      </c>
      <c r="P212" s="1">
        <v>0.23148148148148101</v>
      </c>
      <c r="Q212">
        <v>0.157407407407407</v>
      </c>
      <c r="R212">
        <v>0.61111111111111105</v>
      </c>
      <c r="S212">
        <v>12</v>
      </c>
      <c r="T212">
        <v>85085.583333333299</v>
      </c>
      <c r="U212" s="1">
        <v>99.514536416666701</v>
      </c>
      <c r="V212">
        <v>227338.713330706</v>
      </c>
      <c r="W212" s="1">
        <v>0.77920925756867598</v>
      </c>
      <c r="X212">
        <v>8.8922996317104999E-2</v>
      </c>
      <c r="Y212">
        <v>0.131867746114219</v>
      </c>
      <c r="Z212">
        <v>0.22079074243132399</v>
      </c>
      <c r="AA212">
        <v>227.33871333070601</v>
      </c>
      <c r="AB212">
        <v>4980.1903438333302</v>
      </c>
      <c r="AC212" s="1">
        <v>588.55965947963102</v>
      </c>
      <c r="AD212">
        <v>158385.796980552</v>
      </c>
      <c r="AE212" s="1">
        <v>168</v>
      </c>
      <c r="AF212">
        <v>40305</v>
      </c>
      <c r="AG212" s="1">
        <v>62066.786715548798</v>
      </c>
      <c r="AH212" s="1">
        <v>23.9899853993312</v>
      </c>
      <c r="AI212">
        <v>21.589996471139099</v>
      </c>
      <c r="AJ212">
        <v>21.589992129572099</v>
      </c>
      <c r="AK212">
        <v>1</v>
      </c>
      <c r="AL212">
        <v>1</v>
      </c>
      <c r="AM212">
        <v>1</v>
      </c>
      <c r="AN212">
        <v>2373.7566407142899</v>
      </c>
      <c r="AO212">
        <v>1.30889385267477</v>
      </c>
      <c r="AP212">
        <v>1915.9428129677799</v>
      </c>
      <c r="AQ212" s="1">
        <v>3508.0111248437302</v>
      </c>
      <c r="AR212" s="1">
        <v>10704.6271498776</v>
      </c>
      <c r="AS212" s="1">
        <v>1004.46198045688</v>
      </c>
      <c r="AT212">
        <v>722.95621414310995</v>
      </c>
      <c r="AU212">
        <v>17855.9992822891</v>
      </c>
      <c r="AV212" s="1">
        <v>7747.0168791906999</v>
      </c>
      <c r="AW212" s="1">
        <v>0.47787546669999997</v>
      </c>
      <c r="AX212">
        <v>6287.4659908927997</v>
      </c>
      <c r="AY212" s="1">
        <v>0.38784293250000001</v>
      </c>
      <c r="AZ212">
        <v>935.10561259029998</v>
      </c>
      <c r="BA212" s="1">
        <v>5.7682077900000003E-2</v>
      </c>
      <c r="BB212">
        <v>1241.7833465683</v>
      </c>
      <c r="BC212" s="1">
        <v>7.65995228E-2</v>
      </c>
      <c r="BD212">
        <v>16211.3718292421</v>
      </c>
      <c r="BE212" s="1">
        <v>0.53363078610380699</v>
      </c>
      <c r="BF212">
        <v>0.27016527045452099</v>
      </c>
      <c r="BG212">
        <v>0.13309247190680801</v>
      </c>
      <c r="BH212">
        <v>4.9052933283603099E-2</v>
      </c>
      <c r="BI212">
        <v>1.40585382512604E-2</v>
      </c>
    </row>
    <row r="213" spans="1:61" x14ac:dyDescent="0.25">
      <c r="A213" t="s">
        <v>1674</v>
      </c>
      <c r="B213" t="s">
        <v>1055</v>
      </c>
      <c r="C213">
        <v>28</v>
      </c>
      <c r="D213">
        <v>189.46630760714299</v>
      </c>
      <c r="E213">
        <v>5305.0566129999997</v>
      </c>
      <c r="F213">
        <v>7.3834979126744499E-2</v>
      </c>
      <c r="G213">
        <v>2.4366131202923798E-2</v>
      </c>
      <c r="H213" t="e">
        <v>#N/A</v>
      </c>
      <c r="I213">
        <v>9.1058789444135896E-2</v>
      </c>
      <c r="J213">
        <v>0.76080192157996995</v>
      </c>
      <c r="K213">
        <v>4.9112390995720498E-2</v>
      </c>
      <c r="L213">
        <v>0.13763590243129201</v>
      </c>
      <c r="M213">
        <v>2.3405182299950401E-2</v>
      </c>
      <c r="N213">
        <v>0.112792692599208</v>
      </c>
      <c r="O213">
        <v>70951.788817108507</v>
      </c>
      <c r="P213" s="1">
        <v>0.292682926829268</v>
      </c>
      <c r="Q213">
        <v>0.14905149051490499</v>
      </c>
      <c r="R213">
        <v>0.55826558265582704</v>
      </c>
      <c r="S213">
        <v>34.21</v>
      </c>
      <c r="T213">
        <v>115812.42326805</v>
      </c>
      <c r="U213" s="1">
        <v>155.073271353405</v>
      </c>
      <c r="V213">
        <v>265048.92644394498</v>
      </c>
      <c r="W213" s="1">
        <v>0.81492595730561201</v>
      </c>
      <c r="X213">
        <v>0.154656545088457</v>
      </c>
      <c r="Y213">
        <v>3.0417497605930599E-2</v>
      </c>
      <c r="Z213">
        <v>0.18507404269438801</v>
      </c>
      <c r="AA213">
        <v>265.04892644394499</v>
      </c>
      <c r="AB213">
        <v>8038.8814127816404</v>
      </c>
      <c r="AC213" s="1">
        <v>943.41991897608398</v>
      </c>
      <c r="AD213">
        <v>216053.642325352</v>
      </c>
      <c r="AE213" s="1">
        <v>385</v>
      </c>
      <c r="AF213">
        <v>63794</v>
      </c>
      <c r="AG213" s="1">
        <v>122199.57821948201</v>
      </c>
      <c r="AH213" s="1">
        <v>59.179991222825898</v>
      </c>
      <c r="AI213">
        <v>29.2799994428673</v>
      </c>
      <c r="AJ213">
        <v>30.187296660343701</v>
      </c>
      <c r="AK213">
        <v>2.4</v>
      </c>
      <c r="AL213">
        <v>1.6732590000000001</v>
      </c>
      <c r="AM213">
        <v>2.2102620000000002</v>
      </c>
      <c r="AN213">
        <v>1960.0164839937399</v>
      </c>
      <c r="AO213">
        <v>0.69234709096400904</v>
      </c>
      <c r="AP213">
        <v>1933.16505894939</v>
      </c>
      <c r="AQ213" s="1">
        <v>2109.1509433812698</v>
      </c>
      <c r="AR213" s="1">
        <v>9413.9103487829198</v>
      </c>
      <c r="AS213" s="1">
        <v>1277.20645118024</v>
      </c>
      <c r="AT213">
        <v>296.69012318229198</v>
      </c>
      <c r="AU213">
        <v>15030.1229254761</v>
      </c>
      <c r="AV213" s="1">
        <v>3262.9351985447001</v>
      </c>
      <c r="AW213" s="1">
        <v>0.2164952604</v>
      </c>
      <c r="AX213">
        <v>10097.5834661266</v>
      </c>
      <c r="AY213" s="1">
        <v>0.66997314649999995</v>
      </c>
      <c r="AZ213">
        <v>1144.2022903821</v>
      </c>
      <c r="BA213">
        <v>7.5917650099999998E-2</v>
      </c>
      <c r="BB213">
        <v>566.90321289689996</v>
      </c>
      <c r="BC213" s="1">
        <v>3.7613942999999997E-2</v>
      </c>
      <c r="BD213">
        <v>15071.6241679503</v>
      </c>
      <c r="BE213" s="1">
        <v>0.61213349065295097</v>
      </c>
      <c r="BF213">
        <v>0.23236067659669399</v>
      </c>
      <c r="BG213">
        <v>0.114615112840266</v>
      </c>
      <c r="BH213">
        <v>3.2418097759155703E-2</v>
      </c>
      <c r="BI213">
        <v>8.4726221509335807E-3</v>
      </c>
    </row>
    <row r="214" spans="1:61" x14ac:dyDescent="0.25">
      <c r="A214" t="s">
        <v>1695</v>
      </c>
      <c r="B214" t="s">
        <v>1078</v>
      </c>
      <c r="C214">
        <v>9</v>
      </c>
      <c r="D214">
        <v>83.002347444444396</v>
      </c>
      <c r="E214">
        <v>747.02112699999998</v>
      </c>
      <c r="F214" t="e">
        <v>#N/A</v>
      </c>
      <c r="G214" t="e">
        <v>#N/A</v>
      </c>
      <c r="H214" t="e">
        <v>#N/A</v>
      </c>
      <c r="I214">
        <v>2.2339853785310799E-2</v>
      </c>
      <c r="J214">
        <v>0.91706211514626501</v>
      </c>
      <c r="K214">
        <v>5.3554473193378499E-2</v>
      </c>
      <c r="L214">
        <v>0.48765963139743301</v>
      </c>
      <c r="M214" t="e">
        <v>#N/A</v>
      </c>
      <c r="N214">
        <v>0.154199378326868</v>
      </c>
      <c r="O214">
        <v>58448.843484965299</v>
      </c>
      <c r="P214" s="1">
        <v>0.301369863013699</v>
      </c>
      <c r="Q214">
        <v>0.26027397260273999</v>
      </c>
      <c r="R214">
        <v>0.43835616438356201</v>
      </c>
      <c r="S214">
        <v>11.13</v>
      </c>
      <c r="T214">
        <v>63112.064690027</v>
      </c>
      <c r="U214" s="1">
        <v>67.117801168014395</v>
      </c>
      <c r="V214">
        <v>223006.89228030399</v>
      </c>
      <c r="W214" s="1">
        <v>0.88273660391692599</v>
      </c>
      <c r="X214">
        <v>8.3024242746570803E-2</v>
      </c>
      <c r="Y214">
        <v>3.4239153336503597E-2</v>
      </c>
      <c r="Z214">
        <v>0.117263396083074</v>
      </c>
      <c r="AA214">
        <v>223.00689228030399</v>
      </c>
      <c r="AB214">
        <v>6370.36199914598</v>
      </c>
      <c r="AC214" s="1">
        <v>853.21750210687196</v>
      </c>
      <c r="AD214">
        <v>145631.19214251201</v>
      </c>
      <c r="AE214" s="1">
        <v>133</v>
      </c>
      <c r="AF214">
        <v>42665.5</v>
      </c>
      <c r="AG214" s="1">
        <v>58568.552458033599</v>
      </c>
      <c r="AH214" s="1">
        <v>50.6997806775329</v>
      </c>
      <c r="AI214">
        <v>26.102490992367901</v>
      </c>
      <c r="AJ214">
        <v>45.6278902298302</v>
      </c>
      <c r="AK214">
        <v>4</v>
      </c>
      <c r="AL214">
        <v>1.241387</v>
      </c>
      <c r="AM214">
        <v>3.5043099999999998</v>
      </c>
      <c r="AN214">
        <v>0</v>
      </c>
      <c r="AO214">
        <v>0.94453039610045397</v>
      </c>
      <c r="AP214">
        <v>2305.3667798072902</v>
      </c>
      <c r="AQ214" s="1">
        <v>3589.7408561511802</v>
      </c>
      <c r="AR214" s="1">
        <v>10190.600606668</v>
      </c>
      <c r="AS214" s="1">
        <v>1598.57208429394</v>
      </c>
      <c r="AT214">
        <v>465.26804589289702</v>
      </c>
      <c r="AU214">
        <v>18149.5483728133</v>
      </c>
      <c r="AV214" s="1">
        <v>10552.7100727495</v>
      </c>
      <c r="AW214" s="1">
        <v>0.5623591107</v>
      </c>
      <c r="AX214">
        <v>5679.4814436973002</v>
      </c>
      <c r="AY214" s="1">
        <v>0.30266235990000001</v>
      </c>
      <c r="AZ214">
        <v>1091.2273439723999</v>
      </c>
      <c r="BA214">
        <v>5.81520419E-2</v>
      </c>
      <c r="BB214">
        <v>1441.6546877549999</v>
      </c>
      <c r="BC214" s="1">
        <v>7.6826487499999999E-2</v>
      </c>
      <c r="BD214">
        <v>18765.073548174201</v>
      </c>
      <c r="BE214" s="1">
        <v>0.53989597548886303</v>
      </c>
      <c r="BF214">
        <v>0.25487338680857602</v>
      </c>
      <c r="BG214">
        <v>0.15571605240238601</v>
      </c>
      <c r="BH214">
        <v>4.0496333768419698E-2</v>
      </c>
      <c r="BI214">
        <v>9.0182515317555906E-3</v>
      </c>
    </row>
    <row r="215" spans="1:61" x14ac:dyDescent="0.25">
      <c r="A215" t="s">
        <v>1706</v>
      </c>
      <c r="B215" t="s">
        <v>1089</v>
      </c>
      <c r="C215">
        <v>26</v>
      </c>
      <c r="D215">
        <v>57.182790961538501</v>
      </c>
      <c r="E215">
        <v>1486.752565</v>
      </c>
      <c r="F215">
        <v>1.72787541411537E-2</v>
      </c>
      <c r="G215">
        <v>3.3558917993220597E-2</v>
      </c>
      <c r="H215" t="e">
        <v>#N/A</v>
      </c>
      <c r="I215">
        <v>0.15739608558635301</v>
      </c>
      <c r="J215">
        <v>0.71567349116960299</v>
      </c>
      <c r="K215">
        <v>7.5739568823632503E-2</v>
      </c>
      <c r="L215">
        <v>0.459553425950956</v>
      </c>
      <c r="M215">
        <v>9.6688257152597098E-3</v>
      </c>
      <c r="N215">
        <v>0.15808257411610499</v>
      </c>
      <c r="O215">
        <v>77108.027060931898</v>
      </c>
      <c r="P215" s="1">
        <v>0.22881355932203401</v>
      </c>
      <c r="Q215">
        <v>7.6271186440677999E-2</v>
      </c>
      <c r="R215">
        <v>0.69491525423728795</v>
      </c>
      <c r="S215">
        <v>13.74</v>
      </c>
      <c r="T215">
        <v>99781.478893740903</v>
      </c>
      <c r="U215" s="1">
        <v>108.206154657933</v>
      </c>
      <c r="V215">
        <v>337059.62363683601</v>
      </c>
      <c r="W215" s="1">
        <v>0.541927545076345</v>
      </c>
      <c r="X215">
        <v>0.41406289130763702</v>
      </c>
      <c r="Y215">
        <v>4.4009563616018099E-2</v>
      </c>
      <c r="Z215">
        <v>0.458072454923655</v>
      </c>
      <c r="AA215">
        <v>337.05962363683602</v>
      </c>
      <c r="AB215">
        <v>11437.7680592735</v>
      </c>
      <c r="AC215" s="1">
        <v>639.65996251703098</v>
      </c>
      <c r="AD215">
        <v>257447.006951883</v>
      </c>
      <c r="AE215" s="1">
        <v>465</v>
      </c>
      <c r="AF215">
        <v>45520</v>
      </c>
      <c r="AG215" s="1">
        <v>72721.018016815695</v>
      </c>
      <c r="AH215" s="1">
        <v>56.199981318801903</v>
      </c>
      <c r="AI215">
        <v>27.0445991251562</v>
      </c>
      <c r="AJ215">
        <v>40.584199402246703</v>
      </c>
      <c r="AK215">
        <v>7</v>
      </c>
      <c r="AL215">
        <v>4.7632760000000003</v>
      </c>
      <c r="AM215">
        <v>6.2651329999999996</v>
      </c>
      <c r="AN215">
        <v>0</v>
      </c>
      <c r="AO215" s="1">
        <v>0.60739094965824003</v>
      </c>
      <c r="AP215">
        <v>3437.1766225942201</v>
      </c>
      <c r="AQ215" s="1">
        <v>2924.4981393390099</v>
      </c>
      <c r="AR215" s="1">
        <v>11464.9917620959</v>
      </c>
      <c r="AS215" s="1">
        <v>1700.89199072611</v>
      </c>
      <c r="AT215">
        <v>497.18168806387803</v>
      </c>
      <c r="AU215">
        <v>20024.740202819201</v>
      </c>
      <c r="AV215" s="1">
        <v>4840.1614639723002</v>
      </c>
      <c r="AW215" s="1">
        <v>0.2152611928</v>
      </c>
      <c r="AX215">
        <v>12727.475779061901</v>
      </c>
      <c r="AY215" s="1">
        <v>0.56604136829999996</v>
      </c>
      <c r="AZ215">
        <v>3922.5401650678</v>
      </c>
      <c r="BA215">
        <v>0.1744509313</v>
      </c>
      <c r="BB215">
        <v>994.88550596120001</v>
      </c>
      <c r="BC215" s="1">
        <v>4.4246507499999997E-2</v>
      </c>
      <c r="BD215">
        <v>22485.062914063201</v>
      </c>
      <c r="BE215" s="1">
        <v>0.58133727173134098</v>
      </c>
      <c r="BF215">
        <v>0.23150230110554501</v>
      </c>
      <c r="BG215">
        <v>0.13719023058136201</v>
      </c>
      <c r="BH215">
        <v>3.5553619247102403E-2</v>
      </c>
      <c r="BI215">
        <v>1.44165773346497E-2</v>
      </c>
    </row>
    <row r="216" spans="1:61" x14ac:dyDescent="0.25">
      <c r="A216" t="s">
        <v>1761</v>
      </c>
      <c r="B216" t="s">
        <v>1148</v>
      </c>
      <c r="C216">
        <v>28</v>
      </c>
      <c r="D216">
        <v>82.134093750000005</v>
      </c>
      <c r="E216">
        <v>2299.754625</v>
      </c>
      <c r="F216">
        <v>1.7946501988937099E-2</v>
      </c>
      <c r="G216">
        <v>1.07113207605125E-2</v>
      </c>
      <c r="H216" t="e">
        <v>#N/A</v>
      </c>
      <c r="I216">
        <v>3.4510878214025702E-2</v>
      </c>
      <c r="J216">
        <v>0.90755961243538996</v>
      </c>
      <c r="K216">
        <v>2.73281154130742E-2</v>
      </c>
      <c r="L216">
        <v>0.198928155849984</v>
      </c>
      <c r="M216">
        <v>1.0699264859109599E-2</v>
      </c>
      <c r="N216">
        <v>0.10617698654831299</v>
      </c>
      <c r="O216">
        <v>72319.134682263699</v>
      </c>
      <c r="P216" s="1">
        <v>9.4202898550724598E-2</v>
      </c>
      <c r="Q216">
        <v>0.115942028985507</v>
      </c>
      <c r="R216">
        <v>0.78985507246376796</v>
      </c>
      <c r="S216">
        <v>25</v>
      </c>
      <c r="T216">
        <v>70264.12</v>
      </c>
      <c r="U216" s="1">
        <v>91.990184999999997</v>
      </c>
      <c r="V216">
        <v>269792.10010285297</v>
      </c>
      <c r="W216" s="1">
        <v>0.79882545348166201</v>
      </c>
      <c r="X216">
        <v>0.164538099203</v>
      </c>
      <c r="Y216">
        <v>3.6636447315338203E-2</v>
      </c>
      <c r="Z216">
        <v>0.20117454651833799</v>
      </c>
      <c r="AA216">
        <v>269.792100102853</v>
      </c>
      <c r="AB216">
        <v>8894.4584685855298</v>
      </c>
      <c r="AC216" s="1">
        <v>964.98213151761797</v>
      </c>
      <c r="AD216">
        <v>214704.393243723</v>
      </c>
      <c r="AE216" s="1">
        <v>380</v>
      </c>
      <c r="AF216">
        <v>52108.5</v>
      </c>
      <c r="AG216" s="1">
        <v>108808.46269035499</v>
      </c>
      <c r="AH216" s="1">
        <v>45.649982909020999</v>
      </c>
      <c r="AI216">
        <v>32.3499989659745</v>
      </c>
      <c r="AJ216">
        <v>33.143498210720701</v>
      </c>
      <c r="AK216">
        <v>2</v>
      </c>
      <c r="AL216">
        <v>1.1376759999999999</v>
      </c>
      <c r="AM216">
        <v>1.6054619999999999</v>
      </c>
      <c r="AN216">
        <v>0</v>
      </c>
      <c r="AO216" s="1">
        <v>0.73613672045372203</v>
      </c>
      <c r="AP216">
        <v>1935.9468708536699</v>
      </c>
      <c r="AQ216" s="1">
        <v>2189.20706377534</v>
      </c>
      <c r="AR216" s="1">
        <v>8367.2062187938809</v>
      </c>
      <c r="AS216" s="1">
        <v>938.65429230303198</v>
      </c>
      <c r="AT216">
        <v>433.03531132152801</v>
      </c>
      <c r="AU216">
        <v>13864.0497570474</v>
      </c>
      <c r="AV216" s="1">
        <v>4701.7700783090004</v>
      </c>
      <c r="AW216" s="1">
        <v>0.31758767310000002</v>
      </c>
      <c r="AX216">
        <v>7980.4143911680003</v>
      </c>
      <c r="AY216" s="1">
        <v>0.53904831470000003</v>
      </c>
      <c r="AZ216">
        <v>1312.200179297</v>
      </c>
      <c r="BA216">
        <v>8.8634406799999996E-2</v>
      </c>
      <c r="BB216">
        <v>810.25191710180002</v>
      </c>
      <c r="BC216" s="1">
        <v>5.4729605399999999E-2</v>
      </c>
      <c r="BD216">
        <v>14804.6365658758</v>
      </c>
      <c r="BE216" s="1">
        <v>0.57820238194739204</v>
      </c>
      <c r="BF216">
        <v>0.20513023082242901</v>
      </c>
      <c r="BG216">
        <v>9.4173027948452198E-2</v>
      </c>
      <c r="BH216">
        <v>4.3828267340499202E-2</v>
      </c>
      <c r="BI216">
        <v>7.8666091941227603E-2</v>
      </c>
    </row>
    <row r="217" spans="1:61" x14ac:dyDescent="0.25">
      <c r="A217" t="s">
        <v>1779</v>
      </c>
      <c r="B217" t="s">
        <v>1167</v>
      </c>
      <c r="C217">
        <v>214</v>
      </c>
      <c r="D217">
        <v>6.8183351588785097</v>
      </c>
      <c r="E217">
        <v>1459.123724</v>
      </c>
      <c r="F217" t="e">
        <v>#N/A</v>
      </c>
      <c r="G217">
        <v>8.3651131203322394E-3</v>
      </c>
      <c r="H217" t="e">
        <v>#N/A</v>
      </c>
      <c r="I217">
        <v>7.9996767610463398E-2</v>
      </c>
      <c r="J217">
        <v>0.87756291013314303</v>
      </c>
      <c r="K217">
        <v>3.1995217928267303E-2</v>
      </c>
      <c r="L217">
        <v>0.46207199576319102</v>
      </c>
      <c r="M217">
        <v>2.6474746543520701E-2</v>
      </c>
      <c r="N217">
        <v>0.18692150699531301</v>
      </c>
      <c r="O217">
        <v>61068.663594470003</v>
      </c>
      <c r="P217" s="1">
        <v>0.17592592592592601</v>
      </c>
      <c r="Q217">
        <v>0.203703703703704</v>
      </c>
      <c r="R217">
        <v>0.62037037037037002</v>
      </c>
      <c r="S217">
        <v>14.5</v>
      </c>
      <c r="T217">
        <v>73154.827586206899</v>
      </c>
      <c r="U217" s="1">
        <v>100.62922234482799</v>
      </c>
      <c r="V217">
        <v>252821.30221878301</v>
      </c>
      <c r="W217" s="1">
        <v>0.77986856296908003</v>
      </c>
      <c r="X217">
        <v>0.136205726055765</v>
      </c>
      <c r="Y217">
        <v>8.3925710975155304E-2</v>
      </c>
      <c r="Z217">
        <v>0.22013143703092</v>
      </c>
      <c r="AA217">
        <v>252.82130221878299</v>
      </c>
      <c r="AB217">
        <v>5347.6328783206</v>
      </c>
      <c r="AC217" s="1">
        <v>547.33774584286004</v>
      </c>
      <c r="AD217">
        <v>204363.405621616</v>
      </c>
      <c r="AE217" s="1">
        <v>346</v>
      </c>
      <c r="AF217">
        <v>42005.5</v>
      </c>
      <c r="AG217" s="1">
        <v>70135.599785023296</v>
      </c>
      <c r="AH217" s="1">
        <v>33.699978585264397</v>
      </c>
      <c r="AI217">
        <v>19.9999923529226</v>
      </c>
      <c r="AJ217">
        <v>20.0150818095624</v>
      </c>
      <c r="AK217">
        <v>2</v>
      </c>
      <c r="AL217">
        <v>1.6893640000000001</v>
      </c>
      <c r="AM217">
        <v>1.725428</v>
      </c>
      <c r="AN217">
        <v>3275.3976043226899</v>
      </c>
      <c r="AO217">
        <v>1.3138273307617301</v>
      </c>
      <c r="AP217">
        <v>2113.5945631434402</v>
      </c>
      <c r="AQ217" s="1">
        <v>2643.03471087967</v>
      </c>
      <c r="AR217" s="1">
        <v>9953.2424434762997</v>
      </c>
      <c r="AS217" s="1">
        <v>567.94830100370598</v>
      </c>
      <c r="AT217">
        <v>816.84815372106198</v>
      </c>
      <c r="AU217">
        <v>16094.668172224199</v>
      </c>
      <c r="AV217" s="1">
        <v>6080.6162132586996</v>
      </c>
      <c r="AW217" s="1">
        <v>0.3750886638</v>
      </c>
      <c r="AX217">
        <v>8243.0374240843994</v>
      </c>
      <c r="AY217" s="1">
        <v>0.5084796976</v>
      </c>
      <c r="AZ217">
        <v>1020.5847584807</v>
      </c>
      <c r="BA217">
        <v>6.2955753200000006E-2</v>
      </c>
      <c r="BB217">
        <v>866.90525982350005</v>
      </c>
      <c r="BC217" s="1">
        <v>5.3475885399999999E-2</v>
      </c>
      <c r="BD217">
        <v>16211.1436556473</v>
      </c>
      <c r="BE217" s="1">
        <v>0.53914785139576504</v>
      </c>
      <c r="BF217">
        <v>0.26211899129647398</v>
      </c>
      <c r="BG217">
        <v>0.13126055760135899</v>
      </c>
      <c r="BH217">
        <v>5.2225864733352501E-2</v>
      </c>
      <c r="BI217">
        <v>1.5246734973050499E-2</v>
      </c>
    </row>
    <row r="218" spans="1:61" x14ac:dyDescent="0.25">
      <c r="A218" t="s">
        <v>1789</v>
      </c>
      <c r="B218" t="s">
        <v>1177</v>
      </c>
      <c r="C218">
        <v>76</v>
      </c>
      <c r="D218">
        <v>16.149995855263199</v>
      </c>
      <c r="E218">
        <v>1227.3996850000001</v>
      </c>
      <c r="F218" t="e">
        <v>#N/A</v>
      </c>
      <c r="G218" t="e">
        <v>#N/A</v>
      </c>
      <c r="H218" t="e">
        <v>#N/A</v>
      </c>
      <c r="I218">
        <v>9.4621109601410302E-3</v>
      </c>
      <c r="J218">
        <v>0.96650623239118105</v>
      </c>
      <c r="K218">
        <v>1.7168273770107201E-2</v>
      </c>
      <c r="L218">
        <v>0.13794485277244201</v>
      </c>
      <c r="M218" t="e">
        <v>#N/A</v>
      </c>
      <c r="N218">
        <v>6.4715671447765799E-2</v>
      </c>
      <c r="O218">
        <v>76229.989847715697</v>
      </c>
      <c r="P218" s="1">
        <v>0.109756097560976</v>
      </c>
      <c r="Q218">
        <v>0.134146341463415</v>
      </c>
      <c r="R218">
        <v>0.75609756097560998</v>
      </c>
      <c r="S218">
        <v>15</v>
      </c>
      <c r="T218">
        <v>57159.141333333297</v>
      </c>
      <c r="U218" s="1">
        <v>81.826645666666707</v>
      </c>
      <c r="V218">
        <v>222036.630227749</v>
      </c>
      <c r="W218" s="1">
        <v>0.87464411414487797</v>
      </c>
      <c r="X218">
        <v>0.110994702960275</v>
      </c>
      <c r="Y218">
        <v>1.43611828948464E-2</v>
      </c>
      <c r="Z218">
        <v>0.125355885855122</v>
      </c>
      <c r="AA218">
        <v>222.03663022774899</v>
      </c>
      <c r="AB218">
        <v>4496.8522213691103</v>
      </c>
      <c r="AC218" s="1">
        <v>568.49271555744303</v>
      </c>
      <c r="AD218">
        <v>170070.05154894499</v>
      </c>
      <c r="AE218" s="1">
        <v>219</v>
      </c>
      <c r="AF218">
        <v>49870</v>
      </c>
      <c r="AG218" s="1">
        <v>97828.912464319699</v>
      </c>
      <c r="AH218" s="1">
        <v>37.599838520933503</v>
      </c>
      <c r="AI218">
        <v>19.999996643798902</v>
      </c>
      <c r="AJ218">
        <v>19.999980164718799</v>
      </c>
      <c r="AK218">
        <v>0.5</v>
      </c>
      <c r="AL218">
        <v>0.25779400000000002</v>
      </c>
      <c r="AM218">
        <v>0.37551299999999999</v>
      </c>
      <c r="AN218">
        <v>3261.50267017545</v>
      </c>
      <c r="AO218" s="1">
        <v>1.1695288099612</v>
      </c>
      <c r="AP218">
        <v>1665.8040041781501</v>
      </c>
      <c r="AQ218" s="1">
        <v>2784.1142797751299</v>
      </c>
      <c r="AR218" s="1">
        <v>9708.5615106704299</v>
      </c>
      <c r="AS218" s="1">
        <v>619.86700770580705</v>
      </c>
      <c r="AT218">
        <v>386.86029970750701</v>
      </c>
      <c r="AU218">
        <v>15165.207102037</v>
      </c>
      <c r="AV218" s="1">
        <v>7766.6251862913996</v>
      </c>
      <c r="AW218" s="1">
        <v>0.45411750319999999</v>
      </c>
      <c r="AX218">
        <v>7345.1936243189002</v>
      </c>
      <c r="AY218" s="1">
        <v>0.42947624089999997</v>
      </c>
      <c r="AZ218">
        <v>1615.0959532490999</v>
      </c>
      <c r="BA218">
        <v>9.4435269399999994E-2</v>
      </c>
      <c r="BB218">
        <v>375.76269473730002</v>
      </c>
      <c r="BC218" s="1">
        <v>2.1970986500000001E-2</v>
      </c>
      <c r="BD218">
        <v>17102.6774585967</v>
      </c>
      <c r="BE218" s="1">
        <v>0.59811565699904301</v>
      </c>
      <c r="BF218">
        <v>0.25749427429482802</v>
      </c>
      <c r="BG218">
        <v>7.3189235715102594E-2</v>
      </c>
      <c r="BH218">
        <v>3.3725918400543398E-2</v>
      </c>
      <c r="BI218">
        <v>3.7474914590483098E-2</v>
      </c>
    </row>
    <row r="219" spans="1:61" x14ac:dyDescent="0.25">
      <c r="A219" t="s">
        <v>1799</v>
      </c>
      <c r="B219" t="s">
        <v>1189</v>
      </c>
      <c r="C219">
        <v>55</v>
      </c>
      <c r="D219">
        <v>30.490127072727301</v>
      </c>
      <c r="E219">
        <v>1676.956989</v>
      </c>
      <c r="F219">
        <v>6.5207148422738196E-3</v>
      </c>
      <c r="G219">
        <v>7.9103548930414408E-3</v>
      </c>
      <c r="H219" t="e">
        <v>#N/A</v>
      </c>
      <c r="I219">
        <v>0.24408374821635201</v>
      </c>
      <c r="J219">
        <v>0.70234323752647798</v>
      </c>
      <c r="K219">
        <v>3.7410846550254798E-2</v>
      </c>
      <c r="L219">
        <v>0.41284140639181699</v>
      </c>
      <c r="M219">
        <v>4.4507409978716203E-2</v>
      </c>
      <c r="N219">
        <v>0.156802971982235</v>
      </c>
      <c r="O219">
        <v>64659.678141459699</v>
      </c>
      <c r="P219" s="1">
        <v>0.18032786885245899</v>
      </c>
      <c r="Q219">
        <v>0.13934426229508201</v>
      </c>
      <c r="R219">
        <v>0.68032786885245899</v>
      </c>
      <c r="S219">
        <v>15</v>
      </c>
      <c r="T219">
        <v>85320.666666666701</v>
      </c>
      <c r="U219" s="1">
        <v>111.7971326</v>
      </c>
      <c r="V219">
        <v>177650.20328735499</v>
      </c>
      <c r="W219" s="1">
        <v>0.79258535455550205</v>
      </c>
      <c r="X219">
        <v>0.13620879337589101</v>
      </c>
      <c r="Y219">
        <v>7.1205852068607606E-2</v>
      </c>
      <c r="Z219">
        <v>0.207414645444498</v>
      </c>
      <c r="AA219">
        <v>177.650203287355</v>
      </c>
      <c r="AB219">
        <v>4670.3195438961802</v>
      </c>
      <c r="AC219" s="1">
        <v>640.09189683516695</v>
      </c>
      <c r="AD219">
        <v>134919.382708527</v>
      </c>
      <c r="AE219" s="1">
        <v>107</v>
      </c>
      <c r="AF219">
        <v>42308</v>
      </c>
      <c r="AG219" s="1">
        <v>67539.166831977796</v>
      </c>
      <c r="AH219" s="1">
        <v>30.839963682750199</v>
      </c>
      <c r="AI219">
        <v>25.909399053000399</v>
      </c>
      <c r="AJ219">
        <v>26.1217846035556</v>
      </c>
      <c r="AK219">
        <v>5.5</v>
      </c>
      <c r="AL219">
        <v>4.925001</v>
      </c>
      <c r="AM219">
        <v>5.4750079999999999</v>
      </c>
      <c r="AN219">
        <v>2964.7131814422501</v>
      </c>
      <c r="AO219">
        <v>1.5791872764928601</v>
      </c>
      <c r="AP219">
        <v>2134.76155529473</v>
      </c>
      <c r="AQ219" s="1">
        <v>2705.1440673533002</v>
      </c>
      <c r="AR219" s="1">
        <v>8731.3511414096192</v>
      </c>
      <c r="AS219" s="1">
        <v>699.25338436929906</v>
      </c>
      <c r="AT219" s="1">
        <v>303.52339585258102</v>
      </c>
      <c r="AU219">
        <v>14574.0335442795</v>
      </c>
      <c r="AV219" s="1">
        <v>8255.3639363203001</v>
      </c>
      <c r="AW219" s="1">
        <v>0.4793871924</v>
      </c>
      <c r="AX219">
        <v>6983.9185176154997</v>
      </c>
      <c r="AY219" s="1">
        <v>0.40555463289999999</v>
      </c>
      <c r="AZ219">
        <v>1104.3811580723</v>
      </c>
      <c r="BA219" s="1">
        <v>6.4131174200000002E-2</v>
      </c>
      <c r="BB219">
        <v>876.99656934699999</v>
      </c>
      <c r="BC219" s="1">
        <v>5.09270005E-2</v>
      </c>
      <c r="BD219">
        <v>17220.660181355099</v>
      </c>
      <c r="BE219" s="1">
        <v>0.56997211603104803</v>
      </c>
      <c r="BF219">
        <v>0.21637956195033101</v>
      </c>
      <c r="BG219">
        <v>0.12863323086370201</v>
      </c>
      <c r="BH219">
        <v>3.1161447591031202E-2</v>
      </c>
      <c r="BI219">
        <v>5.3853643563886999E-2</v>
      </c>
    </row>
    <row r="220" spans="1:61" x14ac:dyDescent="0.25">
      <c r="A220" t="s">
        <v>1805</v>
      </c>
      <c r="B220" t="s">
        <v>1195</v>
      </c>
      <c r="C220">
        <v>68</v>
      </c>
      <c r="D220">
        <v>12.8083475882353</v>
      </c>
      <c r="E220">
        <v>870.96763599999997</v>
      </c>
      <c r="F220" t="e">
        <v>#N/A</v>
      </c>
      <c r="G220" t="e">
        <v>#N/A</v>
      </c>
      <c r="H220" t="e">
        <v>#N/A</v>
      </c>
      <c r="I220">
        <v>5.7333671823568397E-2</v>
      </c>
      <c r="J220">
        <v>0.87541660346437</v>
      </c>
      <c r="K220">
        <v>5.2783365369941097E-2</v>
      </c>
      <c r="L220">
        <v>0.44241666228225801</v>
      </c>
      <c r="M220" t="e">
        <v>#N/A</v>
      </c>
      <c r="N220">
        <v>0.14296085356805899</v>
      </c>
      <c r="O220">
        <v>58083.687432867897</v>
      </c>
      <c r="P220" s="1">
        <v>0.168831168831169</v>
      </c>
      <c r="Q220">
        <v>0.15584415584415601</v>
      </c>
      <c r="R220">
        <v>0.67532467532467499</v>
      </c>
      <c r="S220">
        <v>11.45</v>
      </c>
      <c r="T220">
        <v>85448.187772925798</v>
      </c>
      <c r="U220" s="1">
        <v>76.067042445414899</v>
      </c>
      <c r="V220">
        <v>408662.29155729502</v>
      </c>
      <c r="W220" s="1">
        <v>0.768830182358337</v>
      </c>
      <c r="X220">
        <v>0.14087902218749099</v>
      </c>
      <c r="Y220">
        <v>9.0290795454171902E-2</v>
      </c>
      <c r="Z220">
        <v>0.231169817641663</v>
      </c>
      <c r="AA220">
        <v>408.66229155729502</v>
      </c>
      <c r="AB220">
        <v>9575.9034610098897</v>
      </c>
      <c r="AC220" s="1">
        <v>951.88659799983702</v>
      </c>
      <c r="AD220">
        <v>259897.501336972</v>
      </c>
      <c r="AE220" s="1">
        <v>469</v>
      </c>
      <c r="AF220">
        <v>43886.5</v>
      </c>
      <c r="AG220" s="1">
        <v>66128.113700564994</v>
      </c>
      <c r="AH220" s="1">
        <v>30.709968307903399</v>
      </c>
      <c r="AI220">
        <v>22.7099935837979</v>
      </c>
      <c r="AJ220">
        <v>22.709973216760801</v>
      </c>
      <c r="AK220">
        <v>0.5</v>
      </c>
      <c r="AL220">
        <v>0.284221</v>
      </c>
      <c r="AM220">
        <v>0.33972200000000002</v>
      </c>
      <c r="AN220">
        <v>3245.0562376579501</v>
      </c>
      <c r="AO220">
        <v>1.5042900199959699</v>
      </c>
      <c r="AP220">
        <v>2881.89997682072</v>
      </c>
      <c r="AQ220" s="1">
        <v>3062.1024476275702</v>
      </c>
      <c r="AR220" s="1">
        <v>9148.3549338221401</v>
      </c>
      <c r="AS220" s="1">
        <v>972.11754490496401</v>
      </c>
      <c r="AT220">
        <v>1521.4917928362599</v>
      </c>
      <c r="AU220">
        <v>17585.966696011699</v>
      </c>
      <c r="AV220" s="1">
        <v>6721.6190017950003</v>
      </c>
      <c r="AW220" s="1">
        <v>0.32313181460000001</v>
      </c>
      <c r="AX220">
        <v>11276.572214550501</v>
      </c>
      <c r="AY220" s="1">
        <v>0.54210440090000001</v>
      </c>
      <c r="AZ220">
        <v>1707.7445758706001</v>
      </c>
      <c r="BA220">
        <v>8.2097274999999997E-2</v>
      </c>
      <c r="BB220">
        <v>1095.5411843515999</v>
      </c>
      <c r="BC220" s="1">
        <v>5.26665095E-2</v>
      </c>
      <c r="BD220">
        <v>20801.476976567701</v>
      </c>
      <c r="BE220" s="1">
        <v>0.542784751121688</v>
      </c>
      <c r="BF220">
        <v>0.215265774169173</v>
      </c>
      <c r="BG220">
        <v>0.183298211543477</v>
      </c>
      <c r="BH220">
        <v>3.8108639025356099E-2</v>
      </c>
      <c r="BI220">
        <v>2.0542624140306401E-2</v>
      </c>
    </row>
    <row r="221" spans="1:61" x14ac:dyDescent="0.25">
      <c r="A221" t="s">
        <v>1828</v>
      </c>
      <c r="B221" t="s">
        <v>1219</v>
      </c>
      <c r="C221">
        <v>15</v>
      </c>
      <c r="D221">
        <v>28.4233439333333</v>
      </c>
      <c r="E221">
        <v>426.35015900000002</v>
      </c>
      <c r="F221" t="e">
        <v>#N/A</v>
      </c>
      <c r="G221">
        <v>0.117582140657852</v>
      </c>
      <c r="H221" t="e">
        <v>#N/A</v>
      </c>
      <c r="I221">
        <v>3.3945289878469301E-2</v>
      </c>
      <c r="J221">
        <v>0.72117029081144501</v>
      </c>
      <c r="K221">
        <v>0.12620989764062199</v>
      </c>
      <c r="L221">
        <v>1</v>
      </c>
      <c r="M221" t="e">
        <v>#N/A</v>
      </c>
      <c r="N221">
        <v>0.22191994241868199</v>
      </c>
      <c r="O221">
        <v>65059.001161440203</v>
      </c>
      <c r="P221" s="1">
        <v>0.11111111111111099</v>
      </c>
      <c r="Q221">
        <v>0.17777777777777801</v>
      </c>
      <c r="R221">
        <v>0.71111111111111103</v>
      </c>
      <c r="S221">
        <v>6</v>
      </c>
      <c r="T221">
        <v>62802</v>
      </c>
      <c r="U221" s="1">
        <v>71.058359833333299</v>
      </c>
      <c r="V221">
        <v>178382.694117865</v>
      </c>
      <c r="W221" s="1">
        <v>0.86532320870482105</v>
      </c>
      <c r="X221">
        <v>8.9170398360417097E-2</v>
      </c>
      <c r="Y221">
        <v>4.5506392934762101E-2</v>
      </c>
      <c r="Z221">
        <v>0.13467679129517901</v>
      </c>
      <c r="AA221">
        <v>178.38269411786499</v>
      </c>
      <c r="AB221">
        <v>5062.5453150118301</v>
      </c>
      <c r="AC221" s="1">
        <v>589.96114975062096</v>
      </c>
      <c r="AD221">
        <v>100206.030863807</v>
      </c>
      <c r="AE221" s="1">
        <v>46</v>
      </c>
      <c r="AF221">
        <v>40682.5</v>
      </c>
      <c r="AG221" s="1">
        <v>54679.717603912002</v>
      </c>
      <c r="AH221" s="1">
        <v>47.789894016619897</v>
      </c>
      <c r="AI221">
        <v>27.2899985336764</v>
      </c>
      <c r="AJ221">
        <v>29.054871035666501</v>
      </c>
      <c r="AK221">
        <v>1.5</v>
      </c>
      <c r="AL221">
        <v>0.94276800000000005</v>
      </c>
      <c r="AM221">
        <v>1.213638</v>
      </c>
      <c r="AN221">
        <v>0</v>
      </c>
      <c r="AO221">
        <v>1.0122851530275201</v>
      </c>
      <c r="AP221">
        <v>2848.61873359827</v>
      </c>
      <c r="AQ221" s="1">
        <v>4339.7706578549696</v>
      </c>
      <c r="AR221" s="1">
        <v>12598.154959290199</v>
      </c>
      <c r="AS221" s="1">
        <v>1343.50795445581</v>
      </c>
      <c r="AT221">
        <v>869.41428817433598</v>
      </c>
      <c r="AU221">
        <v>21999.466593373501</v>
      </c>
      <c r="AV221" s="1">
        <v>14233.2887894865</v>
      </c>
      <c r="AW221" s="1">
        <v>0.63617638259999998</v>
      </c>
      <c r="AX221">
        <v>3850.6166230007998</v>
      </c>
      <c r="AY221" s="1">
        <v>0.1721085963</v>
      </c>
      <c r="AZ221">
        <v>1118.4735685800999</v>
      </c>
      <c r="BA221">
        <v>4.9991711600000002E-2</v>
      </c>
      <c r="BB221">
        <v>3170.8011270482998</v>
      </c>
      <c r="BC221" s="1">
        <v>0.1417233094</v>
      </c>
      <c r="BD221">
        <v>22373.180108115699</v>
      </c>
      <c r="BE221" s="1">
        <v>0.512255326782311</v>
      </c>
      <c r="BF221">
        <v>0.237683170023716</v>
      </c>
      <c r="BG221">
        <v>0.19731622426300999</v>
      </c>
      <c r="BH221">
        <v>3.6857419754639499E-2</v>
      </c>
      <c r="BI221">
        <v>1.5887859176323099E-2</v>
      </c>
    </row>
    <row r="222" spans="1:61" x14ac:dyDescent="0.25">
      <c r="A222" t="s">
        <v>1838</v>
      </c>
      <c r="B222" t="s">
        <v>1229</v>
      </c>
      <c r="C222">
        <v>17</v>
      </c>
      <c r="D222">
        <v>34.443578411764697</v>
      </c>
      <c r="E222">
        <v>585.54083300000002</v>
      </c>
      <c r="F222" t="e">
        <v>#N/A</v>
      </c>
      <c r="G222">
        <v>6.8977572115181296E-2</v>
      </c>
      <c r="H222" t="e">
        <v>#N/A</v>
      </c>
      <c r="I222">
        <v>7.9260873508274696E-2</v>
      </c>
      <c r="J222">
        <v>0.70996852928331</v>
      </c>
      <c r="K222">
        <v>0.123035585948572</v>
      </c>
      <c r="L222">
        <v>0.36628872033090198</v>
      </c>
      <c r="M222" t="e">
        <v>#N/A</v>
      </c>
      <c r="N222">
        <v>0.177823689056957</v>
      </c>
      <c r="O222">
        <v>76865.338645418306</v>
      </c>
      <c r="P222" s="1">
        <v>0.230769230769231</v>
      </c>
      <c r="Q222">
        <v>0.134615384615385</v>
      </c>
      <c r="R222">
        <v>0.63461538461538503</v>
      </c>
      <c r="S222">
        <v>7.77</v>
      </c>
      <c r="T222">
        <v>122732.56113256099</v>
      </c>
      <c r="U222" s="1">
        <v>75.3591805662806</v>
      </c>
      <c r="V222">
        <v>374150.84935673501</v>
      </c>
      <c r="W222" s="1">
        <v>0.89308578669220395</v>
      </c>
      <c r="X222">
        <v>9.0318175137369505E-2</v>
      </c>
      <c r="Y222">
        <v>1.6596038170426802E-2</v>
      </c>
      <c r="Z222">
        <v>0.106914213307796</v>
      </c>
      <c r="AA222">
        <v>374.15084935673502</v>
      </c>
      <c r="AB222">
        <v>11068.6986026131</v>
      </c>
      <c r="AC222" s="1">
        <v>1362.36099182514</v>
      </c>
      <c r="AD222">
        <v>272045.785343114</v>
      </c>
      <c r="AE222" s="1">
        <v>486</v>
      </c>
      <c r="AF222">
        <v>46541</v>
      </c>
      <c r="AG222" s="1">
        <v>119647.97929793</v>
      </c>
      <c r="AH222" s="1">
        <v>60.819831292097902</v>
      </c>
      <c r="AI222">
        <v>29.019992408172701</v>
      </c>
      <c r="AJ222">
        <v>29.416090192733002</v>
      </c>
      <c r="AK222">
        <v>1.2</v>
      </c>
      <c r="AL222">
        <v>0.67315599999999998</v>
      </c>
      <c r="AM222">
        <v>0.84107600000000005</v>
      </c>
      <c r="AN222">
        <v>8370.3865960787698</v>
      </c>
      <c r="AO222" s="1">
        <v>1.7538253354594799</v>
      </c>
      <c r="AP222">
        <v>5083.04285928424</v>
      </c>
      <c r="AQ222" s="1">
        <v>2789.0666849531199</v>
      </c>
      <c r="AR222" s="1">
        <v>10227.9662535508</v>
      </c>
      <c r="AS222" s="1">
        <v>1878.24595317335</v>
      </c>
      <c r="AT222">
        <v>866.39957695315798</v>
      </c>
      <c r="AU222">
        <v>20844.721327914602</v>
      </c>
      <c r="AV222" s="1">
        <v>6297.2189880465003</v>
      </c>
      <c r="AW222" s="1">
        <v>0.2328725143</v>
      </c>
      <c r="AX222">
        <v>18693.189267633799</v>
      </c>
      <c r="AY222" s="1">
        <v>0.69127816470000003</v>
      </c>
      <c r="AZ222">
        <v>1330.3451178292</v>
      </c>
      <c r="BA222" s="1">
        <v>4.9196448900000002E-2</v>
      </c>
      <c r="BB222">
        <v>720.73328543210005</v>
      </c>
      <c r="BC222" s="1">
        <v>2.6652872099999999E-2</v>
      </c>
      <c r="BD222">
        <v>27041.486658941601</v>
      </c>
      <c r="BE222" s="1">
        <v>0.57864341408547804</v>
      </c>
      <c r="BF222">
        <v>0.22986027376854401</v>
      </c>
      <c r="BG222">
        <v>0.14704110166422801</v>
      </c>
      <c r="BH222">
        <v>1.68594599659583E-2</v>
      </c>
      <c r="BI222">
        <v>2.7595750515791599E-2</v>
      </c>
    </row>
    <row r="223" spans="1:61" x14ac:dyDescent="0.25">
      <c r="A223" t="s">
        <v>1271</v>
      </c>
      <c r="B223" t="s">
        <v>631</v>
      </c>
      <c r="C223">
        <v>73</v>
      </c>
      <c r="D223">
        <v>13.4593670958904</v>
      </c>
      <c r="E223">
        <v>982.53379800000005</v>
      </c>
      <c r="F223" t="e">
        <v>#N/A</v>
      </c>
      <c r="G223" t="e">
        <v>#N/A</v>
      </c>
      <c r="H223" t="e">
        <v>#N/A</v>
      </c>
      <c r="I223">
        <v>3.2704916658763697E-2</v>
      </c>
      <c r="J223">
        <v>0.92329046841516305</v>
      </c>
      <c r="K223">
        <v>3.3324881209146999E-2</v>
      </c>
      <c r="L223">
        <v>0.38422254758061197</v>
      </c>
      <c r="M223" t="e">
        <v>#N/A</v>
      </c>
      <c r="N223">
        <v>0.147097068316485</v>
      </c>
      <c r="O223">
        <v>62560.081924577396</v>
      </c>
      <c r="P223" s="1">
        <v>0.29411764705882398</v>
      </c>
      <c r="Q223">
        <v>0.191176470588235</v>
      </c>
      <c r="R223">
        <v>0.51470588235294101</v>
      </c>
      <c r="S223">
        <v>13</v>
      </c>
      <c r="T223">
        <v>76636.230769230795</v>
      </c>
      <c r="U223" s="1">
        <v>75.579522923076894</v>
      </c>
      <c r="V223">
        <v>219507.45148819801</v>
      </c>
      <c r="W223" s="1">
        <v>0.91137288129384797</v>
      </c>
      <c r="X223">
        <v>2.1154663004711399E-2</v>
      </c>
      <c r="Y223">
        <v>6.7472455701440198E-2</v>
      </c>
      <c r="Z223">
        <v>8.86271187061516E-2</v>
      </c>
      <c r="AA223">
        <v>219.507451488198</v>
      </c>
      <c r="AB223">
        <v>4844.2394650326296</v>
      </c>
      <c r="AC223" s="1">
        <v>593.45413988496705</v>
      </c>
      <c r="AD223">
        <v>159897.633814047</v>
      </c>
      <c r="AE223" s="1">
        <v>175</v>
      </c>
      <c r="AF223">
        <v>47093.5</v>
      </c>
      <c r="AG223" s="1">
        <v>74789.774032042696</v>
      </c>
      <c r="AH223" s="1">
        <v>28.6799358439584</v>
      </c>
      <c r="AI223">
        <v>21.579997086879299</v>
      </c>
      <c r="AJ223">
        <v>22.035287671232901</v>
      </c>
      <c r="AK223">
        <v>3.25</v>
      </c>
      <c r="AL223">
        <v>1.0320450000000001</v>
      </c>
      <c r="AM223">
        <v>2.2602470000000001</v>
      </c>
      <c r="AN223">
        <v>0</v>
      </c>
      <c r="AO223">
        <v>0.82455247763179096</v>
      </c>
      <c r="AP223">
        <v>1686.51897102475</v>
      </c>
      <c r="AQ223" s="1">
        <v>2779.51907156684</v>
      </c>
      <c r="AR223" s="1">
        <v>7159.3873353962699</v>
      </c>
      <c r="AS223" s="1">
        <v>744.71289587129399</v>
      </c>
      <c r="AT223" s="1">
        <v>1101.5468701464499</v>
      </c>
      <c r="AU223">
        <v>13471.6851440056</v>
      </c>
      <c r="AV223" s="1">
        <v>8718.8095556203007</v>
      </c>
      <c r="AW223" s="1">
        <v>0.59129004829999998</v>
      </c>
      <c r="AX223">
        <v>3732.9002004398999</v>
      </c>
      <c r="AY223" s="1">
        <v>0.25315689320000001</v>
      </c>
      <c r="AZ223">
        <v>1546.7627602994</v>
      </c>
      <c r="BA223">
        <v>0.10489797050000001</v>
      </c>
      <c r="BB223">
        <v>746.9296449858</v>
      </c>
      <c r="BC223" s="1">
        <v>5.0655088100000002E-2</v>
      </c>
      <c r="BD223">
        <v>14745.402161345401</v>
      </c>
      <c r="BE223" s="1">
        <v>0.58894107125668804</v>
      </c>
      <c r="BF223">
        <v>0.219759271222421</v>
      </c>
      <c r="BG223">
        <v>0.109248153058171</v>
      </c>
      <c r="BH223">
        <v>7.0740874102135504E-2</v>
      </c>
      <c r="BI223">
        <v>1.1310630360584E-2</v>
      </c>
    </row>
    <row r="224" spans="1:61" x14ac:dyDescent="0.25">
      <c r="A224" t="s">
        <v>1291</v>
      </c>
      <c r="B224" t="s">
        <v>654</v>
      </c>
      <c r="C224">
        <v>46</v>
      </c>
      <c r="D224">
        <v>34.135849304347801</v>
      </c>
      <c r="E224">
        <v>1570.2490680000001</v>
      </c>
      <c r="F224">
        <v>2.6964458596912301E-2</v>
      </c>
      <c r="G224">
        <v>2.8856660942631299E-2</v>
      </c>
      <c r="H224" t="e">
        <v>#N/A</v>
      </c>
      <c r="I224">
        <v>4.5150434149431699E-2</v>
      </c>
      <c r="J224">
        <v>0.84565708332870004</v>
      </c>
      <c r="K224">
        <v>5.2726553097165597E-2</v>
      </c>
      <c r="L224">
        <v>0.50596952256685401</v>
      </c>
      <c r="M224">
        <v>1.1429242963062899E-2</v>
      </c>
      <c r="N224">
        <v>0.11423722681155001</v>
      </c>
      <c r="O224">
        <v>68597.011730205297</v>
      </c>
      <c r="P224" s="1">
        <v>0.15384615384615399</v>
      </c>
      <c r="Q224">
        <v>0.17948717948717899</v>
      </c>
      <c r="R224">
        <v>0.66666666666666696</v>
      </c>
      <c r="S224">
        <v>16</v>
      </c>
      <c r="T224">
        <v>92060.375</v>
      </c>
      <c r="U224" s="1">
        <v>98.140566750000005</v>
      </c>
      <c r="V224">
        <v>251428.32945785901</v>
      </c>
      <c r="W224" s="1">
        <v>0.64458767123322402</v>
      </c>
      <c r="X224">
        <v>0.18492002762882201</v>
      </c>
      <c r="Y224">
        <v>0.17049230113795399</v>
      </c>
      <c r="Z224">
        <v>0.35541232876677598</v>
      </c>
      <c r="AA224">
        <v>251.42832945785901</v>
      </c>
      <c r="AB224">
        <v>7154.6433167505602</v>
      </c>
      <c r="AC224" s="1">
        <v>709.49065514745496</v>
      </c>
      <c r="AD224">
        <v>196127.419571593</v>
      </c>
      <c r="AE224" s="1">
        <v>313</v>
      </c>
      <c r="AF224">
        <v>46191</v>
      </c>
      <c r="AG224" s="1">
        <v>71577.568550753</v>
      </c>
      <c r="AH224" s="1">
        <v>28.455994638636099</v>
      </c>
      <c r="AI224">
        <v>28.455996683517601</v>
      </c>
      <c r="AJ224">
        <v>28.4559901281199</v>
      </c>
      <c r="AK224">
        <v>3.25</v>
      </c>
      <c r="AL224">
        <v>1.235131</v>
      </c>
      <c r="AM224">
        <v>2.612616</v>
      </c>
      <c r="AN224">
        <v>0</v>
      </c>
      <c r="AO224">
        <v>0.87871391092261497</v>
      </c>
      <c r="AP224">
        <v>1774.6830593883899</v>
      </c>
      <c r="AQ224" s="1">
        <v>4507.3665536479102</v>
      </c>
      <c r="AR224" s="1">
        <v>8246.5312885000294</v>
      </c>
      <c r="AS224" s="1">
        <v>893.29112723918502</v>
      </c>
      <c r="AT224">
        <v>209.186648598603</v>
      </c>
      <c r="AU224">
        <v>15631.0586773741</v>
      </c>
      <c r="AV224" s="1">
        <v>6716.5579545893997</v>
      </c>
      <c r="AW224" s="1">
        <v>0.44230973600000001</v>
      </c>
      <c r="AX224">
        <v>6148.0501318871002</v>
      </c>
      <c r="AY224" s="1">
        <v>0.40487143110000001</v>
      </c>
      <c r="AZ224">
        <v>1205.9885794715999</v>
      </c>
      <c r="BA224">
        <v>7.9418728100000002E-2</v>
      </c>
      <c r="BB224">
        <v>1114.5946320347</v>
      </c>
      <c r="BC224" s="1">
        <v>7.3400104800000004E-2</v>
      </c>
      <c r="BD224">
        <v>15185.191297982799</v>
      </c>
      <c r="BE224" s="1">
        <v>0.54153710641568897</v>
      </c>
      <c r="BF224">
        <v>0.18513860219086001</v>
      </c>
      <c r="BG224">
        <v>0.21744201885256101</v>
      </c>
      <c r="BH224">
        <v>4.0926623606472298E-2</v>
      </c>
      <c r="BI224">
        <v>1.4955648934417899E-2</v>
      </c>
    </row>
    <row r="225" spans="1:61" x14ac:dyDescent="0.25">
      <c r="A225" t="s">
        <v>1417</v>
      </c>
      <c r="B225" t="s">
        <v>787</v>
      </c>
      <c r="C225">
        <v>68</v>
      </c>
      <c r="D225">
        <v>29.104593441176501</v>
      </c>
      <c r="E225">
        <v>1979.1123540000001</v>
      </c>
      <c r="F225">
        <v>7.6068349043845896E-3</v>
      </c>
      <c r="G225">
        <v>0.14037379298636801</v>
      </c>
      <c r="H225" t="e">
        <v>#N/A</v>
      </c>
      <c r="I225">
        <v>7.8309271435173897E-2</v>
      </c>
      <c r="J225">
        <v>0.63987898677154598</v>
      </c>
      <c r="K225">
        <v>0.13203911521344</v>
      </c>
      <c r="L225">
        <v>0.57986611787408704</v>
      </c>
      <c r="M225">
        <v>2.4918569807570599E-2</v>
      </c>
      <c r="N225">
        <v>0.13710750911287001</v>
      </c>
      <c r="O225">
        <v>56843.298756600198</v>
      </c>
      <c r="P225" s="1">
        <v>0.232704402515723</v>
      </c>
      <c r="Q225">
        <v>0.16352201257861601</v>
      </c>
      <c r="R225">
        <v>0.60377358490566002</v>
      </c>
      <c r="S225">
        <v>14.5</v>
      </c>
      <c r="T225">
        <v>90041.724137931</v>
      </c>
      <c r="U225" s="1">
        <v>136.490507172414</v>
      </c>
      <c r="V225">
        <v>300069.87667967402</v>
      </c>
      <c r="W225" s="1">
        <v>0.76467363337554195</v>
      </c>
      <c r="X225">
        <v>0.19485761241479599</v>
      </c>
      <c r="Y225">
        <v>4.0468754209661298E-2</v>
      </c>
      <c r="Z225">
        <v>0.23532636662445799</v>
      </c>
      <c r="AA225">
        <v>300.069876679674</v>
      </c>
      <c r="AB225">
        <v>7597.6757810688696</v>
      </c>
      <c r="AC225" s="1">
        <v>879.31609667472196</v>
      </c>
      <c r="AD225">
        <v>183967.40626597701</v>
      </c>
      <c r="AE225" s="1">
        <v>274</v>
      </c>
      <c r="AF225">
        <v>41668</v>
      </c>
      <c r="AG225" s="1">
        <v>64488.820555371203</v>
      </c>
      <c r="AH225" s="1">
        <v>30.054973815454101</v>
      </c>
      <c r="AI225">
        <v>24.554998074730602</v>
      </c>
      <c r="AJ225">
        <v>27.337097115393899</v>
      </c>
      <c r="AK225">
        <v>0.5</v>
      </c>
      <c r="AL225">
        <v>0.30817499999999998</v>
      </c>
      <c r="AM225">
        <v>0.45165300000000003</v>
      </c>
      <c r="AN225">
        <v>0</v>
      </c>
      <c r="AO225">
        <v>0.94171707214868505</v>
      </c>
      <c r="AP225">
        <v>1453.9866593142399</v>
      </c>
      <c r="AQ225" s="1">
        <v>2574.7489826441702</v>
      </c>
      <c r="AR225" s="1">
        <v>7743.7148977546103</v>
      </c>
      <c r="AS225" s="1">
        <v>836.83672463195603</v>
      </c>
      <c r="AT225">
        <v>490.31904532288098</v>
      </c>
      <c r="AU225">
        <v>13099.606309667901</v>
      </c>
      <c r="AV225" s="1">
        <v>6045.8764909521997</v>
      </c>
      <c r="AW225" s="1">
        <v>0.4018658853</v>
      </c>
      <c r="AX225">
        <v>6546.9303316964997</v>
      </c>
      <c r="AY225" s="1">
        <v>0.43517064189999999</v>
      </c>
      <c r="AZ225">
        <v>952.27513115379998</v>
      </c>
      <c r="BA225">
        <v>6.3297172700000001E-2</v>
      </c>
      <c r="BB225">
        <v>1499.4309364526</v>
      </c>
      <c r="BC225" s="1">
        <v>9.9666300099999994E-2</v>
      </c>
      <c r="BD225">
        <v>15044.512890255101</v>
      </c>
      <c r="BE225" s="1">
        <v>0.56874666214251302</v>
      </c>
      <c r="BF225">
        <v>0.2210691737486</v>
      </c>
      <c r="BG225">
        <v>0.16345881885345401</v>
      </c>
      <c r="BH225">
        <v>2.9390708838467401E-2</v>
      </c>
      <c r="BI225">
        <v>1.7334636416966101E-2</v>
      </c>
    </row>
    <row r="226" spans="1:61" x14ac:dyDescent="0.25">
      <c r="A226" t="s">
        <v>1671</v>
      </c>
      <c r="B226" t="s">
        <v>1052</v>
      </c>
      <c r="C226">
        <v>34</v>
      </c>
      <c r="D226">
        <v>19.743990499999999</v>
      </c>
      <c r="E226">
        <v>671.29567699999996</v>
      </c>
      <c r="F226" t="e">
        <v>#N/A</v>
      </c>
      <c r="G226">
        <v>0.22168322984612501</v>
      </c>
      <c r="H226" t="e">
        <v>#N/A</v>
      </c>
      <c r="I226">
        <v>4.00287802856963E-2</v>
      </c>
      <c r="J226">
        <v>0.56126471294441105</v>
      </c>
      <c r="K226">
        <v>0.17397600274632499</v>
      </c>
      <c r="L226">
        <v>0.99716800660137095</v>
      </c>
      <c r="M226" t="e">
        <v>#N/A</v>
      </c>
      <c r="N226">
        <v>0.16361006275145101</v>
      </c>
      <c r="O226">
        <v>56285.050557428098</v>
      </c>
      <c r="P226" s="1">
        <v>0.27272727272727298</v>
      </c>
      <c r="Q226">
        <v>0.13636363636363599</v>
      </c>
      <c r="R226">
        <v>0.59090909090909105</v>
      </c>
      <c r="S226">
        <v>7</v>
      </c>
      <c r="T226">
        <v>84772.285714285696</v>
      </c>
      <c r="U226" s="1">
        <v>95.8993824285714</v>
      </c>
      <c r="V226">
        <v>280900.43845165399</v>
      </c>
      <c r="W226" s="1">
        <v>0.390594867348386</v>
      </c>
      <c r="X226">
        <v>0.45659312526432899</v>
      </c>
      <c r="Y226">
        <v>0.15281200738728501</v>
      </c>
      <c r="Z226">
        <v>0.609405132651614</v>
      </c>
      <c r="AA226">
        <v>280.900438451654</v>
      </c>
      <c r="AB226">
        <v>7146.1044132420402</v>
      </c>
      <c r="AC226" s="1">
        <v>350.101450154281</v>
      </c>
      <c r="AD226">
        <v>207789.29970311001</v>
      </c>
      <c r="AE226" s="1">
        <v>357</v>
      </c>
      <c r="AF226">
        <v>39091.5</v>
      </c>
      <c r="AG226" s="1">
        <v>62408.727329974798</v>
      </c>
      <c r="AH226" s="1">
        <v>38.251986615462499</v>
      </c>
      <c r="AI226">
        <v>22.651988910219998</v>
      </c>
      <c r="AJ226">
        <v>23.537097215735798</v>
      </c>
      <c r="AK226">
        <v>2</v>
      </c>
      <c r="AL226">
        <v>0.78314300000000003</v>
      </c>
      <c r="AM226">
        <v>1.357135</v>
      </c>
      <c r="AN226">
        <v>0</v>
      </c>
      <c r="AO226" s="1">
        <v>0.88336467950450703</v>
      </c>
      <c r="AP226">
        <v>1708.8317850138601</v>
      </c>
      <c r="AQ226" s="1">
        <v>3245.97950598749</v>
      </c>
      <c r="AR226" s="1">
        <v>8540.7216319672498</v>
      </c>
      <c r="AS226" s="1">
        <v>1241.4252147790901</v>
      </c>
      <c r="AT226" s="1">
        <v>380.768249755912</v>
      </c>
      <c r="AU226">
        <v>15117.726387503601</v>
      </c>
      <c r="AV226" s="1">
        <v>9311.2284267652994</v>
      </c>
      <c r="AW226" s="1">
        <v>0.47497220829999998</v>
      </c>
      <c r="AX226">
        <v>6735.0852498568001</v>
      </c>
      <c r="AY226" s="1">
        <v>0.34356136139999999</v>
      </c>
      <c r="AZ226">
        <v>1305.5044269504001</v>
      </c>
      <c r="BA226">
        <v>6.6594684599999995E-2</v>
      </c>
      <c r="BB226">
        <v>2251.9150480295002</v>
      </c>
      <c r="BC226" s="1">
        <v>0.11487174560000001</v>
      </c>
      <c r="BD226">
        <v>19603.733151601999</v>
      </c>
      <c r="BE226" s="1">
        <v>0.53808152622535899</v>
      </c>
      <c r="BF226">
        <v>0.23675741794923699</v>
      </c>
      <c r="BG226">
        <v>0.16429375537334701</v>
      </c>
      <c r="BH226">
        <v>4.75321908175797E-2</v>
      </c>
      <c r="BI226">
        <v>1.33351096344775E-2</v>
      </c>
    </row>
    <row r="227" spans="1:61" x14ac:dyDescent="0.25">
      <c r="A227" t="s">
        <v>1716</v>
      </c>
      <c r="B227" t="s">
        <v>1099</v>
      </c>
      <c r="C227">
        <v>42</v>
      </c>
      <c r="D227">
        <v>51.838205714285699</v>
      </c>
      <c r="E227">
        <v>2177.2046399999999</v>
      </c>
      <c r="F227">
        <v>2.1355340847369699E-2</v>
      </c>
      <c r="G227">
        <v>5.3757083536715003E-2</v>
      </c>
      <c r="H227" t="e">
        <v>#N/A</v>
      </c>
      <c r="I227">
        <v>4.52919778281618E-2</v>
      </c>
      <c r="J227">
        <v>0.80183230913690695</v>
      </c>
      <c r="K227">
        <v>7.7295279654098298E-2</v>
      </c>
      <c r="L227">
        <v>0.34679970751553102</v>
      </c>
      <c r="M227">
        <v>1.06052893222702E-2</v>
      </c>
      <c r="N227">
        <v>0.131604505228889</v>
      </c>
      <c r="O227">
        <v>66358.233378358098</v>
      </c>
      <c r="P227" s="1">
        <v>0.14465408805031399</v>
      </c>
      <c r="Q227">
        <v>0.13207547169811301</v>
      </c>
      <c r="R227">
        <v>0.72327044025157206</v>
      </c>
      <c r="S227">
        <v>14</v>
      </c>
      <c r="T227">
        <v>87604.571428571406</v>
      </c>
      <c r="U227" s="1">
        <v>155.51461714285699</v>
      </c>
      <c r="V227">
        <v>311719.86203373101</v>
      </c>
      <c r="W227" s="1">
        <v>0.76696573881517005</v>
      </c>
      <c r="X227">
        <v>0.13275311604725401</v>
      </c>
      <c r="Y227">
        <v>0.10028114513757699</v>
      </c>
      <c r="Z227">
        <v>0.23303426118483</v>
      </c>
      <c r="AA227">
        <v>311.71986203373098</v>
      </c>
      <c r="AB227">
        <v>9665.6233471925698</v>
      </c>
      <c r="AC227" s="1">
        <v>913.49706107552697</v>
      </c>
      <c r="AD227" s="1">
        <v>219067.070829506</v>
      </c>
      <c r="AE227" s="1">
        <v>391</v>
      </c>
      <c r="AF227">
        <v>51189.5</v>
      </c>
      <c r="AG227" s="1">
        <v>98480.250706214705</v>
      </c>
      <c r="AH227" s="1">
        <v>33.553981421892303</v>
      </c>
      <c r="AI227">
        <v>30.653997197278901</v>
      </c>
      <c r="AJ227">
        <v>31.125488517270501</v>
      </c>
      <c r="AK227">
        <v>2.4500000000000002</v>
      </c>
      <c r="AL227">
        <v>1.5595840000000001</v>
      </c>
      <c r="AM227">
        <v>2.1624379999999999</v>
      </c>
      <c r="AN227">
        <v>0</v>
      </c>
      <c r="AO227">
        <v>0.76418994180727995</v>
      </c>
      <c r="AP227">
        <v>1450.1264842059099</v>
      </c>
      <c r="AQ227" s="1">
        <v>3168.1401524112098</v>
      </c>
      <c r="AR227" s="1">
        <v>8438.1077517821195</v>
      </c>
      <c r="AS227" s="1">
        <v>810.93627928332899</v>
      </c>
      <c r="AT227">
        <v>498.82514029549401</v>
      </c>
      <c r="AU227">
        <v>14366.1358079781</v>
      </c>
      <c r="AV227" s="1">
        <v>3912.4436535128002</v>
      </c>
      <c r="AW227" s="1">
        <v>0.27564341510000001</v>
      </c>
      <c r="AX227">
        <v>8437.1065835934005</v>
      </c>
      <c r="AY227" s="1">
        <v>0.59441951849999997</v>
      </c>
      <c r="AZ227">
        <v>1106.3640110955</v>
      </c>
      <c r="BA227">
        <v>7.7946669999999996E-2</v>
      </c>
      <c r="BB227">
        <v>737.94433359749996</v>
      </c>
      <c r="BC227" s="1">
        <v>5.19903964E-2</v>
      </c>
      <c r="BD227">
        <v>14193.858581799201</v>
      </c>
      <c r="BE227" s="1">
        <v>0.57657763981010701</v>
      </c>
      <c r="BF227">
        <v>0.19272386386165599</v>
      </c>
      <c r="BG227">
        <v>0.17840215163671</v>
      </c>
      <c r="BH227">
        <v>3.7610612832802599E-2</v>
      </c>
      <c r="BI227">
        <v>1.4685731858724099E-2</v>
      </c>
    </row>
    <row r="228" spans="1:61" x14ac:dyDescent="0.25">
      <c r="A228" t="s">
        <v>1735</v>
      </c>
      <c r="B228" t="s">
        <v>1119</v>
      </c>
      <c r="C228">
        <v>89</v>
      </c>
      <c r="D228">
        <v>10.5221606966292</v>
      </c>
      <c r="E228">
        <v>936.47230200000001</v>
      </c>
      <c r="F228">
        <v>2.2348078369749599E-2</v>
      </c>
      <c r="G228" t="e">
        <v>#N/A</v>
      </c>
      <c r="H228" t="e">
        <v>#N/A</v>
      </c>
      <c r="I228">
        <v>2.3807170043060499E-2</v>
      </c>
      <c r="J228">
        <v>0.91889048341859103</v>
      </c>
      <c r="K228">
        <v>2.8461403611400999E-2</v>
      </c>
      <c r="L228">
        <v>0.41687674636548999</v>
      </c>
      <c r="M228">
        <v>1.8019501998284001E-2</v>
      </c>
      <c r="N228">
        <v>0.15742535342452699</v>
      </c>
      <c r="O228">
        <v>62267.500629326598</v>
      </c>
      <c r="P228" s="1">
        <v>0.25373134328358199</v>
      </c>
      <c r="Q228">
        <v>0.22388059701492499</v>
      </c>
      <c r="R228">
        <v>0.52238805970149205</v>
      </c>
      <c r="S228">
        <v>8.5</v>
      </c>
      <c r="T228">
        <v>80652.352941176505</v>
      </c>
      <c r="U228" s="1">
        <v>110.17321200000001</v>
      </c>
      <c r="V228">
        <v>207971.030839949</v>
      </c>
      <c r="W228" s="1">
        <v>0.883434669628548</v>
      </c>
      <c r="X228">
        <v>6.3538542561629094E-2</v>
      </c>
      <c r="Y228">
        <v>5.3026787809823103E-2</v>
      </c>
      <c r="Z228">
        <v>0.116565330371452</v>
      </c>
      <c r="AA228">
        <v>207.97103083994901</v>
      </c>
      <c r="AB228">
        <v>4238.4873439641797</v>
      </c>
      <c r="AC228" s="1">
        <v>488.79967834862902</v>
      </c>
      <c r="AD228">
        <v>150987.355937343</v>
      </c>
      <c r="AE228" s="1">
        <v>150</v>
      </c>
      <c r="AF228">
        <v>46181</v>
      </c>
      <c r="AG228" s="1">
        <v>66463.0054189246</v>
      </c>
      <c r="AH228" s="1">
        <v>27.1699209388571</v>
      </c>
      <c r="AI228">
        <v>19.9999883759418</v>
      </c>
      <c r="AJ228">
        <v>19.999903028030602</v>
      </c>
      <c r="AK228">
        <v>1.9</v>
      </c>
      <c r="AL228">
        <v>0.84186000000000005</v>
      </c>
      <c r="AM228">
        <v>1.60883</v>
      </c>
      <c r="AN228">
        <v>1676.1496380060601</v>
      </c>
      <c r="AO228">
        <v>1.39589570305454</v>
      </c>
      <c r="AP228">
        <v>1826.75802193667</v>
      </c>
      <c r="AQ228" s="1">
        <v>3614.0198623834999</v>
      </c>
      <c r="AR228" s="1">
        <v>8121.6234519235104</v>
      </c>
      <c r="AS228" s="1">
        <v>900.999109314821</v>
      </c>
      <c r="AT228">
        <v>342.18588132892802</v>
      </c>
      <c r="AU228">
        <v>14805.5863268874</v>
      </c>
      <c r="AV228" s="1">
        <v>9523.2083407200007</v>
      </c>
      <c r="AW228" s="1">
        <v>0.56011521099999995</v>
      </c>
      <c r="AX228">
        <v>5423.5322496048002</v>
      </c>
      <c r="AY228" s="1">
        <v>0.31898944159999998</v>
      </c>
      <c r="AZ228">
        <v>989.80262724110003</v>
      </c>
      <c r="BA228">
        <v>5.8216043100000003E-2</v>
      </c>
      <c r="BB228">
        <v>1065.6880250391</v>
      </c>
      <c r="BC228" s="1">
        <v>6.2679304300000002E-2</v>
      </c>
      <c r="BD228">
        <v>17002.231242605001</v>
      </c>
      <c r="BE228" s="1">
        <v>0.55254263802304704</v>
      </c>
      <c r="BF228">
        <v>0.183237632542635</v>
      </c>
      <c r="BG228">
        <v>0.19401109035264699</v>
      </c>
      <c r="BH228">
        <v>5.63735292764833E-2</v>
      </c>
      <c r="BI228">
        <v>1.38351098051886E-2</v>
      </c>
    </row>
    <row r="229" spans="1:61" x14ac:dyDescent="0.25">
      <c r="A229" t="s">
        <v>1481</v>
      </c>
      <c r="B229" t="s">
        <v>856</v>
      </c>
      <c r="C229">
        <v>96</v>
      </c>
      <c r="D229">
        <v>8.6924309583333308</v>
      </c>
      <c r="E229">
        <v>834.47337200000004</v>
      </c>
      <c r="F229" t="e">
        <v>#N/A</v>
      </c>
      <c r="G229" t="e">
        <v>#N/A</v>
      </c>
      <c r="H229" t="e">
        <v>#N/A</v>
      </c>
      <c r="I229">
        <v>1.5670476509853301E-2</v>
      </c>
      <c r="J229">
        <v>0.95271351107354196</v>
      </c>
      <c r="K229">
        <v>2.8258053164493601E-2</v>
      </c>
      <c r="L229">
        <v>0.37830314266604498</v>
      </c>
      <c r="M229" t="e">
        <v>#N/A</v>
      </c>
      <c r="N229">
        <v>0.14854339512512299</v>
      </c>
      <c r="O229">
        <v>62478.753709198798</v>
      </c>
      <c r="P229" s="1">
        <v>0.18333333333333299</v>
      </c>
      <c r="Q229">
        <v>0.133333333333333</v>
      </c>
      <c r="R229">
        <v>0.68333333333333302</v>
      </c>
      <c r="S229">
        <v>7.6</v>
      </c>
      <c r="T229">
        <v>83146.473684210505</v>
      </c>
      <c r="U229" s="1">
        <v>109.799127894737</v>
      </c>
      <c r="V229">
        <v>622188.92468147003</v>
      </c>
      <c r="W229" s="1">
        <v>0.43704154596737499</v>
      </c>
      <c r="X229">
        <v>1.9079734751201598E-2</v>
      </c>
      <c r="Y229">
        <v>0.54387871928142395</v>
      </c>
      <c r="Z229">
        <v>0.56295845403262501</v>
      </c>
      <c r="AA229">
        <v>622.18892468146998</v>
      </c>
      <c r="AB229">
        <v>21721.299454478001</v>
      </c>
      <c r="AC229" s="1">
        <v>735.47253944012004</v>
      </c>
      <c r="AD229">
        <v>559039.47462073702</v>
      </c>
      <c r="AE229" s="1">
        <v>600</v>
      </c>
      <c r="AF229">
        <v>44712.5</v>
      </c>
      <c r="AG229" s="1">
        <v>71053.977174583604</v>
      </c>
      <c r="AH229" s="1">
        <v>46.999995183826897</v>
      </c>
      <c r="AI229">
        <v>20.0112942457299</v>
      </c>
      <c r="AJ229">
        <v>31.606064888655599</v>
      </c>
      <c r="AK229">
        <v>2.4</v>
      </c>
      <c r="AL229">
        <v>1.3838520000000001</v>
      </c>
      <c r="AM229">
        <v>1.8101240000000001</v>
      </c>
      <c r="AN229">
        <v>2793.4477578512801</v>
      </c>
      <c r="AO229">
        <v>1.3685574907096001</v>
      </c>
      <c r="AP229">
        <v>2568.22007976547</v>
      </c>
      <c r="AQ229" s="1">
        <v>3198.8066840316101</v>
      </c>
      <c r="AR229" s="1">
        <v>8422.6547255243095</v>
      </c>
      <c r="AS229" s="1">
        <v>1444.0416919618599</v>
      </c>
      <c r="AT229" s="1">
        <v>565.82641920418303</v>
      </c>
      <c r="AU229">
        <v>16199.5496004874</v>
      </c>
      <c r="AV229" s="1">
        <v>5044.2988756423001</v>
      </c>
      <c r="AW229" s="1">
        <v>0.21758751909999999</v>
      </c>
      <c r="AX229">
        <v>15620.5340520109</v>
      </c>
      <c r="AY229" s="1">
        <v>0.67379696060000005</v>
      </c>
      <c r="AZ229">
        <v>1732.0435196937001</v>
      </c>
      <c r="BA229">
        <v>7.4712276499999994E-2</v>
      </c>
      <c r="BB229">
        <v>785.97382614260005</v>
      </c>
      <c r="BC229" s="1">
        <v>3.3903243899999998E-2</v>
      </c>
      <c r="BD229">
        <v>23182.850273489501</v>
      </c>
      <c r="BE229" s="1">
        <v>0.50701350303175696</v>
      </c>
      <c r="BF229">
        <v>0.23605623023400499</v>
      </c>
      <c r="BG229">
        <v>0.17127268852668101</v>
      </c>
      <c r="BH229">
        <v>5.0246080790574903E-2</v>
      </c>
      <c r="BI229">
        <v>3.5411497416982303E-2</v>
      </c>
    </row>
    <row r="230" spans="1:61" x14ac:dyDescent="0.25">
      <c r="A230" t="s">
        <v>1560</v>
      </c>
      <c r="B230" t="s">
        <v>936</v>
      </c>
      <c r="C230">
        <v>101</v>
      </c>
      <c r="D230">
        <v>7.2395041980197998</v>
      </c>
      <c r="E230">
        <v>731.18992400000002</v>
      </c>
      <c r="F230" t="e">
        <v>#N/A</v>
      </c>
      <c r="G230" t="e">
        <v>#N/A</v>
      </c>
      <c r="H230" t="e">
        <v>#N/A</v>
      </c>
      <c r="I230" t="e">
        <v>#N/A</v>
      </c>
      <c r="J230">
        <v>0.97093381696348602</v>
      </c>
      <c r="K230" t="e">
        <v>#N/A</v>
      </c>
      <c r="L230">
        <v>0.99960305298004803</v>
      </c>
      <c r="M230" t="e">
        <v>#N/A</v>
      </c>
      <c r="N230">
        <v>0.14610475713483301</v>
      </c>
      <c r="O230">
        <v>45165.0828729282</v>
      </c>
      <c r="P230" s="1">
        <v>0.30158730158730201</v>
      </c>
      <c r="Q230">
        <v>0.19047619047618999</v>
      </c>
      <c r="R230">
        <v>0.50793650793650802</v>
      </c>
      <c r="S230">
        <v>7</v>
      </c>
      <c r="T230">
        <v>67997.285714285696</v>
      </c>
      <c r="U230" s="1">
        <v>104.455703428571</v>
      </c>
      <c r="V230">
        <v>310532.91702635703</v>
      </c>
      <c r="W230" s="1">
        <v>0.888616785785727</v>
      </c>
      <c r="X230">
        <v>2.6806038654172599E-2</v>
      </c>
      <c r="Y230">
        <v>8.4577175560100096E-2</v>
      </c>
      <c r="Z230">
        <v>0.111383214214273</v>
      </c>
      <c r="AA230">
        <v>310.53291702635698</v>
      </c>
      <c r="AB230">
        <v>6767.5618024517498</v>
      </c>
      <c r="AC230" s="1">
        <v>775.14141182284698</v>
      </c>
      <c r="AD230">
        <v>191994.45639416299</v>
      </c>
      <c r="AE230" s="1">
        <v>299</v>
      </c>
      <c r="AF230">
        <v>42990.5</v>
      </c>
      <c r="AG230" s="1">
        <v>65517.864158163298</v>
      </c>
      <c r="AH230" s="1">
        <v>41.099939231315197</v>
      </c>
      <c r="AI230">
        <v>19.999997026288099</v>
      </c>
      <c r="AJ230">
        <v>20.3286267731749</v>
      </c>
      <c r="AK230">
        <v>4</v>
      </c>
      <c r="AL230">
        <v>1.0847359999999999</v>
      </c>
      <c r="AM230">
        <v>2.3430840000000002</v>
      </c>
      <c r="AN230">
        <v>0</v>
      </c>
      <c r="AO230" s="1">
        <v>0.93711535387462397</v>
      </c>
      <c r="AP230">
        <v>2219.1468956839699</v>
      </c>
      <c r="AQ230" s="1">
        <v>3182.8221008144001</v>
      </c>
      <c r="AR230" s="1">
        <v>8700.8833562646305</v>
      </c>
      <c r="AS230" s="1">
        <v>760.23930548583405</v>
      </c>
      <c r="AT230">
        <v>615.81945431731594</v>
      </c>
      <c r="AU230">
        <v>15478.9111125662</v>
      </c>
      <c r="AV230" s="1">
        <v>9114.9402077820996</v>
      </c>
      <c r="AW230" s="1">
        <v>0.52423307139999997</v>
      </c>
      <c r="AX230">
        <v>5916.6169300324</v>
      </c>
      <c r="AY230" s="1">
        <v>0.34028596950000001</v>
      </c>
      <c r="AZ230">
        <v>1007.140614365</v>
      </c>
      <c r="BA230">
        <v>5.7924287499999998E-2</v>
      </c>
      <c r="BB230">
        <v>1348.4926127680999</v>
      </c>
      <c r="BC230" s="1">
        <v>7.7556671600000002E-2</v>
      </c>
      <c r="BD230">
        <v>17387.190364947601</v>
      </c>
      <c r="BE230" s="1">
        <v>0.49650432570106601</v>
      </c>
      <c r="BF230">
        <v>0.26680629534779798</v>
      </c>
      <c r="BG230">
        <v>0.171541460316117</v>
      </c>
      <c r="BH230">
        <v>4.8507259340645703E-2</v>
      </c>
      <c r="BI230">
        <v>1.6640659294373399E-2</v>
      </c>
    </row>
    <row r="231" spans="1:61" x14ac:dyDescent="0.25">
      <c r="A231" t="s">
        <v>1330</v>
      </c>
      <c r="B231" t="s">
        <v>694</v>
      </c>
      <c r="C231">
        <v>70</v>
      </c>
      <c r="D231">
        <v>23.3777795857143</v>
      </c>
      <c r="E231">
        <v>1636.444571</v>
      </c>
      <c r="F231" t="e">
        <v>#N/A</v>
      </c>
      <c r="G231">
        <v>2.28371724622401E-2</v>
      </c>
      <c r="H231" t="e">
        <v>#N/A</v>
      </c>
      <c r="I231">
        <v>9.9134104292087105E-2</v>
      </c>
      <c r="J231">
        <v>0.79609628359078199</v>
      </c>
      <c r="K231">
        <v>7.5799605802450501E-2</v>
      </c>
      <c r="L231">
        <v>0.99990331631703799</v>
      </c>
      <c r="M231">
        <v>8.7561290416407599E-3</v>
      </c>
      <c r="N231">
        <v>0.16182788594526101</v>
      </c>
      <c r="O231">
        <v>60111.978289849598</v>
      </c>
      <c r="P231" s="1">
        <v>0.17592592592592601</v>
      </c>
      <c r="Q231">
        <v>0.12037037037037</v>
      </c>
      <c r="R231">
        <v>0.70370370370370405</v>
      </c>
      <c r="S231">
        <v>9</v>
      </c>
      <c r="T231">
        <v>89162</v>
      </c>
      <c r="U231" s="1">
        <v>181.82717455555601</v>
      </c>
      <c r="V231">
        <v>214063.09520519699</v>
      </c>
      <c r="W231" s="1">
        <v>0.68434517389390304</v>
      </c>
      <c r="X231">
        <v>0.14795180244131401</v>
      </c>
      <c r="Y231">
        <v>0.16770302366478301</v>
      </c>
      <c r="Z231">
        <v>0.31565482610609702</v>
      </c>
      <c r="AA231">
        <v>214.06309520519699</v>
      </c>
      <c r="AB231">
        <v>17071.078663500899</v>
      </c>
      <c r="AC231" s="1">
        <v>467.91069100011703</v>
      </c>
      <c r="AD231">
        <v>158510.100612765</v>
      </c>
      <c r="AE231" s="1">
        <v>169</v>
      </c>
      <c r="AF231">
        <v>39949</v>
      </c>
      <c r="AG231" s="1">
        <v>61225.121758322603</v>
      </c>
      <c r="AH231" s="1">
        <v>43.409995136753899</v>
      </c>
      <c r="AI231">
        <v>20.105427928139299</v>
      </c>
      <c r="AJ231">
        <v>37.468875336763801</v>
      </c>
      <c r="AK231">
        <v>1.9</v>
      </c>
      <c r="AL231">
        <v>1.2773369999999999</v>
      </c>
      <c r="AM231">
        <v>1.9</v>
      </c>
      <c r="AN231">
        <v>0</v>
      </c>
      <c r="AO231" s="1">
        <v>0.74345686758700802</v>
      </c>
      <c r="AP231">
        <v>1802.5631312385001</v>
      </c>
      <c r="AQ231" s="1">
        <v>2902.4685859647102</v>
      </c>
      <c r="AR231" s="1">
        <v>7452.5485532011999</v>
      </c>
      <c r="AS231" s="1">
        <v>1204.63345654009</v>
      </c>
      <c r="AT231" s="1">
        <v>430.10945342920502</v>
      </c>
      <c r="AU231">
        <v>13792.3231803737</v>
      </c>
      <c r="AV231" s="1">
        <v>8655.9301048556008</v>
      </c>
      <c r="AW231" s="1">
        <v>0.54673086940000004</v>
      </c>
      <c r="AX231">
        <v>5314.8564143277999</v>
      </c>
      <c r="AY231" s="1">
        <v>0.33570003840000001</v>
      </c>
      <c r="AZ231">
        <v>904.52792797350003</v>
      </c>
      <c r="BA231">
        <v>5.7132316699999998E-2</v>
      </c>
      <c r="BB231">
        <v>956.84464347970004</v>
      </c>
      <c r="BC231" s="1">
        <v>6.0436775399999997E-2</v>
      </c>
      <c r="BD231">
        <v>15832.1590906366</v>
      </c>
      <c r="BE231" s="1">
        <v>0.53561404941178903</v>
      </c>
      <c r="BF231">
        <v>0.21337261266263599</v>
      </c>
      <c r="BG231">
        <v>0.18587146920096501</v>
      </c>
      <c r="BH231">
        <v>5.1436035506483603E-2</v>
      </c>
      <c r="BI231">
        <v>1.3705833218126399E-2</v>
      </c>
    </row>
    <row r="232" spans="1:61" x14ac:dyDescent="0.25">
      <c r="A232" t="s">
        <v>1460</v>
      </c>
      <c r="B232" t="s">
        <v>834</v>
      </c>
      <c r="C232">
        <v>122</v>
      </c>
      <c r="D232">
        <v>6.4493209918032797</v>
      </c>
      <c r="E232">
        <v>786.81716100000006</v>
      </c>
      <c r="F232" t="e">
        <v>#N/A</v>
      </c>
      <c r="G232" t="e">
        <v>#N/A</v>
      </c>
      <c r="H232" t="e">
        <v>#N/A</v>
      </c>
      <c r="I232" t="e">
        <v>#N/A</v>
      </c>
      <c r="J232">
        <v>0.96437154524851298</v>
      </c>
      <c r="K232">
        <v>2.06851370260661E-2</v>
      </c>
      <c r="L232">
        <v>0.53186084145498402</v>
      </c>
      <c r="M232" t="e">
        <v>#N/A</v>
      </c>
      <c r="N232">
        <v>0.17099275391293101</v>
      </c>
      <c r="O232">
        <v>67307.776868829402</v>
      </c>
      <c r="P232" s="1">
        <v>0.161764705882353</v>
      </c>
      <c r="Q232">
        <v>0.13235294117647101</v>
      </c>
      <c r="R232">
        <v>0.70588235294117696</v>
      </c>
      <c r="S232">
        <v>10.5</v>
      </c>
      <c r="T232">
        <v>80478.476190476198</v>
      </c>
      <c r="U232" s="1">
        <v>74.934967714285705</v>
      </c>
      <c r="V232">
        <v>377622.76260265801</v>
      </c>
      <c r="W232" s="1">
        <v>0.91259075834224201</v>
      </c>
      <c r="X232">
        <v>5.0565348884038699E-2</v>
      </c>
      <c r="Y232">
        <v>3.6843892773719397E-2</v>
      </c>
      <c r="Z232">
        <v>8.7409241657758097E-2</v>
      </c>
      <c r="AA232">
        <v>377.62276260265799</v>
      </c>
      <c r="AB232">
        <v>7830.3935213736404</v>
      </c>
      <c r="AC232" s="1">
        <v>924.981515495949</v>
      </c>
      <c r="AD232">
        <v>253418.23318859001</v>
      </c>
      <c r="AE232" s="1">
        <v>460</v>
      </c>
      <c r="AF232">
        <v>33943</v>
      </c>
      <c r="AG232" s="1">
        <v>63354.7209084524</v>
      </c>
      <c r="AH232" s="1">
        <v>39.659963497048501</v>
      </c>
      <c r="AI232">
        <v>19.999997787194701</v>
      </c>
      <c r="AJ232">
        <v>20.230857602313101</v>
      </c>
      <c r="AK232">
        <v>2.5499999999999998</v>
      </c>
      <c r="AL232">
        <v>1.408318</v>
      </c>
      <c r="AM232">
        <v>2.0824159999999998</v>
      </c>
      <c r="AN232">
        <v>0</v>
      </c>
      <c r="AO232" s="1">
        <v>1.21115095309886</v>
      </c>
      <c r="AP232">
        <v>3060.03621850337</v>
      </c>
      <c r="AQ232" s="1">
        <v>4506.8208927893402</v>
      </c>
      <c r="AR232" s="1">
        <v>8986.5724980037503</v>
      </c>
      <c r="AS232" s="1">
        <v>1386.5424701889499</v>
      </c>
      <c r="AT232">
        <v>638.72907825405196</v>
      </c>
      <c r="AU232">
        <v>18578.701157739499</v>
      </c>
      <c r="AV232" s="1">
        <v>10169.9491167822</v>
      </c>
      <c r="AW232" s="1">
        <v>0.50458492290000001</v>
      </c>
      <c r="AX232">
        <v>7172.4552709472</v>
      </c>
      <c r="AY232" s="1">
        <v>0.35586341170000002</v>
      </c>
      <c r="AZ232">
        <v>1278.2727549624999</v>
      </c>
      <c r="BA232">
        <v>6.3421866899999998E-2</v>
      </c>
      <c r="BB232">
        <v>1534.4021214991999</v>
      </c>
      <c r="BC232" s="1">
        <v>7.6129798400000004E-2</v>
      </c>
      <c r="BD232">
        <v>20155.079264191099</v>
      </c>
      <c r="BE232" s="1">
        <v>0.51795190485217801</v>
      </c>
      <c r="BF232">
        <v>0.29055435466628698</v>
      </c>
      <c r="BG232">
        <v>0.15659291947710299</v>
      </c>
      <c r="BH232">
        <v>2.00598487814308E-2</v>
      </c>
      <c r="BI232">
        <v>1.48409722230012E-2</v>
      </c>
    </row>
    <row r="233" spans="1:61" x14ac:dyDescent="0.25">
      <c r="A233" t="s">
        <v>1501</v>
      </c>
      <c r="B233" t="s">
        <v>876</v>
      </c>
      <c r="C233">
        <v>128</v>
      </c>
      <c r="D233">
        <v>12.9888543359375</v>
      </c>
      <c r="E233">
        <v>1662.573355</v>
      </c>
      <c r="F233" t="e">
        <v>#N/A</v>
      </c>
      <c r="G233">
        <v>8.1128765601229703E-3</v>
      </c>
      <c r="H233" t="e">
        <v>#N/A</v>
      </c>
      <c r="I233">
        <v>5.0518772692464402E-2</v>
      </c>
      <c r="J233">
        <v>0.89581237973271599</v>
      </c>
      <c r="K233">
        <v>3.9637879668145297E-2</v>
      </c>
      <c r="L233">
        <v>0.502245057073472</v>
      </c>
      <c r="M233" t="e">
        <v>#N/A</v>
      </c>
      <c r="N233">
        <v>0.18722454045134501</v>
      </c>
      <c r="O233">
        <v>57329.702889095999</v>
      </c>
      <c r="P233" s="1">
        <v>0.27927927927927898</v>
      </c>
      <c r="Q233">
        <v>7.2072072072072099E-2</v>
      </c>
      <c r="R233">
        <v>0.64864864864864902</v>
      </c>
      <c r="S233">
        <v>14</v>
      </c>
      <c r="T233">
        <v>80226.428571428594</v>
      </c>
      <c r="U233" s="1">
        <v>118.75523964285701</v>
      </c>
      <c r="V233">
        <v>221739.44318986201</v>
      </c>
      <c r="W233" s="1">
        <v>0.86675097785050603</v>
      </c>
      <c r="X233">
        <v>8.6383347778967806E-2</v>
      </c>
      <c r="Y233">
        <v>4.6865674370525801E-2</v>
      </c>
      <c r="Z233">
        <v>0.133249022149494</v>
      </c>
      <c r="AA233">
        <v>221.73944318986199</v>
      </c>
      <c r="AB233">
        <v>4779.4444534448803</v>
      </c>
      <c r="AC233" s="1">
        <v>644.88804465412602</v>
      </c>
      <c r="AD233">
        <v>172506.755712246</v>
      </c>
      <c r="AE233" s="1">
        <v>226</v>
      </c>
      <c r="AF233">
        <v>42046</v>
      </c>
      <c r="AG233" s="1">
        <v>66697.697272727295</v>
      </c>
      <c r="AH233" s="1">
        <v>43.469999264936099</v>
      </c>
      <c r="AI233">
        <v>20.005598138994301</v>
      </c>
      <c r="AJ233">
        <v>25.203982174168601</v>
      </c>
      <c r="AK233">
        <v>3.3</v>
      </c>
      <c r="AL233">
        <v>1.216289</v>
      </c>
      <c r="AM233">
        <v>2.582214</v>
      </c>
      <c r="AN233">
        <v>0</v>
      </c>
      <c r="AO233">
        <v>0.85014006554404198</v>
      </c>
      <c r="AP233">
        <v>1698.3199336789601</v>
      </c>
      <c r="AQ233" s="1">
        <v>2591.68887618796</v>
      </c>
      <c r="AR233" s="1">
        <v>6190.6472992886402</v>
      </c>
      <c r="AS233" s="1">
        <v>716.51331137807097</v>
      </c>
      <c r="AT233">
        <v>1291.25030396027</v>
      </c>
      <c r="AU233">
        <v>12488.419724493901</v>
      </c>
      <c r="AV233" s="1">
        <v>7759.2522650737001</v>
      </c>
      <c r="AW233" s="1">
        <v>0.53432177719999996</v>
      </c>
      <c r="AX233">
        <v>4424.7331313347004</v>
      </c>
      <c r="AY233" s="1">
        <v>0.30469833810000002</v>
      </c>
      <c r="AZ233">
        <v>1041.0083009442001</v>
      </c>
      <c r="BA233" s="1">
        <v>7.1686470099999997E-2</v>
      </c>
      <c r="BB233">
        <v>1296.6907929782999</v>
      </c>
      <c r="BC233">
        <v>8.9293414500000001E-2</v>
      </c>
      <c r="BD233">
        <v>14521.684490330899</v>
      </c>
      <c r="BE233" s="1">
        <v>0.52832497763506603</v>
      </c>
      <c r="BF233">
        <v>0.23147013183271301</v>
      </c>
      <c r="BG233">
        <v>0.169411696840709</v>
      </c>
      <c r="BH233">
        <v>5.2428710506621498E-2</v>
      </c>
      <c r="BI233">
        <v>1.8364483184890801E-2</v>
      </c>
    </row>
    <row r="234" spans="1:61" x14ac:dyDescent="0.25">
      <c r="A234" t="s">
        <v>1913</v>
      </c>
      <c r="B234" t="s">
        <v>1068</v>
      </c>
      <c r="C234">
        <v>177</v>
      </c>
      <c r="D234">
        <v>5.8648751016949197</v>
      </c>
      <c r="E234">
        <v>1038.082893</v>
      </c>
      <c r="F234" t="e">
        <v>#N/A</v>
      </c>
      <c r="G234" t="e">
        <v>#N/A</v>
      </c>
      <c r="H234" t="e">
        <v>#N/A</v>
      </c>
      <c r="I234">
        <v>3.7650854685468402E-2</v>
      </c>
      <c r="J234">
        <v>0.92218687904904495</v>
      </c>
      <c r="K234">
        <v>3.0958674007333601E-2</v>
      </c>
      <c r="L234">
        <v>0.99861317992013998</v>
      </c>
      <c r="M234" t="e">
        <v>#N/A</v>
      </c>
      <c r="N234">
        <v>0.16981477441113199</v>
      </c>
      <c r="O234">
        <v>63742.428092945403</v>
      </c>
      <c r="P234" s="1">
        <v>0.15</v>
      </c>
      <c r="Q234">
        <v>0.15</v>
      </c>
      <c r="R234">
        <v>0.7</v>
      </c>
      <c r="S234">
        <v>8</v>
      </c>
      <c r="T234">
        <v>105212.375</v>
      </c>
      <c r="U234" s="1">
        <v>129.760361625</v>
      </c>
      <c r="V234">
        <v>247678.57339115199</v>
      </c>
      <c r="W234" s="1">
        <v>0.84884514226526897</v>
      </c>
      <c r="X234">
        <v>6.6678000297848095E-2</v>
      </c>
      <c r="Y234">
        <v>8.4476857436882602E-2</v>
      </c>
      <c r="Z234">
        <v>0.151154857734731</v>
      </c>
      <c r="AA234">
        <v>247.67857339115201</v>
      </c>
      <c r="AB234">
        <v>5699.5939725980998</v>
      </c>
      <c r="AC234" s="1">
        <v>708.74471100642597</v>
      </c>
      <c r="AD234">
        <v>175700.89592697201</v>
      </c>
      <c r="AE234" s="1">
        <v>242</v>
      </c>
      <c r="AF234">
        <v>34263.5</v>
      </c>
      <c r="AG234" s="1">
        <v>54157.979865771798</v>
      </c>
      <c r="AH234" s="1">
        <v>27.529981694223601</v>
      </c>
      <c r="AI234">
        <v>22.499995761689298</v>
      </c>
      <c r="AJ234">
        <v>23.806962815364798</v>
      </c>
      <c r="AK234">
        <v>1</v>
      </c>
      <c r="AL234">
        <v>1</v>
      </c>
      <c r="AM234">
        <v>1</v>
      </c>
      <c r="AN234">
        <v>0</v>
      </c>
      <c r="AO234">
        <v>1.6559502926131999</v>
      </c>
      <c r="AP234">
        <v>2191.5027261700602</v>
      </c>
      <c r="AQ234" s="1">
        <v>3961.58478068668</v>
      </c>
      <c r="AR234" s="1">
        <v>9171.6123868347004</v>
      </c>
      <c r="AS234" s="1">
        <v>1149.7544830458901</v>
      </c>
      <c r="AT234">
        <v>689.98071813904699</v>
      </c>
      <c r="AU234">
        <v>17164.4350948764</v>
      </c>
      <c r="AV234" s="1">
        <v>10984.231601535799</v>
      </c>
      <c r="AW234" s="1">
        <v>0.56656096339999995</v>
      </c>
      <c r="AX234">
        <v>5249.1863565040003</v>
      </c>
      <c r="AY234" s="1">
        <v>0.27075030709999998</v>
      </c>
      <c r="AZ234">
        <v>1429.3131809675999</v>
      </c>
      <c r="BA234">
        <v>7.3723231799999997E-2</v>
      </c>
      <c r="BB234">
        <v>1724.8234427233001</v>
      </c>
      <c r="BC234" s="1">
        <v>8.8965497700000007E-2</v>
      </c>
      <c r="BD234">
        <v>19387.554581730699</v>
      </c>
      <c r="BE234" s="1">
        <v>0.48177822358223799</v>
      </c>
      <c r="BF234">
        <v>0.27080132269750701</v>
      </c>
      <c r="BG234">
        <v>0.183732453362457</v>
      </c>
      <c r="BH234">
        <v>4.7415055494720297E-2</v>
      </c>
      <c r="BI234">
        <v>1.6272944863077399E-2</v>
      </c>
    </row>
    <row r="235" spans="1:61" x14ac:dyDescent="0.25">
      <c r="A235" t="s">
        <v>1270</v>
      </c>
      <c r="B235" t="s">
        <v>630</v>
      </c>
      <c r="C235">
        <v>174</v>
      </c>
      <c r="D235">
        <v>7.7346421954022997</v>
      </c>
      <c r="E235">
        <v>1345.8277419999999</v>
      </c>
      <c r="F235" t="e">
        <v>#N/A</v>
      </c>
      <c r="G235" t="e">
        <v>#N/A</v>
      </c>
      <c r="H235" t="e">
        <v>#N/A</v>
      </c>
      <c r="I235">
        <v>1.41311142750367E-2</v>
      </c>
      <c r="J235">
        <v>0.94606580149486397</v>
      </c>
      <c r="K235">
        <v>3.3238718651222902E-2</v>
      </c>
      <c r="L235">
        <v>0.999794387313791</v>
      </c>
      <c r="M235" t="e">
        <v>#N/A</v>
      </c>
      <c r="N235">
        <v>0.182825892254633</v>
      </c>
      <c r="O235">
        <v>70171.596491228105</v>
      </c>
      <c r="P235" s="1">
        <v>0.14000000000000001</v>
      </c>
      <c r="Q235">
        <v>0.08</v>
      </c>
      <c r="R235">
        <v>0.78</v>
      </c>
      <c r="S235">
        <v>8</v>
      </c>
      <c r="T235">
        <v>104754.125</v>
      </c>
      <c r="U235" s="1">
        <v>168.22846774999999</v>
      </c>
      <c r="V235">
        <v>266398.98169077898</v>
      </c>
      <c r="W235" s="1">
        <v>0.67874432044391397</v>
      </c>
      <c r="X235">
        <v>3.6526439811502102E-2</v>
      </c>
      <c r="Y235">
        <v>0.28472923974458397</v>
      </c>
      <c r="Z235">
        <v>0.32125567955608603</v>
      </c>
      <c r="AA235">
        <v>266.39898169077901</v>
      </c>
      <c r="AB235">
        <v>6367.1439758447204</v>
      </c>
      <c r="AC235" s="1">
        <v>499.32183668718</v>
      </c>
      <c r="AD235">
        <v>226419.39539475701</v>
      </c>
      <c r="AE235" s="1">
        <v>412</v>
      </c>
      <c r="AF235">
        <v>41163</v>
      </c>
      <c r="AG235" s="1">
        <v>65783.217419216802</v>
      </c>
      <c r="AH235" s="1">
        <v>33.699995180400002</v>
      </c>
      <c r="AI235">
        <v>19.999995068795599</v>
      </c>
      <c r="AJ235">
        <v>19.999893094843198</v>
      </c>
      <c r="AK235">
        <v>0</v>
      </c>
      <c r="AL235">
        <v>0</v>
      </c>
      <c r="AM235">
        <v>0</v>
      </c>
      <c r="AN235">
        <v>1526.04079698039</v>
      </c>
      <c r="AO235">
        <v>1.1219007251780999</v>
      </c>
      <c r="AP235">
        <v>2158.6109494836101</v>
      </c>
      <c r="AQ235" s="1">
        <v>3133.4558044799201</v>
      </c>
      <c r="AR235" s="1">
        <v>8561.1483553442704</v>
      </c>
      <c r="AS235" s="1">
        <v>1202.6405085057299</v>
      </c>
      <c r="AT235">
        <v>390.75310575667999</v>
      </c>
      <c r="AU235">
        <v>15446.6087235702</v>
      </c>
      <c r="AV235" s="1">
        <v>7961.3745218209997</v>
      </c>
      <c r="AW235" s="1">
        <v>0.4455588996</v>
      </c>
      <c r="AX235">
        <v>7394.2077895449002</v>
      </c>
      <c r="AY235" s="1">
        <v>0.4138173725</v>
      </c>
      <c r="AZ235">
        <v>1386.1088380249</v>
      </c>
      <c r="BA235">
        <v>7.75736811E-2</v>
      </c>
      <c r="BB235">
        <v>1126.5963636582001</v>
      </c>
      <c r="BC235" s="1">
        <v>6.3050046799999995E-2</v>
      </c>
      <c r="BD235">
        <v>17868.287513048999</v>
      </c>
      <c r="BE235" s="1">
        <v>0.54191689661593301</v>
      </c>
      <c r="BF235">
        <v>0.24169781447850899</v>
      </c>
      <c r="BG235">
        <v>0.135648170616433</v>
      </c>
      <c r="BH235">
        <v>5.9121988754365702E-2</v>
      </c>
      <c r="BI235">
        <v>2.1615129534758901E-2</v>
      </c>
    </row>
    <row r="236" spans="1:61" x14ac:dyDescent="0.25">
      <c r="A236" t="s">
        <v>1432</v>
      </c>
      <c r="B236" t="s">
        <v>804</v>
      </c>
      <c r="C236">
        <v>207</v>
      </c>
      <c r="D236">
        <v>3.8332439710144901</v>
      </c>
      <c r="E236">
        <v>793.48150199999998</v>
      </c>
      <c r="F236" t="e">
        <v>#N/A</v>
      </c>
      <c r="G236">
        <v>1.90201752319656E-2</v>
      </c>
      <c r="H236" t="e">
        <v>#N/A</v>
      </c>
      <c r="I236" t="e">
        <v>#N/A</v>
      </c>
      <c r="J236">
        <v>0.9104606697441</v>
      </c>
      <c r="K236">
        <v>5.5076429790354403E-2</v>
      </c>
      <c r="L236">
        <v>1</v>
      </c>
      <c r="M236" t="e">
        <v>#N/A</v>
      </c>
      <c r="N236">
        <v>0.21939904139383501</v>
      </c>
      <c r="O236">
        <v>48660.288473024098</v>
      </c>
      <c r="P236" s="1">
        <v>0.35483870967741898</v>
      </c>
      <c r="Q236">
        <v>0.17204301075268799</v>
      </c>
      <c r="R236">
        <v>0.473118279569892</v>
      </c>
      <c r="S236">
        <v>14.51</v>
      </c>
      <c r="T236">
        <v>78203.235010337696</v>
      </c>
      <c r="U236" s="1">
        <v>54.685148311509302</v>
      </c>
      <c r="V236">
        <v>307003.035843928</v>
      </c>
      <c r="W236" s="1">
        <v>0.75991217285725499</v>
      </c>
      <c r="X236">
        <v>6.8290541882731898E-2</v>
      </c>
      <c r="Y236">
        <v>0.17179728526001301</v>
      </c>
      <c r="Z236">
        <v>0.24008782714274499</v>
      </c>
      <c r="AA236">
        <v>307.00303584392799</v>
      </c>
      <c r="AB236">
        <v>6431.57400284298</v>
      </c>
      <c r="AC236" s="1">
        <v>751.28076520679895</v>
      </c>
      <c r="AD236">
        <v>210552.277954224</v>
      </c>
      <c r="AE236" s="1">
        <v>366</v>
      </c>
      <c r="AF236">
        <v>37631</v>
      </c>
      <c r="AG236" s="1">
        <v>60101.238165245501</v>
      </c>
      <c r="AH236" s="1">
        <v>25.499957825597701</v>
      </c>
      <c r="AI236">
        <v>19.999995678374699</v>
      </c>
      <c r="AJ236">
        <v>20.068395242509201</v>
      </c>
      <c r="AK236">
        <v>3.5</v>
      </c>
      <c r="AL236">
        <v>3.5</v>
      </c>
      <c r="AM236">
        <v>3.5</v>
      </c>
      <c r="AN236">
        <v>0</v>
      </c>
      <c r="AO236">
        <v>0.98731564711466402</v>
      </c>
      <c r="AP236">
        <v>2811.71554015635</v>
      </c>
      <c r="AQ236" s="1">
        <v>4658.6848095168298</v>
      </c>
      <c r="AR236" s="1">
        <v>12516.1419579004</v>
      </c>
      <c r="AS236" s="1">
        <v>875.64910870474205</v>
      </c>
      <c r="AT236">
        <v>17.380858867205198</v>
      </c>
      <c r="AU236">
        <v>20879.5722751455</v>
      </c>
      <c r="AV236" s="1">
        <v>11395.1348202768</v>
      </c>
      <c r="AW236" s="1">
        <v>0.53636979760000003</v>
      </c>
      <c r="AX236">
        <v>5966.2556677995999</v>
      </c>
      <c r="AY236" s="1">
        <v>0.28083207399999999</v>
      </c>
      <c r="AZ236">
        <v>1661.4923065610999</v>
      </c>
      <c r="BA236">
        <v>7.8206559699999997E-2</v>
      </c>
      <c r="BB236">
        <v>2222.0397784762999</v>
      </c>
      <c r="BC236" s="1">
        <v>0.1045915687</v>
      </c>
      <c r="BD236">
        <v>21244.922573113799</v>
      </c>
      <c r="BE236" s="1">
        <v>0.564468695101905</v>
      </c>
      <c r="BF236">
        <v>0.30241757820534698</v>
      </c>
      <c r="BG236">
        <v>9.8772130787904103E-2</v>
      </c>
      <c r="BH236">
        <v>2.0465787395902199E-2</v>
      </c>
      <c r="BI236">
        <v>1.3875808508941601E-2</v>
      </c>
    </row>
    <row r="237" spans="1:61" x14ac:dyDescent="0.25">
      <c r="A237" t="s">
        <v>1767</v>
      </c>
      <c r="B237" t="s">
        <v>1155</v>
      </c>
      <c r="C237">
        <v>39</v>
      </c>
      <c r="D237">
        <v>16.6069082820513</v>
      </c>
      <c r="E237">
        <v>647.66942300000005</v>
      </c>
      <c r="F237" t="e">
        <v>#N/A</v>
      </c>
      <c r="G237" t="e">
        <v>#N/A</v>
      </c>
      <c r="H237" t="e">
        <v>#N/A</v>
      </c>
      <c r="I237" t="e">
        <v>#N/A</v>
      </c>
      <c r="J237">
        <v>0.961557145039871</v>
      </c>
      <c r="K237">
        <v>2.80253222895522E-2</v>
      </c>
      <c r="L237">
        <v>1</v>
      </c>
      <c r="M237" t="e">
        <v>#N/A</v>
      </c>
      <c r="N237">
        <v>0.29275983399197397</v>
      </c>
      <c r="O237">
        <v>63157.638888888898</v>
      </c>
      <c r="P237" s="1">
        <v>0.20895522388059701</v>
      </c>
      <c r="Q237">
        <v>0.134328358208955</v>
      </c>
      <c r="R237">
        <v>0.65671641791044799</v>
      </c>
      <c r="S237">
        <v>12</v>
      </c>
      <c r="T237">
        <v>87456.75</v>
      </c>
      <c r="U237" s="1">
        <v>53.972451916666699</v>
      </c>
      <c r="V237">
        <v>101778.789702104</v>
      </c>
      <c r="W237" s="1">
        <v>0.76308488249444295</v>
      </c>
      <c r="X237">
        <v>4.1193428117321497E-2</v>
      </c>
      <c r="Y237">
        <v>0.195721689388236</v>
      </c>
      <c r="Z237">
        <v>0.23691511750555699</v>
      </c>
      <c r="AA237">
        <v>101.77878970210401</v>
      </c>
      <c r="AB237">
        <v>2182.98247499635</v>
      </c>
      <c r="AC237" s="1">
        <v>266.25826984578799</v>
      </c>
      <c r="AD237" s="1">
        <v>80403.300498168901</v>
      </c>
      <c r="AE237" s="1">
        <v>23</v>
      </c>
      <c r="AF237">
        <v>36186</v>
      </c>
      <c r="AG237" s="1">
        <v>48171.363075196401</v>
      </c>
      <c r="AH237" s="1">
        <v>27.399940163295302</v>
      </c>
      <c r="AI237">
        <v>19.999980119995701</v>
      </c>
      <c r="AJ237">
        <v>19.999779040520298</v>
      </c>
      <c r="AK237">
        <v>0</v>
      </c>
      <c r="AL237">
        <v>0</v>
      </c>
      <c r="AM237">
        <v>0</v>
      </c>
      <c r="AN237">
        <v>0</v>
      </c>
      <c r="AO237">
        <v>0.66434692056841604</v>
      </c>
      <c r="AP237">
        <v>3344.9851005240398</v>
      </c>
      <c r="AQ237" s="1">
        <v>4642.9160358864101</v>
      </c>
      <c r="AR237" s="1">
        <v>15454.808880177699</v>
      </c>
      <c r="AS237" s="1">
        <v>1272.9868212413701</v>
      </c>
      <c r="AT237" s="1">
        <v>893.94115182738801</v>
      </c>
      <c r="AU237">
        <v>25609.637989656901</v>
      </c>
      <c r="AV237" s="1">
        <v>17352.6680834779</v>
      </c>
      <c r="AW237" s="1">
        <v>0.66655230610000005</v>
      </c>
      <c r="AX237">
        <v>1831.1445434934999</v>
      </c>
      <c r="AY237" s="1">
        <v>7.0338095099999998E-2</v>
      </c>
      <c r="AZ237">
        <v>4970.4105387558002</v>
      </c>
      <c r="BA237">
        <v>0.19092387359999999</v>
      </c>
      <c r="BB237">
        <v>1879.2447622770001</v>
      </c>
      <c r="BC237" s="1">
        <v>7.2185725199999995E-2</v>
      </c>
      <c r="BD237">
        <v>26033.4679280042</v>
      </c>
      <c r="BE237" s="1">
        <v>0.54109872370411805</v>
      </c>
      <c r="BF237">
        <v>0.267482312234465</v>
      </c>
      <c r="BG237">
        <v>0.149928712698603</v>
      </c>
      <c r="BH237">
        <v>3.21129001312127E-2</v>
      </c>
      <c r="BI237">
        <v>9.3773512316015408E-3</v>
      </c>
    </row>
    <row r="238" spans="1:61" x14ac:dyDescent="0.25">
      <c r="A238" t="s">
        <v>1593</v>
      </c>
      <c r="B238" t="s">
        <v>969</v>
      </c>
      <c r="C238">
        <v>30</v>
      </c>
      <c r="D238">
        <v>29.3914275666667</v>
      </c>
      <c r="E238">
        <v>881.74282700000003</v>
      </c>
      <c r="F238" t="e">
        <v>#N/A</v>
      </c>
      <c r="G238" t="e">
        <v>#N/A</v>
      </c>
      <c r="H238" t="e">
        <v>#N/A</v>
      </c>
      <c r="I238">
        <v>1.7538724049118101E-2</v>
      </c>
      <c r="J238">
        <v>0.960880780266267</v>
      </c>
      <c r="K238" t="e">
        <v>#N/A</v>
      </c>
      <c r="L238">
        <v>0.128240298043651</v>
      </c>
      <c r="M238" t="e">
        <v>#N/A</v>
      </c>
      <c r="N238">
        <v>7.6079551837139298E-2</v>
      </c>
      <c r="O238">
        <v>79527.297060340396</v>
      </c>
      <c r="P238" s="1">
        <v>0.104477611940299</v>
      </c>
      <c r="Q238">
        <v>0.119402985074627</v>
      </c>
      <c r="R238">
        <v>0.77611940298507498</v>
      </c>
      <c r="S238">
        <v>7</v>
      </c>
      <c r="T238">
        <v>79613.571428571406</v>
      </c>
      <c r="U238" s="1">
        <v>125.963261</v>
      </c>
      <c r="V238">
        <v>259773.04604713299</v>
      </c>
      <c r="W238" s="1">
        <v>0.81028423026249596</v>
      </c>
      <c r="X238">
        <v>0.17713322443860399</v>
      </c>
      <c r="Y238">
        <v>1.25825452989007E-2</v>
      </c>
      <c r="Z238">
        <v>0.18971576973750401</v>
      </c>
      <c r="AA238">
        <v>259.77304604713299</v>
      </c>
      <c r="AB238">
        <v>6016.2927755804703</v>
      </c>
      <c r="AC238" s="1">
        <v>658.17353113551303</v>
      </c>
      <c r="AD238">
        <v>217332.67924423699</v>
      </c>
      <c r="AE238" s="1">
        <v>388</v>
      </c>
      <c r="AF238">
        <v>57297</v>
      </c>
      <c r="AG238" s="1">
        <v>116800.657584015</v>
      </c>
      <c r="AH238" s="1">
        <v>44.169294985895597</v>
      </c>
      <c r="AI238">
        <v>19.999989224024699</v>
      </c>
      <c r="AJ238">
        <v>36.121770935772403</v>
      </c>
      <c r="AK238">
        <v>1.55</v>
      </c>
      <c r="AL238">
        <v>0.83434799999999998</v>
      </c>
      <c r="AM238">
        <v>1.0841529999999999</v>
      </c>
      <c r="AN238">
        <v>2850.3750901508602</v>
      </c>
      <c r="AO238">
        <v>0.86652647228852797</v>
      </c>
      <c r="AP238">
        <v>1415.16048873965</v>
      </c>
      <c r="AQ238" s="1">
        <v>2223.0277014774101</v>
      </c>
      <c r="AR238" s="1">
        <v>8378.2893421825393</v>
      </c>
      <c r="AS238" s="1">
        <v>557.04606259303296</v>
      </c>
      <c r="AT238">
        <v>623.84151382498305</v>
      </c>
      <c r="AU238">
        <v>13197.365108817599</v>
      </c>
      <c r="AV238" s="1">
        <v>5843.2735753464003</v>
      </c>
      <c r="AW238" s="1">
        <v>0.34994883980000002</v>
      </c>
      <c r="AX238">
        <v>8552.8082994118995</v>
      </c>
      <c r="AY238" s="1">
        <v>0.51222064180000004</v>
      </c>
      <c r="AZ238">
        <v>1858.1258745409</v>
      </c>
      <c r="BA238">
        <v>0.1112816276</v>
      </c>
      <c r="BB238">
        <v>443.30031878059998</v>
      </c>
      <c r="BC238" s="1">
        <v>2.6548890799999999E-2</v>
      </c>
      <c r="BD238">
        <v>16697.508068079798</v>
      </c>
      <c r="BE238" s="1">
        <v>0.61428921047451301</v>
      </c>
      <c r="BF238">
        <v>0.20366506011152399</v>
      </c>
      <c r="BG238">
        <v>0.13930563042572799</v>
      </c>
      <c r="BH238">
        <v>2.7342501046466201E-2</v>
      </c>
      <c r="BI238">
        <v>1.5397597941769601E-2</v>
      </c>
    </row>
    <row r="239" spans="1:61" x14ac:dyDescent="0.25">
      <c r="A239" t="s">
        <v>1609</v>
      </c>
      <c r="B239" t="s">
        <v>985</v>
      </c>
      <c r="C239">
        <v>36</v>
      </c>
      <c r="D239">
        <v>22.753460083333302</v>
      </c>
      <c r="E239">
        <v>819.12456299999997</v>
      </c>
      <c r="F239" t="e">
        <v>#N/A</v>
      </c>
      <c r="G239" t="e">
        <v>#N/A</v>
      </c>
      <c r="H239" t="e">
        <v>#N/A</v>
      </c>
      <c r="I239">
        <v>2.3635136898121301E-2</v>
      </c>
      <c r="J239">
        <v>0.94153413628544402</v>
      </c>
      <c r="K239">
        <v>1.7415362786240101E-2</v>
      </c>
      <c r="L239">
        <v>0.14766409165250299</v>
      </c>
      <c r="M239" t="e">
        <v>#N/A</v>
      </c>
      <c r="N239">
        <v>8.8860636082039896E-2</v>
      </c>
      <c r="O239">
        <v>68741.840607210601</v>
      </c>
      <c r="P239" s="1">
        <v>0.13793103448275901</v>
      </c>
      <c r="Q239">
        <v>0.10344827586206901</v>
      </c>
      <c r="R239">
        <v>0.75862068965517204</v>
      </c>
      <c r="S239">
        <v>7</v>
      </c>
      <c r="T239">
        <v>99347.142857142899</v>
      </c>
      <c r="U239" s="1">
        <v>117.017794714286</v>
      </c>
      <c r="V239">
        <v>221783.25276274301</v>
      </c>
      <c r="W239" s="1">
        <v>0.83267101749448502</v>
      </c>
      <c r="X239">
        <v>0.13937625046024901</v>
      </c>
      <c r="Y239">
        <v>2.79527320452665E-2</v>
      </c>
      <c r="Z239">
        <v>0.16732898250551501</v>
      </c>
      <c r="AA239">
        <v>221.78325276274299</v>
      </c>
      <c r="AB239">
        <v>4753.2123633802003</v>
      </c>
      <c r="AC239" s="1">
        <v>503.02989143789102</v>
      </c>
      <c r="AD239" s="1">
        <v>180338.50622800601</v>
      </c>
      <c r="AE239" s="1">
        <v>260</v>
      </c>
      <c r="AF239">
        <v>54130</v>
      </c>
      <c r="AG239" s="1">
        <v>109467.042149143</v>
      </c>
      <c r="AH239" s="1">
        <v>41.849542744165198</v>
      </c>
      <c r="AI239">
        <v>19.999990745011399</v>
      </c>
      <c r="AJ239">
        <v>25.890849289619101</v>
      </c>
      <c r="AK239">
        <v>2</v>
      </c>
      <c r="AL239">
        <v>1.6519219999999999</v>
      </c>
      <c r="AM239">
        <v>1.8900539999999999</v>
      </c>
      <c r="AN239">
        <v>4172.8701157262203</v>
      </c>
      <c r="AO239">
        <v>1.0331573113769099</v>
      </c>
      <c r="AP239">
        <v>1836.0285210980801</v>
      </c>
      <c r="AQ239" s="1">
        <v>2877.5780222818198</v>
      </c>
      <c r="AR239" s="1">
        <v>8520.0185847680405</v>
      </c>
      <c r="AS239" s="1">
        <v>562.54283025327902</v>
      </c>
      <c r="AT239" s="1">
        <v>907.67606489173204</v>
      </c>
      <c r="AU239">
        <v>14703.844023292901</v>
      </c>
      <c r="AV239" s="1">
        <v>6939.0244915200001</v>
      </c>
      <c r="AW239" s="1">
        <v>0.3728984763</v>
      </c>
      <c r="AX239">
        <v>8715.4134166839995</v>
      </c>
      <c r="AY239" s="1">
        <v>0.468360414</v>
      </c>
      <c r="AZ239">
        <v>2534.8901517703998</v>
      </c>
      <c r="BA239">
        <v>0.13622327989999999</v>
      </c>
      <c r="BB239">
        <v>419.01960466930001</v>
      </c>
      <c r="BC239" s="1">
        <v>2.25178298E-2</v>
      </c>
      <c r="BD239">
        <v>18608.347664643701</v>
      </c>
      <c r="BE239" s="1">
        <v>0.57588427904876405</v>
      </c>
      <c r="BF239">
        <v>0.22719460027082999</v>
      </c>
      <c r="BG239">
        <v>0.144411340542133</v>
      </c>
      <c r="BH239">
        <v>3.7410956243518E-2</v>
      </c>
      <c r="BI239">
        <v>1.50988238947538E-2</v>
      </c>
    </row>
    <row r="240" spans="1:61" x14ac:dyDescent="0.25">
      <c r="A240" t="s">
        <v>1610</v>
      </c>
      <c r="B240" t="s">
        <v>986</v>
      </c>
      <c r="C240">
        <v>27</v>
      </c>
      <c r="D240">
        <v>15.036268777777799</v>
      </c>
      <c r="E240">
        <v>405.97925700000002</v>
      </c>
      <c r="F240" t="e">
        <v>#N/A</v>
      </c>
      <c r="G240" t="e">
        <v>#N/A</v>
      </c>
      <c r="H240" t="e">
        <v>#N/A</v>
      </c>
      <c r="I240">
        <v>4.0469546212125403E-2</v>
      </c>
      <c r="J240">
        <v>0.91871920489248804</v>
      </c>
      <c r="K240" t="e">
        <v>#N/A</v>
      </c>
      <c r="L240">
        <v>0.206739240509343</v>
      </c>
      <c r="M240" t="e">
        <v>#N/A</v>
      </c>
      <c r="N240">
        <v>8.6778220827001998E-2</v>
      </c>
      <c r="O240">
        <v>67821.619469026598</v>
      </c>
      <c r="P240" s="1">
        <v>0.21875</v>
      </c>
      <c r="Q240">
        <v>0.28125</v>
      </c>
      <c r="R240">
        <v>0.5</v>
      </c>
      <c r="S240">
        <v>3.5</v>
      </c>
      <c r="T240">
        <v>96887.714285714304</v>
      </c>
      <c r="U240" s="1">
        <v>115.994073428571</v>
      </c>
      <c r="V240">
        <v>226739.07204081601</v>
      </c>
      <c r="W240" s="1">
        <v>0.88536660403496503</v>
      </c>
      <c r="X240">
        <v>9.6181523010632305E-2</v>
      </c>
      <c r="Y240">
        <v>1.8451872954402801E-2</v>
      </c>
      <c r="Z240">
        <v>0.114633395965035</v>
      </c>
      <c r="AA240">
        <v>226.73907204081601</v>
      </c>
      <c r="AB240">
        <v>4704.9423512787998</v>
      </c>
      <c r="AC240" s="1">
        <v>505.64854351659602</v>
      </c>
      <c r="AD240" s="1">
        <v>174253.90223362399</v>
      </c>
      <c r="AE240" s="1">
        <v>237</v>
      </c>
      <c r="AF240">
        <v>49063</v>
      </c>
      <c r="AG240" s="1">
        <v>86914.757912745903</v>
      </c>
      <c r="AH240" s="1">
        <v>46.649435979558703</v>
      </c>
      <c r="AI240">
        <v>19.999987729940901</v>
      </c>
      <c r="AJ240">
        <v>22.690215549762598</v>
      </c>
      <c r="AK240">
        <v>1.5</v>
      </c>
      <c r="AL240">
        <v>0.42704199999999998</v>
      </c>
      <c r="AM240">
        <v>0.76576900000000003</v>
      </c>
      <c r="AN240">
        <v>3123.6728924798199</v>
      </c>
      <c r="AO240">
        <v>1.1925447552911099</v>
      </c>
      <c r="AP240">
        <v>1931.2287179243699</v>
      </c>
      <c r="AQ240" s="1">
        <v>2451.2721594541999</v>
      </c>
      <c r="AR240" s="1">
        <v>10260.8207394202</v>
      </c>
      <c r="AS240" s="1">
        <v>181.81224465859799</v>
      </c>
      <c r="AT240" s="1">
        <v>696.65288342551901</v>
      </c>
      <c r="AU240">
        <v>15521.7867448829</v>
      </c>
      <c r="AV240" s="1">
        <v>9039.3108265249994</v>
      </c>
      <c r="AW240" s="1">
        <v>0.48140376709999999</v>
      </c>
      <c r="AX240">
        <v>7645.1117338650001</v>
      </c>
      <c r="AY240" s="1">
        <v>0.40715333939999998</v>
      </c>
      <c r="AZ240">
        <v>1486.7048278770999</v>
      </c>
      <c r="BA240">
        <v>7.9176976900000001E-2</v>
      </c>
      <c r="BB240">
        <v>605.85659784949996</v>
      </c>
      <c r="BC240" s="1">
        <v>3.2265916499999998E-2</v>
      </c>
      <c r="BD240">
        <v>18776.9839861166</v>
      </c>
      <c r="BE240" s="1">
        <v>0.576124765208058</v>
      </c>
      <c r="BF240">
        <v>0.22883112537806899</v>
      </c>
      <c r="BG240">
        <v>0.155562125865045</v>
      </c>
      <c r="BH240">
        <v>2.82769004482166E-2</v>
      </c>
      <c r="BI240">
        <v>1.12050831006119E-2</v>
      </c>
    </row>
    <row r="241" spans="1:61" x14ac:dyDescent="0.25">
      <c r="A241" t="s">
        <v>1803</v>
      </c>
      <c r="B241" t="s">
        <v>1193</v>
      </c>
      <c r="C241">
        <v>63</v>
      </c>
      <c r="D241">
        <v>6.68599046031746</v>
      </c>
      <c r="E241">
        <v>421.217399</v>
      </c>
      <c r="F241" t="e">
        <v>#N/A</v>
      </c>
      <c r="G241">
        <v>2.1686520491841499E-2</v>
      </c>
      <c r="H241" t="e">
        <v>#N/A</v>
      </c>
      <c r="I241" t="e">
        <v>#N/A</v>
      </c>
      <c r="J241">
        <v>0.945222423427591</v>
      </c>
      <c r="K241">
        <v>2.44164478838312E-2</v>
      </c>
      <c r="L241">
        <v>0.33297358648815401</v>
      </c>
      <c r="M241" t="e">
        <v>#N/A</v>
      </c>
      <c r="N241">
        <v>0.15227382072187701</v>
      </c>
      <c r="O241">
        <v>64579.202080237701</v>
      </c>
      <c r="P241" s="1">
        <v>0.209302325581395</v>
      </c>
      <c r="Q241">
        <v>0.116279069767442</v>
      </c>
      <c r="R241">
        <v>0.67441860465116299</v>
      </c>
      <c r="S241">
        <v>5</v>
      </c>
      <c r="T241">
        <v>82917.600000000006</v>
      </c>
      <c r="U241" s="1">
        <v>84.243479800000003</v>
      </c>
      <c r="V241">
        <v>235559.99879292701</v>
      </c>
      <c r="W241" s="1">
        <v>0.94703088438981797</v>
      </c>
      <c r="X241">
        <v>3.5080839455213397E-2</v>
      </c>
      <c r="Y241">
        <v>1.7888276154968501E-2</v>
      </c>
      <c r="Z241">
        <v>5.2969115610181902E-2</v>
      </c>
      <c r="AA241">
        <v>235.55999879292699</v>
      </c>
      <c r="AB241">
        <v>4765.5510070703403</v>
      </c>
      <c r="AC241" s="1">
        <v>714.625347183249</v>
      </c>
      <c r="AD241">
        <v>174956.094912923</v>
      </c>
      <c r="AE241" s="1">
        <v>239</v>
      </c>
      <c r="AF241">
        <v>47147</v>
      </c>
      <c r="AG241" s="1">
        <v>77037.5108191654</v>
      </c>
      <c r="AH241" s="1">
        <v>32.899696322630398</v>
      </c>
      <c r="AI241">
        <v>19.999985101036799</v>
      </c>
      <c r="AJ241">
        <v>19.999770167117202</v>
      </c>
      <c r="AK241">
        <v>5.4</v>
      </c>
      <c r="AL241">
        <v>2.226191</v>
      </c>
      <c r="AM241">
        <v>3.4912510000000001</v>
      </c>
      <c r="AN241">
        <v>2514.3147754919801</v>
      </c>
      <c r="AO241">
        <v>1.2824456234496899</v>
      </c>
      <c r="AP241">
        <v>3092.7744986146699</v>
      </c>
      <c r="AQ241" s="1">
        <v>3881.5457145919099</v>
      </c>
      <c r="AR241" s="1">
        <v>12339.0870185778</v>
      </c>
      <c r="AS241" s="1">
        <v>754.98697526499802</v>
      </c>
      <c r="AT241">
        <v>1011.17565658773</v>
      </c>
      <c r="AU241">
        <v>21079.569863637102</v>
      </c>
      <c r="AV241" s="1">
        <v>10029.506029185601</v>
      </c>
      <c r="AW241" s="1">
        <v>0.54904362829999998</v>
      </c>
      <c r="AX241">
        <v>6191.5931175371998</v>
      </c>
      <c r="AY241" s="1">
        <v>0.3389453818</v>
      </c>
      <c r="AZ241">
        <v>1252.4478253382999</v>
      </c>
      <c r="BA241">
        <v>6.8562549E-2</v>
      </c>
      <c r="BB241">
        <v>793.68264805130002</v>
      </c>
      <c r="BC241" s="1">
        <v>4.3448440999999997E-2</v>
      </c>
      <c r="BD241">
        <v>18267.229620112401</v>
      </c>
      <c r="BE241" s="1">
        <v>0.55911607489011605</v>
      </c>
      <c r="BF241">
        <v>0.233664627078736</v>
      </c>
      <c r="BG241">
        <v>0.147606382315211</v>
      </c>
      <c r="BH241">
        <v>4.6229897468419497E-2</v>
      </c>
      <c r="BI241">
        <v>1.33830182475178E-2</v>
      </c>
    </row>
    <row r="242" spans="1:61" x14ac:dyDescent="0.25">
      <c r="A242" t="s">
        <v>1742</v>
      </c>
      <c r="B242" t="s">
        <v>1126</v>
      </c>
      <c r="C242">
        <v>78</v>
      </c>
      <c r="D242">
        <v>19.383604807692301</v>
      </c>
      <c r="E242">
        <v>1511.9211749999999</v>
      </c>
      <c r="F242">
        <v>1.00066989925796E-2</v>
      </c>
      <c r="G242">
        <v>1.81250434376347E-2</v>
      </c>
      <c r="H242" t="e">
        <v>#N/A</v>
      </c>
      <c r="I242">
        <v>4.1827936442002299E-2</v>
      </c>
      <c r="J242">
        <v>0.87040160549972401</v>
      </c>
      <c r="K242">
        <v>5.8230676837864703E-2</v>
      </c>
      <c r="L242">
        <v>0.33401922897412001</v>
      </c>
      <c r="M242">
        <v>1.3261497528705E-2</v>
      </c>
      <c r="N242">
        <v>0.166919922698372</v>
      </c>
      <c r="O242">
        <v>63652.890445859899</v>
      </c>
      <c r="P242" s="1">
        <v>0.115384615384615</v>
      </c>
      <c r="Q242">
        <v>0.105769230769231</v>
      </c>
      <c r="R242">
        <v>0.77884615384615397</v>
      </c>
      <c r="S242">
        <v>13</v>
      </c>
      <c r="T242">
        <v>91136</v>
      </c>
      <c r="U242" s="1">
        <v>116.301628846154</v>
      </c>
      <c r="V242">
        <v>539814.120931271</v>
      </c>
      <c r="W242" s="1">
        <v>0.50881180371801304</v>
      </c>
      <c r="X242">
        <v>0.34660342061889099</v>
      </c>
      <c r="Y242">
        <v>0.14458477566309599</v>
      </c>
      <c r="Z242">
        <v>0.49118819628198701</v>
      </c>
      <c r="AA242">
        <v>539.81412093127096</v>
      </c>
      <c r="AB242">
        <v>12290.272341744299</v>
      </c>
      <c r="AC242" s="1">
        <v>717.66787048273204</v>
      </c>
      <c r="AD242" s="1">
        <v>389590.20473824401</v>
      </c>
      <c r="AE242" s="1">
        <v>580</v>
      </c>
      <c r="AF242">
        <v>46411</v>
      </c>
      <c r="AG242" s="1">
        <v>86510.536189747494</v>
      </c>
      <c r="AH242" s="1">
        <v>34.399996813661701</v>
      </c>
      <c r="AI242">
        <v>19.9999995183856</v>
      </c>
      <c r="AJ242">
        <v>21.9779972327743</v>
      </c>
      <c r="AK242">
        <v>0.6</v>
      </c>
      <c r="AL242">
        <v>0.6</v>
      </c>
      <c r="AM242">
        <v>0.6</v>
      </c>
      <c r="AN242">
        <v>0</v>
      </c>
      <c r="AO242">
        <v>0.64929802509419798</v>
      </c>
      <c r="AP242">
        <v>2050.3583131574301</v>
      </c>
      <c r="AQ242" s="1">
        <v>2161.287211286</v>
      </c>
      <c r="AR242" s="1">
        <v>9491.1863708767705</v>
      </c>
      <c r="AS242" s="1">
        <v>909.15780711914499</v>
      </c>
      <c r="AT242" s="1">
        <v>181.181594999488</v>
      </c>
      <c r="AU242">
        <v>14793.171297438799</v>
      </c>
      <c r="AV242" s="1">
        <v>3395.1212682253999</v>
      </c>
      <c r="AW242" s="1">
        <v>0.22438821480000001</v>
      </c>
      <c r="AX242">
        <v>8762.5491351268993</v>
      </c>
      <c r="AY242" s="1">
        <v>0.57912887400000002</v>
      </c>
      <c r="AZ242">
        <v>2192.9125320476001</v>
      </c>
      <c r="BA242" s="1">
        <v>0.14493259280000001</v>
      </c>
      <c r="BB242">
        <v>779.98562676749998</v>
      </c>
      <c r="BC242">
        <v>5.1550318400000003E-2</v>
      </c>
      <c r="BD242">
        <v>15130.5685621674</v>
      </c>
      <c r="BE242" s="1">
        <v>0.497561630486828</v>
      </c>
      <c r="BF242">
        <v>0.216711617340234</v>
      </c>
      <c r="BG242">
        <v>0.20486888742992401</v>
      </c>
      <c r="BH242">
        <v>5.5513002402747598E-2</v>
      </c>
      <c r="BI242">
        <v>2.5344862340266599E-2</v>
      </c>
    </row>
    <row r="243" spans="1:61" x14ac:dyDescent="0.25">
      <c r="A243" t="s">
        <v>1714</v>
      </c>
      <c r="B243" t="s">
        <v>1097</v>
      </c>
      <c r="C243">
        <v>22</v>
      </c>
      <c r="D243">
        <v>28.890298227272702</v>
      </c>
      <c r="E243">
        <v>635.58656099999996</v>
      </c>
      <c r="F243" t="e">
        <v>#N/A</v>
      </c>
      <c r="G243" t="e">
        <v>#N/A</v>
      </c>
      <c r="H243" t="e">
        <v>#N/A</v>
      </c>
      <c r="I243">
        <v>3.2395560541695699E-2</v>
      </c>
      <c r="J243">
        <v>0.93948349406679899</v>
      </c>
      <c r="K243">
        <v>1.53241416169016E-2</v>
      </c>
      <c r="L243">
        <v>0.43400899043908697</v>
      </c>
      <c r="M243">
        <v>1.5186717774447E-2</v>
      </c>
      <c r="N243">
        <v>0.174097036270077</v>
      </c>
      <c r="O243">
        <v>62591.739638952502</v>
      </c>
      <c r="P243" s="1">
        <v>0.30188679245283001</v>
      </c>
      <c r="Q243">
        <v>0.22641509433962301</v>
      </c>
      <c r="R243">
        <v>0.47169811320754701</v>
      </c>
      <c r="S243">
        <v>8</v>
      </c>
      <c r="T243">
        <v>89720.625</v>
      </c>
      <c r="U243" s="1">
        <v>79.448320124999995</v>
      </c>
      <c r="V243">
        <v>255448.179622539</v>
      </c>
      <c r="W243" s="1">
        <v>0.66749335101755403</v>
      </c>
      <c r="X243">
        <v>0.15301131569629201</v>
      </c>
      <c r="Y243">
        <v>0.179495333286154</v>
      </c>
      <c r="Z243">
        <v>0.33250664898244597</v>
      </c>
      <c r="AA243">
        <v>255.44817962253899</v>
      </c>
      <c r="AB243">
        <v>5839.2959004053</v>
      </c>
      <c r="AC243" s="1">
        <v>514.97802201012905</v>
      </c>
      <c r="AD243" s="1">
        <v>207737.82942105699</v>
      </c>
      <c r="AE243" s="1">
        <v>356</v>
      </c>
      <c r="AF243">
        <v>40764</v>
      </c>
      <c r="AG243" s="1">
        <v>61662.506883604503</v>
      </c>
      <c r="AH243" s="1">
        <v>32.449980715621997</v>
      </c>
      <c r="AI243">
        <v>19.999992618144699</v>
      </c>
      <c r="AJ243">
        <v>24.080187321653799</v>
      </c>
      <c r="AK243">
        <v>4.5</v>
      </c>
      <c r="AL243">
        <v>1.6844980000000001</v>
      </c>
      <c r="AM243">
        <v>3.13537</v>
      </c>
      <c r="AN243">
        <v>0</v>
      </c>
      <c r="AO243">
        <v>0.73791670763635597</v>
      </c>
      <c r="AP243">
        <v>2547.3852805393099</v>
      </c>
      <c r="AQ243" s="1">
        <v>4985.5862197816396</v>
      </c>
      <c r="AR243" s="1">
        <v>9955.2421625226907</v>
      </c>
      <c r="AS243" s="1">
        <v>527.03180110191204</v>
      </c>
      <c r="AT243" s="1">
        <v>202.87565520127501</v>
      </c>
      <c r="AU243">
        <v>18218.121119146799</v>
      </c>
      <c r="AV243" s="1">
        <v>8992.2993200166002</v>
      </c>
      <c r="AW243" s="1">
        <v>0.57195869990000003</v>
      </c>
      <c r="AX243">
        <v>4745.4352529163998</v>
      </c>
      <c r="AY243" s="1">
        <v>0.30183525719999998</v>
      </c>
      <c r="AZ243">
        <v>1272.1748314547001</v>
      </c>
      <c r="BA243">
        <v>8.0917175600000002E-2</v>
      </c>
      <c r="BB243">
        <v>712.02877204699996</v>
      </c>
      <c r="BC243" s="1">
        <v>4.5288867300000001E-2</v>
      </c>
      <c r="BD243">
        <v>15721.9381764347</v>
      </c>
      <c r="BE243" s="1">
        <v>0.48330134550128701</v>
      </c>
      <c r="BF243">
        <v>0.23140613516091099</v>
      </c>
      <c r="BG243">
        <v>0.25523550954003199</v>
      </c>
      <c r="BH243">
        <v>1.6475666655393802E-2</v>
      </c>
      <c r="BI243">
        <v>1.35813431423762E-2</v>
      </c>
    </row>
    <row r="244" spans="1:61" x14ac:dyDescent="0.25">
      <c r="A244" t="s">
        <v>1775</v>
      </c>
      <c r="B244" t="s">
        <v>1163</v>
      </c>
      <c r="C244">
        <v>148</v>
      </c>
      <c r="D244">
        <v>8.0276351418918903</v>
      </c>
      <c r="E244">
        <v>1188.090001</v>
      </c>
      <c r="F244" t="e">
        <v>#N/A</v>
      </c>
      <c r="G244" t="e">
        <v>#N/A</v>
      </c>
      <c r="H244" t="e">
        <v>#N/A</v>
      </c>
      <c r="I244">
        <v>1.04538059000859E-2</v>
      </c>
      <c r="J244">
        <v>0.96279848378392696</v>
      </c>
      <c r="K244">
        <v>2.01583324812185E-2</v>
      </c>
      <c r="L244">
        <v>0.471431514686109</v>
      </c>
      <c r="M244" t="e">
        <v>#N/A</v>
      </c>
      <c r="N244">
        <v>0.147901463504268</v>
      </c>
      <c r="O244">
        <v>62010.545067555096</v>
      </c>
      <c r="P244" s="1">
        <v>0.12121212121212099</v>
      </c>
      <c r="Q244">
        <v>0.14141414141414099</v>
      </c>
      <c r="R244">
        <v>0.73737373737373701</v>
      </c>
      <c r="S244">
        <v>18.5</v>
      </c>
      <c r="T244">
        <v>71776.702702702707</v>
      </c>
      <c r="U244" s="1">
        <v>64.221081135135094</v>
      </c>
      <c r="V244">
        <v>377300.04429184698</v>
      </c>
      <c r="W244" s="1">
        <v>0.52646152987461203</v>
      </c>
      <c r="X244">
        <v>0.251163365106924</v>
      </c>
      <c r="Y244">
        <v>0.222375105018464</v>
      </c>
      <c r="Z244">
        <v>0.47353847012538802</v>
      </c>
      <c r="AA244">
        <v>377.30004429184697</v>
      </c>
      <c r="AB244">
        <v>17066.189415729299</v>
      </c>
      <c r="AC244" s="1">
        <v>489.19537199269803</v>
      </c>
      <c r="AD244">
        <v>314080.47923805797</v>
      </c>
      <c r="AE244" s="1">
        <v>532</v>
      </c>
      <c r="AF244">
        <v>42057</v>
      </c>
      <c r="AG244" s="1">
        <v>79997.755269030502</v>
      </c>
      <c r="AH244" s="1">
        <v>28.4999822939231</v>
      </c>
      <c r="AI244">
        <v>20.749048009572402</v>
      </c>
      <c r="AJ244">
        <v>21.322990618013801</v>
      </c>
      <c r="AK244">
        <v>0</v>
      </c>
      <c r="AL244">
        <v>0</v>
      </c>
      <c r="AM244">
        <v>0</v>
      </c>
      <c r="AN244">
        <v>0</v>
      </c>
      <c r="AO244">
        <v>0.74024545727568303</v>
      </c>
      <c r="AP244">
        <v>2004.70116573265</v>
      </c>
      <c r="AQ244" s="1">
        <v>2966.5034778792001</v>
      </c>
      <c r="AR244" s="1">
        <v>9901.02859219333</v>
      </c>
      <c r="AS244" s="1">
        <v>1120.01061273135</v>
      </c>
      <c r="AT244">
        <v>501.33862712308098</v>
      </c>
      <c r="AU244">
        <v>16493.582475659601</v>
      </c>
      <c r="AV244" s="1">
        <v>7497.0714260455998</v>
      </c>
      <c r="AW244" s="1">
        <v>0.45288692409999998</v>
      </c>
      <c r="AX244">
        <v>6933.4848096148999</v>
      </c>
      <c r="AY244" s="1">
        <v>0.4188414956</v>
      </c>
      <c r="AZ244">
        <v>1203.4783291797</v>
      </c>
      <c r="BA244">
        <v>7.2700334300000002E-2</v>
      </c>
      <c r="BB244">
        <v>919.92411126230002</v>
      </c>
      <c r="BC244" s="1">
        <v>5.5571246099999999E-2</v>
      </c>
      <c r="BD244">
        <v>16553.958676102498</v>
      </c>
      <c r="BE244" s="1">
        <v>0.58079298099749799</v>
      </c>
      <c r="BF244">
        <v>0.26305705268867302</v>
      </c>
      <c r="BG244">
        <v>0.104998005203657</v>
      </c>
      <c r="BH244">
        <v>3.1931441697847902E-2</v>
      </c>
      <c r="BI244">
        <v>1.9220519412324701E-2</v>
      </c>
    </row>
    <row r="245" spans="1:61" x14ac:dyDescent="0.25">
      <c r="A245" t="s">
        <v>1407</v>
      </c>
      <c r="B245" t="s">
        <v>776</v>
      </c>
      <c r="C245">
        <v>143</v>
      </c>
      <c r="D245">
        <v>7.6110256083916097</v>
      </c>
      <c r="E245">
        <v>1088.3766619999999</v>
      </c>
      <c r="F245" t="e">
        <v>#N/A</v>
      </c>
      <c r="G245" t="e">
        <v>#N/A</v>
      </c>
      <c r="H245" t="e">
        <v>#N/A</v>
      </c>
      <c r="I245">
        <v>1.31173227311018E-2</v>
      </c>
      <c r="J245">
        <v>0.96965788260116204</v>
      </c>
      <c r="K245">
        <v>1.0593133654804601E-2</v>
      </c>
      <c r="L245">
        <v>0.57576553721033896</v>
      </c>
      <c r="M245" t="e">
        <v>#N/A</v>
      </c>
      <c r="N245">
        <v>0.11649381689045001</v>
      </c>
      <c r="O245">
        <v>63087.694681960398</v>
      </c>
      <c r="P245" s="1">
        <v>0.230769230769231</v>
      </c>
      <c r="Q245">
        <v>0.15384615384615399</v>
      </c>
      <c r="R245">
        <v>0.61538461538461497</v>
      </c>
      <c r="S245">
        <v>8</v>
      </c>
      <c r="T245">
        <v>93329.75</v>
      </c>
      <c r="U245" s="1">
        <v>136.04708274999999</v>
      </c>
      <c r="V245">
        <v>346651.72745131899</v>
      </c>
      <c r="W245" s="1">
        <v>0.89767852194472797</v>
      </c>
      <c r="X245">
        <v>2.90244856941381E-2</v>
      </c>
      <c r="Y245">
        <v>7.3296992361133503E-2</v>
      </c>
      <c r="Z245">
        <v>0.102321478055272</v>
      </c>
      <c r="AA245">
        <v>346.651727451319</v>
      </c>
      <c r="AB245">
        <v>7220.1483864599804</v>
      </c>
      <c r="AC245" s="1">
        <v>801.30642308829601</v>
      </c>
      <c r="AD245">
        <v>208704.66682146999</v>
      </c>
      <c r="AE245" s="1">
        <v>360</v>
      </c>
      <c r="AF245">
        <v>43504</v>
      </c>
      <c r="AG245" s="1">
        <v>65782.872196139797</v>
      </c>
      <c r="AH245" s="1">
        <v>31.299936175713899</v>
      </c>
      <c r="AI245">
        <v>19.999998818954701</v>
      </c>
      <c r="AJ245">
        <v>19.9999452083817</v>
      </c>
      <c r="AK245">
        <v>3.5</v>
      </c>
      <c r="AL245">
        <v>2.4342090000000001</v>
      </c>
      <c r="AM245">
        <v>2.919022</v>
      </c>
      <c r="AN245">
        <v>0</v>
      </c>
      <c r="AO245">
        <v>1.2663341340753</v>
      </c>
      <c r="AP245">
        <v>1987.12942450065</v>
      </c>
      <c r="AQ245" s="1">
        <v>3233.7172716773998</v>
      </c>
      <c r="AR245" s="1">
        <v>9381.3887659417705</v>
      </c>
      <c r="AS245" s="1">
        <v>892.40558338984295</v>
      </c>
      <c r="AT245">
        <v>84.7167467102487</v>
      </c>
      <c r="AU245">
        <v>15579.3577922199</v>
      </c>
      <c r="AV245" s="1">
        <v>8067.1745981414997</v>
      </c>
      <c r="AW245" s="1">
        <v>0.45175486749999999</v>
      </c>
      <c r="AX245">
        <v>5804.9019499574997</v>
      </c>
      <c r="AY245" s="1">
        <v>0.32506953700000002</v>
      </c>
      <c r="AZ245">
        <v>944.5216033355</v>
      </c>
      <c r="BA245">
        <v>5.2892400800000003E-2</v>
      </c>
      <c r="BB245">
        <v>3040.8178457440999</v>
      </c>
      <c r="BC245" s="1">
        <v>0.1702831947</v>
      </c>
      <c r="BD245">
        <v>17857.415997178599</v>
      </c>
      <c r="BE245" s="1">
        <v>0.458774297362254</v>
      </c>
      <c r="BF245">
        <v>0.215454977870875</v>
      </c>
      <c r="BG245">
        <v>0.26068316248390999</v>
      </c>
      <c r="BH245">
        <v>4.6942064374446403E-2</v>
      </c>
      <c r="BI245">
        <v>1.8145497908514899E-2</v>
      </c>
    </row>
    <row r="246" spans="1:61" x14ac:dyDescent="0.25">
      <c r="A246" t="s">
        <v>1431</v>
      </c>
      <c r="B246" t="s">
        <v>803</v>
      </c>
      <c r="C246">
        <v>57</v>
      </c>
      <c r="D246">
        <v>12.367298508771899</v>
      </c>
      <c r="E246">
        <v>704.936015</v>
      </c>
      <c r="F246" t="e">
        <v>#N/A</v>
      </c>
      <c r="G246" t="e">
        <v>#N/A</v>
      </c>
      <c r="H246" t="e">
        <v>#N/A</v>
      </c>
      <c r="I246">
        <v>2.1679418906533899E-2</v>
      </c>
      <c r="J246">
        <v>0.95883584699288704</v>
      </c>
      <c r="K246" t="e">
        <v>#N/A</v>
      </c>
      <c r="L246">
        <v>0.50393455366370798</v>
      </c>
      <c r="M246" t="e">
        <v>#N/A</v>
      </c>
      <c r="N246">
        <v>9.9491398026063702E-2</v>
      </c>
      <c r="O246">
        <v>56565.965109034303</v>
      </c>
      <c r="P246" s="1">
        <v>0.29090909090909101</v>
      </c>
      <c r="Q246">
        <v>0.218181818181818</v>
      </c>
      <c r="R246">
        <v>0.49090909090909102</v>
      </c>
      <c r="S246">
        <v>7</v>
      </c>
      <c r="T246">
        <v>84724.285714285696</v>
      </c>
      <c r="U246" s="1">
        <v>100.705145</v>
      </c>
      <c r="V246">
        <v>273389.09617208299</v>
      </c>
      <c r="W246" s="1">
        <v>0.95709546537076096</v>
      </c>
      <c r="X246">
        <v>1.3820749513469699E-2</v>
      </c>
      <c r="Y246">
        <v>2.9083785115769499E-2</v>
      </c>
      <c r="Z246">
        <v>4.2904534629239197E-2</v>
      </c>
      <c r="AA246">
        <v>273.38909617208299</v>
      </c>
      <c r="AB246">
        <v>5528.2066983058003</v>
      </c>
      <c r="AC246" s="1">
        <v>677.88793568732603</v>
      </c>
      <c r="AD246">
        <v>171984.34474866799</v>
      </c>
      <c r="AE246" s="1">
        <v>224</v>
      </c>
      <c r="AF246">
        <v>49338</v>
      </c>
      <c r="AG246" s="1">
        <v>72267.4112754159</v>
      </c>
      <c r="AH246" s="1">
        <v>27.599784481220599</v>
      </c>
      <c r="AI246">
        <v>19.999991325711999</v>
      </c>
      <c r="AJ246">
        <v>19.999924912523099</v>
      </c>
      <c r="AK246">
        <v>3.5</v>
      </c>
      <c r="AL246">
        <v>3.2033170000000002</v>
      </c>
      <c r="AM246">
        <v>3.3393130000000002</v>
      </c>
      <c r="AN246">
        <v>0</v>
      </c>
      <c r="AO246" s="1">
        <v>0.98073959532677002</v>
      </c>
      <c r="AP246">
        <v>2395.3489026943798</v>
      </c>
      <c r="AQ246" s="1">
        <v>3624.5975175491699</v>
      </c>
      <c r="AR246" s="1">
        <v>8180.5881913977701</v>
      </c>
      <c r="AS246" s="1">
        <v>1014.36423275948</v>
      </c>
      <c r="AT246">
        <v>622.09143903649203</v>
      </c>
      <c r="AU246">
        <v>15836.990283437301</v>
      </c>
      <c r="AV246" s="1">
        <v>9314.8553880933996</v>
      </c>
      <c r="AW246" s="1">
        <v>0.5258821548</v>
      </c>
      <c r="AX246">
        <v>4977.452921354</v>
      </c>
      <c r="AY246" s="1">
        <v>0.28100851370000002</v>
      </c>
      <c r="AZ246">
        <v>1399.2604347429001</v>
      </c>
      <c r="BA246">
        <v>7.8997049499999999E-2</v>
      </c>
      <c r="BB246">
        <v>2021.2501892224</v>
      </c>
      <c r="BC246" s="1">
        <v>0.114112282</v>
      </c>
      <c r="BD246">
        <v>17712.818933412698</v>
      </c>
      <c r="BE246" s="1">
        <v>0.52920907536761197</v>
      </c>
      <c r="BF246">
        <v>0.239562158120708</v>
      </c>
      <c r="BG246">
        <v>0.102464136070039</v>
      </c>
      <c r="BH246">
        <v>3.0844619693961E-2</v>
      </c>
      <c r="BI246">
        <v>9.7920010747679795E-2</v>
      </c>
    </row>
    <row r="247" spans="1:61" x14ac:dyDescent="0.25">
      <c r="A247" t="s">
        <v>1814</v>
      </c>
      <c r="B247" t="s">
        <v>1205</v>
      </c>
      <c r="C247">
        <v>139</v>
      </c>
      <c r="D247">
        <v>18.633141971223001</v>
      </c>
      <c r="E247">
        <v>2590.0067340000001</v>
      </c>
      <c r="F247" t="e">
        <v>#N/A</v>
      </c>
      <c r="G247" t="e">
        <v>#N/A</v>
      </c>
      <c r="H247" t="e">
        <v>#N/A</v>
      </c>
      <c r="I247">
        <v>1.1106056835895699E-2</v>
      </c>
      <c r="J247">
        <v>0.95113569352438698</v>
      </c>
      <c r="K247">
        <v>3.1427896922981098E-2</v>
      </c>
      <c r="L247">
        <v>0.63462597695791401</v>
      </c>
      <c r="M247" t="e">
        <v>#N/A</v>
      </c>
      <c r="N247">
        <v>0.17158067836316801</v>
      </c>
      <c r="O247">
        <v>64910.162256754898</v>
      </c>
      <c r="P247" s="1">
        <v>0.25555555555555598</v>
      </c>
      <c r="Q247">
        <v>0.12777777777777799</v>
      </c>
      <c r="R247">
        <v>0.61666666666666703</v>
      </c>
      <c r="S247">
        <v>25</v>
      </c>
      <c r="T247">
        <v>83818.559999999998</v>
      </c>
      <c r="U247" s="1">
        <v>103.60026936</v>
      </c>
      <c r="V247">
        <v>182069.62700507001</v>
      </c>
      <c r="W247" s="1">
        <v>0.88102181187118001</v>
      </c>
      <c r="X247">
        <v>7.7458582501932494E-2</v>
      </c>
      <c r="Y247">
        <v>4.15196056268878E-2</v>
      </c>
      <c r="Z247">
        <v>0.11897818812881999</v>
      </c>
      <c r="AA247">
        <v>182.06962700507</v>
      </c>
      <c r="AB247">
        <v>3641.3870574901798</v>
      </c>
      <c r="AC247" s="1">
        <v>352.48712600451501</v>
      </c>
      <c r="AD247">
        <v>112079.486844111</v>
      </c>
      <c r="AE247" s="1">
        <v>61</v>
      </c>
      <c r="AF247">
        <v>42449</v>
      </c>
      <c r="AG247" s="1">
        <v>60814.114162416598</v>
      </c>
      <c r="AH247" s="1">
        <v>20</v>
      </c>
      <c r="AI247">
        <v>19.999967746285201</v>
      </c>
      <c r="AJ247">
        <v>19.999978098087201</v>
      </c>
      <c r="AK247">
        <v>0</v>
      </c>
      <c r="AL247">
        <v>0</v>
      </c>
      <c r="AM247">
        <v>0</v>
      </c>
      <c r="AN247">
        <v>0</v>
      </c>
      <c r="AO247">
        <v>0.86339685586492798</v>
      </c>
      <c r="AP247">
        <v>1955.8026137549</v>
      </c>
      <c r="AQ247" s="1">
        <v>3309.3288204554901</v>
      </c>
      <c r="AR247" s="1">
        <v>8095.7070862967103</v>
      </c>
      <c r="AS247" s="1">
        <v>407.22289102743298</v>
      </c>
      <c r="AT247">
        <v>280.84347057917699</v>
      </c>
      <c r="AU247">
        <v>14048.9048821137</v>
      </c>
      <c r="AV247" s="1">
        <v>10523.226210631499</v>
      </c>
      <c r="AW247" s="1">
        <v>0.63415517779999997</v>
      </c>
      <c r="AX247">
        <v>2875.1707228891</v>
      </c>
      <c r="AY247" s="1">
        <v>0.17326477300000001</v>
      </c>
      <c r="AZ247">
        <v>1394.4877457317</v>
      </c>
      <c r="BA247">
        <v>8.4035219499999994E-2</v>
      </c>
      <c r="BB247">
        <v>1801.2023510085</v>
      </c>
      <c r="BC247" s="1">
        <v>0.1085448297</v>
      </c>
      <c r="BD247">
        <v>16594.087030260798</v>
      </c>
      <c r="BE247" s="1">
        <v>0.50624582250558303</v>
      </c>
      <c r="BF247">
        <v>0.228310050759963</v>
      </c>
      <c r="BG247">
        <v>0.20441044392371999</v>
      </c>
      <c r="BH247">
        <v>4.6460155263077202E-2</v>
      </c>
      <c r="BI247">
        <v>1.45735275476571E-2</v>
      </c>
    </row>
    <row r="248" spans="1:61" x14ac:dyDescent="0.25">
      <c r="A248" t="s">
        <v>1694</v>
      </c>
      <c r="B248" t="s">
        <v>1077</v>
      </c>
      <c r="C248">
        <v>99</v>
      </c>
      <c r="D248">
        <v>7.0126056565656603</v>
      </c>
      <c r="E248">
        <v>694.24796000000003</v>
      </c>
      <c r="F248" t="e">
        <v>#N/A</v>
      </c>
      <c r="G248">
        <v>1.9455895291729301E-2</v>
      </c>
      <c r="H248" t="e">
        <v>#N/A</v>
      </c>
      <c r="I248">
        <v>1.51407124943626E-2</v>
      </c>
      <c r="J248">
        <v>0.899929367203266</v>
      </c>
      <c r="K248">
        <v>6.1288451885780602E-2</v>
      </c>
      <c r="L248">
        <v>0.99595498798501503</v>
      </c>
      <c r="M248" t="e">
        <v>#N/A</v>
      </c>
      <c r="N248">
        <v>0.17585274828021</v>
      </c>
      <c r="O248">
        <v>61375.179487179499</v>
      </c>
      <c r="P248" s="1">
        <v>0.17307692307692299</v>
      </c>
      <c r="Q248">
        <v>0.115384615384615</v>
      </c>
      <c r="R248">
        <v>0.71153846153846201</v>
      </c>
      <c r="S248">
        <v>9</v>
      </c>
      <c r="T248">
        <v>80332.333333333299</v>
      </c>
      <c r="U248" s="1">
        <v>77.138662222222194</v>
      </c>
      <c r="V248">
        <v>245021.66344140199</v>
      </c>
      <c r="W248" s="1">
        <v>0.81837590595828602</v>
      </c>
      <c r="X248">
        <v>0.11313606667944701</v>
      </c>
      <c r="Y248">
        <v>6.8488027362266696E-2</v>
      </c>
      <c r="Z248">
        <v>0.18162409404171401</v>
      </c>
      <c r="AA248">
        <v>245.02166344140201</v>
      </c>
      <c r="AB248">
        <v>10431.941348448499</v>
      </c>
      <c r="AC248" s="1">
        <v>516.03785771296998</v>
      </c>
      <c r="AD248">
        <v>148000.14195417101</v>
      </c>
      <c r="AE248" s="1">
        <v>140</v>
      </c>
      <c r="AF248">
        <v>37245</v>
      </c>
      <c r="AG248" s="1">
        <v>55634.9149828441</v>
      </c>
      <c r="AH248" s="1">
        <v>29.7852141721051</v>
      </c>
      <c r="AI248">
        <v>20.682810661955902</v>
      </c>
      <c r="AJ248">
        <v>20.519976513502101</v>
      </c>
      <c r="AK248">
        <v>2.6</v>
      </c>
      <c r="AL248">
        <v>1.5191589999999999</v>
      </c>
      <c r="AM248">
        <v>2.0030290000000002</v>
      </c>
      <c r="AN248">
        <v>0</v>
      </c>
      <c r="AO248">
        <v>1.0866428818113401</v>
      </c>
      <c r="AP248">
        <v>4261.7086696228798</v>
      </c>
      <c r="AQ248" s="1">
        <v>4385.9102733265499</v>
      </c>
      <c r="AR248" s="1">
        <v>8790.0345000653706</v>
      </c>
      <c r="AS248" s="1">
        <v>830.20184891864801</v>
      </c>
      <c r="AT248">
        <v>298.31461082003</v>
      </c>
      <c r="AU248">
        <v>18566.1699027535</v>
      </c>
      <c r="AV248" s="1">
        <v>13178.0900356732</v>
      </c>
      <c r="AW248" s="1">
        <v>0.56107929349999996</v>
      </c>
      <c r="AX248">
        <v>4942.6845853397999</v>
      </c>
      <c r="AY248" s="1">
        <v>0.21044308910000001</v>
      </c>
      <c r="AZ248">
        <v>1096.3858126737</v>
      </c>
      <c r="BA248">
        <v>4.6680465499999997E-2</v>
      </c>
      <c r="BB248">
        <v>4269.8764065673004</v>
      </c>
      <c r="BC248" s="1">
        <v>0.18179715199999999</v>
      </c>
      <c r="BD248">
        <v>23487.036840254001</v>
      </c>
      <c r="BE248" s="1">
        <v>0.51645642760808097</v>
      </c>
      <c r="BF248">
        <v>0.198936028927574</v>
      </c>
      <c r="BG248">
        <v>0.15727541538887199</v>
      </c>
      <c r="BH248">
        <v>4.0570098165430397E-2</v>
      </c>
      <c r="BI248">
        <v>8.6762029910042004E-2</v>
      </c>
    </row>
    <row r="249" spans="1:61" x14ac:dyDescent="0.25">
      <c r="A249" t="s">
        <v>1412</v>
      </c>
      <c r="B249" t="s">
        <v>782</v>
      </c>
      <c r="C249">
        <v>63</v>
      </c>
      <c r="D249">
        <v>48.555306571428602</v>
      </c>
      <c r="E249">
        <v>3058.9843139999998</v>
      </c>
      <c r="F249">
        <v>1.6634424452626199E-2</v>
      </c>
      <c r="G249">
        <v>2.3151048895330598E-2</v>
      </c>
      <c r="H249" t="e">
        <v>#N/A</v>
      </c>
      <c r="I249">
        <v>5.2578488935957901E-2</v>
      </c>
      <c r="J249">
        <v>0.84383486475103597</v>
      </c>
      <c r="K249">
        <v>6.2947291413311998E-2</v>
      </c>
      <c r="L249">
        <v>0.534699130629262</v>
      </c>
      <c r="M249">
        <v>2.2130422233012498E-2</v>
      </c>
      <c r="N249">
        <v>0.19689164471470399</v>
      </c>
      <c r="O249">
        <v>63584.878192804201</v>
      </c>
      <c r="P249" s="1">
        <v>0.231884057971014</v>
      </c>
      <c r="Q249">
        <v>8.6956521739130405E-2</v>
      </c>
      <c r="R249">
        <v>0.68115942028985499</v>
      </c>
      <c r="S249">
        <v>26</v>
      </c>
      <c r="T249">
        <v>85835.961538461503</v>
      </c>
      <c r="U249" s="1">
        <v>117.653242846154</v>
      </c>
      <c r="V249">
        <v>215609.58223337901</v>
      </c>
      <c r="W249" s="1">
        <v>0.71831963646890395</v>
      </c>
      <c r="X249">
        <v>6.9412015377297298E-2</v>
      </c>
      <c r="Y249">
        <v>0.212268348153798</v>
      </c>
      <c r="Z249">
        <v>0.28168036353109599</v>
      </c>
      <c r="AA249">
        <v>215.609582233379</v>
      </c>
      <c r="AB249">
        <v>6043.2506683327802</v>
      </c>
      <c r="AC249" s="1">
        <v>694.15733525726102</v>
      </c>
      <c r="AD249" s="1">
        <v>168424.462499146</v>
      </c>
      <c r="AE249" s="1">
        <v>212</v>
      </c>
      <c r="AF249">
        <v>47681</v>
      </c>
      <c r="AG249" s="1">
        <v>67306.752868678304</v>
      </c>
      <c r="AH249" s="1">
        <v>39.809991099337203</v>
      </c>
      <c r="AI249">
        <v>24.457298541293898</v>
      </c>
      <c r="AJ249">
        <v>28.959179946719601</v>
      </c>
      <c r="AK249">
        <v>2.38</v>
      </c>
      <c r="AL249">
        <v>2.38</v>
      </c>
      <c r="AM249">
        <v>2.38</v>
      </c>
      <c r="AN249">
        <v>0</v>
      </c>
      <c r="AO249">
        <v>0.78687304627475996</v>
      </c>
      <c r="AP249">
        <v>1846.1920429448801</v>
      </c>
      <c r="AQ249" s="1">
        <v>2673.0478160928501</v>
      </c>
      <c r="AR249" s="1">
        <v>8295.1313296600401</v>
      </c>
      <c r="AS249" s="1">
        <v>1493.99809900431</v>
      </c>
      <c r="AT249">
        <v>433.84263002794899</v>
      </c>
      <c r="AU249">
        <v>14742.211917729999</v>
      </c>
      <c r="AV249" s="1">
        <v>7299.4173739717999</v>
      </c>
      <c r="AW249" s="1">
        <v>0.4710920965</v>
      </c>
      <c r="AX249">
        <v>5764.9377453912002</v>
      </c>
      <c r="AY249" s="1">
        <v>0.37205936709999998</v>
      </c>
      <c r="AZ249">
        <v>1498.3240281649</v>
      </c>
      <c r="BA249">
        <v>9.6699307799999995E-2</v>
      </c>
      <c r="BB249">
        <v>931.99254941619995</v>
      </c>
      <c r="BC249" s="1">
        <v>6.01492286E-2</v>
      </c>
      <c r="BD249">
        <v>15494.6716969441</v>
      </c>
      <c r="BE249" s="1">
        <v>0.555693758516</v>
      </c>
      <c r="BF249">
        <v>0.256379491326093</v>
      </c>
      <c r="BG249">
        <v>0.139688878177364</v>
      </c>
      <c r="BH249">
        <v>3.6390199149037503E-2</v>
      </c>
      <c r="BI249">
        <v>1.18476728315046E-2</v>
      </c>
    </row>
    <row r="250" spans="1:61" x14ac:dyDescent="0.25">
      <c r="A250" t="s">
        <v>1423</v>
      </c>
      <c r="B250" t="s">
        <v>794</v>
      </c>
      <c r="C250">
        <v>35</v>
      </c>
      <c r="D250">
        <v>242.65378888571399</v>
      </c>
      <c r="E250">
        <v>8492.8826110000009</v>
      </c>
      <c r="F250">
        <v>9.8419240448873499E-2</v>
      </c>
      <c r="G250">
        <v>0.250400448718956</v>
      </c>
      <c r="H250">
        <v>1.20754784378996E-3</v>
      </c>
      <c r="I250">
        <v>0.182283524284959</v>
      </c>
      <c r="J250">
        <v>0.39949031417396402</v>
      </c>
      <c r="K250">
        <v>6.8198924529457597E-2</v>
      </c>
      <c r="L250">
        <v>0.60249638061817701</v>
      </c>
      <c r="M250">
        <v>0.174138457479108</v>
      </c>
      <c r="N250">
        <v>0.18904653568356</v>
      </c>
      <c r="O250">
        <v>63595.740360329997</v>
      </c>
      <c r="P250" s="1">
        <v>0.178506375227687</v>
      </c>
      <c r="Q250">
        <v>0.17122040072859701</v>
      </c>
      <c r="R250">
        <v>0.65027322404371601</v>
      </c>
      <c r="S250">
        <v>52.11</v>
      </c>
      <c r="T250">
        <v>94565.624640184207</v>
      </c>
      <c r="U250" s="1">
        <v>162.97990042218399</v>
      </c>
      <c r="V250">
        <v>275862.88511341298</v>
      </c>
      <c r="W250" s="1">
        <v>0.75358363932185601</v>
      </c>
      <c r="X250">
        <v>0.20601558916322801</v>
      </c>
      <c r="Y250">
        <v>4.0400771514916001E-2</v>
      </c>
      <c r="Z250">
        <v>0.24641636067814399</v>
      </c>
      <c r="AA250">
        <v>275.86288511341297</v>
      </c>
      <c r="AB250">
        <v>7241.1615486533601</v>
      </c>
      <c r="AC250" s="1">
        <v>666.50841643194303</v>
      </c>
      <c r="AD250">
        <v>195423.75929455599</v>
      </c>
      <c r="AE250" s="1">
        <v>312</v>
      </c>
      <c r="AF250">
        <v>45798</v>
      </c>
      <c r="AG250" s="1">
        <v>71782.930637043202</v>
      </c>
      <c r="AH250" s="1">
        <v>60.299998520925698</v>
      </c>
      <c r="AI250">
        <v>22.4867996183375</v>
      </c>
      <c r="AJ250">
        <v>33.333798801689703</v>
      </c>
      <c r="AK250">
        <v>0.5</v>
      </c>
      <c r="AL250">
        <v>0.27840599999999999</v>
      </c>
      <c r="AM250">
        <v>0.40134300000000001</v>
      </c>
      <c r="AN250">
        <v>0</v>
      </c>
      <c r="AO250" s="1">
        <v>0.73776316493750904</v>
      </c>
      <c r="AP250">
        <v>1776.03352134688</v>
      </c>
      <c r="AQ250" s="1">
        <v>2451.04711244195</v>
      </c>
      <c r="AR250" s="1">
        <v>8972.6309641087992</v>
      </c>
      <c r="AS250" s="1">
        <v>714.90418955468101</v>
      </c>
      <c r="AT250">
        <v>206.40518423386001</v>
      </c>
      <c r="AU250">
        <v>14121.020971686199</v>
      </c>
      <c r="AV250" s="1">
        <v>5402.4013488245</v>
      </c>
      <c r="AW250" s="1">
        <v>0.36628294560000002</v>
      </c>
      <c r="AX250">
        <v>6385.7574963046</v>
      </c>
      <c r="AY250" s="1">
        <v>0.43295451680000002</v>
      </c>
      <c r="AZ250">
        <v>1593.6209022648</v>
      </c>
      <c r="BA250">
        <v>0.1080475367</v>
      </c>
      <c r="BB250">
        <v>1367.4773870433</v>
      </c>
      <c r="BC250" s="1">
        <v>9.2715000800000003E-2</v>
      </c>
      <c r="BD250">
        <v>14749.257134437201</v>
      </c>
      <c r="BE250" s="1">
        <v>0.59981033769349901</v>
      </c>
      <c r="BF250">
        <v>0.21582733411478</v>
      </c>
      <c r="BG250">
        <v>0.13579365560739301</v>
      </c>
      <c r="BH250">
        <v>4.1848825089948298E-2</v>
      </c>
      <c r="BI250">
        <v>6.7198474943799798E-3</v>
      </c>
    </row>
    <row r="251" spans="1:61" x14ac:dyDescent="0.25">
      <c r="A251" t="s">
        <v>1522</v>
      </c>
      <c r="B251" t="s">
        <v>897</v>
      </c>
      <c r="C251">
        <v>63</v>
      </c>
      <c r="D251">
        <v>265.65102876190502</v>
      </c>
      <c r="E251">
        <v>16736.014812000001</v>
      </c>
      <c r="F251">
        <v>0.115593570799748</v>
      </c>
      <c r="G251">
        <v>0.135846717286045</v>
      </c>
      <c r="H251" t="e">
        <v>#N/A</v>
      </c>
      <c r="I251">
        <v>0.114698161071617</v>
      </c>
      <c r="J251">
        <v>0.57088068615896403</v>
      </c>
      <c r="K251">
        <v>6.2483532015685898E-2</v>
      </c>
      <c r="L251">
        <v>0.32787113296876702</v>
      </c>
      <c r="M251">
        <v>9.6393821430137694E-2</v>
      </c>
      <c r="N251">
        <v>0.10846547703558899</v>
      </c>
      <c r="O251">
        <v>77257.801620336002</v>
      </c>
      <c r="P251" s="1">
        <v>0.27314285714285702</v>
      </c>
      <c r="Q251">
        <v>0.108571428571429</v>
      </c>
      <c r="R251">
        <v>0.61828571428571399</v>
      </c>
      <c r="S251">
        <v>103.75</v>
      </c>
      <c r="T251">
        <v>109374.54072289199</v>
      </c>
      <c r="U251" s="1">
        <v>161.310986139759</v>
      </c>
      <c r="V251">
        <v>313379.24403839803</v>
      </c>
      <c r="W251" s="1">
        <v>0.79710958317053404</v>
      </c>
      <c r="X251">
        <v>0.168450890722249</v>
      </c>
      <c r="Y251">
        <v>3.4439526107217101E-2</v>
      </c>
      <c r="Z251">
        <v>0.20289041682946601</v>
      </c>
      <c r="AA251">
        <v>313.37924403839799</v>
      </c>
      <c r="AB251">
        <v>8224.2434382472602</v>
      </c>
      <c r="AC251" s="1">
        <v>804.41430479298003</v>
      </c>
      <c r="AD251">
        <v>225108.334915163</v>
      </c>
      <c r="AE251" s="1">
        <v>407</v>
      </c>
      <c r="AF251">
        <v>62000</v>
      </c>
      <c r="AG251" s="1">
        <v>118195.490986791</v>
      </c>
      <c r="AH251" s="1">
        <v>64.139995391573905</v>
      </c>
      <c r="AI251">
        <v>23.249299814361599</v>
      </c>
      <c r="AJ251">
        <v>32.665599822157397</v>
      </c>
      <c r="AK251">
        <v>2</v>
      </c>
      <c r="AL251">
        <v>1.098142</v>
      </c>
      <c r="AM251">
        <v>1.4016059999999999</v>
      </c>
      <c r="AN251">
        <v>0</v>
      </c>
      <c r="AO251">
        <v>0.52849161590416005</v>
      </c>
      <c r="AP251">
        <v>1494.2085018991199</v>
      </c>
      <c r="AQ251" s="1">
        <v>2946.05641330141</v>
      </c>
      <c r="AR251" s="1">
        <v>8158.8301434875702</v>
      </c>
      <c r="AS251" s="1">
        <v>1225.6624764273099</v>
      </c>
      <c r="AT251">
        <v>404.38352057070301</v>
      </c>
      <c r="AU251">
        <v>14229.141055686099</v>
      </c>
      <c r="AV251" s="1">
        <v>3872.7554060274001</v>
      </c>
      <c r="AW251" s="1">
        <v>0.27886813859999998</v>
      </c>
      <c r="AX251">
        <v>7393.1451355828003</v>
      </c>
      <c r="AY251" s="1">
        <v>0.53236324180000005</v>
      </c>
      <c r="AZ251">
        <v>1988.7313676894</v>
      </c>
      <c r="BA251">
        <v>0.1432039353</v>
      </c>
      <c r="BB251">
        <v>632.77532484109997</v>
      </c>
      <c r="BC251" s="1">
        <v>4.5564684199999997E-2</v>
      </c>
      <c r="BD251">
        <v>13887.407234140701</v>
      </c>
      <c r="BE251" s="1">
        <v>0.54574415095367401</v>
      </c>
      <c r="BF251">
        <v>0.20982414805135999</v>
      </c>
      <c r="BG251">
        <v>0.189265953708422</v>
      </c>
      <c r="BH251">
        <v>4.5115314114132499E-2</v>
      </c>
      <c r="BI251">
        <v>1.00504331724116E-2</v>
      </c>
    </row>
    <row r="252" spans="1:61" x14ac:dyDescent="0.25">
      <c r="A252" t="s">
        <v>1553</v>
      </c>
      <c r="B252" t="s">
        <v>928</v>
      </c>
      <c r="C252">
        <v>31</v>
      </c>
      <c r="D252">
        <v>45.308140935483898</v>
      </c>
      <c r="E252">
        <v>1404.552369</v>
      </c>
      <c r="F252" t="e">
        <v>#N/A</v>
      </c>
      <c r="G252">
        <v>1.7094000187824299E-2</v>
      </c>
      <c r="H252" t="e">
        <v>#N/A</v>
      </c>
      <c r="I252">
        <v>3.4757538423561697E-2</v>
      </c>
      <c r="J252">
        <v>0.89941434212587301</v>
      </c>
      <c r="K252">
        <v>4.3932344457452199E-2</v>
      </c>
      <c r="L252">
        <v>0.475454881439069</v>
      </c>
      <c r="M252">
        <v>1.4141778105769699E-2</v>
      </c>
      <c r="N252">
        <v>0.18909911043607799</v>
      </c>
      <c r="O252">
        <v>61570.399436846303</v>
      </c>
      <c r="P252" s="1">
        <v>0.26724137931034497</v>
      </c>
      <c r="Q252">
        <v>0.22413793103448301</v>
      </c>
      <c r="R252">
        <v>0.50862068965517204</v>
      </c>
      <c r="S252">
        <v>11</v>
      </c>
      <c r="T252">
        <v>96942.818181818206</v>
      </c>
      <c r="U252" s="1">
        <v>127.68657899999999</v>
      </c>
      <c r="V252">
        <v>197759.397321553</v>
      </c>
      <c r="W252" s="1">
        <v>0.93285858401158095</v>
      </c>
      <c r="X252">
        <v>3.5740738080603303E-2</v>
      </c>
      <c r="Y252">
        <v>3.1400677907815297E-2</v>
      </c>
      <c r="Z252">
        <v>6.7141415988418607E-2</v>
      </c>
      <c r="AA252">
        <v>197.759397321553</v>
      </c>
      <c r="AB252">
        <v>4871.8432655322404</v>
      </c>
      <c r="AC252" s="1">
        <v>818.01315163350796</v>
      </c>
      <c r="AD252">
        <v>147648.73165143601</v>
      </c>
      <c r="AE252" s="1">
        <v>139</v>
      </c>
      <c r="AF252">
        <v>49362</v>
      </c>
      <c r="AG252" s="1">
        <v>79100.307460437107</v>
      </c>
      <c r="AH252" s="1">
        <v>27.339955698031201</v>
      </c>
      <c r="AI252">
        <v>24.5</v>
      </c>
      <c r="AJ252">
        <v>25.787839197700901</v>
      </c>
      <c r="AK252">
        <v>3.7</v>
      </c>
      <c r="AL252">
        <v>3.7</v>
      </c>
      <c r="AM252">
        <v>3.7</v>
      </c>
      <c r="AN252">
        <v>1197.5911024218999</v>
      </c>
      <c r="AO252" s="1">
        <v>1.0597212426566001</v>
      </c>
      <c r="AP252">
        <v>1850.8963691050501</v>
      </c>
      <c r="AQ252" s="1">
        <v>3378.9810937266702</v>
      </c>
      <c r="AR252" s="1">
        <v>8124.75815915982</v>
      </c>
      <c r="AS252" s="1">
        <v>1073.76313143366</v>
      </c>
      <c r="AT252">
        <v>399.90007663430902</v>
      </c>
      <c r="AU252">
        <v>14828.298830059501</v>
      </c>
      <c r="AV252" s="1">
        <v>8195.5502064536995</v>
      </c>
      <c r="AW252" s="1">
        <v>0.53695347569999996</v>
      </c>
      <c r="AX252">
        <v>5297.1106188919002</v>
      </c>
      <c r="AY252" s="1">
        <v>0.34705442419999999</v>
      </c>
      <c r="AZ252">
        <v>1104.0149559219001</v>
      </c>
      <c r="BA252" s="1">
        <v>7.2332504000000006E-2</v>
      </c>
      <c r="BB252">
        <v>666.37879746739998</v>
      </c>
      <c r="BC252" s="1">
        <v>4.3659596100000003E-2</v>
      </c>
      <c r="BD252">
        <v>15263.0545787349</v>
      </c>
      <c r="BE252" s="1">
        <v>0.48785196330736902</v>
      </c>
      <c r="BF252">
        <v>0.19786688687326501</v>
      </c>
      <c r="BG252">
        <v>0.274531277306858</v>
      </c>
      <c r="BH252">
        <v>2.4508689125363099E-2</v>
      </c>
      <c r="BI252">
        <v>1.5241183387145399E-2</v>
      </c>
    </row>
    <row r="253" spans="1:61" x14ac:dyDescent="0.25">
      <c r="A253" t="s">
        <v>1614</v>
      </c>
      <c r="B253" t="s">
        <v>990</v>
      </c>
      <c r="C253">
        <v>7</v>
      </c>
      <c r="D253">
        <v>78.839424142857197</v>
      </c>
      <c r="E253">
        <v>551.87596900000005</v>
      </c>
      <c r="F253" t="e">
        <v>#N/A</v>
      </c>
      <c r="G253">
        <v>2.6807876885763599E-2</v>
      </c>
      <c r="H253" t="e">
        <v>#N/A</v>
      </c>
      <c r="I253">
        <v>6.4093443450215504E-2</v>
      </c>
      <c r="J253">
        <v>0.84180386140276597</v>
      </c>
      <c r="K253">
        <v>6.1686058675089799E-2</v>
      </c>
      <c r="L253">
        <v>0.99980942702717601</v>
      </c>
      <c r="M253">
        <v>2.3466229646231698E-2</v>
      </c>
      <c r="N253">
        <v>0.21824514992636801</v>
      </c>
      <c r="O253">
        <v>55339.455231388303</v>
      </c>
      <c r="P253" s="1">
        <v>0.266666666666667</v>
      </c>
      <c r="Q253">
        <v>0.3</v>
      </c>
      <c r="R253">
        <v>0.43333333333333302</v>
      </c>
      <c r="S253">
        <v>7</v>
      </c>
      <c r="T253">
        <v>92560.428571428594</v>
      </c>
      <c r="U253" s="1">
        <v>78.839424142857197</v>
      </c>
      <c r="V253">
        <v>132311.34186239599</v>
      </c>
      <c r="W253" s="1">
        <v>0.77598763069291798</v>
      </c>
      <c r="X253">
        <v>0.13671275256113299</v>
      </c>
      <c r="Y253">
        <v>8.7299616745949202E-2</v>
      </c>
      <c r="Z253">
        <v>0.22401236930708199</v>
      </c>
      <c r="AA253">
        <v>132.31134186239601</v>
      </c>
      <c r="AB253">
        <v>2709.2518681493798</v>
      </c>
      <c r="AC253" s="1">
        <v>306.43126263756602</v>
      </c>
      <c r="AD253" s="1">
        <v>95580.9523892172</v>
      </c>
      <c r="AE253" s="1">
        <v>38</v>
      </c>
      <c r="AF253">
        <v>35761</v>
      </c>
      <c r="AG253" s="1">
        <v>48673.094639311697</v>
      </c>
      <c r="AH253" s="1">
        <v>25.089849197671398</v>
      </c>
      <c r="AI253">
        <v>20.035582811042101</v>
      </c>
      <c r="AJ253">
        <v>20.032075522729802</v>
      </c>
      <c r="AK253">
        <v>0</v>
      </c>
      <c r="AL253">
        <v>0</v>
      </c>
      <c r="AM253">
        <v>0</v>
      </c>
      <c r="AN253">
        <v>1493.0550092497299</v>
      </c>
      <c r="AO253">
        <v>1.52807219015202</v>
      </c>
      <c r="AP253">
        <v>3185.57313373433</v>
      </c>
      <c r="AQ253" s="1">
        <v>4330.3592188120801</v>
      </c>
      <c r="AR253" s="1">
        <v>11591.9635558547</v>
      </c>
      <c r="AS253" s="1">
        <v>1698.6428883624801</v>
      </c>
      <c r="AT253" s="1">
        <v>992.578950289462</v>
      </c>
      <c r="AU253" s="1">
        <v>21799.117747052998</v>
      </c>
      <c r="AV253" s="1">
        <v>15048.4165001783</v>
      </c>
      <c r="AW253" s="1">
        <v>0.67693598170000002</v>
      </c>
      <c r="AX253">
        <v>3640.2888554445999</v>
      </c>
      <c r="AY253" s="1">
        <v>0.16375427340000001</v>
      </c>
      <c r="AZ253">
        <v>900.28872956839996</v>
      </c>
      <c r="BA253">
        <v>4.0498469400000001E-2</v>
      </c>
      <c r="BB253">
        <v>2641.1974069811999</v>
      </c>
      <c r="BC253" s="1">
        <v>0.1188112756</v>
      </c>
      <c r="BD253">
        <v>22230.1914921725</v>
      </c>
      <c r="BE253" s="1">
        <v>0.48643914402675698</v>
      </c>
      <c r="BF253">
        <v>0.17632968288603301</v>
      </c>
      <c r="BG253">
        <v>0.29695458960197102</v>
      </c>
      <c r="BH253">
        <v>2.8901961751291099E-2</v>
      </c>
      <c r="BI253">
        <v>1.1374621733946899E-2</v>
      </c>
    </row>
    <row r="254" spans="1:61" x14ac:dyDescent="0.25">
      <c r="A254" t="s">
        <v>1705</v>
      </c>
      <c r="B254" t="s">
        <v>1088</v>
      </c>
      <c r="C254">
        <v>70</v>
      </c>
      <c r="D254">
        <v>31.989760242857098</v>
      </c>
      <c r="E254">
        <v>2239.2832170000001</v>
      </c>
      <c r="F254" t="e">
        <v>#N/A</v>
      </c>
      <c r="G254">
        <v>6.5839586885910201E-3</v>
      </c>
      <c r="H254" t="e">
        <v>#N/A</v>
      </c>
      <c r="I254">
        <v>1.85155329290752E-2</v>
      </c>
      <c r="J254">
        <v>0.95236294955220802</v>
      </c>
      <c r="K254">
        <v>1.8080779612485099E-2</v>
      </c>
      <c r="L254">
        <v>0.34536567999155199</v>
      </c>
      <c r="M254">
        <v>9.2177359990592393E-3</v>
      </c>
      <c r="N254">
        <v>0.15235644731552</v>
      </c>
      <c r="O254">
        <v>69100.823519790603</v>
      </c>
      <c r="P254" s="1">
        <v>0.20382165605095501</v>
      </c>
      <c r="Q254">
        <v>0.14012738853503201</v>
      </c>
      <c r="R254">
        <v>0.65605095541401304</v>
      </c>
      <c r="S254">
        <v>18.260000000000002</v>
      </c>
      <c r="T254">
        <v>97453.546549835693</v>
      </c>
      <c r="U254" s="1">
        <v>122.63325394304501</v>
      </c>
      <c r="V254">
        <v>287241.12926712498</v>
      </c>
      <c r="W254" s="1">
        <v>0.90173142000090001</v>
      </c>
      <c r="X254">
        <v>3.7292022639299802E-2</v>
      </c>
      <c r="Y254">
        <v>6.0976557359799698E-2</v>
      </c>
      <c r="Z254">
        <v>9.8268579999099506E-2</v>
      </c>
      <c r="AA254">
        <v>287.24112926712502</v>
      </c>
      <c r="AB254">
        <v>6148.1919283281104</v>
      </c>
      <c r="AC254" s="1">
        <v>906.39488769946001</v>
      </c>
      <c r="AD254">
        <v>200261.42716989899</v>
      </c>
      <c r="AE254" s="1">
        <v>327</v>
      </c>
      <c r="AF254">
        <v>52772</v>
      </c>
      <c r="AG254" s="1">
        <v>92844.531278214898</v>
      </c>
      <c r="AH254" s="1">
        <v>43.029994908338601</v>
      </c>
      <c r="AI254">
        <v>19.999998620705099</v>
      </c>
      <c r="AJ254">
        <v>19.9999916620669</v>
      </c>
      <c r="AK254">
        <v>2.7</v>
      </c>
      <c r="AL254">
        <v>2.7</v>
      </c>
      <c r="AM254">
        <v>2.7</v>
      </c>
      <c r="AN254">
        <v>3071.6530931781599</v>
      </c>
      <c r="AO254" s="1">
        <v>0.99782517892597999</v>
      </c>
      <c r="AP254">
        <v>1806.69360145524</v>
      </c>
      <c r="AQ254" s="1">
        <v>3174.3548185579998</v>
      </c>
      <c r="AR254" s="1">
        <v>8896.1560595664305</v>
      </c>
      <c r="AS254" s="1">
        <v>1021.05150551843</v>
      </c>
      <c r="AT254">
        <v>196.23093973289099</v>
      </c>
      <c r="AU254">
        <v>15094.486924831001</v>
      </c>
      <c r="AV254" s="1">
        <v>5510.7574473097002</v>
      </c>
      <c r="AW254" s="1">
        <v>0.33758560910000002</v>
      </c>
      <c r="AX254">
        <v>8595.6232709883006</v>
      </c>
      <c r="AY254" s="1">
        <v>0.52656259059999999</v>
      </c>
      <c r="AZ254">
        <v>1600.0345948882</v>
      </c>
      <c r="BA254">
        <v>9.8017134399999997E-2</v>
      </c>
      <c r="BB254">
        <v>617.61420325730001</v>
      </c>
      <c r="BC254" s="1">
        <v>3.7834665900000002E-2</v>
      </c>
      <c r="BD254">
        <v>16324.029516443499</v>
      </c>
      <c r="BE254" s="1">
        <v>0.58101972736146301</v>
      </c>
      <c r="BF254">
        <v>0.23644955263522499</v>
      </c>
      <c r="BG254">
        <v>0.13485085452324899</v>
      </c>
      <c r="BH254">
        <v>3.63131537504916E-2</v>
      </c>
      <c r="BI254">
        <v>1.1366711729571599E-2</v>
      </c>
    </row>
    <row r="255" spans="1:61" x14ac:dyDescent="0.25">
      <c r="A255" t="s">
        <v>1757</v>
      </c>
      <c r="B255" t="s">
        <v>1142</v>
      </c>
      <c r="C255">
        <v>138</v>
      </c>
      <c r="D255">
        <v>19.6522412463768</v>
      </c>
      <c r="E255">
        <v>2712.0092920000002</v>
      </c>
      <c r="F255">
        <v>2.5282768370495399E-2</v>
      </c>
      <c r="G255">
        <v>4.3857841583775703E-2</v>
      </c>
      <c r="H255" t="e">
        <v>#N/A</v>
      </c>
      <c r="I255">
        <v>2.7613706491952501E-2</v>
      </c>
      <c r="J255">
        <v>0.86721412687156696</v>
      </c>
      <c r="K255">
        <v>3.5888315265746901E-2</v>
      </c>
      <c r="L255">
        <v>0.39610748381587002</v>
      </c>
      <c r="M255">
        <v>2.8918915202887099E-2</v>
      </c>
      <c r="N255">
        <v>0.148675998101165</v>
      </c>
      <c r="O255">
        <v>68827.707395498393</v>
      </c>
      <c r="P255" s="1">
        <v>0.21465968586387399</v>
      </c>
      <c r="Q255">
        <v>0.109947643979058</v>
      </c>
      <c r="R255">
        <v>0.67539267015706805</v>
      </c>
      <c r="S255">
        <v>14.1</v>
      </c>
      <c r="T255">
        <v>112440.29078014199</v>
      </c>
      <c r="U255" s="1">
        <v>192.341084539007</v>
      </c>
      <c r="V255">
        <v>421114.15450120799</v>
      </c>
      <c r="W255" s="1">
        <v>0.76271365346383402</v>
      </c>
      <c r="X255">
        <v>0.18766139945563501</v>
      </c>
      <c r="Y255">
        <v>4.96249470805308E-2</v>
      </c>
      <c r="Z255">
        <v>0.23728634653616601</v>
      </c>
      <c r="AA255">
        <v>421.11415450120802</v>
      </c>
      <c r="AB255">
        <v>9016.0753033290093</v>
      </c>
      <c r="AC255" s="1">
        <v>1059.9778874209001</v>
      </c>
      <c r="AD255">
        <v>296857.77974596102</v>
      </c>
      <c r="AE255" s="1">
        <v>520</v>
      </c>
      <c r="AF255">
        <v>45354</v>
      </c>
      <c r="AG255" s="1">
        <v>81213.998971722394</v>
      </c>
      <c r="AH255" s="1">
        <v>48.299971733538698</v>
      </c>
      <c r="AI255">
        <v>19.9999988519853</v>
      </c>
      <c r="AJ255">
        <v>20.0301966749876</v>
      </c>
      <c r="AK255">
        <v>2</v>
      </c>
      <c r="AL255">
        <v>2</v>
      </c>
      <c r="AM255">
        <v>2</v>
      </c>
      <c r="AN255">
        <v>3427.2020370349101</v>
      </c>
      <c r="AO255" s="1">
        <v>1.27489037160518</v>
      </c>
      <c r="AP255">
        <v>1858.33829731583</v>
      </c>
      <c r="AQ255" s="1">
        <v>2990.4256021258502</v>
      </c>
      <c r="AR255" s="1">
        <v>8931.4068913595693</v>
      </c>
      <c r="AS255" s="1">
        <v>1112.3128334768301</v>
      </c>
      <c r="AT255">
        <v>482.80761200282802</v>
      </c>
      <c r="AU255">
        <v>15375.2912362809</v>
      </c>
      <c r="AV255" s="1">
        <v>4130.4366062189001</v>
      </c>
      <c r="AW255" s="1">
        <v>0.2249677152</v>
      </c>
      <c r="AX255">
        <v>12064.7254274639</v>
      </c>
      <c r="AY255" s="1">
        <v>0.65711545100000002</v>
      </c>
      <c r="AZ255">
        <v>1515.4058867749</v>
      </c>
      <c r="BA255" s="1">
        <v>8.2537860399999996E-2</v>
      </c>
      <c r="BB255">
        <v>649.56256842940002</v>
      </c>
      <c r="BC255" s="1">
        <v>3.5378973399999999E-2</v>
      </c>
      <c r="BD255">
        <v>18360.130488887098</v>
      </c>
      <c r="BE255" s="1">
        <v>0.54315083857268398</v>
      </c>
      <c r="BF255">
        <v>0.20166294820785099</v>
      </c>
      <c r="BG255">
        <v>0.21053642343621501</v>
      </c>
      <c r="BH255">
        <v>1.8268072956046599E-2</v>
      </c>
      <c r="BI255">
        <v>2.63817168272042E-2</v>
      </c>
    </row>
    <row r="256" spans="1:61" x14ac:dyDescent="0.25">
      <c r="A256" t="s">
        <v>1326</v>
      </c>
      <c r="B256" t="s">
        <v>690</v>
      </c>
      <c r="C256">
        <v>33</v>
      </c>
      <c r="D256">
        <v>17.246558181818202</v>
      </c>
      <c r="E256">
        <v>569.13642000000004</v>
      </c>
      <c r="F256" t="e">
        <v>#N/A</v>
      </c>
      <c r="G256">
        <v>2.4779184728204898E-2</v>
      </c>
      <c r="H256" t="e">
        <v>#N/A</v>
      </c>
      <c r="I256" t="e">
        <v>#N/A</v>
      </c>
      <c r="J256">
        <v>0.89531068902748201</v>
      </c>
      <c r="K256">
        <v>6.1125040353413401E-2</v>
      </c>
      <c r="L256">
        <v>1</v>
      </c>
      <c r="M256" t="e">
        <v>#N/A</v>
      </c>
      <c r="N256">
        <v>0.17170959424685001</v>
      </c>
      <c r="O256">
        <v>54750.405867405898</v>
      </c>
      <c r="P256" s="1">
        <v>0.31147540983606598</v>
      </c>
      <c r="Q256">
        <v>0.16393442622950799</v>
      </c>
      <c r="R256">
        <v>0.52459016393442603</v>
      </c>
      <c r="S256">
        <v>5.5</v>
      </c>
      <c r="T256">
        <v>76378.727272727294</v>
      </c>
      <c r="U256" s="1">
        <v>103.479349090909</v>
      </c>
      <c r="V256">
        <v>406674.99366847798</v>
      </c>
      <c r="W256" s="1">
        <v>0.70924766546030504</v>
      </c>
      <c r="X256">
        <v>0.14296605085556</v>
      </c>
      <c r="Y256">
        <v>0.14778628368413399</v>
      </c>
      <c r="Z256">
        <v>0.29075233453969501</v>
      </c>
      <c r="AA256">
        <v>406.67499366847801</v>
      </c>
      <c r="AB256">
        <v>12142.375284997601</v>
      </c>
      <c r="AC256" s="1">
        <v>1309.71780017171</v>
      </c>
      <c r="AD256">
        <v>277331.87893071701</v>
      </c>
      <c r="AE256" s="1">
        <v>493</v>
      </c>
      <c r="AF256">
        <v>41393</v>
      </c>
      <c r="AG256" s="1">
        <v>83636.057060755295</v>
      </c>
      <c r="AH256" s="1">
        <v>40.249976173533902</v>
      </c>
      <c r="AI256">
        <v>27.749997273965899</v>
      </c>
      <c r="AJ256">
        <v>29.571169537624701</v>
      </c>
      <c r="AK256">
        <v>1.5</v>
      </c>
      <c r="AL256">
        <v>0.64776199999999995</v>
      </c>
      <c r="AM256">
        <v>1.3457239999999999</v>
      </c>
      <c r="AN256">
        <v>0</v>
      </c>
      <c r="AO256" s="1">
        <v>1.10801596634082</v>
      </c>
      <c r="AP256">
        <v>2850.69015614921</v>
      </c>
      <c r="AQ256" s="1">
        <v>3680.82386996074</v>
      </c>
      <c r="AR256" s="1">
        <v>10366.5396426396</v>
      </c>
      <c r="AS256" s="1">
        <v>1272.053631711</v>
      </c>
      <c r="AT256" s="1">
        <v>1436.2155034815701</v>
      </c>
      <c r="AU256">
        <v>19606.322803942199</v>
      </c>
      <c r="AV256" s="1">
        <v>8102.1554892938002</v>
      </c>
      <c r="AW256" s="1">
        <v>0.3120978271</v>
      </c>
      <c r="AX256">
        <v>11007.756567800399</v>
      </c>
      <c r="AY256" s="1">
        <v>0.42402258399999998</v>
      </c>
      <c r="AZ256">
        <v>2141.2046731871001</v>
      </c>
      <c r="BA256">
        <v>8.2479943400000005E-2</v>
      </c>
      <c r="BB256">
        <v>4709.1905351403002</v>
      </c>
      <c r="BC256" s="1">
        <v>0.18139964550000001</v>
      </c>
      <c r="BD256">
        <v>25960.307265421601</v>
      </c>
      <c r="BE256" s="1">
        <v>0.464167471124942</v>
      </c>
      <c r="BF256">
        <v>0.242788073111776</v>
      </c>
      <c r="BG256">
        <v>0.22879897049994799</v>
      </c>
      <c r="BH256">
        <v>3.4684729647318599E-2</v>
      </c>
      <c r="BI256">
        <v>2.9560755616015899E-2</v>
      </c>
    </row>
    <row r="257" spans="1:61" x14ac:dyDescent="0.25">
      <c r="A257" t="s">
        <v>1459</v>
      </c>
      <c r="B257" t="s">
        <v>833</v>
      </c>
      <c r="C257">
        <v>182</v>
      </c>
      <c r="D257">
        <v>7.5346824450549397</v>
      </c>
      <c r="E257">
        <v>1371.3122049999999</v>
      </c>
      <c r="F257" t="e">
        <v>#N/A</v>
      </c>
      <c r="G257" t="e">
        <v>#N/A</v>
      </c>
      <c r="H257" t="e">
        <v>#N/A</v>
      </c>
      <c r="I257">
        <v>2.9259751014419799E-2</v>
      </c>
      <c r="J257">
        <v>0.91734202057320102</v>
      </c>
      <c r="K257">
        <v>4.30282274521619E-2</v>
      </c>
      <c r="L257">
        <v>0.450453779505531</v>
      </c>
      <c r="M257" t="e">
        <v>#N/A</v>
      </c>
      <c r="N257">
        <v>0.18311071438409801</v>
      </c>
      <c r="O257">
        <v>63650.732826187203</v>
      </c>
      <c r="P257" s="1">
        <v>0.160919540229885</v>
      </c>
      <c r="Q257">
        <v>0.126436781609195</v>
      </c>
      <c r="R257">
        <v>0.71264367816092</v>
      </c>
      <c r="S257">
        <v>12</v>
      </c>
      <c r="T257">
        <v>96136.25</v>
      </c>
      <c r="U257" s="1">
        <v>114.276017083333</v>
      </c>
      <c r="V257">
        <v>276083.83314870298</v>
      </c>
      <c r="W257" s="1">
        <v>0.91203203257246002</v>
      </c>
      <c r="X257">
        <v>5.7802577637078197E-2</v>
      </c>
      <c r="Y257">
        <v>3.0165389790461399E-2</v>
      </c>
      <c r="Z257">
        <v>8.7967967427539706E-2</v>
      </c>
      <c r="AA257">
        <v>276.08383314870298</v>
      </c>
      <c r="AB257">
        <v>5584.2790373181297</v>
      </c>
      <c r="AC257" s="1">
        <v>814.15414807016896</v>
      </c>
      <c r="AD257">
        <v>216556.51184860099</v>
      </c>
      <c r="AE257" s="1">
        <v>386</v>
      </c>
      <c r="AF257">
        <v>45887.5</v>
      </c>
      <c r="AG257" s="1">
        <v>68246.8073394495</v>
      </c>
      <c r="AH257" s="1">
        <v>26.099927061178398</v>
      </c>
      <c r="AI257">
        <v>20.013799306681001</v>
      </c>
      <c r="AJ257">
        <v>20.521762812735801</v>
      </c>
      <c r="AK257">
        <v>2.5</v>
      </c>
      <c r="AL257">
        <v>0.66557100000000002</v>
      </c>
      <c r="AM257">
        <v>1.1304129999999999</v>
      </c>
      <c r="AN257">
        <v>0</v>
      </c>
      <c r="AO257">
        <v>0.83054422122250804</v>
      </c>
      <c r="AP257">
        <v>1920.8221369254099</v>
      </c>
      <c r="AQ257" s="1">
        <v>3495.5582270195</v>
      </c>
      <c r="AR257" s="1">
        <v>9195.73301690259</v>
      </c>
      <c r="AS257" s="1">
        <v>874.73323407050202</v>
      </c>
      <c r="AT257">
        <v>335.622091250913</v>
      </c>
      <c r="AU257">
        <v>15822.4687061689</v>
      </c>
      <c r="AV257" s="1">
        <v>8283.8031077101004</v>
      </c>
      <c r="AW257" s="1">
        <v>0.53758750219999996</v>
      </c>
      <c r="AX257">
        <v>4584.2038152133</v>
      </c>
      <c r="AY257" s="1">
        <v>0.29749749559999999</v>
      </c>
      <c r="AZ257">
        <v>1523.214254621</v>
      </c>
      <c r="BA257">
        <v>9.88508461E-2</v>
      </c>
      <c r="BB257">
        <v>1017.996993486</v>
      </c>
      <c r="BC257" s="1">
        <v>6.6064155999999999E-2</v>
      </c>
      <c r="BD257">
        <v>15409.218171030399</v>
      </c>
      <c r="BE257" s="1">
        <v>0.53752541592818803</v>
      </c>
      <c r="BF257">
        <v>0.23726148075777001</v>
      </c>
      <c r="BG257">
        <v>0.18304689808204599</v>
      </c>
      <c r="BH257">
        <v>2.5550335661873501E-2</v>
      </c>
      <c r="BI257">
        <v>1.6615869570122701E-2</v>
      </c>
    </row>
    <row r="258" spans="1:61" x14ac:dyDescent="0.25">
      <c r="A258" t="s">
        <v>1766</v>
      </c>
      <c r="B258" t="s">
        <v>1154</v>
      </c>
      <c r="C258">
        <v>83</v>
      </c>
      <c r="D258">
        <v>8.8785310000000006</v>
      </c>
      <c r="E258">
        <v>736.91807300000005</v>
      </c>
      <c r="F258" t="e">
        <v>#N/A</v>
      </c>
      <c r="G258" t="e">
        <v>#N/A</v>
      </c>
      <c r="H258" t="e">
        <v>#N/A</v>
      </c>
      <c r="I258">
        <v>2.2342827595028501E-2</v>
      </c>
      <c r="J258">
        <v>0.92360974166953602</v>
      </c>
      <c r="K258">
        <v>3.9572954622157798E-2</v>
      </c>
      <c r="L258">
        <v>0.46559431939520202</v>
      </c>
      <c r="M258" t="e">
        <v>#N/A</v>
      </c>
      <c r="N258">
        <v>0.19432677752115701</v>
      </c>
      <c r="O258">
        <v>59835.031270791696</v>
      </c>
      <c r="P258" s="1">
        <v>0.231884057971014</v>
      </c>
      <c r="Q258">
        <v>0.28985507246376802</v>
      </c>
      <c r="R258">
        <v>0.47826086956521702</v>
      </c>
      <c r="S258">
        <v>8.9</v>
      </c>
      <c r="T258">
        <v>84818.4269662921</v>
      </c>
      <c r="U258" s="1">
        <v>82.799783483146101</v>
      </c>
      <c r="V258">
        <v>243052.37795409601</v>
      </c>
      <c r="W258" s="1">
        <v>0.93314811722358504</v>
      </c>
      <c r="X258">
        <v>2.85589796956267E-2</v>
      </c>
      <c r="Y258">
        <v>3.8292903080788102E-2</v>
      </c>
      <c r="Z258">
        <v>6.6851882776414795E-2</v>
      </c>
      <c r="AA258">
        <v>243.05237795409599</v>
      </c>
      <c r="AB258">
        <v>4945.5022661657504</v>
      </c>
      <c r="AC258" s="1">
        <v>588.16572137456603</v>
      </c>
      <c r="AD258">
        <v>193751.07283790599</v>
      </c>
      <c r="AE258" s="1">
        <v>304</v>
      </c>
      <c r="AF258">
        <v>48398</v>
      </c>
      <c r="AG258" s="1">
        <v>79604.705189547298</v>
      </c>
      <c r="AH258" s="1">
        <v>25.5997188942981</v>
      </c>
      <c r="AI258">
        <v>19.999991623581501</v>
      </c>
      <c r="AJ258">
        <v>24.658908075750901</v>
      </c>
      <c r="AK258">
        <v>0.25</v>
      </c>
      <c r="AL258">
        <v>0.204267</v>
      </c>
      <c r="AM258">
        <v>0.244116</v>
      </c>
      <c r="AN258">
        <v>4558.0149721745202</v>
      </c>
      <c r="AO258" s="1">
        <v>1.3132328423950299</v>
      </c>
      <c r="AP258">
        <v>3172.4453038350198</v>
      </c>
      <c r="AQ258" s="1">
        <v>4322.4283902180796</v>
      </c>
      <c r="AR258" s="1">
        <v>8028.0676736774803</v>
      </c>
      <c r="AS258" s="1">
        <v>1207.75353816027</v>
      </c>
      <c r="AT258">
        <v>492.47146093538697</v>
      </c>
      <c r="AU258">
        <v>17223.166366826201</v>
      </c>
      <c r="AV258" s="1">
        <v>11159.645141593899</v>
      </c>
      <c r="AW258" s="1">
        <v>0.49025987300000001</v>
      </c>
      <c r="AX258">
        <v>8619.8900481332003</v>
      </c>
      <c r="AY258" s="1">
        <v>0.37868463969999999</v>
      </c>
      <c r="AZ258">
        <v>1433.708962403</v>
      </c>
      <c r="BA258">
        <v>6.2984975299999996E-2</v>
      </c>
      <c r="BB258">
        <v>1549.4695785097999</v>
      </c>
      <c r="BC258" s="1">
        <v>6.8070512E-2</v>
      </c>
      <c r="BD258">
        <v>22762.713730639902</v>
      </c>
      <c r="BE258" s="1">
        <v>0.488009407279138</v>
      </c>
      <c r="BF258">
        <v>0.17868932942829599</v>
      </c>
      <c r="BG258">
        <v>0.24857921909727801</v>
      </c>
      <c r="BH258">
        <v>7.1625677476462105E-2</v>
      </c>
      <c r="BI258">
        <v>1.3096366718825201E-2</v>
      </c>
    </row>
    <row r="259" spans="1:61" x14ac:dyDescent="0.25">
      <c r="A259" t="s">
        <v>1812</v>
      </c>
      <c r="B259" t="s">
        <v>1203</v>
      </c>
      <c r="C259">
        <v>90</v>
      </c>
      <c r="D259">
        <v>12.469231600000001</v>
      </c>
      <c r="E259">
        <v>1122.2308439999999</v>
      </c>
      <c r="F259" t="e">
        <v>#N/A</v>
      </c>
      <c r="G259" t="e">
        <v>#N/A</v>
      </c>
      <c r="H259" t="e">
        <v>#N/A</v>
      </c>
      <c r="I259">
        <v>1.07085940670815E-2</v>
      </c>
      <c r="J259">
        <v>0.93853179919054797</v>
      </c>
      <c r="K259">
        <v>4.2712732585619403E-2</v>
      </c>
      <c r="L259">
        <v>0.26970289429141597</v>
      </c>
      <c r="M259" t="e">
        <v>#N/A</v>
      </c>
      <c r="N259">
        <v>9.7899897250206494E-2</v>
      </c>
      <c r="O259">
        <v>65083.205244848803</v>
      </c>
      <c r="P259" s="1">
        <v>8.8888888888888906E-2</v>
      </c>
      <c r="Q259">
        <v>0.2</v>
      </c>
      <c r="R259">
        <v>0.71111111111111103</v>
      </c>
      <c r="S259">
        <v>13</v>
      </c>
      <c r="T259">
        <v>70274.461538461503</v>
      </c>
      <c r="U259" s="1">
        <v>86.325449538461498</v>
      </c>
      <c r="V259">
        <v>179549.297791355</v>
      </c>
      <c r="W259" s="1">
        <v>0.88935439634064795</v>
      </c>
      <c r="X259">
        <v>5.9986373906825603E-2</v>
      </c>
      <c r="Y259">
        <v>5.0659229752526798E-2</v>
      </c>
      <c r="Z259">
        <v>0.110645603659352</v>
      </c>
      <c r="AA259">
        <v>179.549297791355</v>
      </c>
      <c r="AB259">
        <v>3716.9865917533102</v>
      </c>
      <c r="AC259" s="1">
        <v>494.78699767407198</v>
      </c>
      <c r="AD259">
        <v>149834.42852657501</v>
      </c>
      <c r="AE259" s="1">
        <v>148</v>
      </c>
      <c r="AF259">
        <v>47026</v>
      </c>
      <c r="AG259" s="1">
        <v>90758.337639038393</v>
      </c>
      <c r="AH259" s="1">
        <v>33.5999968650871</v>
      </c>
      <c r="AI259">
        <v>20.0143927655817</v>
      </c>
      <c r="AJ259">
        <v>19.999917266484701</v>
      </c>
      <c r="AK259">
        <v>1.5</v>
      </c>
      <c r="AL259">
        <v>0.786825</v>
      </c>
      <c r="AM259">
        <v>1.145119</v>
      </c>
      <c r="AN259">
        <v>3854.1531923890002</v>
      </c>
      <c r="AO259">
        <v>1.3643809328495</v>
      </c>
      <c r="AP259">
        <v>1600.5978089121199</v>
      </c>
      <c r="AQ259" s="1">
        <v>2643.1814771970398</v>
      </c>
      <c r="AR259" s="1">
        <v>8881.8370153440501</v>
      </c>
      <c r="AS259" s="1">
        <v>687.73665786003005</v>
      </c>
      <c r="AT259" s="1">
        <v>1428.1339250019801</v>
      </c>
      <c r="AU259">
        <v>15241.4868843152</v>
      </c>
      <c r="AV259" s="1">
        <v>8181.4300848614002</v>
      </c>
      <c r="AW259" s="1">
        <v>0.44767455379999999</v>
      </c>
      <c r="AX259">
        <v>7216.5471036464996</v>
      </c>
      <c r="AY259" s="1">
        <v>0.39487772570000002</v>
      </c>
      <c r="AZ259">
        <v>1728.1267021312999</v>
      </c>
      <c r="BA259">
        <v>9.4560283699999997E-2</v>
      </c>
      <c r="BB259">
        <v>1149.2928583728001</v>
      </c>
      <c r="BC259" s="1">
        <v>6.2887436800000002E-2</v>
      </c>
      <c r="BD259">
        <v>18275.396749012001</v>
      </c>
      <c r="BE259" s="1">
        <v>0.532383326207026</v>
      </c>
      <c r="BF259">
        <v>0.25339731852370001</v>
      </c>
      <c r="BG259">
        <v>0.16547783282173301</v>
      </c>
      <c r="BH259">
        <v>3.2090498761919897E-2</v>
      </c>
      <c r="BI259">
        <v>1.6651023685621599E-2</v>
      </c>
    </row>
    <row r="260" spans="1:61" x14ac:dyDescent="0.25">
      <c r="A260" t="s">
        <v>1468</v>
      </c>
      <c r="B260" t="s">
        <v>842</v>
      </c>
      <c r="C260">
        <v>45</v>
      </c>
      <c r="D260">
        <v>34.159229666666697</v>
      </c>
      <c r="E260">
        <v>1537.1653349999999</v>
      </c>
      <c r="F260" t="e">
        <v>#N/A</v>
      </c>
      <c r="G260">
        <v>1.5995141299325399E-2</v>
      </c>
      <c r="H260" t="e">
        <v>#N/A</v>
      </c>
      <c r="I260">
        <v>3.9475878263269801E-2</v>
      </c>
      <c r="J260">
        <v>0.892087473121847</v>
      </c>
      <c r="K260">
        <v>4.7990435960128697E-2</v>
      </c>
      <c r="L260">
        <v>0.53655683906935403</v>
      </c>
      <c r="M260" t="e">
        <v>#N/A</v>
      </c>
      <c r="N260">
        <v>0.16343576232245499</v>
      </c>
      <c r="O260">
        <v>64971.985998526201</v>
      </c>
      <c r="P260" s="1">
        <v>0.15686274509803899</v>
      </c>
      <c r="Q260">
        <v>0.20588235294117599</v>
      </c>
      <c r="R260">
        <v>0.63725490196078405</v>
      </c>
      <c r="S260">
        <v>13.43</v>
      </c>
      <c r="T260">
        <v>89457.501861504104</v>
      </c>
      <c r="U260" s="1">
        <v>114.457582650782</v>
      </c>
      <c r="V260">
        <v>246558.28580729701</v>
      </c>
      <c r="W260" s="1">
        <v>0.84764551319607895</v>
      </c>
      <c r="X260">
        <v>0.10297900387294601</v>
      </c>
      <c r="Y260">
        <v>4.9375482930974997E-2</v>
      </c>
      <c r="Z260">
        <v>0.152354486803921</v>
      </c>
      <c r="AA260">
        <v>246.55828580729701</v>
      </c>
      <c r="AB260">
        <v>7456.5908682815798</v>
      </c>
      <c r="AC260" s="1">
        <v>958.59819789651999</v>
      </c>
      <c r="AD260">
        <v>187667.909887502</v>
      </c>
      <c r="AE260" s="1">
        <v>282</v>
      </c>
      <c r="AF260">
        <v>48495</v>
      </c>
      <c r="AG260" s="1">
        <v>75011.459539473697</v>
      </c>
      <c r="AH260" s="1">
        <v>36.079964303558697</v>
      </c>
      <c r="AI260">
        <v>29.8799997024202</v>
      </c>
      <c r="AJ260">
        <v>30.429476649876602</v>
      </c>
      <c r="AK260">
        <v>3</v>
      </c>
      <c r="AL260">
        <v>3</v>
      </c>
      <c r="AM260">
        <v>3</v>
      </c>
      <c r="AN260">
        <v>0</v>
      </c>
      <c r="AO260">
        <v>0.89027859491291805</v>
      </c>
      <c r="AP260">
        <v>1609.5710875499301</v>
      </c>
      <c r="AQ260" s="1">
        <v>2465.7365175360301</v>
      </c>
      <c r="AR260" s="1">
        <v>7836.9029314598702</v>
      </c>
      <c r="AS260" s="1">
        <v>1123.0833994835</v>
      </c>
      <c r="AT260" s="1">
        <v>315.37363545867402</v>
      </c>
      <c r="AU260">
        <v>13350.667571488</v>
      </c>
      <c r="AV260" s="1">
        <v>5310.5185052827001</v>
      </c>
      <c r="AW260" s="1">
        <v>0.3777993852</v>
      </c>
      <c r="AX260">
        <v>6841.7496898397003</v>
      </c>
      <c r="AY260" s="1">
        <v>0.48673379509999998</v>
      </c>
      <c r="AZ260">
        <v>1032.6659764033</v>
      </c>
      <c r="BA260" s="1">
        <v>7.3465626899999997E-2</v>
      </c>
      <c r="BB260">
        <v>871.51672261850001</v>
      </c>
      <c r="BC260" s="1">
        <v>6.20011928E-2</v>
      </c>
      <c r="BD260">
        <v>14056.4508941442</v>
      </c>
      <c r="BE260" s="1">
        <v>0.53256669076486896</v>
      </c>
      <c r="BF260">
        <v>0.23719901387696099</v>
      </c>
      <c r="BG260">
        <v>0.173708610443842</v>
      </c>
      <c r="BH260">
        <v>4.12713807639822E-2</v>
      </c>
      <c r="BI260">
        <v>1.5254304150345101E-2</v>
      </c>
    </row>
    <row r="261" spans="1:61" x14ac:dyDescent="0.25">
      <c r="A261" t="s">
        <v>1760</v>
      </c>
      <c r="B261" t="s">
        <v>1145</v>
      </c>
      <c r="C261">
        <v>43</v>
      </c>
      <c r="D261">
        <v>59.9342864418605</v>
      </c>
      <c r="E261">
        <v>2577.174317</v>
      </c>
      <c r="F261" t="e">
        <v>#N/A</v>
      </c>
      <c r="G261">
        <v>5.1709966959604002E-3</v>
      </c>
      <c r="H261" t="e">
        <v>#N/A</v>
      </c>
      <c r="I261">
        <v>0.180482236205638</v>
      </c>
      <c r="J261">
        <v>0.771839184205102</v>
      </c>
      <c r="K261">
        <v>3.8587894327452799E-2</v>
      </c>
      <c r="L261">
        <v>0.99951314984601403</v>
      </c>
      <c r="M261">
        <v>8.94359826442611E-2</v>
      </c>
      <c r="N261">
        <v>0.19045962817275799</v>
      </c>
      <c r="O261">
        <v>59549.162410154502</v>
      </c>
      <c r="P261" s="1">
        <v>0.29310344827586199</v>
      </c>
      <c r="Q261">
        <v>0.114942528735632</v>
      </c>
      <c r="R261">
        <v>0.59195402298850597</v>
      </c>
      <c r="S261">
        <v>13</v>
      </c>
      <c r="T261">
        <v>109745.384615385</v>
      </c>
      <c r="U261" s="1">
        <v>198.24417823076899</v>
      </c>
      <c r="V261">
        <v>157818.059615562</v>
      </c>
      <c r="W261" s="1">
        <v>0.86038298883532105</v>
      </c>
      <c r="X261">
        <v>8.7171628274804597E-2</v>
      </c>
      <c r="Y261">
        <v>5.2445382889874E-2</v>
      </c>
      <c r="Z261">
        <v>0.13961701116467901</v>
      </c>
      <c r="AA261">
        <v>157.81805961556199</v>
      </c>
      <c r="AB261">
        <v>4344.3751267214002</v>
      </c>
      <c r="AC261" s="1">
        <v>639.72539580449302</v>
      </c>
      <c r="AD261">
        <v>127645.325499588</v>
      </c>
      <c r="AE261" s="1">
        <v>89</v>
      </c>
      <c r="AF261">
        <v>42337</v>
      </c>
      <c r="AG261" s="1">
        <v>63208.459094142803</v>
      </c>
      <c r="AH261" s="1">
        <v>33.769947067226198</v>
      </c>
      <c r="AI261">
        <v>26.969997082634201</v>
      </c>
      <c r="AJ261">
        <v>29.277179285767701</v>
      </c>
      <c r="AK261">
        <v>4.5</v>
      </c>
      <c r="AL261">
        <v>1.8544890000000001</v>
      </c>
      <c r="AM261">
        <v>3.6981190000000002</v>
      </c>
      <c r="AN261">
        <v>0</v>
      </c>
      <c r="AO261" s="1">
        <v>0.85775523706496903</v>
      </c>
      <c r="AP261">
        <v>1649.37823257067</v>
      </c>
      <c r="AQ261" s="1">
        <v>3346.0209824060598</v>
      </c>
      <c r="AR261" s="1">
        <v>7973.7506673282396</v>
      </c>
      <c r="AS261" s="1">
        <v>1035.24199057894</v>
      </c>
      <c r="AT261">
        <v>412.43517483027898</v>
      </c>
      <c r="AU261">
        <v>14416.8270477142</v>
      </c>
      <c r="AV261" s="1">
        <v>9793.3174095296999</v>
      </c>
      <c r="AW261" s="1">
        <v>0.59897239729999996</v>
      </c>
      <c r="AX261">
        <v>3943.1294214080999</v>
      </c>
      <c r="AY261" s="1">
        <v>0.24116707170000001</v>
      </c>
      <c r="AZ261">
        <v>822.07405211440005</v>
      </c>
      <c r="BA261">
        <v>5.0279149000000002E-2</v>
      </c>
      <c r="BB261">
        <v>1791.6773136925001</v>
      </c>
      <c r="BC261" s="1">
        <v>0.109581382</v>
      </c>
      <c r="BD261">
        <v>16350.198196744701</v>
      </c>
      <c r="BE261" s="1">
        <v>0.52950130748522695</v>
      </c>
      <c r="BF261">
        <v>0.248698768103741</v>
      </c>
      <c r="BG261">
        <v>0.17417800638901301</v>
      </c>
      <c r="BH261">
        <v>3.6051674440170101E-2</v>
      </c>
      <c r="BI261">
        <v>1.1570243581849301E-2</v>
      </c>
    </row>
    <row r="262" spans="1:61" x14ac:dyDescent="0.25">
      <c r="A262" t="s">
        <v>1634</v>
      </c>
      <c r="B262" t="s">
        <v>1010</v>
      </c>
      <c r="C262">
        <v>118</v>
      </c>
      <c r="D262">
        <v>24.1692244745763</v>
      </c>
      <c r="E262">
        <v>2851.968488</v>
      </c>
      <c r="F262">
        <v>6.6406797244936101E-3</v>
      </c>
      <c r="G262">
        <v>2.5156370065433101E-2</v>
      </c>
      <c r="H262" t="e">
        <v>#N/A</v>
      </c>
      <c r="I262">
        <v>2.58117177524444E-2</v>
      </c>
      <c r="J262">
        <v>0.88548404990715202</v>
      </c>
      <c r="K262">
        <v>5.5037649106091401E-2</v>
      </c>
      <c r="L262">
        <v>0.43706227719901702</v>
      </c>
      <c r="M262">
        <v>7.6021483677048401E-3</v>
      </c>
      <c r="N262">
        <v>0.16264902294359401</v>
      </c>
      <c r="O262">
        <v>65671.672043010796</v>
      </c>
      <c r="P262" s="1">
        <v>0.21164021164021199</v>
      </c>
      <c r="Q262">
        <v>0.20105820105820099</v>
      </c>
      <c r="R262">
        <v>0.58730158730158699</v>
      </c>
      <c r="S262">
        <v>18.809999999999999</v>
      </c>
      <c r="T262">
        <v>100615.85592769799</v>
      </c>
      <c r="U262" s="1">
        <v>151.61980265816101</v>
      </c>
      <c r="V262">
        <v>242502.651382732</v>
      </c>
      <c r="W262" s="1">
        <v>0.86839754987898399</v>
      </c>
      <c r="X262">
        <v>8.7244512050955E-2</v>
      </c>
      <c r="Y262">
        <v>4.4357938070061199E-2</v>
      </c>
      <c r="Z262">
        <v>0.13160245012101601</v>
      </c>
      <c r="AA262">
        <v>242.50265138273201</v>
      </c>
      <c r="AB262">
        <v>5512.6538270502797</v>
      </c>
      <c r="AC262" s="1">
        <v>690.67998411909502</v>
      </c>
      <c r="AD262">
        <v>200479.969020441</v>
      </c>
      <c r="AE262" s="1">
        <v>330</v>
      </c>
      <c r="AF262">
        <v>47676</v>
      </c>
      <c r="AG262" s="1">
        <v>78219.868105515605</v>
      </c>
      <c r="AH262" s="1">
        <v>46.132049302456899</v>
      </c>
      <c r="AI262">
        <v>20.3786008866313</v>
      </c>
      <c r="AJ262">
        <v>34.263414627678799</v>
      </c>
      <c r="AK262">
        <v>1.5</v>
      </c>
      <c r="AL262">
        <v>1.0674779999999999</v>
      </c>
      <c r="AM262">
        <v>1.5</v>
      </c>
      <c r="AN262">
        <v>2290.4837158915998</v>
      </c>
      <c r="AO262">
        <v>0.91707336529477501</v>
      </c>
      <c r="AP262">
        <v>1470.84038538647</v>
      </c>
      <c r="AQ262" s="1">
        <v>2255.5148302185598</v>
      </c>
      <c r="AR262" s="1">
        <v>8455.9292577990109</v>
      </c>
      <c r="AS262" s="1">
        <v>1168.90739292068</v>
      </c>
      <c r="AT262" s="1">
        <v>523.69316010478894</v>
      </c>
      <c r="AU262">
        <v>13874.8850264295</v>
      </c>
      <c r="AV262" s="1">
        <v>5095.9374681275003</v>
      </c>
      <c r="AW262" s="1">
        <v>0.36780575189999998</v>
      </c>
      <c r="AX262">
        <v>7001.7424448551001</v>
      </c>
      <c r="AY262" s="1">
        <v>0.505359644</v>
      </c>
      <c r="AZ262">
        <v>963.20952076929996</v>
      </c>
      <c r="BA262">
        <v>6.9520869200000002E-2</v>
      </c>
      <c r="BB262">
        <v>794.08004732920006</v>
      </c>
      <c r="BC262" s="1">
        <v>5.7313734900000003E-2</v>
      </c>
      <c r="BD262">
        <v>13854.9694810811</v>
      </c>
      <c r="BE262" s="1">
        <v>0.57933865618633196</v>
      </c>
      <c r="BF262">
        <v>0.25161676057404803</v>
      </c>
      <c r="BG262">
        <v>0.105822040465981</v>
      </c>
      <c r="BH262">
        <v>5.3388532758433797E-2</v>
      </c>
      <c r="BI262">
        <v>9.8340100152052093E-3</v>
      </c>
    </row>
    <row r="263" spans="1:61" x14ac:dyDescent="0.25">
      <c r="A263" t="s">
        <v>1643</v>
      </c>
      <c r="B263" t="s">
        <v>1020</v>
      </c>
      <c r="C263">
        <v>68</v>
      </c>
      <c r="D263">
        <v>21.784473999999999</v>
      </c>
      <c r="E263">
        <v>1481.3442319999999</v>
      </c>
      <c r="F263" t="e">
        <v>#N/A</v>
      </c>
      <c r="G263">
        <v>2.3200261230871801E-2</v>
      </c>
      <c r="H263" t="e">
        <v>#N/A</v>
      </c>
      <c r="I263">
        <v>4.0849419317376498E-2</v>
      </c>
      <c r="J263">
        <v>0.88397987430275404</v>
      </c>
      <c r="K263">
        <v>4.7985890390802602E-2</v>
      </c>
      <c r="L263">
        <v>0.440761148179384</v>
      </c>
      <c r="M263">
        <v>1.1512256355266599E-2</v>
      </c>
      <c r="N263">
        <v>0.15824363475070599</v>
      </c>
      <c r="O263">
        <v>62639.758652515004</v>
      </c>
      <c r="P263" s="1">
        <v>0.339622641509434</v>
      </c>
      <c r="Q263">
        <v>0.160377358490566</v>
      </c>
      <c r="R263">
        <v>0.5</v>
      </c>
      <c r="S263">
        <v>16.54</v>
      </c>
      <c r="T263">
        <v>92462.620918984307</v>
      </c>
      <c r="U263" s="1">
        <v>89.561319951632399</v>
      </c>
      <c r="V263">
        <v>215265.54268177701</v>
      </c>
      <c r="W263" s="1">
        <v>0.84722410335823795</v>
      </c>
      <c r="X263">
        <v>9.9125580382509099E-2</v>
      </c>
      <c r="Y263">
        <v>5.3650316259252602E-2</v>
      </c>
      <c r="Z263">
        <v>0.152775896641762</v>
      </c>
      <c r="AA263">
        <v>215.26554268177699</v>
      </c>
      <c r="AB263">
        <v>5549.6209607545197</v>
      </c>
      <c r="AC263" s="1">
        <v>783.73347998427903</v>
      </c>
      <c r="AD263">
        <v>181417.911913922</v>
      </c>
      <c r="AE263" s="1">
        <v>265</v>
      </c>
      <c r="AF263">
        <v>45022</v>
      </c>
      <c r="AG263" s="1">
        <v>74735.266037372407</v>
      </c>
      <c r="AH263" s="1">
        <v>28.982519432270301</v>
      </c>
      <c r="AI263">
        <v>25.486511327177599</v>
      </c>
      <c r="AJ263">
        <v>26.5586502749182</v>
      </c>
      <c r="AK263">
        <v>1</v>
      </c>
      <c r="AL263">
        <v>0.64838099999999999</v>
      </c>
      <c r="AM263">
        <v>0.86418700000000004</v>
      </c>
      <c r="AN263">
        <v>2054.0517148346398</v>
      </c>
      <c r="AO263">
        <v>1.16598583171173</v>
      </c>
      <c r="AP263">
        <v>1709.25299825922</v>
      </c>
      <c r="AQ263" s="1">
        <v>3039.42555871781</v>
      </c>
      <c r="AR263" s="1">
        <v>8292.3213353423998</v>
      </c>
      <c r="AS263" s="1">
        <v>1529.4493548883599</v>
      </c>
      <c r="AT263">
        <v>659.90914797716005</v>
      </c>
      <c r="AU263">
        <v>15230.358395185</v>
      </c>
      <c r="AV263" s="1">
        <v>6136.1210851609003</v>
      </c>
      <c r="AW263" s="1">
        <v>0.39773927619999999</v>
      </c>
      <c r="AX263">
        <v>6920.7754063497996</v>
      </c>
      <c r="AY263" s="1">
        <v>0.44860004599999997</v>
      </c>
      <c r="AZ263">
        <v>1200.4812418132001</v>
      </c>
      <c r="BA263">
        <v>7.7814393400000001E-2</v>
      </c>
      <c r="BB263">
        <v>1170.1182472826999</v>
      </c>
      <c r="BC263" s="1">
        <v>7.5846284400000005E-2</v>
      </c>
      <c r="BD263">
        <v>15427.4959806066</v>
      </c>
      <c r="BE263" s="1">
        <v>0.543894549814807</v>
      </c>
      <c r="BF263">
        <v>0.209400550714582</v>
      </c>
      <c r="BG263">
        <v>0.19445001877799001</v>
      </c>
      <c r="BH263">
        <v>3.7631711474065702E-2</v>
      </c>
      <c r="BI263">
        <v>1.46231692185554E-2</v>
      </c>
    </row>
    <row r="264" spans="1:61" x14ac:dyDescent="0.25">
      <c r="A264" t="s">
        <v>1727</v>
      </c>
      <c r="B264" t="s">
        <v>1111</v>
      </c>
      <c r="C264">
        <v>79</v>
      </c>
      <c r="D264">
        <v>8.4123732405063301</v>
      </c>
      <c r="E264">
        <v>664.57748600000002</v>
      </c>
      <c r="F264" t="e">
        <v>#N/A</v>
      </c>
      <c r="G264" t="e">
        <v>#N/A</v>
      </c>
      <c r="H264" t="e">
        <v>#N/A</v>
      </c>
      <c r="I264">
        <v>1.9854352199710001E-2</v>
      </c>
      <c r="J264">
        <v>0.926011305904483</v>
      </c>
      <c r="K264">
        <v>4.1248309732900099E-2</v>
      </c>
      <c r="L264">
        <v>0.36941420782460399</v>
      </c>
      <c r="M264" t="e">
        <v>#N/A</v>
      </c>
      <c r="N264">
        <v>0.18903552232624299</v>
      </c>
      <c r="O264">
        <v>67924.566398608993</v>
      </c>
      <c r="P264" s="1">
        <v>0.2</v>
      </c>
      <c r="Q264">
        <v>0.2</v>
      </c>
      <c r="R264">
        <v>0.6</v>
      </c>
      <c r="S264">
        <v>7.36</v>
      </c>
      <c r="T264">
        <v>92843.478260869597</v>
      </c>
      <c r="U264" s="1">
        <v>90.295854076086997</v>
      </c>
      <c r="V264">
        <v>254507.16216408199</v>
      </c>
      <c r="W264" s="1">
        <v>0.82047192578585804</v>
      </c>
      <c r="X264">
        <v>7.6123806038947806E-2</v>
      </c>
      <c r="Y264">
        <v>0.103404268175195</v>
      </c>
      <c r="Z264">
        <v>0.17952807421414199</v>
      </c>
      <c r="AA264">
        <v>254.50716216408199</v>
      </c>
      <c r="AB264">
        <v>6228.9335513240703</v>
      </c>
      <c r="AC264" s="1">
        <v>654.70434850090601</v>
      </c>
      <c r="AD264">
        <v>212701.45906041699</v>
      </c>
      <c r="AE264" s="1">
        <v>374</v>
      </c>
      <c r="AF264">
        <v>45183.5</v>
      </c>
      <c r="AG264" s="1">
        <v>70394.451207243503</v>
      </c>
      <c r="AH264" s="1">
        <v>36.739934258712402</v>
      </c>
      <c r="AI264">
        <v>22.939994696428201</v>
      </c>
      <c r="AJ264">
        <v>24.352494182777299</v>
      </c>
      <c r="AK264">
        <v>3</v>
      </c>
      <c r="AL264">
        <v>1.438923</v>
      </c>
      <c r="AM264">
        <v>2.3834369999999998</v>
      </c>
      <c r="AN264">
        <v>2200.8031581136001</v>
      </c>
      <c r="AO264">
        <v>1.50720326509839</v>
      </c>
      <c r="AP264">
        <v>2606.6471502466802</v>
      </c>
      <c r="AQ264" s="1">
        <v>2792.7443663055401</v>
      </c>
      <c r="AR264" s="1">
        <v>11375.121440692301</v>
      </c>
      <c r="AS264" s="1">
        <v>1299.81410474685</v>
      </c>
      <c r="AT264" s="1">
        <v>359.61380732058097</v>
      </c>
      <c r="AU264">
        <v>18433.940869311999</v>
      </c>
      <c r="AV264" s="1">
        <v>8929.1600412908992</v>
      </c>
      <c r="AW264" s="1">
        <v>0.47903628609999999</v>
      </c>
      <c r="AX264">
        <v>7630.2145020975004</v>
      </c>
      <c r="AY264" s="1">
        <v>0.40934977090000002</v>
      </c>
      <c r="AZ264">
        <v>891.27344901439994</v>
      </c>
      <c r="BA264">
        <v>4.7815507899999998E-2</v>
      </c>
      <c r="BB264">
        <v>1189.1926644467001</v>
      </c>
      <c r="BC264" s="1">
        <v>6.3798435099999995E-2</v>
      </c>
      <c r="BD264">
        <v>18639.840656849501</v>
      </c>
      <c r="BE264" s="1">
        <v>0.54003593824025697</v>
      </c>
      <c r="BF264">
        <v>0.21427576893594599</v>
      </c>
      <c r="BG264">
        <v>0.20246192915355801</v>
      </c>
      <c r="BH264">
        <v>2.6943116971952102E-2</v>
      </c>
      <c r="BI264">
        <v>1.6283246698286499E-2</v>
      </c>
    </row>
    <row r="265" spans="1:61" x14ac:dyDescent="0.25">
      <c r="A265" t="s">
        <v>1357</v>
      </c>
      <c r="B265" t="s">
        <v>724</v>
      </c>
      <c r="C265">
        <v>38</v>
      </c>
      <c r="D265">
        <v>41.377593868421101</v>
      </c>
      <c r="E265">
        <v>1572.348567</v>
      </c>
      <c r="F265">
        <v>6.3003231117463596E-3</v>
      </c>
      <c r="G265">
        <v>7.0537444642463198E-2</v>
      </c>
      <c r="H265" t="e">
        <v>#N/A</v>
      </c>
      <c r="I265">
        <v>4.86416376714464E-2</v>
      </c>
      <c r="J265">
        <v>0.78301983125029695</v>
      </c>
      <c r="K265">
        <v>9.0918179397921794E-2</v>
      </c>
      <c r="L265">
        <v>0.51058095129622905</v>
      </c>
      <c r="M265">
        <v>2.57743315559106E-2</v>
      </c>
      <c r="N265">
        <v>0.17357495868461001</v>
      </c>
      <c r="O265">
        <v>65186.986380999799</v>
      </c>
      <c r="P265" s="1">
        <v>0.20535714285714299</v>
      </c>
      <c r="Q265">
        <v>0.160714285714286</v>
      </c>
      <c r="R265">
        <v>0.63392857142857095</v>
      </c>
      <c r="S265">
        <v>13.59</v>
      </c>
      <c r="T265">
        <v>98421.136865342196</v>
      </c>
      <c r="U265" s="1">
        <v>115.698937969095</v>
      </c>
      <c r="V265">
        <v>289631.700984022</v>
      </c>
      <c r="W265" s="1">
        <v>0.60534759630716595</v>
      </c>
      <c r="X265">
        <v>0.29913643987370397</v>
      </c>
      <c r="Y265">
        <v>9.5515963819130398E-2</v>
      </c>
      <c r="Z265">
        <v>0.394652403692834</v>
      </c>
      <c r="AA265">
        <v>289.63170098402202</v>
      </c>
      <c r="AB265">
        <v>9440.5765436106394</v>
      </c>
      <c r="AC265" s="1">
        <v>701.13723708440295</v>
      </c>
      <c r="AD265" s="1">
        <v>212381.274920695</v>
      </c>
      <c r="AE265" s="1">
        <v>372</v>
      </c>
      <c r="AF265">
        <v>44461.5</v>
      </c>
      <c r="AG265" s="1">
        <v>72204.838007258295</v>
      </c>
      <c r="AH265" s="1">
        <v>42.339997829793298</v>
      </c>
      <c r="AI265">
        <v>30.600798399573399</v>
      </c>
      <c r="AJ265">
        <v>33.519294549779403</v>
      </c>
      <c r="AK265">
        <v>0</v>
      </c>
      <c r="AL265">
        <v>0</v>
      </c>
      <c r="AM265">
        <v>0</v>
      </c>
      <c r="AN265">
        <v>0</v>
      </c>
      <c r="AO265">
        <v>0.88917084415328296</v>
      </c>
      <c r="AP265">
        <v>2118.7463453833502</v>
      </c>
      <c r="AQ265" s="1">
        <v>3191.1949584904</v>
      </c>
      <c r="AR265" s="1">
        <v>9043.6741180939498</v>
      </c>
      <c r="AS265" s="1">
        <v>1227.2930128221401</v>
      </c>
      <c r="AT265">
        <v>711.99520481389504</v>
      </c>
      <c r="AU265">
        <v>16292.903639603701</v>
      </c>
      <c r="AV265" s="1">
        <v>5119.8463332704996</v>
      </c>
      <c r="AW265" s="1">
        <v>0.3266825424</v>
      </c>
      <c r="AX265">
        <v>8484.6788674505005</v>
      </c>
      <c r="AY265" s="1">
        <v>0.54138274539999998</v>
      </c>
      <c r="AZ265">
        <v>849.33447581329995</v>
      </c>
      <c r="BA265">
        <v>5.4193569099999998E-2</v>
      </c>
      <c r="BB265">
        <v>1218.3776439777</v>
      </c>
      <c r="BC265" s="1">
        <v>7.7741143099999993E-2</v>
      </c>
      <c r="BD265">
        <v>15672.237320512</v>
      </c>
      <c r="BE265" s="1">
        <v>0.56814474033854101</v>
      </c>
      <c r="BF265">
        <v>0.231401977837985</v>
      </c>
      <c r="BG265">
        <v>0.14423882223067</v>
      </c>
      <c r="BH265">
        <v>3.6178406941906001E-2</v>
      </c>
      <c r="BI265">
        <v>2.00360526508978E-2</v>
      </c>
    </row>
    <row r="266" spans="1:61" x14ac:dyDescent="0.25">
      <c r="A266" t="s">
        <v>1290</v>
      </c>
      <c r="B266" t="s">
        <v>653</v>
      </c>
      <c r="C266">
        <v>26</v>
      </c>
      <c r="D266">
        <v>90.300921807692305</v>
      </c>
      <c r="E266">
        <v>2347.8239669999998</v>
      </c>
      <c r="F266">
        <v>1.51031143817237E-2</v>
      </c>
      <c r="G266">
        <v>5.0244871355714198E-2</v>
      </c>
      <c r="H266" t="e">
        <v>#N/A</v>
      </c>
      <c r="I266">
        <v>4.4618709894268999E-2</v>
      </c>
      <c r="J266">
        <v>0.81970450913177895</v>
      </c>
      <c r="K266">
        <v>6.8469177093552797E-2</v>
      </c>
      <c r="L266">
        <v>0.45932777152209803</v>
      </c>
      <c r="M266">
        <v>9.0802319036226604E-3</v>
      </c>
      <c r="N266">
        <v>0.186269764994307</v>
      </c>
      <c r="O266">
        <v>63817.2371235807</v>
      </c>
      <c r="P266" s="1">
        <v>0.335403726708075</v>
      </c>
      <c r="Q266">
        <v>0.21118012422360199</v>
      </c>
      <c r="R266">
        <v>0.453416149068323</v>
      </c>
      <c r="S266">
        <v>15</v>
      </c>
      <c r="T266">
        <v>94442.133333333302</v>
      </c>
      <c r="U266" s="1">
        <v>156.5215978</v>
      </c>
      <c r="V266">
        <v>179748.08415438599</v>
      </c>
      <c r="W266" s="1">
        <v>0.73759425156615799</v>
      </c>
      <c r="X266">
        <v>0.19859502769628701</v>
      </c>
      <c r="Y266">
        <v>6.3810720737555393E-2</v>
      </c>
      <c r="Z266">
        <v>0.26240574843384201</v>
      </c>
      <c r="AA266">
        <v>179.74808415438599</v>
      </c>
      <c r="AB266">
        <v>4712.3762920510298</v>
      </c>
      <c r="AC266" s="1">
        <v>362.35224699876301</v>
      </c>
      <c r="AD266">
        <v>118413.17279470499</v>
      </c>
      <c r="AE266" s="1">
        <v>71</v>
      </c>
      <c r="AF266">
        <v>48143</v>
      </c>
      <c r="AG266" s="1">
        <v>81391.282976004499</v>
      </c>
      <c r="AH266" s="1">
        <v>52.349976976664699</v>
      </c>
      <c r="AI266">
        <v>19.999999357485901</v>
      </c>
      <c r="AJ266">
        <v>40.908299621347901</v>
      </c>
      <c r="AK266">
        <v>1.5</v>
      </c>
      <c r="AL266">
        <v>0.90362900000000002</v>
      </c>
      <c r="AM266">
        <v>1.32555</v>
      </c>
      <c r="AN266">
        <v>0</v>
      </c>
      <c r="AO266">
        <v>0.46272996581582998</v>
      </c>
      <c r="AP266">
        <v>1686.7316654323899</v>
      </c>
      <c r="AQ266" s="1">
        <v>2200.3911760902502</v>
      </c>
      <c r="AR266" s="1">
        <v>7690.7271046696796</v>
      </c>
      <c r="AS266" s="1">
        <v>247.29365069983501</v>
      </c>
      <c r="AT266">
        <v>17.257703545710498</v>
      </c>
      <c r="AU266">
        <v>11842.401300437899</v>
      </c>
      <c r="AV266" s="1">
        <v>6961.2826713330996</v>
      </c>
      <c r="AW266" s="1">
        <v>0.46919366239999999</v>
      </c>
      <c r="AX266">
        <v>5310.4658173066</v>
      </c>
      <c r="AY266" s="1">
        <v>0.35792784519999998</v>
      </c>
      <c r="AZ266">
        <v>803.43437733400003</v>
      </c>
      <c r="BA266">
        <v>5.4151847599999997E-2</v>
      </c>
      <c r="BB266">
        <v>1761.5108678029001</v>
      </c>
      <c r="BC266" s="1">
        <v>0.1187266449</v>
      </c>
      <c r="BD266">
        <v>14836.693733776599</v>
      </c>
      <c r="BE266" s="1">
        <v>0.50371227850154898</v>
      </c>
      <c r="BF266">
        <v>0.228391923033234</v>
      </c>
      <c r="BG266">
        <v>0.235316389096307</v>
      </c>
      <c r="BH266">
        <v>2.3761482916246499E-2</v>
      </c>
      <c r="BI266">
        <v>8.8179264526635093E-3</v>
      </c>
    </row>
    <row r="267" spans="1:61" x14ac:dyDescent="0.25">
      <c r="A267" t="s">
        <v>1307</v>
      </c>
      <c r="B267" t="s">
        <v>670</v>
      </c>
      <c r="C267">
        <v>48</v>
      </c>
      <c r="D267">
        <v>26.090195979166701</v>
      </c>
      <c r="E267">
        <v>1252.3294069999999</v>
      </c>
      <c r="F267">
        <v>8.4905873894403801E-3</v>
      </c>
      <c r="G267">
        <v>9.7961447209393392E-3</v>
      </c>
      <c r="H267" t="e">
        <v>#N/A</v>
      </c>
      <c r="I267">
        <v>2.3927176344780299E-2</v>
      </c>
      <c r="J267">
        <v>0.91884100760620302</v>
      </c>
      <c r="K267">
        <v>3.8945083938636597E-2</v>
      </c>
      <c r="L267">
        <v>0.52017922782292303</v>
      </c>
      <c r="M267" t="e">
        <v>#N/A</v>
      </c>
      <c r="N267">
        <v>0.18662807506055701</v>
      </c>
      <c r="O267">
        <v>60682.7740856378</v>
      </c>
      <c r="P267" s="1">
        <v>0.177570093457944</v>
      </c>
      <c r="Q267">
        <v>0.14953271028037399</v>
      </c>
      <c r="R267">
        <v>0.67289719626168198</v>
      </c>
      <c r="S267">
        <v>11</v>
      </c>
      <c r="T267">
        <v>99586.636363636397</v>
      </c>
      <c r="U267" s="1">
        <v>113.848127909091</v>
      </c>
      <c r="V267">
        <v>217219.35018012399</v>
      </c>
      <c r="W267" s="1">
        <v>0.91346662344597196</v>
      </c>
      <c r="X267">
        <v>5.0737532137059199E-2</v>
      </c>
      <c r="Y267">
        <v>3.5795844416968703E-2</v>
      </c>
      <c r="Z267">
        <v>8.6533376554027902E-2</v>
      </c>
      <c r="AA267">
        <v>217.219350180124</v>
      </c>
      <c r="AB267">
        <v>5663.3438138213396</v>
      </c>
      <c r="AC267" s="1">
        <v>574.15871254071703</v>
      </c>
      <c r="AD267">
        <v>160524.09558793801</v>
      </c>
      <c r="AE267" s="1">
        <v>181</v>
      </c>
      <c r="AF267">
        <v>44062</v>
      </c>
      <c r="AG267" s="1">
        <v>66412.210115811904</v>
      </c>
      <c r="AH267" s="1">
        <v>38.839954608705497</v>
      </c>
      <c r="AI267">
        <v>25.539995514516502</v>
      </c>
      <c r="AJ267">
        <v>26.642245332970099</v>
      </c>
      <c r="AK267">
        <v>0</v>
      </c>
      <c r="AL267">
        <v>0</v>
      </c>
      <c r="AM267">
        <v>0</v>
      </c>
      <c r="AN267">
        <v>0</v>
      </c>
      <c r="AO267">
        <v>1.0514641613514399</v>
      </c>
      <c r="AP267">
        <v>1928.80355320124</v>
      </c>
      <c r="AQ267" s="1">
        <v>2800.6338670924401</v>
      </c>
      <c r="AR267" s="1">
        <v>8784.9571674235995</v>
      </c>
      <c r="AS267" s="1">
        <v>541.49742568490205</v>
      </c>
      <c r="AT267">
        <v>325.09739667879597</v>
      </c>
      <c r="AU267">
        <v>14380.989410081</v>
      </c>
      <c r="AV267" s="1">
        <v>8514.6366718741992</v>
      </c>
      <c r="AW267" s="1">
        <v>0.53553289910000001</v>
      </c>
      <c r="AX267">
        <v>4912.5831808646999</v>
      </c>
      <c r="AY267" s="1">
        <v>0.30897970330000002</v>
      </c>
      <c r="AZ267">
        <v>1098.5214166578</v>
      </c>
      <c r="BA267">
        <v>6.9092127099999998E-2</v>
      </c>
      <c r="BB267">
        <v>1373.6305263060999</v>
      </c>
      <c r="BC267" s="1">
        <v>8.6395270499999996E-2</v>
      </c>
      <c r="BD267">
        <v>15899.3717957028</v>
      </c>
      <c r="BE267" s="1">
        <v>0.53459509520800297</v>
      </c>
      <c r="BF267">
        <v>0.225701888887547</v>
      </c>
      <c r="BG267">
        <v>0.208071437282176</v>
      </c>
      <c r="BH267">
        <v>2.1685263611702699E-2</v>
      </c>
      <c r="BI267">
        <v>9.9463150105718705E-3</v>
      </c>
    </row>
    <row r="268" spans="1:61" x14ac:dyDescent="0.25">
      <c r="A268" t="s">
        <v>1362</v>
      </c>
      <c r="B268" t="s">
        <v>729</v>
      </c>
      <c r="C268">
        <v>78</v>
      </c>
      <c r="D268">
        <v>15.2510613589744</v>
      </c>
      <c r="E268">
        <v>1189.5827859999999</v>
      </c>
      <c r="F268" t="e">
        <v>#N/A</v>
      </c>
      <c r="G268">
        <v>1.3448220430208701E-2</v>
      </c>
      <c r="H268" t="e">
        <v>#N/A</v>
      </c>
      <c r="I268">
        <v>2.2586352848644301E-2</v>
      </c>
      <c r="J268">
        <v>0.91718560863925203</v>
      </c>
      <c r="K268">
        <v>4.2246365510829303E-2</v>
      </c>
      <c r="L268">
        <v>0.506463048531403</v>
      </c>
      <c r="M268" t="e">
        <v>#N/A</v>
      </c>
      <c r="N268">
        <v>0.15628233427642299</v>
      </c>
      <c r="O268">
        <v>66043.187751371093</v>
      </c>
      <c r="P268" s="1">
        <v>0.29787234042553201</v>
      </c>
      <c r="Q268">
        <v>9.5744680851063801E-2</v>
      </c>
      <c r="R268">
        <v>0.60638297872340396</v>
      </c>
      <c r="S268">
        <v>14</v>
      </c>
      <c r="T268">
        <v>101460.357142857</v>
      </c>
      <c r="U268" s="1">
        <v>84.970198999999994</v>
      </c>
      <c r="V268">
        <v>369525.74059860298</v>
      </c>
      <c r="W268" s="1">
        <v>0.85186379334560602</v>
      </c>
      <c r="X268">
        <v>0.110311044510385</v>
      </c>
      <c r="Y268">
        <v>3.7825162144008502E-2</v>
      </c>
      <c r="Z268">
        <v>0.148136206654393</v>
      </c>
      <c r="AA268">
        <v>369.52574059860302</v>
      </c>
      <c r="AB268">
        <v>7593.03858991786</v>
      </c>
      <c r="AC268" s="1">
        <v>993.94207272935398</v>
      </c>
      <c r="AD268">
        <v>246749.34705712201</v>
      </c>
      <c r="AE268" s="1">
        <v>444</v>
      </c>
      <c r="AF268">
        <v>46004.5</v>
      </c>
      <c r="AG268" s="1">
        <v>81493.735747820305</v>
      </c>
      <c r="AH268" s="1">
        <v>30.4999506833365</v>
      </c>
      <c r="AI268">
        <v>19.999995727220799</v>
      </c>
      <c r="AJ268">
        <v>21.3679986818088</v>
      </c>
      <c r="AK268">
        <v>3</v>
      </c>
      <c r="AL268">
        <v>3</v>
      </c>
      <c r="AM268">
        <v>3</v>
      </c>
      <c r="AN268">
        <v>4255.9842152927704</v>
      </c>
      <c r="AO268">
        <v>1.1515260524972999</v>
      </c>
      <c r="AP268">
        <v>2529.7475009023901</v>
      </c>
      <c r="AQ268" s="1">
        <v>4218.6702338512196</v>
      </c>
      <c r="AR268" s="1">
        <v>8784.2524395775908</v>
      </c>
      <c r="AS268" s="1">
        <v>1130.9380026620499</v>
      </c>
      <c r="AT268">
        <v>482.33112209812998</v>
      </c>
      <c r="AU268">
        <v>17145.939299091398</v>
      </c>
      <c r="AV268" s="1">
        <v>5747.2978580933004</v>
      </c>
      <c r="AW268" s="1">
        <v>0.27505242149999998</v>
      </c>
      <c r="AX268">
        <v>10468.3145740898</v>
      </c>
      <c r="AY268" s="1">
        <v>0.5009893943</v>
      </c>
      <c r="AZ268">
        <v>2199.1894489498</v>
      </c>
      <c r="BA268">
        <v>0.1052481354</v>
      </c>
      <c r="BB268">
        <v>2480.4799219844999</v>
      </c>
      <c r="BC268" s="1">
        <v>0.1187100488</v>
      </c>
      <c r="BD268">
        <v>20895.281803117399</v>
      </c>
      <c r="BE268" s="1">
        <v>0.49411199266165601</v>
      </c>
      <c r="BF268">
        <v>0.182641532491403</v>
      </c>
      <c r="BG268">
        <v>0.25459075188071101</v>
      </c>
      <c r="BH268">
        <v>4.8032964375778399E-2</v>
      </c>
      <c r="BI268">
        <v>2.0622758590450999E-2</v>
      </c>
    </row>
    <row r="269" spans="1:61" x14ac:dyDescent="0.25">
      <c r="A269" t="s">
        <v>1433</v>
      </c>
      <c r="B269" t="s">
        <v>805</v>
      </c>
      <c r="C269">
        <v>64</v>
      </c>
      <c r="D269">
        <v>9.9631618437499991</v>
      </c>
      <c r="E269">
        <v>637.64235799999994</v>
      </c>
      <c r="F269" t="e">
        <v>#N/A</v>
      </c>
      <c r="G269" t="e">
        <v>#N/A</v>
      </c>
      <c r="H269" t="e">
        <v>#N/A</v>
      </c>
      <c r="I269" t="e">
        <v>#N/A</v>
      </c>
      <c r="J269">
        <v>0.94400216537817605</v>
      </c>
      <c r="K269">
        <v>3.8303712067794697E-2</v>
      </c>
      <c r="L269">
        <v>0.99999069075549096</v>
      </c>
      <c r="M269" t="e">
        <v>#N/A</v>
      </c>
      <c r="N269">
        <v>0.22896570534681401</v>
      </c>
      <c r="O269">
        <v>62415.4556142035</v>
      </c>
      <c r="P269" s="1">
        <v>0.24590163934426201</v>
      </c>
      <c r="Q269">
        <v>9.8360655737704902E-2</v>
      </c>
      <c r="R269">
        <v>0.65573770491803296</v>
      </c>
      <c r="S269">
        <v>10.5</v>
      </c>
      <c r="T269">
        <v>74811.333333333299</v>
      </c>
      <c r="U269" s="1">
        <v>60.727843619047597</v>
      </c>
      <c r="V269">
        <v>185273.591877659</v>
      </c>
      <c r="W269" s="1">
        <v>0.82248134791861305</v>
      </c>
      <c r="X269">
        <v>5.65953680216634E-2</v>
      </c>
      <c r="Y269">
        <v>0.120923284059724</v>
      </c>
      <c r="Z269">
        <v>0.17751865208138701</v>
      </c>
      <c r="AA269">
        <v>185.27359187765899</v>
      </c>
      <c r="AB269">
        <v>3905.7395870178402</v>
      </c>
      <c r="AC269" s="1">
        <v>416.61699017805802</v>
      </c>
      <c r="AD269">
        <v>144465.58996997299</v>
      </c>
      <c r="AE269" s="1">
        <v>126</v>
      </c>
      <c r="AF269">
        <v>43190</v>
      </c>
      <c r="AG269" s="1">
        <v>66572.400094921701</v>
      </c>
      <c r="AH269" s="1">
        <v>28.299967729900001</v>
      </c>
      <c r="AI269">
        <v>19.999991766713102</v>
      </c>
      <c r="AJ269">
        <v>21.365433856609599</v>
      </c>
      <c r="AK269">
        <v>0</v>
      </c>
      <c r="AL269">
        <v>0</v>
      </c>
      <c r="AM269">
        <v>0</v>
      </c>
      <c r="AN269">
        <v>0</v>
      </c>
      <c r="AO269">
        <v>0.65799660226619705</v>
      </c>
      <c r="AP269">
        <v>1863.5688565721</v>
      </c>
      <c r="AQ269" s="1">
        <v>3825.7263486250399</v>
      </c>
      <c r="AR269" s="1">
        <v>8884.2479627114099</v>
      </c>
      <c r="AS269" s="1">
        <v>1523.1709246015901</v>
      </c>
      <c r="AT269">
        <v>679.93102177192497</v>
      </c>
      <c r="AU269">
        <v>16776.645114282099</v>
      </c>
      <c r="AV269" s="1">
        <v>14248.707864886301</v>
      </c>
      <c r="AW269" s="1">
        <v>0.70419369700000001</v>
      </c>
      <c r="AX269">
        <v>3225.6228514507002</v>
      </c>
      <c r="AY269" s="1">
        <v>0.15941538720000001</v>
      </c>
      <c r="AZ269">
        <v>1002.6061924603</v>
      </c>
      <c r="BA269">
        <v>4.9550385099999997E-2</v>
      </c>
      <c r="BB269">
        <v>1757.1377849846999</v>
      </c>
      <c r="BC269" s="1">
        <v>8.6840530700000002E-2</v>
      </c>
      <c r="BD269">
        <v>20234.074693782</v>
      </c>
      <c r="BE269" s="1">
        <v>0.47794803448289602</v>
      </c>
      <c r="BF269">
        <v>0.18537919192063501</v>
      </c>
      <c r="BG269">
        <v>0.28755838354444202</v>
      </c>
      <c r="BH269">
        <v>3.3703258495847502E-2</v>
      </c>
      <c r="BI269">
        <v>1.5411131556179999E-2</v>
      </c>
    </row>
    <row r="270" spans="1:61" x14ac:dyDescent="0.25">
      <c r="A270" t="s">
        <v>1458</v>
      </c>
      <c r="B270" t="s">
        <v>832</v>
      </c>
      <c r="C270">
        <v>41</v>
      </c>
      <c r="D270">
        <v>61.616808951219497</v>
      </c>
      <c r="E270">
        <v>2526.2891669999999</v>
      </c>
      <c r="F270" t="e">
        <v>#N/A</v>
      </c>
      <c r="G270">
        <v>3.0882962800198799E-2</v>
      </c>
      <c r="H270" t="e">
        <v>#N/A</v>
      </c>
      <c r="I270">
        <v>5.1498836087081799E-2</v>
      </c>
      <c r="J270">
        <v>0.86649031591228698</v>
      </c>
      <c r="K270">
        <v>4.6687891042472202E-2</v>
      </c>
      <c r="L270">
        <v>0.99802444923147005</v>
      </c>
      <c r="M270">
        <v>1.47286386963838E-2</v>
      </c>
      <c r="N270">
        <v>0.19455181665794699</v>
      </c>
      <c r="O270">
        <v>67281.998915989199</v>
      </c>
      <c r="P270" s="1">
        <v>0.22222222222222199</v>
      </c>
      <c r="Q270">
        <v>0.14444444444444399</v>
      </c>
      <c r="R270">
        <v>0.63333333333333297</v>
      </c>
      <c r="S270">
        <v>16</v>
      </c>
      <c r="T270">
        <v>99065.4375</v>
      </c>
      <c r="U270" s="1">
        <v>157.89307293749999</v>
      </c>
      <c r="V270">
        <v>191765.280209508</v>
      </c>
      <c r="W270" s="1">
        <v>0.89017081168914602</v>
      </c>
      <c r="X270">
        <v>6.2925923597992803E-2</v>
      </c>
      <c r="Y270">
        <v>4.6903264712861097E-2</v>
      </c>
      <c r="Z270">
        <v>0.109829188310854</v>
      </c>
      <c r="AA270">
        <v>191.76528020950801</v>
      </c>
      <c r="AB270">
        <v>3853.16500072693</v>
      </c>
      <c r="AC270" s="1">
        <v>560.096670042048</v>
      </c>
      <c r="AD270" s="1">
        <v>133235.29191600101</v>
      </c>
      <c r="AE270" s="1">
        <v>104</v>
      </c>
      <c r="AF270">
        <v>43669.5</v>
      </c>
      <c r="AG270" s="1">
        <v>68024.193384902595</v>
      </c>
      <c r="AH270" s="1">
        <v>21.799977995378999</v>
      </c>
      <c r="AI270">
        <v>19.999997681144901</v>
      </c>
      <c r="AJ270">
        <v>20.138397067386201</v>
      </c>
      <c r="AK270">
        <v>4.5999999999999996</v>
      </c>
      <c r="AL270">
        <v>4.5999999999999996</v>
      </c>
      <c r="AM270">
        <v>4.5999999999999996</v>
      </c>
      <c r="AN270">
        <v>2077.7797643146801</v>
      </c>
      <c r="AO270">
        <v>1.2777157028291399</v>
      </c>
      <c r="AP270">
        <v>1873.7627314537699</v>
      </c>
      <c r="AQ270" s="1">
        <v>3504.8725045655101</v>
      </c>
      <c r="AR270" s="1">
        <v>9308.2589860149692</v>
      </c>
      <c r="AS270" s="1">
        <v>697.38180530305101</v>
      </c>
      <c r="AT270" s="1">
        <v>523.136229717285</v>
      </c>
      <c r="AU270">
        <v>15907.412257054601</v>
      </c>
      <c r="AV270" s="1">
        <v>8697.4225587761994</v>
      </c>
      <c r="AW270" s="1">
        <v>0.528599241</v>
      </c>
      <c r="AX270">
        <v>5158.6043052885998</v>
      </c>
      <c r="AY270" s="1">
        <v>0.31352211559999998</v>
      </c>
      <c r="AZ270">
        <v>1480.7279475454</v>
      </c>
      <c r="BA270" s="1">
        <v>8.9993519800000005E-2</v>
      </c>
      <c r="BB270">
        <v>1116.9626433891001</v>
      </c>
      <c r="BC270" s="1">
        <v>6.78851236E-2</v>
      </c>
      <c r="BD270">
        <v>16453.7174549993</v>
      </c>
      <c r="BE270" s="1">
        <v>0.50689124991544698</v>
      </c>
      <c r="BF270">
        <v>0.176387662565725</v>
      </c>
      <c r="BG270">
        <v>0.27522394393921401</v>
      </c>
      <c r="BH270">
        <v>3.1299821708020301E-2</v>
      </c>
      <c r="BI270">
        <v>1.0197321871594099E-2</v>
      </c>
    </row>
    <row r="271" spans="1:61" x14ac:dyDescent="0.25">
      <c r="A271" t="s">
        <v>1809</v>
      </c>
      <c r="B271" t="s">
        <v>1200</v>
      </c>
      <c r="C271">
        <v>47</v>
      </c>
      <c r="D271">
        <v>155.33130993616999</v>
      </c>
      <c r="E271">
        <v>7300.571567</v>
      </c>
      <c r="F271">
        <v>2.2015253074386301E-2</v>
      </c>
      <c r="G271">
        <v>3.36163262346547E-2</v>
      </c>
      <c r="H271">
        <v>2.0035565487881101E-3</v>
      </c>
      <c r="I271">
        <v>7.0420685092195595E-2</v>
      </c>
      <c r="J271">
        <v>0.82567832284539799</v>
      </c>
      <c r="K271">
        <v>4.6265856204577599E-2</v>
      </c>
      <c r="L271">
        <v>0.468412234123815</v>
      </c>
      <c r="M271">
        <v>3.5228941213573901E-2</v>
      </c>
      <c r="N271">
        <v>0.17176600914589801</v>
      </c>
      <c r="O271">
        <v>68171.523943926994</v>
      </c>
      <c r="P271" s="1">
        <v>0.34979423868312798</v>
      </c>
      <c r="Q271">
        <v>0.131687242798354</v>
      </c>
      <c r="R271">
        <v>0.51851851851851805</v>
      </c>
      <c r="S271">
        <v>52.77</v>
      </c>
      <c r="T271">
        <v>109305.46617396201</v>
      </c>
      <c r="U271" s="1">
        <v>138.34700714421101</v>
      </c>
      <c r="V271">
        <v>306160.58064594498</v>
      </c>
      <c r="W271" s="1">
        <v>0.77907548846345998</v>
      </c>
      <c r="X271">
        <v>0.182625387948158</v>
      </c>
      <c r="Y271">
        <v>3.8299123588382097E-2</v>
      </c>
      <c r="Z271">
        <v>0.22092451153654</v>
      </c>
      <c r="AA271">
        <v>306.160580645945</v>
      </c>
      <c r="AB271">
        <v>9430.3762887829798</v>
      </c>
      <c r="AC271" s="1">
        <v>1004.23700702282</v>
      </c>
      <c r="AD271" s="1">
        <v>197634.86169506199</v>
      </c>
      <c r="AE271" s="1">
        <v>319</v>
      </c>
      <c r="AF271">
        <v>47011.5</v>
      </c>
      <c r="AG271" s="1">
        <v>72207.658022602001</v>
      </c>
      <c r="AH271" s="1">
        <v>53.139998537454602</v>
      </c>
      <c r="AI271">
        <v>29.7899997520312</v>
      </c>
      <c r="AJ271">
        <v>30.434898175901999</v>
      </c>
      <c r="AK271">
        <v>4.2</v>
      </c>
      <c r="AL271">
        <v>4.2</v>
      </c>
      <c r="AM271">
        <v>4.2</v>
      </c>
      <c r="AN271">
        <v>0</v>
      </c>
      <c r="AO271">
        <v>0.85566450551377005</v>
      </c>
      <c r="AP271">
        <v>2039.4107465914799</v>
      </c>
      <c r="AQ271" s="1">
        <v>2692.4447092403898</v>
      </c>
      <c r="AR271" s="1">
        <v>8312.4516913594707</v>
      </c>
      <c r="AS271" s="1">
        <v>1323.3038018104</v>
      </c>
      <c r="AT271" s="1">
        <v>739.25544602499701</v>
      </c>
      <c r="AU271">
        <v>15106.8663950267</v>
      </c>
      <c r="AV271" s="1">
        <v>4740.8518389797</v>
      </c>
      <c r="AW271" s="1">
        <v>0.30476205020000002</v>
      </c>
      <c r="AX271">
        <v>8536.3671513580994</v>
      </c>
      <c r="AY271" s="1">
        <v>0.54875386179999996</v>
      </c>
      <c r="AZ271">
        <v>1452.8396840583</v>
      </c>
      <c r="BA271">
        <v>9.3394692700000004E-2</v>
      </c>
      <c r="BB271">
        <v>825.85399656139998</v>
      </c>
      <c r="BC271" s="1">
        <v>5.3089395300000002E-2</v>
      </c>
      <c r="BD271">
        <v>15555.912670957499</v>
      </c>
      <c r="BE271" s="1">
        <v>0.51497671733469896</v>
      </c>
      <c r="BF271">
        <v>0.22483120379683899</v>
      </c>
      <c r="BG271">
        <v>0.214207128982392</v>
      </c>
      <c r="BH271">
        <v>3.1009200078323199E-2</v>
      </c>
      <c r="BI271">
        <v>1.49757498077476E-2</v>
      </c>
    </row>
    <row r="272" spans="1:61" x14ac:dyDescent="0.25">
      <c r="A272" t="s">
        <v>1825</v>
      </c>
      <c r="B272" t="s">
        <v>1216</v>
      </c>
      <c r="C272">
        <v>42</v>
      </c>
      <c r="D272">
        <v>21.168550904761901</v>
      </c>
      <c r="E272">
        <v>889.07913799999994</v>
      </c>
      <c r="F272" t="e">
        <v>#N/A</v>
      </c>
      <c r="G272" t="e">
        <v>#N/A</v>
      </c>
      <c r="H272" t="e">
        <v>#N/A</v>
      </c>
      <c r="I272">
        <v>3.3544488878995402E-2</v>
      </c>
      <c r="J272">
        <v>0.91530402745662998</v>
      </c>
      <c r="K272">
        <v>3.8399416252496099E-2</v>
      </c>
      <c r="L272">
        <v>0.38938607296654298</v>
      </c>
      <c r="M272" t="e">
        <v>#N/A</v>
      </c>
      <c r="N272">
        <v>0.143005393000981</v>
      </c>
      <c r="O272">
        <v>67304.818782608694</v>
      </c>
      <c r="P272" s="1">
        <v>0.133333333333333</v>
      </c>
      <c r="Q272">
        <v>0.18333333333333299</v>
      </c>
      <c r="R272">
        <v>0.68333333333333302</v>
      </c>
      <c r="S272">
        <v>9.25</v>
      </c>
      <c r="T272">
        <v>95429.189189189201</v>
      </c>
      <c r="U272" s="1">
        <v>96.116663567567599</v>
      </c>
      <c r="V272">
        <v>211952.605730807</v>
      </c>
      <c r="W272" s="1">
        <v>0.82166822753066904</v>
      </c>
      <c r="X272">
        <v>0.106855964233997</v>
      </c>
      <c r="Y272">
        <v>7.1475808235333602E-2</v>
      </c>
      <c r="Z272">
        <v>0.17833177246933099</v>
      </c>
      <c r="AA272">
        <v>211.95260573080699</v>
      </c>
      <c r="AB272">
        <v>5728.3562084886098</v>
      </c>
      <c r="AC272" s="1">
        <v>608.50740600776498</v>
      </c>
      <c r="AD272">
        <v>158195.844287966</v>
      </c>
      <c r="AE272" s="1">
        <v>167</v>
      </c>
      <c r="AF272">
        <v>43593</v>
      </c>
      <c r="AG272" s="1">
        <v>68729.952284946194</v>
      </c>
      <c r="AH272" s="1">
        <v>42.789898946402502</v>
      </c>
      <c r="AI272">
        <v>25.289993052708901</v>
      </c>
      <c r="AJ272">
        <v>29.8360864154245</v>
      </c>
      <c r="AK272">
        <v>0</v>
      </c>
      <c r="AL272">
        <v>0</v>
      </c>
      <c r="AM272">
        <v>0</v>
      </c>
      <c r="AN272">
        <v>0</v>
      </c>
      <c r="AO272">
        <v>0.90084009397510101</v>
      </c>
      <c r="AP272">
        <v>2087.4758282766002</v>
      </c>
      <c r="AQ272" s="1">
        <v>2634.70241273393</v>
      </c>
      <c r="AR272" s="1">
        <v>8411.2153354789498</v>
      </c>
      <c r="AS272" s="1">
        <v>596.28499572329395</v>
      </c>
      <c r="AT272" s="1">
        <v>354.33958186070902</v>
      </c>
      <c r="AU272">
        <v>14084.018154073499</v>
      </c>
      <c r="AV272" s="1">
        <v>8680.6149201331009</v>
      </c>
      <c r="AW272" s="1">
        <v>0.50979798460000003</v>
      </c>
      <c r="AX272">
        <v>5016.0903485217996</v>
      </c>
      <c r="AY272" s="1">
        <v>0.2945865902</v>
      </c>
      <c r="AZ272">
        <v>2812.2559236293</v>
      </c>
      <c r="BA272" s="1">
        <v>0.1651590832</v>
      </c>
      <c r="BB272">
        <v>518.59714021189995</v>
      </c>
      <c r="BC272" s="1">
        <v>3.0456342000000001E-2</v>
      </c>
      <c r="BD272">
        <v>17027.558332496101</v>
      </c>
      <c r="BE272" s="1">
        <v>0.57098624042466395</v>
      </c>
      <c r="BF272">
        <v>0.21309290016058399</v>
      </c>
      <c r="BG272">
        <v>0.15648192958750501</v>
      </c>
      <c r="BH272">
        <v>4.8448455511996301E-2</v>
      </c>
      <c r="BI272">
        <v>1.0990474315250701E-2</v>
      </c>
    </row>
    <row r="273" spans="1:61" x14ac:dyDescent="0.25">
      <c r="A273" t="s">
        <v>1311</v>
      </c>
      <c r="B273" t="s">
        <v>674</v>
      </c>
      <c r="C273">
        <v>70</v>
      </c>
      <c r="D273">
        <v>15.265779</v>
      </c>
      <c r="E273">
        <v>1068.6045300000001</v>
      </c>
      <c r="F273" t="e">
        <v>#N/A</v>
      </c>
      <c r="G273" t="e">
        <v>#N/A</v>
      </c>
      <c r="H273" t="e">
        <v>#N/A</v>
      </c>
      <c r="I273">
        <v>2.9952121702369799E-2</v>
      </c>
      <c r="J273">
        <v>0.92715807273122497</v>
      </c>
      <c r="K273">
        <v>3.55695665015823E-2</v>
      </c>
      <c r="L273">
        <v>0.53991368876499501</v>
      </c>
      <c r="M273">
        <v>1.14993254102155E-2</v>
      </c>
      <c r="N273">
        <v>0.16714478944393499</v>
      </c>
      <c r="O273">
        <v>63304.444223898397</v>
      </c>
      <c r="P273" s="1">
        <v>0.22093023255814001</v>
      </c>
      <c r="Q273">
        <v>0.17441860465116299</v>
      </c>
      <c r="R273">
        <v>0.60465116279069797</v>
      </c>
      <c r="S273">
        <v>10</v>
      </c>
      <c r="T273">
        <v>87869.2</v>
      </c>
      <c r="U273" s="1">
        <v>106.86045300000001</v>
      </c>
      <c r="V273">
        <v>256553.52593348999</v>
      </c>
      <c r="W273" s="1">
        <v>0.81874996215634199</v>
      </c>
      <c r="X273">
        <v>7.5488340031630394E-2</v>
      </c>
      <c r="Y273">
        <v>0.105761697812027</v>
      </c>
      <c r="Z273">
        <v>0.18125003784365801</v>
      </c>
      <c r="AA273">
        <v>256.55352593348999</v>
      </c>
      <c r="AB273">
        <v>5418.6818766340102</v>
      </c>
      <c r="AC273" s="1">
        <v>561.90566588745401</v>
      </c>
      <c r="AD273">
        <v>168641.164250211</v>
      </c>
      <c r="AE273" s="1">
        <v>215</v>
      </c>
      <c r="AF273">
        <v>42491</v>
      </c>
      <c r="AG273" s="1">
        <v>63609.630185797898</v>
      </c>
      <c r="AH273" s="1">
        <v>30.599944404245999</v>
      </c>
      <c r="AI273">
        <v>19.999991980889199</v>
      </c>
      <c r="AJ273">
        <v>19.999951680200201</v>
      </c>
      <c r="AK273">
        <v>0</v>
      </c>
      <c r="AL273">
        <v>0</v>
      </c>
      <c r="AM273">
        <v>0</v>
      </c>
      <c r="AN273">
        <v>1277.3299117494901</v>
      </c>
      <c r="AO273" s="1">
        <v>1.13080394671665</v>
      </c>
      <c r="AP273">
        <v>2501.6839765783102</v>
      </c>
      <c r="AQ273" s="1">
        <v>3357.5094146381698</v>
      </c>
      <c r="AR273" s="1">
        <v>9953.11010893807</v>
      </c>
      <c r="AS273" s="1">
        <v>1024.8972274149</v>
      </c>
      <c r="AT273">
        <v>294.89544649413</v>
      </c>
      <c r="AU273">
        <v>17132.096174063601</v>
      </c>
      <c r="AV273" s="1">
        <v>11272.4832367902</v>
      </c>
      <c r="AW273" s="1">
        <v>0.5533985414</v>
      </c>
      <c r="AX273">
        <v>5848.6484292323003</v>
      </c>
      <c r="AY273" s="1">
        <v>0.28712693039999998</v>
      </c>
      <c r="AZ273">
        <v>1475.7261358415001</v>
      </c>
      <c r="BA273">
        <v>7.2447629700000002E-2</v>
      </c>
      <c r="BB273">
        <v>1772.6993873347001</v>
      </c>
      <c r="BC273" s="1">
        <v>8.7026898599999999E-2</v>
      </c>
      <c r="BD273">
        <v>20369.557189198698</v>
      </c>
      <c r="BE273" s="1">
        <v>0.492947490577128</v>
      </c>
      <c r="BF273">
        <v>0.26485969047653801</v>
      </c>
      <c r="BG273">
        <v>0.192419368568571</v>
      </c>
      <c r="BH273">
        <v>3.4008403277042201E-2</v>
      </c>
      <c r="BI273">
        <v>1.5765047100720402E-2</v>
      </c>
    </row>
    <row r="274" spans="1:61" x14ac:dyDescent="0.25">
      <c r="A274" t="s">
        <v>1365</v>
      </c>
      <c r="B274" t="s">
        <v>732</v>
      </c>
      <c r="C274">
        <v>127</v>
      </c>
      <c r="D274">
        <v>11.8078662598425</v>
      </c>
      <c r="E274">
        <v>1499.599015</v>
      </c>
      <c r="F274" t="e">
        <v>#N/A</v>
      </c>
      <c r="G274" t="e">
        <v>#N/A</v>
      </c>
      <c r="H274" t="e">
        <v>#N/A</v>
      </c>
      <c r="I274">
        <v>1.8951215691738799E-2</v>
      </c>
      <c r="J274">
        <v>0.94789224816853102</v>
      </c>
      <c r="K274">
        <v>2.73957026599152E-2</v>
      </c>
      <c r="L274">
        <v>0.32446346401352</v>
      </c>
      <c r="M274" t="e">
        <v>#N/A</v>
      </c>
      <c r="N274">
        <v>0.15492017064810201</v>
      </c>
      <c r="O274">
        <v>65748.983896940394</v>
      </c>
      <c r="P274" s="1">
        <v>0.13829787234042601</v>
      </c>
      <c r="Q274">
        <v>0.22340425531914901</v>
      </c>
      <c r="R274">
        <v>0.63829787234042601</v>
      </c>
      <c r="S274">
        <v>11.32</v>
      </c>
      <c r="T274">
        <v>96380.590106007003</v>
      </c>
      <c r="U274" s="1">
        <v>132.47341121908099</v>
      </c>
      <c r="V274">
        <v>317027.44216593099</v>
      </c>
      <c r="W274" s="1">
        <v>0.91259885803961505</v>
      </c>
      <c r="X274">
        <v>3.4228080432795002E-2</v>
      </c>
      <c r="Y274">
        <v>5.3173061527589702E-2</v>
      </c>
      <c r="Z274">
        <v>8.7401141960384704E-2</v>
      </c>
      <c r="AA274">
        <v>317.02744216593101</v>
      </c>
      <c r="AB274">
        <v>6466.9767737877601</v>
      </c>
      <c r="AC274" s="1">
        <v>749.17151102556602</v>
      </c>
      <c r="AD274">
        <v>231604.25910815</v>
      </c>
      <c r="AE274" s="1">
        <v>421</v>
      </c>
      <c r="AF274">
        <v>51966</v>
      </c>
      <c r="AG274" s="1">
        <v>88434.268623926502</v>
      </c>
      <c r="AH274" s="1">
        <v>27.499938684817</v>
      </c>
      <c r="AI274">
        <v>19.999997234145599</v>
      </c>
      <c r="AJ274">
        <v>19.999987709333102</v>
      </c>
      <c r="AK274">
        <v>0</v>
      </c>
      <c r="AL274">
        <v>0</v>
      </c>
      <c r="AM274">
        <v>0</v>
      </c>
      <c r="AN274">
        <v>1080.3510230366501</v>
      </c>
      <c r="AO274" s="1">
        <v>0.91796593154569595</v>
      </c>
      <c r="AP274">
        <v>1598.7390735916099</v>
      </c>
      <c r="AQ274" s="1">
        <v>3009.2863391217902</v>
      </c>
      <c r="AR274" s="1">
        <v>8010.4431983772702</v>
      </c>
      <c r="AS274" s="1">
        <v>1073.38001952475</v>
      </c>
      <c r="AT274" s="1">
        <v>287.54653456477502</v>
      </c>
      <c r="AU274">
        <v>13979.3951651802</v>
      </c>
      <c r="AV274" s="1">
        <v>7051.4376357356005</v>
      </c>
      <c r="AW274" s="1">
        <v>0.45656780120000001</v>
      </c>
      <c r="AX274">
        <v>6595.2796754486999</v>
      </c>
      <c r="AY274" s="1">
        <v>0.42703240040000001</v>
      </c>
      <c r="AZ274">
        <v>1090.9447287190001</v>
      </c>
      <c r="BA274">
        <v>7.0636693099999995E-2</v>
      </c>
      <c r="BB274">
        <v>706.78589682899997</v>
      </c>
      <c r="BC274" s="1">
        <v>4.5763105300000002E-2</v>
      </c>
      <c r="BD274">
        <v>15444.4479367323</v>
      </c>
      <c r="BE274" s="1">
        <v>0.55902462413610898</v>
      </c>
      <c r="BF274">
        <v>0.26340164428920199</v>
      </c>
      <c r="BG274">
        <v>0.12115667436476001</v>
      </c>
      <c r="BH274">
        <v>4.0512525818442897E-2</v>
      </c>
      <c r="BI274">
        <v>1.59045313914856E-2</v>
      </c>
    </row>
    <row r="275" spans="1:61" x14ac:dyDescent="0.25">
      <c r="A275" t="s">
        <v>1400</v>
      </c>
      <c r="B275" t="s">
        <v>769</v>
      </c>
      <c r="C275">
        <v>129</v>
      </c>
      <c r="D275">
        <v>8.3073487209302304</v>
      </c>
      <c r="E275">
        <v>1071.6479850000001</v>
      </c>
      <c r="F275" t="e">
        <v>#N/A</v>
      </c>
      <c r="G275" t="e">
        <v>#N/A</v>
      </c>
      <c r="H275" t="e">
        <v>#N/A</v>
      </c>
      <c r="I275">
        <v>3.5566283698279098E-2</v>
      </c>
      <c r="J275">
        <v>0.92306703517345401</v>
      </c>
      <c r="K275">
        <v>3.7238864149607399E-2</v>
      </c>
      <c r="L275">
        <v>0.999977968591515</v>
      </c>
      <c r="M275" t="e">
        <v>#N/A</v>
      </c>
      <c r="N275">
        <v>0.23488821385279601</v>
      </c>
      <c r="O275">
        <v>53868.274465460498</v>
      </c>
      <c r="P275" s="1">
        <v>0.28571428571428598</v>
      </c>
      <c r="Q275">
        <v>0.15079365079365101</v>
      </c>
      <c r="R275">
        <v>0.56349206349206304</v>
      </c>
      <c r="S275">
        <v>10.32</v>
      </c>
      <c r="T275">
        <v>90145.248062015497</v>
      </c>
      <c r="U275" s="1">
        <v>103.841859011628</v>
      </c>
      <c r="V275">
        <v>237917.99505879701</v>
      </c>
      <c r="W275" s="1">
        <v>0.89410577965530402</v>
      </c>
      <c r="X275">
        <v>6.4868012522849294E-2</v>
      </c>
      <c r="Y275">
        <v>4.1026207821846801E-2</v>
      </c>
      <c r="Z275">
        <v>0.10589422034469601</v>
      </c>
      <c r="AA275">
        <v>237.917995058797</v>
      </c>
      <c r="AB275">
        <v>4851.0854989383497</v>
      </c>
      <c r="AC275" s="1">
        <v>584.57562442950905</v>
      </c>
      <c r="AD275">
        <v>160306.09321803899</v>
      </c>
      <c r="AE275" s="1">
        <v>178</v>
      </c>
      <c r="AF275">
        <v>41623</v>
      </c>
      <c r="AG275" s="1">
        <v>60920.5699611327</v>
      </c>
      <c r="AH275" s="1">
        <v>29.499857555577201</v>
      </c>
      <c r="AI275">
        <v>19.999996490690702</v>
      </c>
      <c r="AJ275">
        <v>19.999963722177199</v>
      </c>
      <c r="AK275">
        <v>3.5</v>
      </c>
      <c r="AL275">
        <v>1.610263</v>
      </c>
      <c r="AM275">
        <v>2.523253</v>
      </c>
      <c r="AN275">
        <v>0</v>
      </c>
      <c r="AO275">
        <v>1.0239441511168501</v>
      </c>
      <c r="AP275">
        <v>2046.1626958595</v>
      </c>
      <c r="AQ275" s="1">
        <v>3707.4168529323501</v>
      </c>
      <c r="AR275" s="1">
        <v>9034.5192409427</v>
      </c>
      <c r="AS275" s="1">
        <v>1213.2630287173999</v>
      </c>
      <c r="AT275">
        <v>881.17850564520995</v>
      </c>
      <c r="AU275">
        <v>16882.540324097201</v>
      </c>
      <c r="AV275" s="1">
        <v>10270.195208016699</v>
      </c>
      <c r="AW275" s="1">
        <v>0.6114990844</v>
      </c>
      <c r="AX275">
        <v>4151.3716707047997</v>
      </c>
      <c r="AY275" s="1">
        <v>0.24717738310000001</v>
      </c>
      <c r="AZ275">
        <v>1080.8993265386</v>
      </c>
      <c r="BA275">
        <v>6.4357973299999996E-2</v>
      </c>
      <c r="BB275">
        <v>1292.6451355797999</v>
      </c>
      <c r="BC275" s="1">
        <v>7.6965559200000006E-2</v>
      </c>
      <c r="BD275">
        <v>16795.1113408399</v>
      </c>
      <c r="BE275" s="1">
        <v>0.58853545301582699</v>
      </c>
      <c r="BF275">
        <v>0.23279651851031799</v>
      </c>
      <c r="BG275">
        <v>0.13350155180321799</v>
      </c>
      <c r="BH275">
        <v>3.2075790774830998E-2</v>
      </c>
      <c r="BI275">
        <v>1.3090685895805899E-2</v>
      </c>
    </row>
    <row r="276" spans="1:61" x14ac:dyDescent="0.25">
      <c r="A276" t="s">
        <v>1294</v>
      </c>
      <c r="B276" t="s">
        <v>657</v>
      </c>
      <c r="C276">
        <v>112</v>
      </c>
      <c r="D276">
        <v>15.030840053571399</v>
      </c>
      <c r="E276">
        <v>1683.454086</v>
      </c>
      <c r="F276" t="e">
        <v>#N/A</v>
      </c>
      <c r="G276">
        <v>6.25060474039499E-3</v>
      </c>
      <c r="H276" t="e">
        <v>#N/A</v>
      </c>
      <c r="I276">
        <v>1.36939842664053E-2</v>
      </c>
      <c r="J276">
        <v>0.948871776998648</v>
      </c>
      <c r="K276">
        <v>2.81919246118147E-2</v>
      </c>
      <c r="L276">
        <v>0.551464728378526</v>
      </c>
      <c r="M276" t="e">
        <v>#N/A</v>
      </c>
      <c r="N276">
        <v>0.148165672673119</v>
      </c>
      <c r="O276">
        <v>51185.2013525976</v>
      </c>
      <c r="P276" s="1">
        <v>0.114035087719298</v>
      </c>
      <c r="Q276">
        <v>0.105263157894737</v>
      </c>
      <c r="R276">
        <v>0.78070175438596501</v>
      </c>
      <c r="S276">
        <v>12.25</v>
      </c>
      <c r="T276">
        <v>76253.102040816302</v>
      </c>
      <c r="U276" s="1">
        <v>137.42482334693901</v>
      </c>
      <c r="V276">
        <v>227962.69479012099</v>
      </c>
      <c r="W276" s="1">
        <v>0.75398935175726001</v>
      </c>
      <c r="X276">
        <v>0.15053582438386101</v>
      </c>
      <c r="Y276">
        <v>9.5474823858878302E-2</v>
      </c>
      <c r="Z276">
        <v>0.24601064824273999</v>
      </c>
      <c r="AA276">
        <v>227.96269479012099</v>
      </c>
      <c r="AB276">
        <v>5436.4488322611696</v>
      </c>
      <c r="AC276" s="1">
        <v>663.32160127591396</v>
      </c>
      <c r="AD276">
        <v>200611.661113282</v>
      </c>
      <c r="AE276" s="1">
        <v>331</v>
      </c>
      <c r="AF276">
        <v>42877.5</v>
      </c>
      <c r="AG276" s="1">
        <v>69021.791187739494</v>
      </c>
      <c r="AH276" s="1">
        <v>28.859982308889201</v>
      </c>
      <c r="AI276">
        <v>23.259999532753099</v>
      </c>
      <c r="AJ276">
        <v>23.614193719476098</v>
      </c>
      <c r="AK276">
        <v>0.5</v>
      </c>
      <c r="AL276">
        <v>0.35802699999999998</v>
      </c>
      <c r="AM276">
        <v>0.46999400000000002</v>
      </c>
      <c r="AN276">
        <v>0</v>
      </c>
      <c r="AO276">
        <v>0.81241915293792799</v>
      </c>
      <c r="AP276">
        <v>1342.70830359908</v>
      </c>
      <c r="AQ276" s="1">
        <v>3125.8008304243099</v>
      </c>
      <c r="AR276" s="1">
        <v>7692.6590322226302</v>
      </c>
      <c r="AS276" s="1">
        <v>596.54116399821999</v>
      </c>
      <c r="AT276" s="1">
        <v>427.55284862577503</v>
      </c>
      <c r="AU276">
        <v>13185.26217887</v>
      </c>
      <c r="AV276" s="1">
        <v>6783.8968207684002</v>
      </c>
      <c r="AW276" s="1">
        <v>0.51649725879999997</v>
      </c>
      <c r="AX276">
        <v>5023.4853883529004</v>
      </c>
      <c r="AY276" s="1">
        <v>0.38246696569999999</v>
      </c>
      <c r="AZ276">
        <v>481.36473529710003</v>
      </c>
      <c r="BA276">
        <v>3.66490784E-2</v>
      </c>
      <c r="BB276">
        <v>845.68253276400003</v>
      </c>
      <c r="BC276" s="1">
        <v>6.4386697100000001E-2</v>
      </c>
      <c r="BD276">
        <v>13134.429477182401</v>
      </c>
      <c r="BE276" s="1">
        <v>0.53943084218245396</v>
      </c>
      <c r="BF276">
        <v>0.25072467922729202</v>
      </c>
      <c r="BG276">
        <v>0.125105227954701</v>
      </c>
      <c r="BH276">
        <v>7.0570139993221898E-2</v>
      </c>
      <c r="BI276">
        <v>1.4169110642330399E-2</v>
      </c>
    </row>
    <row r="277" spans="1:61" x14ac:dyDescent="0.25">
      <c r="A277" t="s">
        <v>1383</v>
      </c>
      <c r="B277" t="s">
        <v>750</v>
      </c>
      <c r="C277">
        <v>38</v>
      </c>
      <c r="D277">
        <v>29.241956105263199</v>
      </c>
      <c r="E277">
        <v>1111.194332</v>
      </c>
      <c r="F277" t="e">
        <v>#N/A</v>
      </c>
      <c r="G277" t="e">
        <v>#N/A</v>
      </c>
      <c r="H277" t="e">
        <v>#N/A</v>
      </c>
      <c r="I277" t="e">
        <v>#N/A</v>
      </c>
      <c r="J277">
        <v>0.971254797535403</v>
      </c>
      <c r="K277">
        <v>2.1322913901436299E-2</v>
      </c>
      <c r="L277">
        <v>0.42833575969039001</v>
      </c>
      <c r="M277" t="e">
        <v>#N/A</v>
      </c>
      <c r="N277">
        <v>0.142769945490411</v>
      </c>
      <c r="O277">
        <v>58212.081704054297</v>
      </c>
      <c r="P277" s="1">
        <v>0.141304347826087</v>
      </c>
      <c r="Q277">
        <v>0.27173913043478298</v>
      </c>
      <c r="R277">
        <v>0.58695652173913004</v>
      </c>
      <c r="S277">
        <v>17.149999999999999</v>
      </c>
      <c r="T277">
        <v>90568.291545189495</v>
      </c>
      <c r="U277" s="1">
        <v>64.792672419825095</v>
      </c>
      <c r="V277">
        <v>155682.003604748</v>
      </c>
      <c r="W277" s="1">
        <v>0.78390016564835896</v>
      </c>
      <c r="X277">
        <v>0.11204525317099601</v>
      </c>
      <c r="Y277">
        <v>0.10405458118064501</v>
      </c>
      <c r="Z277">
        <v>0.21609983435164101</v>
      </c>
      <c r="AA277">
        <v>155.68200360474799</v>
      </c>
      <c r="AB277">
        <v>3241.49061624263</v>
      </c>
      <c r="AC277" s="1">
        <v>428.44151224486302</v>
      </c>
      <c r="AD277">
        <v>123704.08265469399</v>
      </c>
      <c r="AE277" s="1">
        <v>83</v>
      </c>
      <c r="AF277">
        <v>40608</v>
      </c>
      <c r="AG277" s="1">
        <v>72124.630245746695</v>
      </c>
      <c r="AH277" s="1">
        <v>27.499970834483801</v>
      </c>
      <c r="AI277">
        <v>19.999998525173901</v>
      </c>
      <c r="AJ277">
        <v>20.364349451892</v>
      </c>
      <c r="AK277">
        <v>5.7</v>
      </c>
      <c r="AL277">
        <v>5.5828899999999999</v>
      </c>
      <c r="AM277">
        <v>5.5918910000000004</v>
      </c>
      <c r="AN277">
        <v>1681.4251442744001</v>
      </c>
      <c r="AO277">
        <v>1.2128807012777301</v>
      </c>
      <c r="AP277">
        <v>2044.8567316846199</v>
      </c>
      <c r="AQ277" s="1">
        <v>3171.1924084940301</v>
      </c>
      <c r="AR277" s="1">
        <v>8202.46376130723</v>
      </c>
      <c r="AS277" s="1">
        <v>1090.6112865233699</v>
      </c>
      <c r="AT277">
        <v>665.29963185593397</v>
      </c>
      <c r="AU277">
        <v>15174.4238198652</v>
      </c>
      <c r="AV277" s="1">
        <v>9018.3406076861993</v>
      </c>
      <c r="AW277" s="1">
        <v>0.56127074470000005</v>
      </c>
      <c r="AX277">
        <v>4705.4982842956997</v>
      </c>
      <c r="AY277" s="1">
        <v>0.29285415590000002</v>
      </c>
      <c r="AZ277">
        <v>1719.0681812585001</v>
      </c>
      <c r="BA277">
        <v>0.1069889373</v>
      </c>
      <c r="BB277">
        <v>624.81192622840001</v>
      </c>
      <c r="BC277" s="1">
        <v>3.8886162100000003E-2</v>
      </c>
      <c r="BD277">
        <v>16067.7189994688</v>
      </c>
      <c r="BE277" s="1">
        <v>0.53363315193527905</v>
      </c>
      <c r="BF277">
        <v>0.235069427918147</v>
      </c>
      <c r="BG277">
        <v>0.18003321707013401</v>
      </c>
      <c r="BH277">
        <v>4.22669026261328E-2</v>
      </c>
      <c r="BI277">
        <v>8.9973004503068506E-3</v>
      </c>
    </row>
    <row r="278" spans="1:61" x14ac:dyDescent="0.25">
      <c r="A278" t="s">
        <v>1729</v>
      </c>
      <c r="B278" t="s">
        <v>1113</v>
      </c>
      <c r="C278">
        <v>100</v>
      </c>
      <c r="D278">
        <v>7.3150464900000003</v>
      </c>
      <c r="E278">
        <v>731.50464899999997</v>
      </c>
      <c r="F278" t="e">
        <v>#N/A</v>
      </c>
      <c r="G278" t="e">
        <v>#N/A</v>
      </c>
      <c r="H278" t="e">
        <v>#N/A</v>
      </c>
      <c r="I278">
        <v>1.8841947102073899E-2</v>
      </c>
      <c r="J278">
        <v>0.93155283485058205</v>
      </c>
      <c r="K278">
        <v>3.5067845291774799E-2</v>
      </c>
      <c r="L278">
        <v>0.99969807529500898</v>
      </c>
      <c r="M278" t="e">
        <v>#N/A</v>
      </c>
      <c r="N278">
        <v>0.18181651457891701</v>
      </c>
      <c r="O278">
        <v>54822.210604265398</v>
      </c>
      <c r="P278" s="1">
        <v>0.23943661971831001</v>
      </c>
      <c r="Q278">
        <v>0.12676056338028199</v>
      </c>
      <c r="R278">
        <v>0.63380281690140805</v>
      </c>
      <c r="S278">
        <v>9</v>
      </c>
      <c r="T278">
        <v>84889.333333333299</v>
      </c>
      <c r="U278" s="1">
        <v>81.278294333333307</v>
      </c>
      <c r="V278">
        <v>244354.86533729499</v>
      </c>
      <c r="W278" s="1">
        <v>0.62159971382971402</v>
      </c>
      <c r="X278">
        <v>8.9330422398799805E-2</v>
      </c>
      <c r="Y278">
        <v>0.28906986377148602</v>
      </c>
      <c r="Z278">
        <v>0.37840028617028598</v>
      </c>
      <c r="AA278">
        <v>244.354865337295</v>
      </c>
      <c r="AB278">
        <v>6029.3847838552801</v>
      </c>
      <c r="AC278" s="1">
        <v>498.02144182955197</v>
      </c>
      <c r="AD278">
        <v>204041.08096245601</v>
      </c>
      <c r="AE278" s="1">
        <v>344</v>
      </c>
      <c r="AF278">
        <v>40538</v>
      </c>
      <c r="AG278" s="1">
        <v>61069.788913525503</v>
      </c>
      <c r="AH278" s="1">
        <v>33.839988124703801</v>
      </c>
      <c r="AI278">
        <v>19.999602192119401</v>
      </c>
      <c r="AJ278">
        <v>27.547609146567499</v>
      </c>
      <c r="AK278">
        <v>4.25</v>
      </c>
      <c r="AL278">
        <v>3.861348</v>
      </c>
      <c r="AM278">
        <v>4.0408850000000003</v>
      </c>
      <c r="AN278">
        <v>0</v>
      </c>
      <c r="AO278">
        <v>0.81649590534618599</v>
      </c>
      <c r="AP278">
        <v>4507.0564548113998</v>
      </c>
      <c r="AQ278" s="1">
        <v>5169.7629470568099</v>
      </c>
      <c r="AR278" s="1">
        <v>10252.2735163095</v>
      </c>
      <c r="AS278" s="1">
        <v>947.52485981808195</v>
      </c>
      <c r="AT278">
        <v>-0.341761327616662</v>
      </c>
      <c r="AU278">
        <v>20876.276016668198</v>
      </c>
      <c r="AV278" s="1">
        <v>13365.9647261968</v>
      </c>
      <c r="AW278" s="1">
        <v>0.52332030919999994</v>
      </c>
      <c r="AX278">
        <v>5494.4833342743996</v>
      </c>
      <c r="AY278" s="1">
        <v>0.2151266127</v>
      </c>
      <c r="AZ278">
        <v>3965.1814945571</v>
      </c>
      <c r="BA278">
        <v>0.1552495498</v>
      </c>
      <c r="BB278">
        <v>2715.0660576998998</v>
      </c>
      <c r="BC278" s="1">
        <v>0.10630352830000001</v>
      </c>
      <c r="BD278">
        <v>25540.695612728199</v>
      </c>
      <c r="BE278" s="1">
        <v>0.54659739735395696</v>
      </c>
      <c r="BF278">
        <v>0.25822925204663899</v>
      </c>
      <c r="BG278">
        <v>0.12973000253063699</v>
      </c>
      <c r="BH278">
        <v>4.5716471541703302E-2</v>
      </c>
      <c r="BI278">
        <v>1.9726876527064601E-2</v>
      </c>
    </row>
    <row r="279" spans="1:61" x14ac:dyDescent="0.25">
      <c r="A279" t="s">
        <v>1777</v>
      </c>
      <c r="B279" t="s">
        <v>1165</v>
      </c>
      <c r="C279">
        <v>81</v>
      </c>
      <c r="D279">
        <v>11.8012193950617</v>
      </c>
      <c r="E279">
        <v>955.89877100000001</v>
      </c>
      <c r="F279" t="e">
        <v>#N/A</v>
      </c>
      <c r="G279" t="e">
        <v>#N/A</v>
      </c>
      <c r="H279" t="e">
        <v>#N/A</v>
      </c>
      <c r="I279" t="e">
        <v>#N/A</v>
      </c>
      <c r="J279">
        <v>0.969153335170018</v>
      </c>
      <c r="K279">
        <v>1.9970525736843998E-2</v>
      </c>
      <c r="L279">
        <v>0.38004004485608101</v>
      </c>
      <c r="M279" t="e">
        <v>#N/A</v>
      </c>
      <c r="N279">
        <v>0.10668562930724899</v>
      </c>
      <c r="O279">
        <v>57453.0926995798</v>
      </c>
      <c r="P279" s="1">
        <v>0.13953488372093001</v>
      </c>
      <c r="Q279">
        <v>0.104651162790698</v>
      </c>
      <c r="R279">
        <v>0.75581395348837199</v>
      </c>
      <c r="S279">
        <v>7.25</v>
      </c>
      <c r="T279">
        <v>92423.724137931</v>
      </c>
      <c r="U279" s="1">
        <v>131.84810634482801</v>
      </c>
      <c r="V279">
        <v>340157.43074953702</v>
      </c>
      <c r="W279" s="1">
        <v>0.54628523465669898</v>
      </c>
      <c r="X279">
        <v>6.79391284314637E-2</v>
      </c>
      <c r="Y279">
        <v>0.38577563691183703</v>
      </c>
      <c r="Z279">
        <v>0.45371476534330102</v>
      </c>
      <c r="AA279">
        <v>340.15743074953701</v>
      </c>
      <c r="AB279">
        <v>7675.97388196663</v>
      </c>
      <c r="AC279" s="1">
        <v>548.36998006769102</v>
      </c>
      <c r="AD279">
        <v>355952.84197357099</v>
      </c>
      <c r="AE279" s="1">
        <v>567</v>
      </c>
      <c r="AF279">
        <v>41076</v>
      </c>
      <c r="AG279" s="1">
        <v>67562.341779788796</v>
      </c>
      <c r="AH279" s="1">
        <v>26.599992713490501</v>
      </c>
      <c r="AI279">
        <v>19.999998874051101</v>
      </c>
      <c r="AJ279">
        <v>20.2918678437469</v>
      </c>
      <c r="AK279">
        <v>4</v>
      </c>
      <c r="AL279">
        <v>1.918957</v>
      </c>
      <c r="AM279">
        <v>1.9163319999999999</v>
      </c>
      <c r="AN279">
        <v>1200.28484689829</v>
      </c>
      <c r="AO279" s="1">
        <v>1.0479298276074001</v>
      </c>
      <c r="AP279">
        <v>2427.7443285885302</v>
      </c>
      <c r="AQ279" s="1">
        <v>2770.48472112744</v>
      </c>
      <c r="AR279" s="1">
        <v>9421.6545864771306</v>
      </c>
      <c r="AS279" s="1">
        <v>735.93678676253899</v>
      </c>
      <c r="AT279">
        <v>841.34437076287497</v>
      </c>
      <c r="AU279">
        <v>16197.164793718501</v>
      </c>
      <c r="AV279" s="1">
        <v>8802.6092869616004</v>
      </c>
      <c r="AW279" s="1">
        <v>0.38766655989999999</v>
      </c>
      <c r="AX279">
        <v>10948.713086448601</v>
      </c>
      <c r="AY279" s="1">
        <v>0.48218088510000001</v>
      </c>
      <c r="AZ279">
        <v>1720.4331051244001</v>
      </c>
      <c r="BA279">
        <v>7.5767804899999999E-2</v>
      </c>
      <c r="BB279">
        <v>1234.8955418917999</v>
      </c>
      <c r="BC279" s="1">
        <v>5.4384750099999997E-2</v>
      </c>
      <c r="BD279">
        <v>22706.651020426401</v>
      </c>
      <c r="BE279" s="1">
        <v>0.52414782130719095</v>
      </c>
      <c r="BF279">
        <v>0.26057049113450598</v>
      </c>
      <c r="BG279">
        <v>0.160326693190769</v>
      </c>
      <c r="BH279">
        <v>2.0622980526304999E-2</v>
      </c>
      <c r="BI279">
        <v>3.4332013841229699E-2</v>
      </c>
    </row>
    <row r="280" spans="1:61" x14ac:dyDescent="0.25">
      <c r="A280" t="s">
        <v>1693</v>
      </c>
      <c r="B280" t="s">
        <v>1076</v>
      </c>
      <c r="C280">
        <v>153</v>
      </c>
      <c r="D280">
        <v>7.5913652222222199</v>
      </c>
      <c r="E280">
        <v>1161.478879</v>
      </c>
      <c r="F280" t="e">
        <v>#N/A</v>
      </c>
      <c r="G280" t="e">
        <v>#N/A</v>
      </c>
      <c r="H280" t="e">
        <v>#N/A</v>
      </c>
      <c r="I280">
        <v>1.49891701172066E-2</v>
      </c>
      <c r="J280">
        <v>0.94758745226678398</v>
      </c>
      <c r="K280">
        <v>2.8917145663945099E-2</v>
      </c>
      <c r="L280">
        <v>0.99993484477972705</v>
      </c>
      <c r="M280" t="e">
        <v>#N/A</v>
      </c>
      <c r="N280">
        <v>0.14495465169660299</v>
      </c>
      <c r="O280">
        <v>71729.375696767005</v>
      </c>
      <c r="P280" s="1">
        <v>0.11111111111111099</v>
      </c>
      <c r="Q280">
        <v>0.15277777777777801</v>
      </c>
      <c r="R280">
        <v>0.73611111111111105</v>
      </c>
      <c r="S280">
        <v>7.5</v>
      </c>
      <c r="T280">
        <v>96619.199999999997</v>
      </c>
      <c r="U280" s="1">
        <v>154.86385053333299</v>
      </c>
      <c r="V280">
        <v>212368.31289809401</v>
      </c>
      <c r="W280" s="1">
        <v>0.82448394521216195</v>
      </c>
      <c r="X280">
        <v>8.8019114144816599E-2</v>
      </c>
      <c r="Y280">
        <v>8.7496940643021798E-2</v>
      </c>
      <c r="Z280">
        <v>0.17551605478783799</v>
      </c>
      <c r="AA280">
        <v>212.36831289809399</v>
      </c>
      <c r="AB280">
        <v>4370.0011182037197</v>
      </c>
      <c r="AC280" s="1">
        <v>511.38889457153903</v>
      </c>
      <c r="AD280">
        <v>159919.56546721901</v>
      </c>
      <c r="AE280" s="1">
        <v>176</v>
      </c>
      <c r="AF280">
        <v>41256</v>
      </c>
      <c r="AG280" s="1">
        <v>61922.317747352099</v>
      </c>
      <c r="AH280" s="1">
        <v>26.599901492486101</v>
      </c>
      <c r="AI280">
        <v>19.999996066250102</v>
      </c>
      <c r="AJ280">
        <v>19.999944728249499</v>
      </c>
      <c r="AK280">
        <v>4.7</v>
      </c>
      <c r="AL280">
        <v>4.7</v>
      </c>
      <c r="AM280">
        <v>4.7</v>
      </c>
      <c r="AN280">
        <v>0</v>
      </c>
      <c r="AO280" s="1">
        <v>0.84367407504810399</v>
      </c>
      <c r="AP280">
        <v>1661.0806661082599</v>
      </c>
      <c r="AQ280" s="1">
        <v>3579.1816150623199</v>
      </c>
      <c r="AR280" s="1">
        <v>8283.85167734075</v>
      </c>
      <c r="AS280" s="1">
        <v>843.49416740448498</v>
      </c>
      <c r="AT280">
        <v>318.92243302686899</v>
      </c>
      <c r="AU280">
        <v>14686.530558942701</v>
      </c>
      <c r="AV280" s="1">
        <v>9371.7130983201005</v>
      </c>
      <c r="AW280" s="1">
        <v>0.63150544649999996</v>
      </c>
      <c r="AX280">
        <v>3563.6790316054999</v>
      </c>
      <c r="AY280" s="1">
        <v>0.24013568220000001</v>
      </c>
      <c r="AZ280">
        <v>508.89591453690002</v>
      </c>
      <c r="BA280" s="1">
        <v>3.4291547200000001E-2</v>
      </c>
      <c r="BB280">
        <v>1395.9847512193001</v>
      </c>
      <c r="BC280" s="1">
        <v>9.4067324100000002E-2</v>
      </c>
      <c r="BD280">
        <v>14840.2727956818</v>
      </c>
      <c r="BE280" s="1">
        <v>0.53430942143524396</v>
      </c>
      <c r="BF280">
        <v>0.24347222833762</v>
      </c>
      <c r="BG280">
        <v>0.14759325811355001</v>
      </c>
      <c r="BH280">
        <v>6.5104771870290595E-2</v>
      </c>
      <c r="BI280">
        <v>9.5203202432952404E-3</v>
      </c>
    </row>
    <row r="281" spans="1:61" x14ac:dyDescent="0.25">
      <c r="A281" t="s">
        <v>1697</v>
      </c>
      <c r="B281" t="s">
        <v>1080</v>
      </c>
      <c r="C281">
        <v>376</v>
      </c>
      <c r="D281">
        <v>3.8295307845744699</v>
      </c>
      <c r="E281">
        <v>1439.903575</v>
      </c>
      <c r="F281" t="e">
        <v>#N/A</v>
      </c>
      <c r="G281">
        <v>1.2655428735512E-2</v>
      </c>
      <c r="H281" t="e">
        <v>#N/A</v>
      </c>
      <c r="I281">
        <v>1.8490778328240899E-2</v>
      </c>
      <c r="J281">
        <v>0.93719725986671398</v>
      </c>
      <c r="K281">
        <v>2.89578060885687E-2</v>
      </c>
      <c r="L281">
        <v>0.61809627795499</v>
      </c>
      <c r="M281" t="e">
        <v>#N/A</v>
      </c>
      <c r="N281">
        <v>0.14600075364763199</v>
      </c>
      <c r="O281">
        <v>65004.557377049197</v>
      </c>
      <c r="P281" s="1">
        <v>0.144230769230769</v>
      </c>
      <c r="Q281">
        <v>0.115384615384615</v>
      </c>
      <c r="R281">
        <v>0.74038461538461497</v>
      </c>
      <c r="S281">
        <v>11.25</v>
      </c>
      <c r="T281">
        <v>95072.444444444394</v>
      </c>
      <c r="U281" s="1">
        <v>127.991428888889</v>
      </c>
      <c r="V281">
        <v>379895.07596020802</v>
      </c>
      <c r="W281" s="1">
        <v>0.76622526926168899</v>
      </c>
      <c r="X281">
        <v>0.102150153200035</v>
      </c>
      <c r="Y281">
        <v>0.131624577538276</v>
      </c>
      <c r="Z281">
        <v>0.23377473073831101</v>
      </c>
      <c r="AA281">
        <v>379.89507596020798</v>
      </c>
      <c r="AB281">
        <v>8083.20376591884</v>
      </c>
      <c r="AC281" s="1">
        <v>707.37301280747204</v>
      </c>
      <c r="AD281">
        <v>254882.01862649599</v>
      </c>
      <c r="AE281" s="1">
        <v>462</v>
      </c>
      <c r="AF281">
        <v>41588</v>
      </c>
      <c r="AG281" s="1">
        <v>63511.632409250997</v>
      </c>
      <c r="AH281" s="1">
        <v>29.499976805639299</v>
      </c>
      <c r="AI281">
        <v>19.999996182610801</v>
      </c>
      <c r="AJ281">
        <v>20.2646730731222</v>
      </c>
      <c r="AK281">
        <v>1.8</v>
      </c>
      <c r="AL281">
        <v>0.572515</v>
      </c>
      <c r="AM281">
        <v>1.3995280000000001</v>
      </c>
      <c r="AN281">
        <v>0</v>
      </c>
      <c r="AO281">
        <v>0.99709038546437101</v>
      </c>
      <c r="AP281">
        <v>2736.0282232787699</v>
      </c>
      <c r="AQ281" s="1">
        <v>4143.09829739815</v>
      </c>
      <c r="AR281" s="1">
        <v>8923.8679680338992</v>
      </c>
      <c r="AS281" s="1">
        <v>690.037970077267</v>
      </c>
      <c r="AT281">
        <v>489.28961788292003</v>
      </c>
      <c r="AU281">
        <v>16982.322076671</v>
      </c>
      <c r="AV281" s="1">
        <v>6989.7881177516001</v>
      </c>
      <c r="AW281" s="1">
        <v>0.4215597432</v>
      </c>
      <c r="AX281">
        <v>6466.1546171308</v>
      </c>
      <c r="AY281" s="1">
        <v>0.38997898559999999</v>
      </c>
      <c r="AZ281">
        <v>1144.9131092980001</v>
      </c>
      <c r="BA281">
        <v>6.9050630500000001E-2</v>
      </c>
      <c r="BB281">
        <v>1979.9212125803001</v>
      </c>
      <c r="BC281" s="1">
        <v>0.1194106408</v>
      </c>
      <c r="BD281">
        <v>16580.7770567607</v>
      </c>
      <c r="BE281" s="1">
        <v>0.564064822792263</v>
      </c>
      <c r="BF281">
        <v>0.28274927862447402</v>
      </c>
      <c r="BG281">
        <v>0.102282713979616</v>
      </c>
      <c r="BH281">
        <v>2.8621788581576501E-2</v>
      </c>
      <c r="BI281">
        <v>2.2281396022070299E-2</v>
      </c>
    </row>
    <row r="282" spans="1:61" x14ac:dyDescent="0.25">
      <c r="A282" t="s">
        <v>1329</v>
      </c>
      <c r="B282" t="s">
        <v>693</v>
      </c>
      <c r="C282">
        <v>133</v>
      </c>
      <c r="D282">
        <v>4.3831917894736803</v>
      </c>
      <c r="E282">
        <v>582.96450800000002</v>
      </c>
      <c r="F282" t="e">
        <v>#N/A</v>
      </c>
      <c r="G282" t="e">
        <v>#N/A</v>
      </c>
      <c r="H282" t="e">
        <v>#N/A</v>
      </c>
      <c r="I282" t="e">
        <v>#N/A</v>
      </c>
      <c r="J282">
        <v>0.96028877866170004</v>
      </c>
      <c r="K282">
        <v>1.9167501363432302E-2</v>
      </c>
      <c r="L282">
        <v>0.49080474102779298</v>
      </c>
      <c r="M282" t="e">
        <v>#N/A</v>
      </c>
      <c r="N282">
        <v>0.16143591943625701</v>
      </c>
      <c r="O282">
        <v>67672.273684210493</v>
      </c>
      <c r="P282" s="1">
        <v>0.22413793103448301</v>
      </c>
      <c r="Q282">
        <v>0.12068965517241401</v>
      </c>
      <c r="R282">
        <v>0.65517241379310298</v>
      </c>
      <c r="S282">
        <v>11</v>
      </c>
      <c r="T282">
        <v>93652.818181818206</v>
      </c>
      <c r="U282" s="1">
        <v>52.996773454545497</v>
      </c>
      <c r="V282">
        <v>787501.80105304101</v>
      </c>
      <c r="W282" s="1">
        <v>0.37840402748419899</v>
      </c>
      <c r="X282">
        <v>1.6797477420332899E-2</v>
      </c>
      <c r="Y282">
        <v>0.60479849509546801</v>
      </c>
      <c r="Z282">
        <v>0.62159597251580101</v>
      </c>
      <c r="AA282">
        <v>787.50180105304105</v>
      </c>
      <c r="AB282">
        <v>27675.2062580112</v>
      </c>
      <c r="AC282" s="1">
        <v>654.93767589707204</v>
      </c>
      <c r="AD282">
        <v>518117.09289989597</v>
      </c>
      <c r="AE282" s="1">
        <v>597</v>
      </c>
      <c r="AF282">
        <v>42645</v>
      </c>
      <c r="AG282" s="1">
        <v>78214.919743178194</v>
      </c>
      <c r="AH282" s="1">
        <v>44.999997839039303</v>
      </c>
      <c r="AI282">
        <v>19.9999896384892</v>
      </c>
      <c r="AJ282">
        <v>21.374107175276301</v>
      </c>
      <c r="AK282">
        <v>0.5</v>
      </c>
      <c r="AL282">
        <v>0.23819599999999999</v>
      </c>
      <c r="AM282">
        <v>0.42779600000000001</v>
      </c>
      <c r="AN282">
        <v>4687.3489423476203</v>
      </c>
      <c r="AO282" s="1">
        <v>1.53176362189707</v>
      </c>
      <c r="AP282">
        <v>4221.6876091537297</v>
      </c>
      <c r="AQ282" s="1">
        <v>4357.49383562816</v>
      </c>
      <c r="AR282" s="1">
        <v>14460.3552262911</v>
      </c>
      <c r="AS282" s="1">
        <v>1098.2369959304599</v>
      </c>
      <c r="AT282">
        <v>197.454216200757</v>
      </c>
      <c r="AU282">
        <v>24335.227883204199</v>
      </c>
      <c r="AV282" s="1">
        <v>7594.9976188533001</v>
      </c>
      <c r="AW282" s="1">
        <v>0.2495001375</v>
      </c>
      <c r="AX282">
        <v>18913.073643463398</v>
      </c>
      <c r="AY282" s="1">
        <v>0.62130558979999995</v>
      </c>
      <c r="AZ282">
        <v>3025.8047023414001</v>
      </c>
      <c r="BA282">
        <v>9.9399463600000001E-2</v>
      </c>
      <c r="BB282">
        <v>906.97947377200001</v>
      </c>
      <c r="BC282" s="1">
        <v>2.9794808999999998E-2</v>
      </c>
      <c r="BD282">
        <v>30440.855438430099</v>
      </c>
      <c r="BE282" s="1">
        <v>0.54147407165726602</v>
      </c>
      <c r="BF282">
        <v>0.24703611990532801</v>
      </c>
      <c r="BG282">
        <v>0.143807493741862</v>
      </c>
      <c r="BH282">
        <v>4.3244633672864997E-2</v>
      </c>
      <c r="BI282">
        <v>2.4437681022678698E-2</v>
      </c>
    </row>
    <row r="283" spans="1:61" x14ac:dyDescent="0.25">
      <c r="A283" t="s">
        <v>1369</v>
      </c>
      <c r="B283" t="s">
        <v>736</v>
      </c>
      <c r="C283">
        <v>109</v>
      </c>
      <c r="D283">
        <v>8.0777105504587201</v>
      </c>
      <c r="E283">
        <v>880.47045000000003</v>
      </c>
      <c r="F283" t="e">
        <v>#N/A</v>
      </c>
      <c r="G283" t="e">
        <v>#N/A</v>
      </c>
      <c r="H283" t="e">
        <v>#N/A</v>
      </c>
      <c r="I283">
        <v>2.0307873718834898E-2</v>
      </c>
      <c r="J283">
        <v>0.95267452952376797</v>
      </c>
      <c r="K283">
        <v>2.48028224348661E-2</v>
      </c>
      <c r="L283">
        <v>0.35541908428709401</v>
      </c>
      <c r="M283" t="e">
        <v>#N/A</v>
      </c>
      <c r="N283">
        <v>0.156594925250165</v>
      </c>
      <c r="O283">
        <v>66893.498469245795</v>
      </c>
      <c r="P283" s="1">
        <v>3.5087719298245598E-2</v>
      </c>
      <c r="Q283">
        <v>7.0175438596491196E-2</v>
      </c>
      <c r="R283">
        <v>0.89473684210526305</v>
      </c>
      <c r="S283">
        <v>5.5</v>
      </c>
      <c r="T283">
        <v>104892</v>
      </c>
      <c r="U283" s="1">
        <v>160.08553636363601</v>
      </c>
      <c r="V283">
        <v>273499.29801732698</v>
      </c>
      <c r="W283" s="1">
        <v>0.83422929590601302</v>
      </c>
      <c r="X283">
        <v>5.2250163563884199E-2</v>
      </c>
      <c r="Y283">
        <v>0.11352054053010301</v>
      </c>
      <c r="Z283">
        <v>0.165770704093987</v>
      </c>
      <c r="AA283">
        <v>273.49929801732702</v>
      </c>
      <c r="AB283">
        <v>6413.4758866694501</v>
      </c>
      <c r="AC283" s="1">
        <v>624.28548283477301</v>
      </c>
      <c r="AD283">
        <v>165470.16536025199</v>
      </c>
      <c r="AE283" s="1">
        <v>205</v>
      </c>
      <c r="AF283">
        <v>44226</v>
      </c>
      <c r="AG283" s="1">
        <v>68955.915596330306</v>
      </c>
      <c r="AH283" s="1">
        <v>45.499998902572599</v>
      </c>
      <c r="AI283">
        <v>19.999997013277898</v>
      </c>
      <c r="AJ283">
        <v>30.6205721388685</v>
      </c>
      <c r="AK283">
        <v>0.5</v>
      </c>
      <c r="AL283">
        <v>0.5</v>
      </c>
      <c r="AM283">
        <v>0.5</v>
      </c>
      <c r="AN283">
        <v>2596.6331976274701</v>
      </c>
      <c r="AO283">
        <v>1.55604577186362</v>
      </c>
      <c r="AP283">
        <v>2007.7023368586599</v>
      </c>
      <c r="AQ283" s="1">
        <v>3050.8163107575101</v>
      </c>
      <c r="AR283" s="1">
        <v>8523.0313067292609</v>
      </c>
      <c r="AS283" s="1">
        <v>1064.4866502902</v>
      </c>
      <c r="AT283">
        <v>580.78434091683596</v>
      </c>
      <c r="AU283">
        <v>15226.820945552499</v>
      </c>
      <c r="AV283" s="1">
        <v>8343.4519377134002</v>
      </c>
      <c r="AW283" s="1">
        <v>0.45222422849999999</v>
      </c>
      <c r="AX283">
        <v>7509.1112355043997</v>
      </c>
      <c r="AY283" s="1">
        <v>0.40700204909999999</v>
      </c>
      <c r="AZ283">
        <v>1886.8584796405</v>
      </c>
      <c r="BA283" s="1">
        <v>0.1022697951</v>
      </c>
      <c r="BB283">
        <v>710.39021496400005</v>
      </c>
      <c r="BC283" s="1">
        <v>3.8503927299999997E-2</v>
      </c>
      <c r="BD283">
        <v>18449.8118678223</v>
      </c>
      <c r="BE283" s="1">
        <v>0.55203198885132798</v>
      </c>
      <c r="BF283">
        <v>0.272234127651164</v>
      </c>
      <c r="BG283">
        <v>0.11000728967020799</v>
      </c>
      <c r="BH283">
        <v>4.1982756508965997E-2</v>
      </c>
      <c r="BI283">
        <v>2.3743837318335102E-2</v>
      </c>
    </row>
    <row r="284" spans="1:61" x14ac:dyDescent="0.25">
      <c r="A284" t="s">
        <v>1835</v>
      </c>
      <c r="B284" t="s">
        <v>1226</v>
      </c>
      <c r="C284">
        <v>168</v>
      </c>
      <c r="D284">
        <v>5.59579207142857</v>
      </c>
      <c r="E284">
        <v>940.09306800000002</v>
      </c>
      <c r="F284" t="e">
        <v>#N/A</v>
      </c>
      <c r="G284" t="e">
        <v>#N/A</v>
      </c>
      <c r="H284" t="e">
        <v>#N/A</v>
      </c>
      <c r="I284" t="e">
        <v>#N/A</v>
      </c>
      <c r="J284">
        <v>0.97578591918514901</v>
      </c>
      <c r="K284">
        <v>1.3532310697364601E-2</v>
      </c>
      <c r="L284">
        <v>0.51350420652436901</v>
      </c>
      <c r="M284" t="e">
        <v>#N/A</v>
      </c>
      <c r="N284">
        <v>0.152833135094641</v>
      </c>
      <c r="O284">
        <v>64496.972210701002</v>
      </c>
      <c r="P284" s="1">
        <v>0.17808219178082199</v>
      </c>
      <c r="Q284">
        <v>0.219178082191781</v>
      </c>
      <c r="R284">
        <v>0.602739726027397</v>
      </c>
      <c r="S284">
        <v>7.87</v>
      </c>
      <c r="T284">
        <v>98230.114358322695</v>
      </c>
      <c r="U284" s="1">
        <v>119.452740533672</v>
      </c>
      <c r="V284">
        <v>306258.358667102</v>
      </c>
      <c r="W284" s="1">
        <v>0.77091160973988704</v>
      </c>
      <c r="X284">
        <v>6.4221050534442298E-2</v>
      </c>
      <c r="Y284">
        <v>0.164867339725671</v>
      </c>
      <c r="Z284">
        <v>0.22908839026011299</v>
      </c>
      <c r="AA284">
        <v>306.25835866710202</v>
      </c>
      <c r="AB284">
        <v>8112.37233801196</v>
      </c>
      <c r="AC284" s="1">
        <v>595.92989148601998</v>
      </c>
      <c r="AD284">
        <v>196626.95237551801</v>
      </c>
      <c r="AE284" s="1">
        <v>316</v>
      </c>
      <c r="AF284">
        <v>41653</v>
      </c>
      <c r="AG284" s="1">
        <v>66798.449337748301</v>
      </c>
      <c r="AH284" s="1">
        <v>50.299975688465203</v>
      </c>
      <c r="AI284">
        <v>21.2999969678431</v>
      </c>
      <c r="AJ284">
        <v>27.645420733511202</v>
      </c>
      <c r="AK284">
        <v>1</v>
      </c>
      <c r="AL284">
        <v>0.68535999999999997</v>
      </c>
      <c r="AM284">
        <v>0.83011900000000005</v>
      </c>
      <c r="AN284">
        <v>0</v>
      </c>
      <c r="AO284" s="1">
        <v>1.1540971504378399</v>
      </c>
      <c r="AP284">
        <v>2334.5165332077499</v>
      </c>
      <c r="AQ284" s="1">
        <v>2998.7373973488302</v>
      </c>
      <c r="AR284" s="1">
        <v>9464.4842546589207</v>
      </c>
      <c r="AS284" s="1">
        <v>709.19203927158401</v>
      </c>
      <c r="AT284">
        <v>288.87489892649597</v>
      </c>
      <c r="AU284">
        <v>15795.8051234136</v>
      </c>
      <c r="AV284" s="1">
        <v>8170.3260416997</v>
      </c>
      <c r="AW284" s="1">
        <v>0.52383359939999996</v>
      </c>
      <c r="AX284">
        <v>5408.0017225964002</v>
      </c>
      <c r="AY284" s="1">
        <v>0.34672949320000002</v>
      </c>
      <c r="AZ284">
        <v>1037.9852350526</v>
      </c>
      <c r="BA284">
        <v>6.6549552499999998E-2</v>
      </c>
      <c r="BB284">
        <v>980.86528483840004</v>
      </c>
      <c r="BC284" s="1">
        <v>6.2887354800000003E-2</v>
      </c>
      <c r="BD284">
        <v>15597.178284187101</v>
      </c>
      <c r="BE284" s="1">
        <v>0.49496982205610102</v>
      </c>
      <c r="BF284">
        <v>0.27326150440101099</v>
      </c>
      <c r="BG284">
        <v>0.18384876469705799</v>
      </c>
      <c r="BH284">
        <v>3.1451692914099702E-2</v>
      </c>
      <c r="BI284">
        <v>1.6468215931729702E-2</v>
      </c>
    </row>
    <row r="285" spans="1:61" x14ac:dyDescent="0.25">
      <c r="A285" t="s">
        <v>1388</v>
      </c>
      <c r="B285" t="s">
        <v>756</v>
      </c>
      <c r="C285">
        <v>11</v>
      </c>
      <c r="D285">
        <v>64.7661080909091</v>
      </c>
      <c r="E285">
        <v>712.427189</v>
      </c>
      <c r="F285">
        <v>2.1547777098319499E-2</v>
      </c>
      <c r="G285">
        <v>3.9818390486365499E-2</v>
      </c>
      <c r="H285" t="e">
        <v>#N/A</v>
      </c>
      <c r="I285">
        <v>7.2325084202315898E-2</v>
      </c>
      <c r="J285">
        <v>0.81996178932687203</v>
      </c>
      <c r="K285">
        <v>4.6346958886127498E-2</v>
      </c>
      <c r="L285">
        <v>0.37727139798301201</v>
      </c>
      <c r="M285" t="e">
        <v>#N/A</v>
      </c>
      <c r="N285">
        <v>0.145307219384747</v>
      </c>
      <c r="O285">
        <v>80952.310679611604</v>
      </c>
      <c r="P285" s="1">
        <v>8.3333333333333301E-2</v>
      </c>
      <c r="Q285">
        <v>0.30555555555555602</v>
      </c>
      <c r="R285">
        <v>0.61111111111111105</v>
      </c>
      <c r="S285">
        <v>9.3699999999999992</v>
      </c>
      <c r="T285">
        <v>101556.653148346</v>
      </c>
      <c r="U285" s="1">
        <v>76.032784311632895</v>
      </c>
      <c r="V285">
        <v>808787.89986775804</v>
      </c>
      <c r="W285" s="1">
        <v>0.25326192186361401</v>
      </c>
      <c r="X285">
        <v>0.58391981263392301</v>
      </c>
      <c r="Y285">
        <v>0.16281826550246301</v>
      </c>
      <c r="Z285">
        <v>0.74673807813638604</v>
      </c>
      <c r="AA285">
        <v>808.78789986775803</v>
      </c>
      <c r="AB285">
        <v>23940.941984458699</v>
      </c>
      <c r="AC285" s="1">
        <v>625.44161267264599</v>
      </c>
      <c r="AD285">
        <v>561865.89092122798</v>
      </c>
      <c r="AE285" s="1">
        <v>601</v>
      </c>
      <c r="AF285">
        <v>48542</v>
      </c>
      <c r="AG285" s="1">
        <v>79710.414205607507</v>
      </c>
      <c r="AH285" s="1">
        <v>42.699993785727401</v>
      </c>
      <c r="AI285">
        <v>27.230493492948501</v>
      </c>
      <c r="AJ285">
        <v>26.976697253623499</v>
      </c>
      <c r="AK285">
        <v>1</v>
      </c>
      <c r="AL285">
        <v>0.81483899999999998</v>
      </c>
      <c r="AM285">
        <v>0.705789</v>
      </c>
      <c r="AN285">
        <v>0</v>
      </c>
      <c r="AO285">
        <v>0.787522685363232</v>
      </c>
      <c r="AP285">
        <v>4088.3874801134202</v>
      </c>
      <c r="AQ285" s="1">
        <v>4203.8528515508497</v>
      </c>
      <c r="AR285" s="1">
        <v>13879.995475579801</v>
      </c>
      <c r="AS285" s="1">
        <v>2012.9770201681599</v>
      </c>
      <c r="AT285" s="1">
        <v>924.94824758856896</v>
      </c>
      <c r="AU285" s="1">
        <v>25110.1610750008</v>
      </c>
      <c r="AV285" s="1">
        <v>3603.6853243975002</v>
      </c>
      <c r="AW285" s="1">
        <v>0.13231264609999999</v>
      </c>
      <c r="AX285">
        <v>18613.257937840801</v>
      </c>
      <c r="AY285" s="1">
        <v>0.68340301329999997</v>
      </c>
      <c r="AZ285">
        <v>4442.9978673491996</v>
      </c>
      <c r="BA285">
        <v>0.16312878380000001</v>
      </c>
      <c r="BB285">
        <v>576.19564002549998</v>
      </c>
      <c r="BC285" s="1">
        <v>2.1155556900000001E-2</v>
      </c>
      <c r="BD285">
        <v>27236.136769613</v>
      </c>
      <c r="BE285" s="1">
        <v>0.56735421554187404</v>
      </c>
      <c r="BF285">
        <v>0.23150056470720401</v>
      </c>
      <c r="BG285">
        <v>0.159166215574054</v>
      </c>
      <c r="BH285">
        <v>2.6698060632867199E-2</v>
      </c>
      <c r="BI285">
        <v>1.5280943544001399E-2</v>
      </c>
    </row>
    <row r="286" spans="1:61" x14ac:dyDescent="0.25">
      <c r="A286" t="s">
        <v>1490</v>
      </c>
      <c r="B286" t="s">
        <v>865</v>
      </c>
      <c r="C286">
        <v>10</v>
      </c>
      <c r="D286">
        <v>95.625769399999996</v>
      </c>
      <c r="E286">
        <v>956.25769400000001</v>
      </c>
      <c r="F286">
        <v>3.4452043486833998E-2</v>
      </c>
      <c r="G286" t="e">
        <v>#N/A</v>
      </c>
      <c r="H286" t="e">
        <v>#N/A</v>
      </c>
      <c r="I286">
        <v>2.9586188453744899E-2</v>
      </c>
      <c r="J286">
        <v>0.88374445944451396</v>
      </c>
      <c r="K286">
        <v>4.3850383768104399E-2</v>
      </c>
      <c r="L286">
        <v>0.124412953666748</v>
      </c>
      <c r="M286">
        <v>1.1812129195485899E-2</v>
      </c>
      <c r="N286">
        <v>0.12546445267388001</v>
      </c>
      <c r="O286">
        <v>80445.607264472201</v>
      </c>
      <c r="P286" s="1">
        <v>0.148148148148148</v>
      </c>
      <c r="Q286">
        <v>9.8765432098765399E-2</v>
      </c>
      <c r="R286">
        <v>0.75308641975308599</v>
      </c>
      <c r="S286">
        <v>10.78</v>
      </c>
      <c r="T286">
        <v>131520.920222635</v>
      </c>
      <c r="U286" s="1">
        <v>88.706650649350607</v>
      </c>
      <c r="V286">
        <v>629648.539068382</v>
      </c>
      <c r="W286" s="1">
        <v>0.62211746478105001</v>
      </c>
      <c r="X286">
        <v>0.30878699052223801</v>
      </c>
      <c r="Y286">
        <v>6.9095544696711794E-2</v>
      </c>
      <c r="Z286">
        <v>0.37788253521894999</v>
      </c>
      <c r="AA286">
        <v>629.64853906838198</v>
      </c>
      <c r="AB286">
        <v>18372.825766775</v>
      </c>
      <c r="AC286" s="1">
        <v>1595.14511576834</v>
      </c>
      <c r="AD286">
        <v>497097.15925587999</v>
      </c>
      <c r="AE286" s="1">
        <v>593</v>
      </c>
      <c r="AF286">
        <v>60425</v>
      </c>
      <c r="AG286" s="1">
        <v>137595.78444391699</v>
      </c>
      <c r="AH286" s="1">
        <v>30.799997884760799</v>
      </c>
      <c r="AI286">
        <v>28.599998793317798</v>
      </c>
      <c r="AJ286">
        <v>29.9843999583052</v>
      </c>
      <c r="AK286">
        <v>1.45</v>
      </c>
      <c r="AL286">
        <v>1.0538400000000001</v>
      </c>
      <c r="AM286">
        <v>1.3866799999999999</v>
      </c>
      <c r="AN286">
        <v>0</v>
      </c>
      <c r="AO286">
        <v>0.62676568685324296</v>
      </c>
      <c r="AP286">
        <v>3416.4180643967702</v>
      </c>
      <c r="AQ286" s="1">
        <v>3942.28558227945</v>
      </c>
      <c r="AR286" s="1">
        <v>13655.563988591601</v>
      </c>
      <c r="AS286" s="1">
        <v>1213.78673058813</v>
      </c>
      <c r="AT286">
        <v>499.30501265070097</v>
      </c>
      <c r="AU286">
        <v>22727.3593785066</v>
      </c>
      <c r="AV286" s="1">
        <v>2635.6252777067998</v>
      </c>
      <c r="AW286" s="1">
        <v>0.1139056128</v>
      </c>
      <c r="AX286">
        <v>18502.061166343101</v>
      </c>
      <c r="AY286" s="1">
        <v>0.79961617979999999</v>
      </c>
      <c r="AZ286">
        <v>1595.519640103</v>
      </c>
      <c r="BA286" s="1">
        <v>6.8954659000000001E-2</v>
      </c>
      <c r="BB286">
        <v>405.47174008820002</v>
      </c>
      <c r="BC286" s="1">
        <v>1.7523548399999998E-2</v>
      </c>
      <c r="BD286">
        <v>23138.677824241098</v>
      </c>
      <c r="BE286" s="1">
        <v>0.54285722388118995</v>
      </c>
      <c r="BF286">
        <v>0.22699990641722601</v>
      </c>
      <c r="BG286">
        <v>0.18541673165470399</v>
      </c>
      <c r="BH286">
        <v>3.0044135148650099E-2</v>
      </c>
      <c r="BI286">
        <v>1.46820028982302E-2</v>
      </c>
    </row>
    <row r="287" spans="1:61" x14ac:dyDescent="0.25">
      <c r="A287" t="s">
        <v>1654</v>
      </c>
      <c r="B287" t="s">
        <v>1034</v>
      </c>
      <c r="C287">
        <v>16</v>
      </c>
      <c r="D287">
        <v>198.49270587500001</v>
      </c>
      <c r="E287">
        <v>3175.8832940000002</v>
      </c>
      <c r="F287">
        <v>2.5875396070927099E-2</v>
      </c>
      <c r="G287">
        <v>2.4878161406019301E-2</v>
      </c>
      <c r="H287" t="e">
        <v>#N/A</v>
      </c>
      <c r="I287">
        <v>5.57935160505574E-2</v>
      </c>
      <c r="J287">
        <v>0.86294926900909996</v>
      </c>
      <c r="K287">
        <v>3.05036574633957E-2</v>
      </c>
      <c r="L287">
        <v>0.24861937735370801</v>
      </c>
      <c r="M287">
        <v>1.4512698138717601E-2</v>
      </c>
      <c r="N287">
        <v>0.18854513030068901</v>
      </c>
      <c r="O287">
        <v>81755.412658612506</v>
      </c>
      <c r="P287" s="1">
        <v>0.18807339449541299</v>
      </c>
      <c r="Q287">
        <v>0.192660550458716</v>
      </c>
      <c r="R287">
        <v>0.61926605504587195</v>
      </c>
      <c r="S287">
        <v>20</v>
      </c>
      <c r="T287">
        <v>107791.1</v>
      </c>
      <c r="U287" s="1">
        <v>158.79416470000001</v>
      </c>
      <c r="V287">
        <v>281728.362528425</v>
      </c>
      <c r="W287" s="1">
        <v>0.82030075003095904</v>
      </c>
      <c r="X287">
        <v>0.15050761319199699</v>
      </c>
      <c r="Y287">
        <v>2.9191636777044099E-2</v>
      </c>
      <c r="Z287">
        <v>0.17969924996904099</v>
      </c>
      <c r="AA287">
        <v>281.72836252842501</v>
      </c>
      <c r="AB287">
        <v>11462.6173665688</v>
      </c>
      <c r="AC287" s="1">
        <v>1017.757713612</v>
      </c>
      <c r="AD287">
        <v>200197.19714291999</v>
      </c>
      <c r="AE287" s="1">
        <v>326</v>
      </c>
      <c r="AF287">
        <v>51916.5</v>
      </c>
      <c r="AG287" s="1">
        <v>87886.111320163094</v>
      </c>
      <c r="AH287" s="1">
        <v>103.49992840411601</v>
      </c>
      <c r="AI287">
        <v>37.474597485773401</v>
      </c>
      <c r="AJ287">
        <v>46.010949867760402</v>
      </c>
      <c r="AK287">
        <v>1</v>
      </c>
      <c r="AL287">
        <v>0.61089199999999999</v>
      </c>
      <c r="AM287">
        <v>0.75731899999999996</v>
      </c>
      <c r="AN287">
        <v>0</v>
      </c>
      <c r="AO287">
        <v>0.96935772517411201</v>
      </c>
      <c r="AP287">
        <v>2587.0774803099498</v>
      </c>
      <c r="AQ287" s="1">
        <v>2806.99983429555</v>
      </c>
      <c r="AR287" s="1">
        <v>10710.800344667799</v>
      </c>
      <c r="AS287" s="1">
        <v>519.78911288041797</v>
      </c>
      <c r="AT287" s="1">
        <v>575.07596184357703</v>
      </c>
      <c r="AU287">
        <v>17199.7427339973</v>
      </c>
      <c r="AV287" s="1">
        <v>5336.2827341879001</v>
      </c>
      <c r="AW287" s="1">
        <v>0.31720401640000001</v>
      </c>
      <c r="AX287">
        <v>9903.8278281122002</v>
      </c>
      <c r="AY287" s="1">
        <v>0.58871205319999997</v>
      </c>
      <c r="AZ287">
        <v>991.51422280520001</v>
      </c>
      <c r="BA287">
        <v>5.8938461400000003E-2</v>
      </c>
      <c r="BB287">
        <v>591.24774461300001</v>
      </c>
      <c r="BC287" s="1">
        <v>3.5145468999999999E-2</v>
      </c>
      <c r="BD287">
        <v>16822.872529718301</v>
      </c>
      <c r="BE287" s="1">
        <v>0.559421077609211</v>
      </c>
      <c r="BF287">
        <v>0.27051061030560097</v>
      </c>
      <c r="BG287">
        <v>0.12570623930248701</v>
      </c>
      <c r="BH287">
        <v>3.0569170649862198E-2</v>
      </c>
      <c r="BI287">
        <v>1.3792902132839201E-2</v>
      </c>
    </row>
    <row r="288" spans="1:61" x14ac:dyDescent="0.25">
      <c r="A288" t="s">
        <v>1914</v>
      </c>
      <c r="B288" t="s">
        <v>1036</v>
      </c>
      <c r="C288">
        <v>25</v>
      </c>
      <c r="D288">
        <v>78.821850839999996</v>
      </c>
      <c r="E288">
        <v>1970.5462709999999</v>
      </c>
      <c r="F288">
        <v>9.6648377385046405E-2</v>
      </c>
      <c r="G288">
        <v>0.10979729703373001</v>
      </c>
      <c r="H288" t="e">
        <v>#N/A</v>
      </c>
      <c r="I288">
        <v>2.7167999801761399E-2</v>
      </c>
      <c r="J288">
        <v>0.69202590161468702</v>
      </c>
      <c r="K288">
        <v>7.4360424164775299E-2</v>
      </c>
      <c r="L288">
        <v>0.12578501419058499</v>
      </c>
      <c r="M288">
        <v>2.8114459251212798E-2</v>
      </c>
      <c r="N288">
        <v>0.13656583733738201</v>
      </c>
      <c r="O288">
        <v>97895.957178841301</v>
      </c>
      <c r="P288" s="1">
        <v>0.04</v>
      </c>
      <c r="Q288">
        <v>9.71428571428571E-2</v>
      </c>
      <c r="R288">
        <v>0.86285714285714299</v>
      </c>
      <c r="S288">
        <v>32.6</v>
      </c>
      <c r="T288">
        <v>114138.55828220899</v>
      </c>
      <c r="U288" s="1">
        <v>60.4462046319018</v>
      </c>
      <c r="V288">
        <v>776497.96531978995</v>
      </c>
      <c r="W288" s="1">
        <v>0.86887824347076104</v>
      </c>
      <c r="X288">
        <v>0.115787037213433</v>
      </c>
      <c r="Y288">
        <v>1.5334719315806E-2</v>
      </c>
      <c r="Z288">
        <v>0.13112175652923899</v>
      </c>
      <c r="AA288">
        <v>776.49796531978996</v>
      </c>
      <c r="AB288">
        <v>27065.8120465926</v>
      </c>
      <c r="AC288" s="1">
        <v>2772.0583172238498</v>
      </c>
      <c r="AD288" s="1">
        <v>638589.63867065497</v>
      </c>
      <c r="AE288" s="1">
        <v>602</v>
      </c>
      <c r="AF288">
        <v>97290.5</v>
      </c>
      <c r="AG288" s="1">
        <v>348082.64461194898</v>
      </c>
      <c r="AH288" s="1">
        <v>86.7499799693488</v>
      </c>
      <c r="AI288">
        <v>32.514499311154403</v>
      </c>
      <c r="AJ288">
        <v>45.556296469138502</v>
      </c>
      <c r="AK288">
        <v>2.5</v>
      </c>
      <c r="AL288">
        <v>1.8872279999999999</v>
      </c>
      <c r="AM288">
        <v>2.3745820000000002</v>
      </c>
      <c r="AN288">
        <v>0</v>
      </c>
      <c r="AO288">
        <v>0.36548841905357798</v>
      </c>
      <c r="AP288">
        <v>4189.6106331014498</v>
      </c>
      <c r="AQ288" s="1">
        <v>5708.2612550334798</v>
      </c>
      <c r="AR288" s="1">
        <v>17537.967257405198</v>
      </c>
      <c r="AS288" s="1">
        <v>2249.4542073100101</v>
      </c>
      <c r="AT288">
        <v>1031.0875770346199</v>
      </c>
      <c r="AU288">
        <v>30716.380929884799</v>
      </c>
      <c r="AV288" s="1">
        <v>4575.8716203309004</v>
      </c>
      <c r="AW288" s="1">
        <v>0.15345193539999999</v>
      </c>
      <c r="AX288">
        <v>23042.905876153902</v>
      </c>
      <c r="AY288" s="1">
        <v>0.77274425430000004</v>
      </c>
      <c r="AZ288">
        <v>1787.7773933036001</v>
      </c>
      <c r="BA288">
        <v>5.9953146399999997E-2</v>
      </c>
      <c r="BB288">
        <v>413.0209235113</v>
      </c>
      <c r="BC288" s="1">
        <v>1.3850663900000001E-2</v>
      </c>
      <c r="BD288">
        <v>29819.5758132997</v>
      </c>
      <c r="BE288" s="1">
        <v>0.60433650039181797</v>
      </c>
      <c r="BF288">
        <v>0.24834366153173101</v>
      </c>
      <c r="BG288">
        <v>0.107570557914036</v>
      </c>
      <c r="BH288">
        <v>2.5567632255005301E-2</v>
      </c>
      <c r="BI288">
        <v>1.4181647907409899E-2</v>
      </c>
    </row>
    <row r="289" spans="1:61" x14ac:dyDescent="0.25">
      <c r="A289" t="s">
        <v>1691</v>
      </c>
      <c r="B289" t="s">
        <v>1073</v>
      </c>
      <c r="C289">
        <v>4</v>
      </c>
      <c r="D289">
        <v>187.85172750000001</v>
      </c>
      <c r="E289">
        <v>751.40691000000004</v>
      </c>
      <c r="F289">
        <v>2.1473066251743798E-2</v>
      </c>
      <c r="G289">
        <v>0.86090057656221897</v>
      </c>
      <c r="H289" t="e">
        <v>#N/A</v>
      </c>
      <c r="I289">
        <v>4.6288860178978999E-2</v>
      </c>
      <c r="J289">
        <v>2.5273676427304E-2</v>
      </c>
      <c r="K289">
        <v>4.3399668439339303E-2</v>
      </c>
      <c r="L289">
        <v>0.71136955752048203</v>
      </c>
      <c r="M289">
        <v>2.8831557033427099E-2</v>
      </c>
      <c r="N289">
        <v>0.16881185040661001</v>
      </c>
      <c r="O289">
        <v>79494.873675951399</v>
      </c>
      <c r="P289" s="1">
        <v>8.6206896551724102E-2</v>
      </c>
      <c r="Q289">
        <v>0.15517241379310301</v>
      </c>
      <c r="R289">
        <v>0.75862068965517204</v>
      </c>
      <c r="S289">
        <v>10.199999999999999</v>
      </c>
      <c r="T289">
        <v>89150.882352941204</v>
      </c>
      <c r="U289" s="1">
        <v>73.667344117647104</v>
      </c>
      <c r="V289">
        <v>424691.51634498499</v>
      </c>
      <c r="W289" s="1">
        <v>0.77932194216187201</v>
      </c>
      <c r="X289">
        <v>0.20426412778745701</v>
      </c>
      <c r="Y289">
        <v>1.64139300506706E-2</v>
      </c>
      <c r="Z289">
        <v>0.22067805783812799</v>
      </c>
      <c r="AA289">
        <v>424.69151634498502</v>
      </c>
      <c r="AB289">
        <v>17788.231412458001</v>
      </c>
      <c r="AC289" s="1">
        <v>1891.4249404493801</v>
      </c>
      <c r="AD289">
        <v>229905.79032676399</v>
      </c>
      <c r="AE289" s="1">
        <v>416</v>
      </c>
      <c r="AF289">
        <v>42541</v>
      </c>
      <c r="AG289" s="1">
        <v>68307.492884864201</v>
      </c>
      <c r="AH289" s="1">
        <v>90.839927834362697</v>
      </c>
      <c r="AI289">
        <v>38.5765997527647</v>
      </c>
      <c r="AJ289">
        <v>50.573898678785802</v>
      </c>
      <c r="AK289">
        <v>4.91</v>
      </c>
      <c r="AL289">
        <v>2.2073700000000001</v>
      </c>
      <c r="AM289">
        <v>2.989919</v>
      </c>
      <c r="AN289">
        <v>0</v>
      </c>
      <c r="AO289">
        <v>1.4601648350755101</v>
      </c>
      <c r="AP289">
        <v>3834.7907926478902</v>
      </c>
      <c r="AQ289" s="1">
        <v>4696.2695352375704</v>
      </c>
      <c r="AR289" s="1">
        <v>11060.7456351446</v>
      </c>
      <c r="AS289" s="1">
        <v>1050.29098015614</v>
      </c>
      <c r="AT289" s="1">
        <v>105.65686706288101</v>
      </c>
      <c r="AU289">
        <v>20747.753810249102</v>
      </c>
      <c r="AV289" s="1">
        <v>4915.3294219193003</v>
      </c>
      <c r="AW289" s="1">
        <v>0.2016072693</v>
      </c>
      <c r="AX289">
        <v>15101.110834486301</v>
      </c>
      <c r="AY289" s="1">
        <v>0.61938752360000005</v>
      </c>
      <c r="AZ289">
        <v>1225.2341915612999</v>
      </c>
      <c r="BA289">
        <v>5.02542349E-2</v>
      </c>
      <c r="BB289">
        <v>3139.0407894454002</v>
      </c>
      <c r="BC289" s="1">
        <v>0.12875097220000001</v>
      </c>
      <c r="BD289">
        <v>24380.7152374123</v>
      </c>
      <c r="BE289" s="1">
        <v>0.445006335196037</v>
      </c>
      <c r="BF289">
        <v>0.18208799709518</v>
      </c>
      <c r="BG289">
        <v>0.32596894378939401</v>
      </c>
      <c r="BH289">
        <v>2.8575095244376101E-2</v>
      </c>
      <c r="BI289">
        <v>1.83616286750121E-2</v>
      </c>
    </row>
    <row r="290" spans="1:61" x14ac:dyDescent="0.25">
      <c r="A290" t="s">
        <v>1720</v>
      </c>
      <c r="B290" t="s">
        <v>1103</v>
      </c>
      <c r="C290">
        <v>23</v>
      </c>
      <c r="D290">
        <v>190.96625773912999</v>
      </c>
      <c r="E290">
        <v>4392.2239280000003</v>
      </c>
      <c r="F290">
        <v>0.241301244049585</v>
      </c>
      <c r="G290">
        <v>0.149725611572321</v>
      </c>
      <c r="H290" t="e">
        <v>#N/A</v>
      </c>
      <c r="I290">
        <v>4.26797451299663E-2</v>
      </c>
      <c r="J290">
        <v>0.49308893322765601</v>
      </c>
      <c r="K290">
        <v>7.2322229676687999E-2</v>
      </c>
      <c r="L290">
        <v>0.18064819436622301</v>
      </c>
      <c r="M290">
        <v>4.3234031507179499E-2</v>
      </c>
      <c r="N290">
        <v>0.104916924276444</v>
      </c>
      <c r="O290">
        <v>81502.683435141895</v>
      </c>
      <c r="P290" s="1">
        <v>0.11864406779661001</v>
      </c>
      <c r="Q290">
        <v>0.14237288135593201</v>
      </c>
      <c r="R290">
        <v>0.73898305084745797</v>
      </c>
      <c r="S290">
        <v>17</v>
      </c>
      <c r="T290">
        <v>142560.882352941</v>
      </c>
      <c r="U290" s="1">
        <v>258.36611341176501</v>
      </c>
      <c r="V290">
        <v>393268.16171381698</v>
      </c>
      <c r="W290" s="1">
        <v>0.71164610361000302</v>
      </c>
      <c r="X290">
        <v>0.25512649255408298</v>
      </c>
      <c r="Y290">
        <v>3.3227403835914E-2</v>
      </c>
      <c r="Z290">
        <v>0.28835389638999698</v>
      </c>
      <c r="AA290">
        <v>393.26816171381699</v>
      </c>
      <c r="AB290">
        <v>17682.7136487473</v>
      </c>
      <c r="AC290" s="1">
        <v>1192.1698109741701</v>
      </c>
      <c r="AD290">
        <v>321879.45334844198</v>
      </c>
      <c r="AE290" s="1">
        <v>541</v>
      </c>
      <c r="AF290">
        <v>68674.5</v>
      </c>
      <c r="AG290" s="1">
        <v>161954.81049686301</v>
      </c>
      <c r="AH290" s="1">
        <v>85.999997909204396</v>
      </c>
      <c r="AI290">
        <v>38.457499636869699</v>
      </c>
      <c r="AJ290">
        <v>57.766698777241501</v>
      </c>
      <c r="AK290">
        <v>2.8</v>
      </c>
      <c r="AL290">
        <v>0.97178900000000001</v>
      </c>
      <c r="AM290">
        <v>1.6221190000000001</v>
      </c>
      <c r="AN290">
        <v>0</v>
      </c>
      <c r="AO290" s="1">
        <v>0.73924253988464295</v>
      </c>
      <c r="AP290">
        <v>2351.6492554384099</v>
      </c>
      <c r="AQ290" s="1">
        <v>3461.8246722506401</v>
      </c>
      <c r="AR290" s="1">
        <v>11913.4026196672</v>
      </c>
      <c r="AS290" s="1">
        <v>1327.1811718976601</v>
      </c>
      <c r="AT290">
        <v>540.59264257074994</v>
      </c>
      <c r="AU290">
        <v>19594.650361824599</v>
      </c>
      <c r="AV290" s="1">
        <v>2382.0259136528998</v>
      </c>
      <c r="AW290" s="1">
        <v>0.117582114</v>
      </c>
      <c r="AX290">
        <v>16038.102075267299</v>
      </c>
      <c r="AY290" s="1">
        <v>0.79167650379999999</v>
      </c>
      <c r="AZ290">
        <v>1411.5911895065001</v>
      </c>
      <c r="BA290">
        <v>6.9679290800000002E-2</v>
      </c>
      <c r="BB290">
        <v>426.6843463948</v>
      </c>
      <c r="BC290" s="1">
        <v>2.10620914E-2</v>
      </c>
      <c r="BD290">
        <v>20258.4035248215</v>
      </c>
      <c r="BE290" s="1">
        <v>0.61006783766184902</v>
      </c>
      <c r="BF290">
        <v>0.24158422501924301</v>
      </c>
      <c r="BG290">
        <v>0.10227245027439499</v>
      </c>
      <c r="BH290">
        <v>3.2594382389542001E-2</v>
      </c>
      <c r="BI290">
        <v>1.34811046549716E-2</v>
      </c>
    </row>
    <row r="291" spans="1:61" x14ac:dyDescent="0.25">
      <c r="A291" t="s">
        <v>1276</v>
      </c>
      <c r="B291" t="s">
        <v>636</v>
      </c>
      <c r="C291">
        <v>65</v>
      </c>
      <c r="D291">
        <v>10.64898</v>
      </c>
      <c r="E291">
        <v>692.18370000000004</v>
      </c>
      <c r="F291" t="e">
        <v>#N/A</v>
      </c>
      <c r="G291" t="e">
        <v>#N/A</v>
      </c>
      <c r="H291" t="e">
        <v>#N/A</v>
      </c>
      <c r="I291">
        <v>2.7997971535748799E-2</v>
      </c>
      <c r="J291">
        <v>0.95155538092252501</v>
      </c>
      <c r="K291">
        <v>1.5472056168807599E-2</v>
      </c>
      <c r="L291">
        <v>0.40667268554913399</v>
      </c>
      <c r="M291" t="e">
        <v>#N/A</v>
      </c>
      <c r="N291">
        <v>0.109622302968546</v>
      </c>
      <c r="O291">
        <v>67777.100862998894</v>
      </c>
      <c r="P291" s="1">
        <v>0.16666666666666699</v>
      </c>
      <c r="Q291">
        <v>0.2</v>
      </c>
      <c r="R291">
        <v>0.63333333333333297</v>
      </c>
      <c r="S291">
        <v>4.5</v>
      </c>
      <c r="T291">
        <v>86408.444444444394</v>
      </c>
      <c r="U291" s="1">
        <v>153.8186</v>
      </c>
      <c r="V291">
        <v>173382.094955429</v>
      </c>
      <c r="W291" s="1">
        <v>0.90376558194971102</v>
      </c>
      <c r="X291">
        <v>4.5682082813872503E-2</v>
      </c>
      <c r="Y291">
        <v>5.0552335236416703E-2</v>
      </c>
      <c r="Z291">
        <v>9.6234418050289205E-2</v>
      </c>
      <c r="AA291">
        <v>173.38209495542901</v>
      </c>
      <c r="AB291">
        <v>3575.4482516707599</v>
      </c>
      <c r="AC291" s="1">
        <v>404.952818160844</v>
      </c>
      <c r="AD291">
        <v>120903.23301544201</v>
      </c>
      <c r="AE291" s="1">
        <v>78</v>
      </c>
      <c r="AF291">
        <v>40745</v>
      </c>
      <c r="AG291" s="1">
        <v>66902.585256410297</v>
      </c>
      <c r="AH291" s="1">
        <v>32.299856598921998</v>
      </c>
      <c r="AI291">
        <v>20</v>
      </c>
      <c r="AJ291">
        <v>19.999963519693001</v>
      </c>
      <c r="AK291">
        <v>2</v>
      </c>
      <c r="AL291">
        <v>1.3938200000000001</v>
      </c>
      <c r="AM291">
        <v>1.64822</v>
      </c>
      <c r="AN291">
        <v>2966.1828933562001</v>
      </c>
      <c r="AO291">
        <v>2.0367459171653501</v>
      </c>
      <c r="AP291">
        <v>2105.5933706615701</v>
      </c>
      <c r="AQ291" s="1">
        <v>2937.5922749986798</v>
      </c>
      <c r="AR291" s="1">
        <v>10654.0929813863</v>
      </c>
      <c r="AS291" s="1">
        <v>666.57723953915695</v>
      </c>
      <c r="AT291">
        <v>963.51009132402305</v>
      </c>
      <c r="AU291">
        <v>17327.3659579097</v>
      </c>
      <c r="AV291" s="1">
        <v>10663.669997696599</v>
      </c>
      <c r="AW291" s="1">
        <v>0.59415260849999996</v>
      </c>
      <c r="AX291">
        <v>5278.7682220291999</v>
      </c>
      <c r="AY291" s="1">
        <v>0.29411955820000002</v>
      </c>
      <c r="AZ291">
        <v>1319.2529763089001</v>
      </c>
      <c r="BA291">
        <v>7.3505425200000002E-2</v>
      </c>
      <c r="BB291">
        <v>686.00413454459999</v>
      </c>
      <c r="BC291" s="1">
        <v>3.8222408100000001E-2</v>
      </c>
      <c r="BD291">
        <v>17947.695330579299</v>
      </c>
      <c r="BE291" s="1">
        <v>0.53708743587014696</v>
      </c>
      <c r="BF291">
        <v>0.24517720174788299</v>
      </c>
      <c r="BG291">
        <v>0.110820514301709</v>
      </c>
      <c r="BH291">
        <v>5.3865997198231597E-2</v>
      </c>
      <c r="BI291">
        <v>5.3048850882029701E-2</v>
      </c>
    </row>
    <row r="292" spans="1:61" x14ac:dyDescent="0.25">
      <c r="A292" t="s">
        <v>1915</v>
      </c>
      <c r="B292" t="s">
        <v>640</v>
      </c>
      <c r="C292">
        <v>60</v>
      </c>
      <c r="D292">
        <v>17.338475816666701</v>
      </c>
      <c r="E292">
        <v>1040.3085490000001</v>
      </c>
      <c r="F292" t="e">
        <v>#N/A</v>
      </c>
      <c r="G292" t="e">
        <v>#N/A</v>
      </c>
      <c r="H292" t="e">
        <v>#N/A</v>
      </c>
      <c r="I292">
        <v>1.1250187588405401E-2</v>
      </c>
      <c r="J292">
        <v>0.96257038655604799</v>
      </c>
      <c r="K292">
        <v>1.89161326238299E-2</v>
      </c>
      <c r="L292">
        <v>0.36584336397523498</v>
      </c>
      <c r="M292" t="e">
        <v>#N/A</v>
      </c>
      <c r="N292">
        <v>9.5903636158171199E-2</v>
      </c>
      <c r="O292">
        <v>64618.997797356897</v>
      </c>
      <c r="P292" s="1">
        <v>0.219178082191781</v>
      </c>
      <c r="Q292">
        <v>0.10958904109589</v>
      </c>
      <c r="R292">
        <v>0.67123287671232901</v>
      </c>
      <c r="S292">
        <v>11.25</v>
      </c>
      <c r="T292">
        <v>72580.2</v>
      </c>
      <c r="U292" s="1">
        <v>92.471871022222203</v>
      </c>
      <c r="V292">
        <v>192251.375990567</v>
      </c>
      <c r="W292" s="1">
        <v>0.907459747025949</v>
      </c>
      <c r="X292">
        <v>2.7879995450017101E-2</v>
      </c>
      <c r="Y292">
        <v>6.4660257524034301E-2</v>
      </c>
      <c r="Z292">
        <v>9.2540252974051301E-2</v>
      </c>
      <c r="AA292">
        <v>192.251375990567</v>
      </c>
      <c r="AB292">
        <v>3889.7777047874702</v>
      </c>
      <c r="AC292" s="1">
        <v>596.94940563253999</v>
      </c>
      <c r="AD292">
        <v>146252.617962808</v>
      </c>
      <c r="AE292" s="1">
        <v>135</v>
      </c>
      <c r="AF292">
        <v>45540</v>
      </c>
      <c r="AG292" s="1">
        <v>68881.297945205501</v>
      </c>
      <c r="AH292" s="1">
        <v>23.599956696901501</v>
      </c>
      <c r="AI292">
        <v>19.9999966940806</v>
      </c>
      <c r="AJ292">
        <v>19.999928264245799</v>
      </c>
      <c r="AK292">
        <v>0.5</v>
      </c>
      <c r="AL292">
        <v>0.27803499999999998</v>
      </c>
      <c r="AM292">
        <v>0.409331</v>
      </c>
      <c r="AN292">
        <v>2818.5504221978699</v>
      </c>
      <c r="AO292" s="1">
        <v>1.4695318717410299</v>
      </c>
      <c r="AP292">
        <v>1410.67662224893</v>
      </c>
      <c r="AQ292" s="1">
        <v>2670.87785894952</v>
      </c>
      <c r="AR292" s="1">
        <v>7795.24082330694</v>
      </c>
      <c r="AS292" s="1">
        <v>1302.1923748509</v>
      </c>
      <c r="AT292">
        <v>681.48067290370795</v>
      </c>
      <c r="AU292">
        <v>13860.468352260001</v>
      </c>
      <c r="AV292" s="1">
        <v>8451.5870131268002</v>
      </c>
      <c r="AW292" s="1">
        <v>0.51791233489999999</v>
      </c>
      <c r="AX292">
        <v>5983.2146495227998</v>
      </c>
      <c r="AY292" s="1">
        <v>0.3666507443</v>
      </c>
      <c r="AZ292">
        <v>1229.1560615435001</v>
      </c>
      <c r="BA292">
        <v>7.5322550000000002E-2</v>
      </c>
      <c r="BB292">
        <v>654.60903652460001</v>
      </c>
      <c r="BC292" s="1">
        <v>4.0114370699999999E-2</v>
      </c>
      <c r="BD292">
        <v>16318.5667607177</v>
      </c>
      <c r="BE292" s="1">
        <v>0.50782641589637401</v>
      </c>
      <c r="BF292">
        <v>0.252805803351629</v>
      </c>
      <c r="BG292">
        <v>0.17639579150040899</v>
      </c>
      <c r="BH292">
        <v>3.0070540461076399E-2</v>
      </c>
      <c r="BI292">
        <v>3.2901448790511101E-2</v>
      </c>
    </row>
    <row r="293" spans="1:61" x14ac:dyDescent="0.25">
      <c r="A293" t="s">
        <v>1444</v>
      </c>
      <c r="B293" t="s">
        <v>817</v>
      </c>
      <c r="C293">
        <v>63</v>
      </c>
      <c r="D293">
        <v>7.6013472063492102</v>
      </c>
      <c r="E293">
        <v>478.88487400000002</v>
      </c>
      <c r="F293" t="e">
        <v>#N/A</v>
      </c>
      <c r="G293" t="e">
        <v>#N/A</v>
      </c>
      <c r="H293" t="e">
        <v>#N/A</v>
      </c>
      <c r="I293" t="e">
        <v>#N/A</v>
      </c>
      <c r="J293">
        <v>0.93797834168135097</v>
      </c>
      <c r="K293">
        <v>2.90810515086323E-2</v>
      </c>
      <c r="L293">
        <v>0.31648264484244998</v>
      </c>
      <c r="M293" t="e">
        <v>#N/A</v>
      </c>
      <c r="N293">
        <v>0.127572739906059</v>
      </c>
      <c r="O293">
        <v>64829.614949037401</v>
      </c>
      <c r="P293" s="1">
        <v>0.162790697674419</v>
      </c>
      <c r="Q293">
        <v>0.232558139534884</v>
      </c>
      <c r="R293">
        <v>0.60465116279069797</v>
      </c>
      <c r="S293">
        <v>7.85</v>
      </c>
      <c r="T293">
        <v>75413.280254777099</v>
      </c>
      <c r="U293" s="1">
        <v>61.004442547770701</v>
      </c>
      <c r="V293">
        <v>267477.39791839803</v>
      </c>
      <c r="W293" s="1">
        <v>0.96169664850456205</v>
      </c>
      <c r="X293">
        <v>8.0162615792787103E-3</v>
      </c>
      <c r="Y293">
        <v>3.0287089916159499E-2</v>
      </c>
      <c r="Z293">
        <v>3.8303351495438197E-2</v>
      </c>
      <c r="AA293">
        <v>267.47739791839803</v>
      </c>
      <c r="AB293">
        <v>5442.4855356780399</v>
      </c>
      <c r="AC293" s="1">
        <v>770.07539812167897</v>
      </c>
      <c r="AD293">
        <v>196935.66206741001</v>
      </c>
      <c r="AE293" s="1">
        <v>317</v>
      </c>
      <c r="AF293">
        <v>44003</v>
      </c>
      <c r="AG293" s="1">
        <v>81743.607523511004</v>
      </c>
      <c r="AH293" s="1">
        <v>31.1498904498002</v>
      </c>
      <c r="AI293">
        <v>19.999988634940198</v>
      </c>
      <c r="AJ293">
        <v>21.2191155130939</v>
      </c>
      <c r="AK293">
        <v>1.5</v>
      </c>
      <c r="AL293">
        <v>0.46426899999999999</v>
      </c>
      <c r="AM293">
        <v>0.83444300000000005</v>
      </c>
      <c r="AN293">
        <v>2058.3228318879801</v>
      </c>
      <c r="AO293">
        <v>1.23328808175724</v>
      </c>
      <c r="AP293">
        <v>2519.5874113159002</v>
      </c>
      <c r="AQ293" s="1">
        <v>4123.8022272551398</v>
      </c>
      <c r="AR293" s="1">
        <v>9141.6325461137803</v>
      </c>
      <c r="AS293" s="1">
        <v>838.17024047412303</v>
      </c>
      <c r="AT293" s="1">
        <v>616.32827851647698</v>
      </c>
      <c r="AU293">
        <v>17239.5207036754</v>
      </c>
      <c r="AV293" s="1">
        <v>9706.9753478469993</v>
      </c>
      <c r="AW293" s="1">
        <v>0.51891021120000003</v>
      </c>
      <c r="AX293">
        <v>6666.1423792256001</v>
      </c>
      <c r="AY293" s="1">
        <v>0.35635501539999997</v>
      </c>
      <c r="AZ293">
        <v>1777.6968398258</v>
      </c>
      <c r="BA293">
        <v>9.5031151300000005E-2</v>
      </c>
      <c r="BB293">
        <v>555.6497476541</v>
      </c>
      <c r="BC293" s="1">
        <v>2.97036221E-2</v>
      </c>
      <c r="BD293">
        <v>18706.464314552501</v>
      </c>
      <c r="BE293" s="1">
        <v>0.55415645918156098</v>
      </c>
      <c r="BF293">
        <v>0.20502836051495599</v>
      </c>
      <c r="BG293">
        <v>0.19214859893880501</v>
      </c>
      <c r="BH293">
        <v>3.7822086889180297E-2</v>
      </c>
      <c r="BI293">
        <v>1.08444944754982E-2</v>
      </c>
    </row>
    <row r="294" spans="1:61" x14ac:dyDescent="0.25">
      <c r="A294" t="s">
        <v>1594</v>
      </c>
      <c r="B294" t="s">
        <v>970</v>
      </c>
      <c r="C294">
        <v>80</v>
      </c>
      <c r="D294">
        <v>6.7571054374999999</v>
      </c>
      <c r="E294">
        <v>540.56843500000002</v>
      </c>
      <c r="F294" t="e">
        <v>#N/A</v>
      </c>
      <c r="G294">
        <v>2.2930164668369099E-2</v>
      </c>
      <c r="H294" t="e">
        <v>#N/A</v>
      </c>
      <c r="I294">
        <v>9.2873580584691307E-2</v>
      </c>
      <c r="J294">
        <v>0.84652358872042499</v>
      </c>
      <c r="K294">
        <v>2.56674932651152E-2</v>
      </c>
      <c r="L294">
        <v>1</v>
      </c>
      <c r="M294">
        <v>1.8035847816310902E-2</v>
      </c>
      <c r="N294">
        <v>0.16215673429445701</v>
      </c>
      <c r="O294">
        <v>68085.875190258696</v>
      </c>
      <c r="P294" s="1">
        <v>9.0909090909090898E-2</v>
      </c>
      <c r="Q294">
        <v>0.145454545454545</v>
      </c>
      <c r="R294">
        <v>0.763636363636364</v>
      </c>
      <c r="S294">
        <v>8</v>
      </c>
      <c r="T294">
        <v>62983.375</v>
      </c>
      <c r="U294" s="1">
        <v>67.571054375000003</v>
      </c>
      <c r="V294">
        <v>237719.11506449699</v>
      </c>
      <c r="W294" s="1">
        <v>0.92264970317917505</v>
      </c>
      <c r="X294">
        <v>4.2343765867764602E-2</v>
      </c>
      <c r="Y294">
        <v>3.500653095306E-2</v>
      </c>
      <c r="Z294">
        <v>7.7350296820824699E-2</v>
      </c>
      <c r="AA294">
        <v>237.719115064497</v>
      </c>
      <c r="AB294">
        <v>4807.6503024080603</v>
      </c>
      <c r="AC294" s="1">
        <v>569.573082823454</v>
      </c>
      <c r="AD294">
        <v>148258.75462965501</v>
      </c>
      <c r="AE294" s="1">
        <v>142</v>
      </c>
      <c r="AF294">
        <v>37383.5</v>
      </c>
      <c r="AG294" s="1">
        <v>58647.9406779661</v>
      </c>
      <c r="AH294" s="1">
        <v>26.3999235293856</v>
      </c>
      <c r="AI294">
        <v>19.999996626285299</v>
      </c>
      <c r="AJ294">
        <v>20.001029162041601</v>
      </c>
      <c r="AK294">
        <v>2</v>
      </c>
      <c r="AL294">
        <v>1.370938</v>
      </c>
      <c r="AM294">
        <v>1.7212940000000001</v>
      </c>
      <c r="AN294">
        <v>3078.6488485958298</v>
      </c>
      <c r="AO294">
        <v>2.2854562960157701</v>
      </c>
      <c r="AP294">
        <v>2197.57655661119</v>
      </c>
      <c r="AQ294" s="1">
        <v>7370.0377270456001</v>
      </c>
      <c r="AR294" s="1">
        <v>12786.2335136161</v>
      </c>
      <c r="AS294" s="1">
        <v>1275.9230938077201</v>
      </c>
      <c r="AT294">
        <v>833.16577668838499</v>
      </c>
      <c r="AU294">
        <v>24462.936667769001</v>
      </c>
      <c r="AV294" s="1">
        <v>12174.2212520549</v>
      </c>
      <c r="AW294" s="1">
        <v>0.56046102210000004</v>
      </c>
      <c r="AX294">
        <v>6815.2635680455996</v>
      </c>
      <c r="AY294" s="1">
        <v>0.31375227259999999</v>
      </c>
      <c r="AZ294">
        <v>1257.7840425418999</v>
      </c>
      <c r="BA294" s="1">
        <v>5.7904231899999999E-2</v>
      </c>
      <c r="BB294">
        <v>1474.5293932832001</v>
      </c>
      <c r="BC294" s="1">
        <v>6.7882473400000004E-2</v>
      </c>
      <c r="BD294">
        <v>21721.798255925602</v>
      </c>
      <c r="BE294" s="1">
        <v>0.51009026158343695</v>
      </c>
      <c r="BF294">
        <v>0.23986263239446101</v>
      </c>
      <c r="BG294">
        <v>0.15916148626797799</v>
      </c>
      <c r="BH294">
        <v>4.6086560585547803E-2</v>
      </c>
      <c r="BI294">
        <v>4.4799059168575898E-2</v>
      </c>
    </row>
    <row r="295" spans="1:61" x14ac:dyDescent="0.25">
      <c r="A295" t="s">
        <v>1765</v>
      </c>
      <c r="B295" t="s">
        <v>1153</v>
      </c>
      <c r="C295">
        <v>86</v>
      </c>
      <c r="D295">
        <v>8.6011402674418598</v>
      </c>
      <c r="E295">
        <v>739.69806300000005</v>
      </c>
      <c r="F295" t="e">
        <v>#N/A</v>
      </c>
      <c r="G295" t="e">
        <v>#N/A</v>
      </c>
      <c r="H295" t="e">
        <v>#N/A</v>
      </c>
      <c r="I295">
        <v>1.61038230726623E-2</v>
      </c>
      <c r="J295">
        <v>0.94467892493669503</v>
      </c>
      <c r="K295">
        <v>3.4434690348344003E-2</v>
      </c>
      <c r="L295">
        <v>0.43915225401963798</v>
      </c>
      <c r="M295" t="e">
        <v>#N/A</v>
      </c>
      <c r="N295">
        <v>0.12787040767661101</v>
      </c>
      <c r="O295">
        <v>62865.304347826102</v>
      </c>
      <c r="P295" s="1">
        <v>0.16666666666666699</v>
      </c>
      <c r="Q295">
        <v>0.15</v>
      </c>
      <c r="R295">
        <v>0.68333333333333302</v>
      </c>
      <c r="S295">
        <v>9.25</v>
      </c>
      <c r="T295">
        <v>74750.837837837797</v>
      </c>
      <c r="U295" s="1">
        <v>79.967358162162199</v>
      </c>
      <c r="V295">
        <v>230296.655515238</v>
      </c>
      <c r="W295" s="1">
        <v>0.79412056320050295</v>
      </c>
      <c r="X295">
        <v>2.4650368338736E-2</v>
      </c>
      <c r="Y295">
        <v>0.18122906846076101</v>
      </c>
      <c r="Z295">
        <v>0.205879436799497</v>
      </c>
      <c r="AA295">
        <v>230.296655515238</v>
      </c>
      <c r="AB295">
        <v>4818.7864458420199</v>
      </c>
      <c r="AC295" s="1">
        <v>479.20544574955801</v>
      </c>
      <c r="AD295">
        <v>174239.61870436001</v>
      </c>
      <c r="AE295" s="1">
        <v>235</v>
      </c>
      <c r="AF295">
        <v>40920</v>
      </c>
      <c r="AG295" s="1">
        <v>67769.381592554302</v>
      </c>
      <c r="AH295" s="1">
        <v>25.0999842253769</v>
      </c>
      <c r="AI295">
        <v>19.999995564703099</v>
      </c>
      <c r="AJ295">
        <v>19.999809487067701</v>
      </c>
      <c r="AK295">
        <v>0</v>
      </c>
      <c r="AL295">
        <v>0</v>
      </c>
      <c r="AM295">
        <v>0</v>
      </c>
      <c r="AN295">
        <v>2677.83855207959</v>
      </c>
      <c r="AO295" s="1">
        <v>1.7923758317248499</v>
      </c>
      <c r="AP295">
        <v>1738.6300361313799</v>
      </c>
      <c r="AQ295" s="1">
        <v>2898.8059280614898</v>
      </c>
      <c r="AR295" s="1">
        <v>8579.8752997410593</v>
      </c>
      <c r="AS295" s="1">
        <v>1258.53987804751</v>
      </c>
      <c r="AT295">
        <v>531.86612170430897</v>
      </c>
      <c r="AU295">
        <v>15007.717263685699</v>
      </c>
      <c r="AV295" s="1">
        <v>8880.2711442261007</v>
      </c>
      <c r="AW295" s="1">
        <v>0.50352188909999995</v>
      </c>
      <c r="AX295">
        <v>6448.2810104634</v>
      </c>
      <c r="AY295" s="1">
        <v>0.36562516880000001</v>
      </c>
      <c r="AZ295">
        <v>1570.7174050405999</v>
      </c>
      <c r="BA295">
        <v>8.9061536799999994E-2</v>
      </c>
      <c r="BB295">
        <v>737.04642963480001</v>
      </c>
      <c r="BC295" s="1">
        <v>4.1791405300000001E-2</v>
      </c>
      <c r="BD295">
        <v>17636.315989364899</v>
      </c>
      <c r="BE295" s="1">
        <v>0.54356934006818902</v>
      </c>
      <c r="BF295">
        <v>0.223053408346266</v>
      </c>
      <c r="BG295">
        <v>0.16844545664673199</v>
      </c>
      <c r="BH295">
        <v>4.5575798051071398E-2</v>
      </c>
      <c r="BI295">
        <v>1.9355996887741499E-2</v>
      </c>
    </row>
    <row r="296" spans="1:61" x14ac:dyDescent="0.25">
      <c r="A296" t="s">
        <v>1916</v>
      </c>
      <c r="B296" t="s">
        <v>650</v>
      </c>
      <c r="C296">
        <v>52</v>
      </c>
      <c r="D296">
        <v>12.192743</v>
      </c>
      <c r="E296">
        <v>634.02263600000003</v>
      </c>
      <c r="F296" t="e">
        <v>#N/A</v>
      </c>
      <c r="G296" t="e">
        <v>#N/A</v>
      </c>
      <c r="H296" t="e">
        <v>#N/A</v>
      </c>
      <c r="I296">
        <v>0.1161531262554</v>
      </c>
      <c r="J296">
        <v>0.85130962002775701</v>
      </c>
      <c r="K296">
        <v>2.42453560155147E-2</v>
      </c>
      <c r="L296">
        <v>0.277210452112508</v>
      </c>
      <c r="M296" t="e">
        <v>#N/A</v>
      </c>
      <c r="N296">
        <v>0.12507088985360301</v>
      </c>
      <c r="O296">
        <v>69324.858710562403</v>
      </c>
      <c r="P296" s="1">
        <v>0.19148936170212799</v>
      </c>
      <c r="Q296">
        <v>6.3829787234042507E-2</v>
      </c>
      <c r="R296">
        <v>0.74468085106382997</v>
      </c>
      <c r="S296">
        <v>5</v>
      </c>
      <c r="T296">
        <v>92674.6</v>
      </c>
      <c r="U296" s="1">
        <v>126.8045272</v>
      </c>
      <c r="V296">
        <v>208545.56681790101</v>
      </c>
      <c r="W296" s="1">
        <v>0.83384052092149796</v>
      </c>
      <c r="X296">
        <v>0.10534658179868001</v>
      </c>
      <c r="Y296">
        <v>6.0812897279822302E-2</v>
      </c>
      <c r="Z296">
        <v>0.16615947907850301</v>
      </c>
      <c r="AA296">
        <v>208.545566817901</v>
      </c>
      <c r="AB296">
        <v>4835.2658500350399</v>
      </c>
      <c r="AC296" s="1">
        <v>514.20642022629602</v>
      </c>
      <c r="AD296">
        <v>159877.15425057901</v>
      </c>
      <c r="AE296" s="1">
        <v>174</v>
      </c>
      <c r="AF296">
        <v>45843.5</v>
      </c>
      <c r="AG296" s="1">
        <v>71861.244930629706</v>
      </c>
      <c r="AH296" s="1">
        <v>41.1799016023202</v>
      </c>
      <c r="AI296">
        <v>20.000894310218801</v>
      </c>
      <c r="AJ296">
        <v>38.0062745886339</v>
      </c>
      <c r="AK296">
        <v>2.5</v>
      </c>
      <c r="AL296">
        <v>1.034111</v>
      </c>
      <c r="AM296">
        <v>2.2785769999999999</v>
      </c>
      <c r="AN296">
        <v>1948.3870919712699</v>
      </c>
      <c r="AO296">
        <v>1.1431281692795301</v>
      </c>
      <c r="AP296">
        <v>1924.34861268896</v>
      </c>
      <c r="AQ296" s="1">
        <v>2782.09303555528</v>
      </c>
      <c r="AR296" s="1">
        <v>8179.0561023439504</v>
      </c>
      <c r="AS296" s="1">
        <v>1387.5095304956899</v>
      </c>
      <c r="AT296">
        <v>523.93104147783095</v>
      </c>
      <c r="AU296">
        <v>14796.9383225617</v>
      </c>
      <c r="AV296" s="1">
        <v>9741.2148638634008</v>
      </c>
      <c r="AW296" s="1">
        <v>0.51174530439999999</v>
      </c>
      <c r="AX296">
        <v>6530.5638241806</v>
      </c>
      <c r="AY296" s="1">
        <v>0.34307685630000001</v>
      </c>
      <c r="AZ296">
        <v>2022.5045726224</v>
      </c>
      <c r="BA296">
        <v>0.1062503222</v>
      </c>
      <c r="BB296">
        <v>740.99616476209997</v>
      </c>
      <c r="BC296" s="1">
        <v>3.8927517100000003E-2</v>
      </c>
      <c r="BD296">
        <v>19035.2794254285</v>
      </c>
      <c r="BE296" s="1">
        <v>0.55613751892640895</v>
      </c>
      <c r="BF296">
        <v>0.23072092566771299</v>
      </c>
      <c r="BG296">
        <v>0.17078382508015499</v>
      </c>
      <c r="BH296">
        <v>2.8799981052643999E-2</v>
      </c>
      <c r="BI296">
        <v>1.3557749273079499E-2</v>
      </c>
    </row>
    <row r="297" spans="1:61" x14ac:dyDescent="0.25">
      <c r="A297" t="s">
        <v>1917</v>
      </c>
      <c r="B297" t="s">
        <v>715</v>
      </c>
      <c r="C297">
        <v>161</v>
      </c>
      <c r="D297">
        <v>5.4306310621118001</v>
      </c>
      <c r="E297">
        <v>874.33160099999998</v>
      </c>
      <c r="F297" t="e">
        <v>#N/A</v>
      </c>
      <c r="G297" t="e">
        <v>#N/A</v>
      </c>
      <c r="H297" t="e">
        <v>#N/A</v>
      </c>
      <c r="I297">
        <v>8.3355090310615595E-2</v>
      </c>
      <c r="J297">
        <v>0.87836354099511804</v>
      </c>
      <c r="K297">
        <v>2.56214776334775E-2</v>
      </c>
      <c r="L297">
        <v>0.40870882398632502</v>
      </c>
      <c r="M297" t="e">
        <v>#N/A</v>
      </c>
      <c r="N297">
        <v>0.139631740399487</v>
      </c>
      <c r="O297">
        <v>72241.111528268506</v>
      </c>
      <c r="P297" s="1">
        <v>0.188405797101449</v>
      </c>
      <c r="Q297">
        <v>7.2463768115942004E-2</v>
      </c>
      <c r="R297">
        <v>0.73913043478260898</v>
      </c>
      <c r="S297">
        <v>9</v>
      </c>
      <c r="T297">
        <v>99292.666666666701</v>
      </c>
      <c r="U297" s="1">
        <v>97.147955666666704</v>
      </c>
      <c r="V297">
        <v>272317.34473245899</v>
      </c>
      <c r="W297" s="1">
        <v>0.87728033345924905</v>
      </c>
      <c r="X297">
        <v>1.9050914241780001E-2</v>
      </c>
      <c r="Y297">
        <v>0.103668752298971</v>
      </c>
      <c r="Z297">
        <v>0.122719666540751</v>
      </c>
      <c r="AA297">
        <v>272.31734473245899</v>
      </c>
      <c r="AB297">
        <v>6154.3686558344998</v>
      </c>
      <c r="AC297" s="1">
        <v>693.92557618422404</v>
      </c>
      <c r="AD297" s="1">
        <v>186870.061338514</v>
      </c>
      <c r="AE297" s="1">
        <v>279</v>
      </c>
      <c r="AF297">
        <v>42692</v>
      </c>
      <c r="AG297" s="1">
        <v>66541.616332277394</v>
      </c>
      <c r="AH297" s="1">
        <v>22.599975367741798</v>
      </c>
      <c r="AI297">
        <v>22.599994906084302</v>
      </c>
      <c r="AJ297">
        <v>22.599725745931401</v>
      </c>
      <c r="AK297">
        <v>0</v>
      </c>
      <c r="AL297">
        <v>0</v>
      </c>
      <c r="AM297">
        <v>0</v>
      </c>
      <c r="AN297">
        <v>2584.47793424774</v>
      </c>
      <c r="AO297">
        <v>1.7741166248595499</v>
      </c>
      <c r="AP297">
        <v>2500.7987558715699</v>
      </c>
      <c r="AQ297" s="1">
        <v>2847.02223636087</v>
      </c>
      <c r="AR297" s="1">
        <v>9215.8538485674599</v>
      </c>
      <c r="AS297" s="1">
        <v>865.66657219564502</v>
      </c>
      <c r="AT297" s="1">
        <v>234.75825392247299</v>
      </c>
      <c r="AU297">
        <v>15664.099666918</v>
      </c>
      <c r="AV297" s="1">
        <v>9273.8063411190997</v>
      </c>
      <c r="AW297" s="1">
        <v>0.49436691129999999</v>
      </c>
      <c r="AX297">
        <v>7098.1322649368003</v>
      </c>
      <c r="AY297" s="1">
        <v>0.37838634910000002</v>
      </c>
      <c r="AZ297">
        <v>1375.9663694535</v>
      </c>
      <c r="BA297">
        <v>7.3349843499999998E-2</v>
      </c>
      <c r="BB297">
        <v>1011.0494133236</v>
      </c>
      <c r="BC297" s="1">
        <v>5.3896896E-2</v>
      </c>
      <c r="BD297">
        <v>18758.954388833001</v>
      </c>
      <c r="BE297" s="1">
        <v>0.56098554461281802</v>
      </c>
      <c r="BF297">
        <v>0.257180411097299</v>
      </c>
      <c r="BG297">
        <v>0.1234646533966</v>
      </c>
      <c r="BH297">
        <v>3.6451159961112201E-2</v>
      </c>
      <c r="BI297">
        <v>2.1918230932171299E-2</v>
      </c>
    </row>
    <row r="298" spans="1:61" x14ac:dyDescent="0.25">
      <c r="A298" t="s">
        <v>1635</v>
      </c>
      <c r="B298" t="s">
        <v>1011</v>
      </c>
      <c r="C298">
        <v>114</v>
      </c>
      <c r="D298">
        <v>8.1125107368421094</v>
      </c>
      <c r="E298">
        <v>924.82622400000002</v>
      </c>
      <c r="F298" t="e">
        <v>#N/A</v>
      </c>
      <c r="G298" t="e">
        <v>#N/A</v>
      </c>
      <c r="H298" t="e">
        <v>#N/A</v>
      </c>
      <c r="I298">
        <v>8.5035055285795899E-2</v>
      </c>
      <c r="J298">
        <v>0.87967960348871099</v>
      </c>
      <c r="K298">
        <v>2.2328939168555901E-2</v>
      </c>
      <c r="L298">
        <v>0.24589104491302799</v>
      </c>
      <c r="M298" t="e">
        <v>#N/A</v>
      </c>
      <c r="N298">
        <v>0.14547363899153901</v>
      </c>
      <c r="O298">
        <v>64777.002777777801</v>
      </c>
      <c r="P298" s="1">
        <v>0.35135135135135098</v>
      </c>
      <c r="Q298">
        <v>0.20270270270270299</v>
      </c>
      <c r="R298">
        <v>0.445945945945946</v>
      </c>
      <c r="S298">
        <v>5</v>
      </c>
      <c r="T298">
        <v>70770.600000000006</v>
      </c>
      <c r="U298" s="1">
        <v>184.96524479999999</v>
      </c>
      <c r="V298">
        <v>519471.24501089001</v>
      </c>
      <c r="W298" s="1">
        <v>0.46416824356606001</v>
      </c>
      <c r="X298">
        <v>0.126521544255916</v>
      </c>
      <c r="Y298">
        <v>0.40931021217802399</v>
      </c>
      <c r="Z298">
        <v>0.53583175643393999</v>
      </c>
      <c r="AA298">
        <v>519.47124501089002</v>
      </c>
      <c r="AB298">
        <v>16166.9150506269</v>
      </c>
      <c r="AC298" s="1">
        <v>625.08732451340995</v>
      </c>
      <c r="AD298">
        <v>469825.24401613802</v>
      </c>
      <c r="AE298" s="1">
        <v>591</v>
      </c>
      <c r="AF298">
        <v>45714</v>
      </c>
      <c r="AG298" s="1">
        <v>86731.919950356794</v>
      </c>
      <c r="AH298" s="1">
        <v>44.149998776959499</v>
      </c>
      <c r="AI298">
        <v>20</v>
      </c>
      <c r="AJ298">
        <v>29.7771963340087</v>
      </c>
      <c r="AK298">
        <v>0.5</v>
      </c>
      <c r="AL298">
        <v>0.37796999999999997</v>
      </c>
      <c r="AM298">
        <v>0.467304</v>
      </c>
      <c r="AN298">
        <v>0</v>
      </c>
      <c r="AO298">
        <v>0.71590868160321197</v>
      </c>
      <c r="AP298">
        <v>1853.2025536507699</v>
      </c>
      <c r="AQ298" s="1">
        <v>3420.3067645711599</v>
      </c>
      <c r="AR298" s="1">
        <v>10061.593192885101</v>
      </c>
      <c r="AS298" s="1">
        <v>1202.65491087545</v>
      </c>
      <c r="AT298">
        <v>799.98725252410202</v>
      </c>
      <c r="AU298">
        <v>17337.744674506601</v>
      </c>
      <c r="AV298" s="1">
        <v>4337.2094428518003</v>
      </c>
      <c r="AW298" s="1">
        <v>0.2163383512</v>
      </c>
      <c r="AX298">
        <v>12031.4473559367</v>
      </c>
      <c r="AY298" s="1">
        <v>0.60012400099999996</v>
      </c>
      <c r="AZ298">
        <v>1837.7617022681</v>
      </c>
      <c r="BA298">
        <v>9.1666852100000001E-2</v>
      </c>
      <c r="BB298">
        <v>1841.8504167253</v>
      </c>
      <c r="BC298" s="1">
        <v>9.1870795599999999E-2</v>
      </c>
      <c r="BD298">
        <v>20048.268917781901</v>
      </c>
      <c r="BE298" s="1">
        <v>0.54884845238979196</v>
      </c>
      <c r="BF298">
        <v>0.22474424960508299</v>
      </c>
      <c r="BG298">
        <v>0.160297950085077</v>
      </c>
      <c r="BH298">
        <v>4.3640111192899803E-2</v>
      </c>
      <c r="BI298">
        <v>2.24692367271471E-2</v>
      </c>
    </row>
    <row r="299" spans="1:61" x14ac:dyDescent="0.25">
      <c r="A299" t="s">
        <v>1309</v>
      </c>
      <c r="B299" t="s">
        <v>672</v>
      </c>
      <c r="C299">
        <v>109</v>
      </c>
      <c r="D299">
        <v>35.636618449541302</v>
      </c>
      <c r="E299">
        <v>3884.3914110000001</v>
      </c>
      <c r="F299">
        <v>1.98961722805828E-2</v>
      </c>
      <c r="G299">
        <v>1.8403883642876401E-2</v>
      </c>
      <c r="H299" t="e">
        <v>#N/A</v>
      </c>
      <c r="I299">
        <v>5.4043040785386402E-2</v>
      </c>
      <c r="J299">
        <v>0.86213925839416605</v>
      </c>
      <c r="K299">
        <v>4.3811216568316803E-2</v>
      </c>
      <c r="L299">
        <v>0.18438745120416999</v>
      </c>
      <c r="M299">
        <v>2.0009351870808399E-2</v>
      </c>
      <c r="N299">
        <v>0.124203483379537</v>
      </c>
      <c r="O299">
        <v>70495.127506213801</v>
      </c>
      <c r="P299" s="1">
        <v>0.22846441947565499</v>
      </c>
      <c r="Q299">
        <v>0.265917602996255</v>
      </c>
      <c r="R299">
        <v>0.50561797752809001</v>
      </c>
      <c r="S299">
        <v>22.75</v>
      </c>
      <c r="T299">
        <v>98293.142857142899</v>
      </c>
      <c r="U299" s="1">
        <v>170.74247960439601</v>
      </c>
      <c r="V299">
        <v>456701.58135358902</v>
      </c>
      <c r="W299" s="1">
        <v>0.85601237807479602</v>
      </c>
      <c r="X299">
        <v>6.0012050680501597E-2</v>
      </c>
      <c r="Y299">
        <v>8.3975571244701994E-2</v>
      </c>
      <c r="Z299">
        <v>0.14398762192520401</v>
      </c>
      <c r="AA299">
        <v>456.70158135358901</v>
      </c>
      <c r="AB299">
        <v>11095.012947962699</v>
      </c>
      <c r="AC299" s="1">
        <v>1231.7153020293299</v>
      </c>
      <c r="AD299">
        <v>318249.55900762102</v>
      </c>
      <c r="AE299" s="1">
        <v>537</v>
      </c>
      <c r="AF299">
        <v>68838</v>
      </c>
      <c r="AG299" s="1">
        <v>135043.743447246</v>
      </c>
      <c r="AH299" s="1">
        <v>32.0799947319423</v>
      </c>
      <c r="AI299">
        <v>23.5799995199439</v>
      </c>
      <c r="AJ299">
        <v>23.5799982416235</v>
      </c>
      <c r="AK299">
        <v>1.25</v>
      </c>
      <c r="AL299">
        <v>0.72266699999999995</v>
      </c>
      <c r="AM299">
        <v>0.82528699999999999</v>
      </c>
      <c r="AN299">
        <v>3200.0545065565202</v>
      </c>
      <c r="AO299">
        <v>0.88288518774319902</v>
      </c>
      <c r="AP299">
        <v>2038.00530955298</v>
      </c>
      <c r="AQ299" s="1">
        <v>2991.4977638694099</v>
      </c>
      <c r="AR299" s="1">
        <v>8778.0771740564505</v>
      </c>
      <c r="AS299" s="1">
        <v>914.385993631269</v>
      </c>
      <c r="AT299">
        <v>315.488160263569</v>
      </c>
      <c r="AU299">
        <v>15037.4544013737</v>
      </c>
      <c r="AV299" s="1">
        <v>3011.0797406528</v>
      </c>
      <c r="AW299" s="1">
        <v>0.17230070929999999</v>
      </c>
      <c r="AX299">
        <v>12396.2946704981</v>
      </c>
      <c r="AY299" s="1">
        <v>0.70934367340000004</v>
      </c>
      <c r="AZ299">
        <v>1491.0350686408999</v>
      </c>
      <c r="BA299" s="1">
        <v>8.5320357499999999E-2</v>
      </c>
      <c r="BB299">
        <v>577.3151023913</v>
      </c>
      <c r="BC299" s="1">
        <v>3.3035259800000001E-2</v>
      </c>
      <c r="BD299">
        <v>17475.724582183098</v>
      </c>
      <c r="BE299" s="1">
        <v>0.56667646448812503</v>
      </c>
      <c r="BF299">
        <v>0.22416395153440499</v>
      </c>
      <c r="BG299">
        <v>0.15713017753346001</v>
      </c>
      <c r="BH299">
        <v>3.6278655811004999E-2</v>
      </c>
      <c r="BI299">
        <v>1.5750750633005101E-2</v>
      </c>
    </row>
    <row r="300" spans="1:61" x14ac:dyDescent="0.25">
      <c r="A300" t="s">
        <v>1331</v>
      </c>
      <c r="B300" t="s">
        <v>697</v>
      </c>
      <c r="C300">
        <v>206</v>
      </c>
      <c r="D300">
        <v>10.508423038835</v>
      </c>
      <c r="E300">
        <v>2164.735146</v>
      </c>
      <c r="F300">
        <v>1.3611578910913901E-2</v>
      </c>
      <c r="G300">
        <v>9.6674154109429294E-3</v>
      </c>
      <c r="H300" t="e">
        <v>#N/A</v>
      </c>
      <c r="I300">
        <v>4.11694027079854E-2</v>
      </c>
      <c r="J300">
        <v>0.90307703832186303</v>
      </c>
      <c r="K300">
        <v>3.1582682149853901E-2</v>
      </c>
      <c r="L300">
        <v>0.22896475193853599</v>
      </c>
      <c r="M300">
        <v>1.0364019344467601E-2</v>
      </c>
      <c r="N300">
        <v>0.14584244736909999</v>
      </c>
      <c r="O300">
        <v>74626.945726214006</v>
      </c>
      <c r="P300" s="1">
        <v>0.17948717948717899</v>
      </c>
      <c r="Q300">
        <v>0.15384615384615399</v>
      </c>
      <c r="R300">
        <v>0.66666666666666696</v>
      </c>
      <c r="S300">
        <v>19</v>
      </c>
      <c r="T300">
        <v>110595.684210526</v>
      </c>
      <c r="U300" s="1">
        <v>113.933428736842</v>
      </c>
      <c r="V300">
        <v>548964.69075944903</v>
      </c>
      <c r="W300" s="1">
        <v>0.94337762035638995</v>
      </c>
      <c r="X300">
        <v>1.8761840446147801E-2</v>
      </c>
      <c r="Y300">
        <v>3.7860539197462198E-2</v>
      </c>
      <c r="Z300">
        <v>5.6622379643609999E-2</v>
      </c>
      <c r="AA300">
        <v>548.96469075944901</v>
      </c>
      <c r="AB300">
        <v>11171.914515587599</v>
      </c>
      <c r="AC300" s="1">
        <v>1371.22663503889</v>
      </c>
      <c r="AD300">
        <v>363595.15377373999</v>
      </c>
      <c r="AE300" s="1">
        <v>572</v>
      </c>
      <c r="AF300">
        <v>62245</v>
      </c>
      <c r="AG300" s="1">
        <v>113745.463040446</v>
      </c>
      <c r="AH300" s="1">
        <v>28.999954880937899</v>
      </c>
      <c r="AI300">
        <v>20.009397942177301</v>
      </c>
      <c r="AJ300">
        <v>20.067743457535698</v>
      </c>
      <c r="AK300">
        <v>1.5</v>
      </c>
      <c r="AL300">
        <v>1.5</v>
      </c>
      <c r="AM300">
        <v>1.5</v>
      </c>
      <c r="AN300">
        <v>4930.8999069579504</v>
      </c>
      <c r="AO300">
        <v>1.0290262050347301</v>
      </c>
      <c r="AP300">
        <v>2849.4196074737702</v>
      </c>
      <c r="AQ300" s="1">
        <v>3651.5114768686799</v>
      </c>
      <c r="AR300" s="1">
        <v>10026.489961188099</v>
      </c>
      <c r="AS300" s="1">
        <v>1337.3993605405201</v>
      </c>
      <c r="AT300">
        <v>637.55554232591601</v>
      </c>
      <c r="AU300">
        <v>18502.375948396999</v>
      </c>
      <c r="AV300" s="1">
        <v>3681.8222609643999</v>
      </c>
      <c r="AW300" s="1">
        <v>0.18567073519999999</v>
      </c>
      <c r="AX300">
        <v>14268.270897500401</v>
      </c>
      <c r="AY300" s="1">
        <v>0.71953509969999996</v>
      </c>
      <c r="AZ300">
        <v>1290.7100591405001</v>
      </c>
      <c r="BA300" s="1">
        <v>6.5089259799999993E-2</v>
      </c>
      <c r="BB300">
        <v>589.04372474460001</v>
      </c>
      <c r="BC300" s="1">
        <v>2.9704905300000001E-2</v>
      </c>
      <c r="BD300">
        <v>19829.846942349901</v>
      </c>
      <c r="BE300" s="1">
        <v>0.53524355949373004</v>
      </c>
      <c r="BF300">
        <v>0.21477578534016201</v>
      </c>
      <c r="BG300">
        <v>0.18292585663313399</v>
      </c>
      <c r="BH300">
        <v>5.0386074269199402E-2</v>
      </c>
      <c r="BI300">
        <v>1.66687242637748E-2</v>
      </c>
    </row>
    <row r="301" spans="1:61" x14ac:dyDescent="0.25">
      <c r="A301" t="s">
        <v>1653</v>
      </c>
      <c r="B301" t="s">
        <v>1033</v>
      </c>
      <c r="C301">
        <v>95</v>
      </c>
      <c r="D301">
        <v>237.70460321052599</v>
      </c>
      <c r="E301">
        <v>22581.937304999999</v>
      </c>
      <c r="F301">
        <v>0.213239481905352</v>
      </c>
      <c r="G301">
        <v>6.1380146754835198E-2</v>
      </c>
      <c r="H301">
        <v>2.2196832730605001E-3</v>
      </c>
      <c r="I301">
        <v>5.3984317954386601E-2</v>
      </c>
      <c r="J301">
        <v>0.60595619554537605</v>
      </c>
      <c r="K301">
        <v>6.3220174566989695E-2</v>
      </c>
      <c r="L301">
        <v>0.125969800706039</v>
      </c>
      <c r="M301">
        <v>4.49916687719926E-2</v>
      </c>
      <c r="N301">
        <v>0.14664129735840201</v>
      </c>
      <c r="O301">
        <v>80840.369106846701</v>
      </c>
      <c r="P301" s="1">
        <v>0.26375711574952598</v>
      </c>
      <c r="Q301">
        <v>0.24920936116382</v>
      </c>
      <c r="R301">
        <v>0.48703352308665399</v>
      </c>
      <c r="S301">
        <v>159.5</v>
      </c>
      <c r="T301">
        <v>100505.278996865</v>
      </c>
      <c r="U301" s="1">
        <v>141.57954423197501</v>
      </c>
      <c r="V301">
        <v>309610.306483844</v>
      </c>
      <c r="W301" s="1">
        <v>0.855831078209498</v>
      </c>
      <c r="X301">
        <v>0.104123371590854</v>
      </c>
      <c r="Y301">
        <v>4.0045550199647902E-2</v>
      </c>
      <c r="Z301">
        <v>0.144168921790502</v>
      </c>
      <c r="AA301">
        <v>309.610306483844</v>
      </c>
      <c r="AB301">
        <v>12328.6439617542</v>
      </c>
      <c r="AC301" s="1">
        <v>1171.1723105414901</v>
      </c>
      <c r="AD301">
        <v>249157.54542590401</v>
      </c>
      <c r="AE301" s="1">
        <v>448</v>
      </c>
      <c r="AF301">
        <v>85564</v>
      </c>
      <c r="AG301" s="1">
        <v>160254.73556253899</v>
      </c>
      <c r="AH301" s="1">
        <v>83.199995828310506</v>
      </c>
      <c r="AI301">
        <v>36.806199927147198</v>
      </c>
      <c r="AJ301">
        <v>47.906597547309197</v>
      </c>
      <c r="AK301">
        <v>1.5</v>
      </c>
      <c r="AL301">
        <v>0.937832</v>
      </c>
      <c r="AM301">
        <v>1.2385660000000001</v>
      </c>
      <c r="AN301">
        <v>0</v>
      </c>
      <c r="AO301">
        <v>0.61995001171819397</v>
      </c>
      <c r="AP301">
        <v>1652.15395322788</v>
      </c>
      <c r="AQ301" s="1">
        <v>2610.7199437200802</v>
      </c>
      <c r="AR301" s="1">
        <v>11864.5765560901</v>
      </c>
      <c r="AS301" s="1">
        <v>832.75177395148603</v>
      </c>
      <c r="AT301" s="1">
        <v>303.045589382836</v>
      </c>
      <c r="AU301">
        <v>17263.247816372401</v>
      </c>
      <c r="AV301" s="1">
        <v>2749.0125891277999</v>
      </c>
      <c r="AW301" s="1">
        <v>0.1606569964</v>
      </c>
      <c r="AX301">
        <v>10907.5247990833</v>
      </c>
      <c r="AY301" s="1">
        <v>0.63745440060000003</v>
      </c>
      <c r="AZ301">
        <v>3029.5097320406999</v>
      </c>
      <c r="BA301">
        <v>0.17704972899999999</v>
      </c>
      <c r="BB301">
        <v>425.01963141840002</v>
      </c>
      <c r="BC301" s="1">
        <v>2.4838874E-2</v>
      </c>
      <c r="BD301">
        <v>17111.066751670201</v>
      </c>
      <c r="BE301" s="1">
        <v>0.60917970304897195</v>
      </c>
      <c r="BF301">
        <v>0.22367348917944199</v>
      </c>
      <c r="BG301">
        <v>7.6730187143647599E-2</v>
      </c>
      <c r="BH301">
        <v>2.47966211212509E-2</v>
      </c>
      <c r="BI301">
        <v>6.5619999506688204E-2</v>
      </c>
    </row>
    <row r="302" spans="1:61" x14ac:dyDescent="0.25">
      <c r="A302" t="s">
        <v>1414</v>
      </c>
      <c r="B302" t="s">
        <v>783</v>
      </c>
      <c r="C302">
        <v>69</v>
      </c>
      <c r="D302">
        <v>18.619888246376799</v>
      </c>
      <c r="E302">
        <v>1284.772289</v>
      </c>
      <c r="F302" t="e">
        <v>#N/A</v>
      </c>
      <c r="G302">
        <v>9.3708576731676898E-3</v>
      </c>
      <c r="H302" t="e">
        <v>#N/A</v>
      </c>
      <c r="I302">
        <v>7.0437112527733103E-2</v>
      </c>
      <c r="J302">
        <v>0.86211843429076995</v>
      </c>
      <c r="K302">
        <v>5.2882581976196497E-2</v>
      </c>
      <c r="L302">
        <v>1</v>
      </c>
      <c r="M302" t="e">
        <v>#N/A</v>
      </c>
      <c r="N302">
        <v>0.16612905465357999</v>
      </c>
      <c r="O302">
        <v>73096.842514363001</v>
      </c>
      <c r="P302" s="1">
        <v>0.125</v>
      </c>
      <c r="Q302">
        <v>0.125</v>
      </c>
      <c r="R302">
        <v>0.75</v>
      </c>
      <c r="S302">
        <v>24.88</v>
      </c>
      <c r="T302">
        <v>71285.289389067504</v>
      </c>
      <c r="U302" s="1">
        <v>51.638757596463002</v>
      </c>
      <c r="V302">
        <v>329404.68410118402</v>
      </c>
      <c r="W302" s="1">
        <v>0.68921167530985405</v>
      </c>
      <c r="X302">
        <v>0.1300794610222</v>
      </c>
      <c r="Y302">
        <v>0.180708863667946</v>
      </c>
      <c r="Z302">
        <v>0.310788324690146</v>
      </c>
      <c r="AA302">
        <v>329.40468410118399</v>
      </c>
      <c r="AB302">
        <v>10869.151770754001</v>
      </c>
      <c r="AC302" s="1">
        <v>767.060099628285</v>
      </c>
      <c r="AD302" s="1">
        <v>279605.920136464</v>
      </c>
      <c r="AE302" s="1">
        <v>503</v>
      </c>
      <c r="AF302">
        <v>42938</v>
      </c>
      <c r="AG302" s="1">
        <v>77896.396997129603</v>
      </c>
      <c r="AH302" s="1">
        <v>60.231975815203903</v>
      </c>
      <c r="AI302">
        <v>26.431997967096098</v>
      </c>
      <c r="AJ302">
        <v>29.940584110023199</v>
      </c>
      <c r="AK302">
        <v>3.5</v>
      </c>
      <c r="AL302">
        <v>1.7581450000000001</v>
      </c>
      <c r="AM302">
        <v>2.4812159999999999</v>
      </c>
      <c r="AN302">
        <v>0</v>
      </c>
      <c r="AO302">
        <v>1.0439894185107399</v>
      </c>
      <c r="AP302">
        <v>1933.96619873703</v>
      </c>
      <c r="AQ302" s="1">
        <v>2629.2472595507602</v>
      </c>
      <c r="AR302" s="1">
        <v>9233.7851396482001</v>
      </c>
      <c r="AS302" s="1">
        <v>1253.1426882293199</v>
      </c>
      <c r="AT302">
        <v>293.14873400106501</v>
      </c>
      <c r="AU302">
        <v>15343.2900201664</v>
      </c>
      <c r="AV302" s="1">
        <v>5631.836114316</v>
      </c>
      <c r="AW302" s="1">
        <v>0.28293833010000002</v>
      </c>
      <c r="AX302">
        <v>11089.4799756253</v>
      </c>
      <c r="AY302" s="1">
        <v>0.55712539959999996</v>
      </c>
      <c r="AZ302">
        <v>1804.3790696044</v>
      </c>
      <c r="BA302">
        <v>9.0650365299999994E-2</v>
      </c>
      <c r="BB302">
        <v>1379.1233655430001</v>
      </c>
      <c r="BC302">
        <v>6.9285904999999995E-2</v>
      </c>
      <c r="BD302">
        <v>19904.8185250887</v>
      </c>
      <c r="BE302" s="1">
        <v>0.56170611411328997</v>
      </c>
      <c r="BF302">
        <v>0.21458812899048901</v>
      </c>
      <c r="BG302">
        <v>0.18065067007923399</v>
      </c>
      <c r="BH302">
        <v>2.6917305869951901E-2</v>
      </c>
      <c r="BI302">
        <v>1.6137780947035999E-2</v>
      </c>
    </row>
    <row r="303" spans="1:61" x14ac:dyDescent="0.25">
      <c r="A303" t="s">
        <v>1562</v>
      </c>
      <c r="B303" t="s">
        <v>938</v>
      </c>
      <c r="C303">
        <v>75</v>
      </c>
      <c r="D303">
        <v>12.4058070933333</v>
      </c>
      <c r="E303">
        <v>930.43553199999997</v>
      </c>
      <c r="F303" t="e">
        <v>#N/A</v>
      </c>
      <c r="G303" t="e">
        <v>#N/A</v>
      </c>
      <c r="H303" t="e">
        <v>#N/A</v>
      </c>
      <c r="I303">
        <v>4.9317475847423999E-2</v>
      </c>
      <c r="J303">
        <v>0.90563273336243399</v>
      </c>
      <c r="K303">
        <v>3.5901836066935498E-2</v>
      </c>
      <c r="L303">
        <v>0.426883078931166</v>
      </c>
      <c r="M303" t="e">
        <v>#N/A</v>
      </c>
      <c r="N303">
        <v>0.17475511971131499</v>
      </c>
      <c r="O303">
        <v>68677.363322717603</v>
      </c>
      <c r="P303" s="1">
        <v>0.18292682926829301</v>
      </c>
      <c r="Q303">
        <v>0.17073170731707299</v>
      </c>
      <c r="R303">
        <v>0.64634146341463405</v>
      </c>
      <c r="S303">
        <v>14</v>
      </c>
      <c r="T303">
        <v>86016.5</v>
      </c>
      <c r="U303" s="1">
        <v>66.459680857142899</v>
      </c>
      <c r="V303">
        <v>394211.621746191</v>
      </c>
      <c r="W303" s="1">
        <v>0.68225298775724996</v>
      </c>
      <c r="X303">
        <v>7.46467242020947E-2</v>
      </c>
      <c r="Y303">
        <v>0.243100288040656</v>
      </c>
      <c r="Z303">
        <v>0.31774701224274998</v>
      </c>
      <c r="AA303">
        <v>394.21162174619099</v>
      </c>
      <c r="AB303">
        <v>12938.6771957458</v>
      </c>
      <c r="AC303" s="1">
        <v>814.54217292294902</v>
      </c>
      <c r="AD303">
        <v>384453.50130958803</v>
      </c>
      <c r="AE303" s="1">
        <v>579</v>
      </c>
      <c r="AF303">
        <v>42818.5</v>
      </c>
      <c r="AG303" s="1">
        <v>63029.2904884319</v>
      </c>
      <c r="AH303" s="1">
        <v>58.589979924049899</v>
      </c>
      <c r="AI303">
        <v>23.2899960458363</v>
      </c>
      <c r="AJ303">
        <v>36.019570803913602</v>
      </c>
      <c r="AK303">
        <v>1.5</v>
      </c>
      <c r="AL303">
        <v>0.59460299999999999</v>
      </c>
      <c r="AM303">
        <v>0.981549</v>
      </c>
      <c r="AN303">
        <v>0</v>
      </c>
      <c r="AO303">
        <v>1.1387441344795299</v>
      </c>
      <c r="AP303">
        <v>3317.6055447547101</v>
      </c>
      <c r="AQ303" s="1">
        <v>3690.5811331375498</v>
      </c>
      <c r="AR303" s="1">
        <v>10095.8836017453</v>
      </c>
      <c r="AS303" s="1">
        <v>1154.3039287111001</v>
      </c>
      <c r="AT303">
        <v>509.78152025260403</v>
      </c>
      <c r="AU303">
        <v>18768.155728601301</v>
      </c>
      <c r="AV303" s="1">
        <v>5715.8461410872997</v>
      </c>
      <c r="AW303" s="1">
        <v>0.2392265935</v>
      </c>
      <c r="AX303">
        <v>14854.8550456996</v>
      </c>
      <c r="AY303" s="1">
        <v>0.62172358770000002</v>
      </c>
      <c r="AZ303">
        <v>2379.4333211169001</v>
      </c>
      <c r="BA303">
        <v>9.9586957700000006E-2</v>
      </c>
      <c r="BB303">
        <v>942.88698710699998</v>
      </c>
      <c r="BC303" s="1">
        <v>3.9462861000000002E-2</v>
      </c>
      <c r="BD303">
        <v>23893.021495010798</v>
      </c>
      <c r="BE303" s="1">
        <v>0.55264438802470495</v>
      </c>
      <c r="BF303">
        <v>0.24549536792677401</v>
      </c>
      <c r="BG303">
        <v>0.13249094251569499</v>
      </c>
      <c r="BH303">
        <v>3.6250352034415102E-2</v>
      </c>
      <c r="BI303">
        <v>3.3118949498410398E-2</v>
      </c>
    </row>
    <row r="304" spans="1:61" x14ac:dyDescent="0.25">
      <c r="A304" t="s">
        <v>1670</v>
      </c>
      <c r="B304" t="s">
        <v>1051</v>
      </c>
      <c r="C304">
        <v>49</v>
      </c>
      <c r="D304">
        <v>35.307428346938799</v>
      </c>
      <c r="E304">
        <v>1730.063989</v>
      </c>
      <c r="F304">
        <v>1.15598981755287E-2</v>
      </c>
      <c r="G304">
        <v>3.9515369478582897E-2</v>
      </c>
      <c r="H304" t="e">
        <v>#N/A</v>
      </c>
      <c r="I304">
        <v>0.101468816735946</v>
      </c>
      <c r="J304">
        <v>0.74538571884168203</v>
      </c>
      <c r="K304">
        <v>0.100418782743185</v>
      </c>
      <c r="L304">
        <v>0.35901425319921698</v>
      </c>
      <c r="M304">
        <v>5.7579803269887601E-3</v>
      </c>
      <c r="N304">
        <v>0.133495221780494</v>
      </c>
      <c r="O304">
        <v>75458.113960114002</v>
      </c>
      <c r="P304" s="1">
        <v>0.118110236220472</v>
      </c>
      <c r="Q304">
        <v>0.16535433070866101</v>
      </c>
      <c r="R304">
        <v>0.71653543307086598</v>
      </c>
      <c r="S304">
        <v>17.579999999999998</v>
      </c>
      <c r="T304">
        <v>92812.674061433499</v>
      </c>
      <c r="U304" s="1">
        <v>98.410920875995501</v>
      </c>
      <c r="V304">
        <v>413625.897394481</v>
      </c>
      <c r="W304" s="1">
        <v>0.56217540579659897</v>
      </c>
      <c r="X304">
        <v>0.34247371437368901</v>
      </c>
      <c r="Y304">
        <v>9.5350879829712507E-2</v>
      </c>
      <c r="Z304">
        <v>0.43782459420340097</v>
      </c>
      <c r="AA304">
        <v>413.625897394481</v>
      </c>
      <c r="AB304">
        <v>13631.819487573899</v>
      </c>
      <c r="AC304" s="1">
        <v>735.21114137241295</v>
      </c>
      <c r="AD304">
        <v>335933.14508924802</v>
      </c>
      <c r="AE304" s="1">
        <v>555</v>
      </c>
      <c r="AF304">
        <v>43476</v>
      </c>
      <c r="AG304" s="1">
        <v>76781.602433786698</v>
      </c>
      <c r="AH304" s="1">
        <v>67.299996394707406</v>
      </c>
      <c r="AI304">
        <v>25.242197644792199</v>
      </c>
      <c r="AJ304">
        <v>36.058897163851903</v>
      </c>
      <c r="AK304">
        <v>2</v>
      </c>
      <c r="AL304">
        <v>1.1432340000000001</v>
      </c>
      <c r="AM304">
        <v>1.381114</v>
      </c>
      <c r="AN304">
        <v>0</v>
      </c>
      <c r="AO304">
        <v>0.89333588921801999</v>
      </c>
      <c r="AP304">
        <v>2499.6786520593801</v>
      </c>
      <c r="AQ304" s="1">
        <v>2625.9354560786701</v>
      </c>
      <c r="AR304" s="1">
        <v>10821.732386223301</v>
      </c>
      <c r="AS304" s="1">
        <v>1146.04897426138</v>
      </c>
      <c r="AT304">
        <v>459.12490812500198</v>
      </c>
      <c r="AU304">
        <v>17552.520376747801</v>
      </c>
      <c r="AV304" s="1">
        <v>3277.8752392792999</v>
      </c>
      <c r="AW304" s="1">
        <v>0.17668338</v>
      </c>
      <c r="AX304">
        <v>12104.655013670599</v>
      </c>
      <c r="AY304" s="1">
        <v>0.65246270989999999</v>
      </c>
      <c r="AZ304">
        <v>1977.8605127397</v>
      </c>
      <c r="BA304">
        <v>0.10661024450000001</v>
      </c>
      <c r="BB304">
        <v>1191.8649101404001</v>
      </c>
      <c r="BC304" s="1">
        <v>6.4243665599999999E-2</v>
      </c>
      <c r="BD304">
        <v>18552.255675830002</v>
      </c>
      <c r="BE304" s="1">
        <v>0.57487040093811603</v>
      </c>
      <c r="BF304">
        <v>0.21460596362157799</v>
      </c>
      <c r="BG304">
        <v>0.143137827316766</v>
      </c>
      <c r="BH304">
        <v>5.1560809116625798E-2</v>
      </c>
      <c r="BI304">
        <v>1.5824999006913601E-2</v>
      </c>
    </row>
    <row r="305" spans="1:61" x14ac:dyDescent="0.25">
      <c r="A305" t="s">
        <v>1788</v>
      </c>
      <c r="B305" t="s">
        <v>1176</v>
      </c>
      <c r="C305">
        <v>30</v>
      </c>
      <c r="D305">
        <v>50.502189600000001</v>
      </c>
      <c r="E305">
        <v>1515.0656879999999</v>
      </c>
      <c r="F305" t="e">
        <v>#N/A</v>
      </c>
      <c r="G305" t="e">
        <v>#N/A</v>
      </c>
      <c r="H305" t="e">
        <v>#N/A</v>
      </c>
      <c r="I305">
        <v>5.5753883034591098E-2</v>
      </c>
      <c r="J305">
        <v>0.87957607972809004</v>
      </c>
      <c r="K305">
        <v>5.6546554482720002E-2</v>
      </c>
      <c r="L305">
        <v>0.440743030114981</v>
      </c>
      <c r="M305" t="e">
        <v>#N/A</v>
      </c>
      <c r="N305">
        <v>0.15078955264000399</v>
      </c>
      <c r="O305">
        <v>69162.4720457433</v>
      </c>
      <c r="P305" s="1">
        <v>0.153153153153153</v>
      </c>
      <c r="Q305">
        <v>5.4054054054054099E-2</v>
      </c>
      <c r="R305">
        <v>0.79279279279279302</v>
      </c>
      <c r="S305">
        <v>18</v>
      </c>
      <c r="T305">
        <v>89571.777777777796</v>
      </c>
      <c r="U305" s="1">
        <v>84.170316</v>
      </c>
      <c r="V305">
        <v>459392.10128821799</v>
      </c>
      <c r="W305" s="1">
        <v>0.78268152514820899</v>
      </c>
      <c r="X305">
        <v>0.113788810352093</v>
      </c>
      <c r="Y305">
        <v>0.103529664499698</v>
      </c>
      <c r="Z305">
        <v>0.21731847485179101</v>
      </c>
      <c r="AA305">
        <v>459.39210128821799</v>
      </c>
      <c r="AB305">
        <v>14599.836941195401</v>
      </c>
      <c r="AC305" s="1">
        <v>1184.8619793969001</v>
      </c>
      <c r="AD305">
        <v>316672.529907686</v>
      </c>
      <c r="AE305" s="1">
        <v>536</v>
      </c>
      <c r="AF305">
        <v>43303</v>
      </c>
      <c r="AG305" s="1">
        <v>76950.815337505002</v>
      </c>
      <c r="AH305" s="1">
        <v>64.006988853361804</v>
      </c>
      <c r="AI305">
        <v>26.1069982930813</v>
      </c>
      <c r="AJ305">
        <v>41.486394995028903</v>
      </c>
      <c r="AK305">
        <v>0</v>
      </c>
      <c r="AL305">
        <v>0</v>
      </c>
      <c r="AM305">
        <v>0</v>
      </c>
      <c r="AN305">
        <v>0</v>
      </c>
      <c r="AO305">
        <v>1.16559342048982</v>
      </c>
      <c r="AP305">
        <v>2211.03588876207</v>
      </c>
      <c r="AQ305" s="1">
        <v>3458.6267192924502</v>
      </c>
      <c r="AR305" s="1">
        <v>9647.97858322299</v>
      </c>
      <c r="AS305" s="1">
        <v>1560.00089548593</v>
      </c>
      <c r="AT305">
        <v>1055.6469680937</v>
      </c>
      <c r="AU305">
        <v>17933.289054857101</v>
      </c>
      <c r="AV305" s="1">
        <v>4437.5591180511001</v>
      </c>
      <c r="AW305" s="1">
        <v>0.23371340800000001</v>
      </c>
      <c r="AX305">
        <v>12118.541330637599</v>
      </c>
      <c r="AY305" s="1">
        <v>0.63824853240000001</v>
      </c>
      <c r="AZ305">
        <v>1761.6713799813001</v>
      </c>
      <c r="BA305">
        <v>9.2782137900000006E-2</v>
      </c>
      <c r="BB305">
        <v>669.41061712040005</v>
      </c>
      <c r="BC305" s="1">
        <v>3.5255921699999998E-2</v>
      </c>
      <c r="BD305">
        <v>18987.1824457904</v>
      </c>
      <c r="BE305" s="1">
        <v>0.55506828690469101</v>
      </c>
      <c r="BF305">
        <v>0.24061258297608101</v>
      </c>
      <c r="BG305">
        <v>0.13984762522115601</v>
      </c>
      <c r="BH305">
        <v>4.1166067273047301E-2</v>
      </c>
      <c r="BI305">
        <v>2.3305437625024201E-2</v>
      </c>
    </row>
    <row r="306" spans="1:61" x14ac:dyDescent="0.25">
      <c r="A306" t="s">
        <v>1273</v>
      </c>
      <c r="B306" t="s">
        <v>633</v>
      </c>
      <c r="C306">
        <v>98</v>
      </c>
      <c r="D306">
        <v>14.530072612244901</v>
      </c>
      <c r="E306">
        <v>1423.9471160000001</v>
      </c>
      <c r="F306" t="e">
        <v>#N/A</v>
      </c>
      <c r="G306" t="e">
        <v>#N/A</v>
      </c>
      <c r="H306" t="e">
        <v>#N/A</v>
      </c>
      <c r="I306">
        <v>1.29235121147417E-2</v>
      </c>
      <c r="J306">
        <v>0.95461192538238304</v>
      </c>
      <c r="K306">
        <v>2.7501832583756099E-2</v>
      </c>
      <c r="L306">
        <v>0.42617818636479399</v>
      </c>
      <c r="M306" t="e">
        <v>#N/A</v>
      </c>
      <c r="N306">
        <v>0.179425594076282</v>
      </c>
      <c r="O306">
        <v>68043.626822157399</v>
      </c>
      <c r="P306" s="1">
        <v>0.22522522522522501</v>
      </c>
      <c r="Q306">
        <v>0.27027027027027001</v>
      </c>
      <c r="R306">
        <v>0.50450450450450401</v>
      </c>
      <c r="S306">
        <v>14</v>
      </c>
      <c r="T306">
        <v>94071.785714285696</v>
      </c>
      <c r="U306" s="1">
        <v>101.710508285714</v>
      </c>
      <c r="V306">
        <v>220857.84399313299</v>
      </c>
      <c r="W306" s="1">
        <v>0.90836904168843102</v>
      </c>
      <c r="X306">
        <v>3.1586039220529501E-2</v>
      </c>
      <c r="Y306">
        <v>6.0044919091039803E-2</v>
      </c>
      <c r="Z306">
        <v>9.1630958311569297E-2</v>
      </c>
      <c r="AA306">
        <v>220.857843993133</v>
      </c>
      <c r="AB306">
        <v>4616.0766268232701</v>
      </c>
      <c r="AC306" s="1">
        <v>509.57223891733298</v>
      </c>
      <c r="AD306">
        <v>178974.68367760401</v>
      </c>
      <c r="AE306" s="1">
        <v>257</v>
      </c>
      <c r="AF306">
        <v>49374</v>
      </c>
      <c r="AG306" s="1">
        <v>76767.5276734285</v>
      </c>
      <c r="AH306" s="1">
        <v>34.999989408754303</v>
      </c>
      <c r="AI306">
        <v>19.9999978996956</v>
      </c>
      <c r="AJ306">
        <v>19.999919464357401</v>
      </c>
      <c r="AK306">
        <v>0</v>
      </c>
      <c r="AL306">
        <v>0</v>
      </c>
      <c r="AM306">
        <v>0</v>
      </c>
      <c r="AN306">
        <v>3677.7663588455898</v>
      </c>
      <c r="AO306" s="1">
        <v>1.4841367800815499</v>
      </c>
      <c r="AP306">
        <v>1735.1320440470599</v>
      </c>
      <c r="AQ306" s="1">
        <v>4224.4890785677198</v>
      </c>
      <c r="AR306" s="1">
        <v>10147.518322583601</v>
      </c>
      <c r="AS306" s="1">
        <v>972.77475717714799</v>
      </c>
      <c r="AT306">
        <v>612.77336791206994</v>
      </c>
      <c r="AU306">
        <v>17692.687570287599</v>
      </c>
      <c r="AV306" s="1">
        <v>7835.4487494114001</v>
      </c>
      <c r="AW306" s="1">
        <v>0.42471385249999999</v>
      </c>
      <c r="AX306">
        <v>7557.0121321035003</v>
      </c>
      <c r="AY306" s="1">
        <v>0.4096214319</v>
      </c>
      <c r="AZ306">
        <v>2108.2432837513002</v>
      </c>
      <c r="BA306">
        <v>0.1142755387</v>
      </c>
      <c r="BB306">
        <v>948.06717399239994</v>
      </c>
      <c r="BC306" s="1">
        <v>5.13891769E-2</v>
      </c>
      <c r="BD306">
        <v>18448.771339258601</v>
      </c>
      <c r="BE306" s="1">
        <v>0.55212666101619601</v>
      </c>
      <c r="BF306">
        <v>0.22451481217171201</v>
      </c>
      <c r="BG306">
        <v>0.16054723102023399</v>
      </c>
      <c r="BH306">
        <v>4.5838633904652898E-2</v>
      </c>
      <c r="BI306">
        <v>1.6972661887205E-2</v>
      </c>
    </row>
    <row r="307" spans="1:61" x14ac:dyDescent="0.25">
      <c r="A307" t="s">
        <v>1305</v>
      </c>
      <c r="B307" t="s">
        <v>668</v>
      </c>
      <c r="C307">
        <v>46</v>
      </c>
      <c r="D307">
        <v>16.825002434782601</v>
      </c>
      <c r="E307">
        <v>773.95011199999999</v>
      </c>
      <c r="F307" t="e">
        <v>#N/A</v>
      </c>
      <c r="G307" t="e">
        <v>#N/A</v>
      </c>
      <c r="H307" t="e">
        <v>#N/A</v>
      </c>
      <c r="I307">
        <v>1.8603396881823199E-2</v>
      </c>
      <c r="J307">
        <v>0.93094199114694698</v>
      </c>
      <c r="K307">
        <v>4.1079327372379799E-2</v>
      </c>
      <c r="L307">
        <v>0.41068748286482798</v>
      </c>
      <c r="M307" t="e">
        <v>#N/A</v>
      </c>
      <c r="N307">
        <v>0.129364136399438</v>
      </c>
      <c r="O307">
        <v>74126.604166666701</v>
      </c>
      <c r="P307" s="1">
        <v>0.43396226415094302</v>
      </c>
      <c r="Q307">
        <v>0.37735849056603799</v>
      </c>
      <c r="R307">
        <v>0.18867924528301899</v>
      </c>
      <c r="S307">
        <v>8.1999999999999993</v>
      </c>
      <c r="T307">
        <v>107027.951219512</v>
      </c>
      <c r="U307" s="1">
        <v>94.384159999999994</v>
      </c>
      <c r="V307">
        <v>436197.83079765202</v>
      </c>
      <c r="W307" s="1">
        <v>0.43635336101775801</v>
      </c>
      <c r="X307">
        <v>2.4263751729289199E-2</v>
      </c>
      <c r="Y307">
        <v>0.53938288725295302</v>
      </c>
      <c r="Z307">
        <v>0.56364663898224199</v>
      </c>
      <c r="AA307">
        <v>436.19783079765199</v>
      </c>
      <c r="AB307">
        <v>14380.2899275244</v>
      </c>
      <c r="AC307" s="1">
        <v>503.53344996996401</v>
      </c>
      <c r="AD307">
        <v>369046.20705574902</v>
      </c>
      <c r="AE307" s="1">
        <v>573</v>
      </c>
      <c r="AF307">
        <v>45013</v>
      </c>
      <c r="AG307" s="1">
        <v>71653.231415371702</v>
      </c>
      <c r="AH307" s="1">
        <v>43.892675595283201</v>
      </c>
      <c r="AI307">
        <v>19.988382391604901</v>
      </c>
      <c r="AJ307">
        <v>23.508392410023799</v>
      </c>
      <c r="AK307">
        <v>0</v>
      </c>
      <c r="AL307">
        <v>0</v>
      </c>
      <c r="AM307">
        <v>0</v>
      </c>
      <c r="AN307">
        <v>3667.6100642517899</v>
      </c>
      <c r="AO307">
        <v>1.54469629296906</v>
      </c>
      <c r="AP307">
        <v>3012.8894535259101</v>
      </c>
      <c r="AQ307" s="1">
        <v>4019.03537679183</v>
      </c>
      <c r="AR307" s="1">
        <v>10247.8283897451</v>
      </c>
      <c r="AS307" s="1">
        <v>1073.23580308494</v>
      </c>
      <c r="AT307">
        <v>431.207858007261</v>
      </c>
      <c r="AU307">
        <v>18784.196881155101</v>
      </c>
      <c r="AV307" s="1">
        <v>6471.7478155249</v>
      </c>
      <c r="AW307" s="1">
        <v>0.26006665820000002</v>
      </c>
      <c r="AX307">
        <v>16890.487663458101</v>
      </c>
      <c r="AY307" s="1">
        <v>0.67874286939999995</v>
      </c>
      <c r="AZ307">
        <v>592.95932350199996</v>
      </c>
      <c r="BA307">
        <v>2.3828022099999999E-2</v>
      </c>
      <c r="BB307">
        <v>929.76300126240005</v>
      </c>
      <c r="BC307" s="1">
        <v>3.7362450399999997E-2</v>
      </c>
      <c r="BD307">
        <v>24884.957803747398</v>
      </c>
      <c r="BE307" s="1">
        <v>0.546692432972538</v>
      </c>
      <c r="BF307">
        <v>0.26232744068979102</v>
      </c>
      <c r="BG307">
        <v>0.136302468536214</v>
      </c>
      <c r="BH307">
        <v>3.5475549720257897E-2</v>
      </c>
      <c r="BI307">
        <v>1.9202108081199099E-2</v>
      </c>
    </row>
    <row r="308" spans="1:61" x14ac:dyDescent="0.25">
      <c r="A308" t="s">
        <v>1312</v>
      </c>
      <c r="B308" t="s">
        <v>675</v>
      </c>
      <c r="C308">
        <v>54</v>
      </c>
      <c r="D308">
        <v>42.353236685185202</v>
      </c>
      <c r="E308">
        <v>2287.0747809999998</v>
      </c>
      <c r="F308">
        <v>6.1780760494251803E-3</v>
      </c>
      <c r="G308">
        <v>6.0801952901842399E-2</v>
      </c>
      <c r="H308" t="e">
        <v>#N/A</v>
      </c>
      <c r="I308">
        <v>2.3160434598718999E-2</v>
      </c>
      <c r="J308">
        <v>0.85846825669288696</v>
      </c>
      <c r="K308">
        <v>5.0537951537027698E-2</v>
      </c>
      <c r="L308">
        <v>0.22750511441986401</v>
      </c>
      <c r="M308">
        <v>2.4934756416847802E-2</v>
      </c>
      <c r="N308">
        <v>8.9984501991739102E-2</v>
      </c>
      <c r="O308">
        <v>72967.707464070496</v>
      </c>
      <c r="P308" s="1">
        <v>0.21212121212121199</v>
      </c>
      <c r="Q308">
        <v>0.189393939393939</v>
      </c>
      <c r="R308">
        <v>0.59848484848484895</v>
      </c>
      <c r="S308">
        <v>12.2</v>
      </c>
      <c r="T308">
        <v>118751.409836066</v>
      </c>
      <c r="U308" s="1">
        <v>187.46514598360699</v>
      </c>
      <c r="V308">
        <v>263842.24731652997</v>
      </c>
      <c r="W308" s="1">
        <v>0.88781193813103598</v>
      </c>
      <c r="X308">
        <v>4.11352525769689E-2</v>
      </c>
      <c r="Y308">
        <v>7.1052809291994701E-2</v>
      </c>
      <c r="Z308">
        <v>0.112188061868964</v>
      </c>
      <c r="AA308">
        <v>263.84224731653001</v>
      </c>
      <c r="AB308">
        <v>5728.3474545032796</v>
      </c>
      <c r="AC308" s="1">
        <v>691.69276105099902</v>
      </c>
      <c r="AD308">
        <v>222002.17112997</v>
      </c>
      <c r="AE308" s="1">
        <v>400</v>
      </c>
      <c r="AF308">
        <v>61093</v>
      </c>
      <c r="AG308" s="1">
        <v>100377.744336034</v>
      </c>
      <c r="AH308" s="1">
        <v>42.299997341119003</v>
      </c>
      <c r="AI308">
        <v>20</v>
      </c>
      <c r="AJ308">
        <v>23.082073569864299</v>
      </c>
      <c r="AK308">
        <v>1.2</v>
      </c>
      <c r="AL308">
        <v>0.77815500000000004</v>
      </c>
      <c r="AM308">
        <v>1.1283319999999999</v>
      </c>
      <c r="AN308">
        <v>3464.6032809366202</v>
      </c>
      <c r="AO308">
        <v>1.0310003687353899</v>
      </c>
      <c r="AP308">
        <v>2110.7811821916998</v>
      </c>
      <c r="AQ308" s="1">
        <v>2654.73472946314</v>
      </c>
      <c r="AR308" s="1">
        <v>6682.5500140915601</v>
      </c>
      <c r="AS308" s="1">
        <v>573.57915486542197</v>
      </c>
      <c r="AT308" s="1">
        <v>581.851888296433</v>
      </c>
      <c r="AU308">
        <v>12603.496968908201</v>
      </c>
      <c r="AV308" s="1">
        <v>4279.8004951498997</v>
      </c>
      <c r="AW308" s="1">
        <v>0.2843861533</v>
      </c>
      <c r="AX308">
        <v>9064.1457637505991</v>
      </c>
      <c r="AY308" s="1">
        <v>0.60229853</v>
      </c>
      <c r="AZ308">
        <v>1080.3305039979</v>
      </c>
      <c r="BA308">
        <v>7.1786298600000006E-2</v>
      </c>
      <c r="BB308">
        <v>624.98089402400001</v>
      </c>
      <c r="BC308" s="1">
        <v>4.1529018100000002E-2</v>
      </c>
      <c r="BD308">
        <v>15049.2576569224</v>
      </c>
      <c r="BE308" s="1">
        <v>0.54706671636062898</v>
      </c>
      <c r="BF308">
        <v>0.21112658054064601</v>
      </c>
      <c r="BG308">
        <v>0.15841756996821699</v>
      </c>
      <c r="BH308">
        <v>5.0421391299901502E-2</v>
      </c>
      <c r="BI308">
        <v>3.2967741830606703E-2</v>
      </c>
    </row>
    <row r="309" spans="1:61" x14ac:dyDescent="0.25">
      <c r="A309" t="s">
        <v>1425</v>
      </c>
      <c r="B309" t="s">
        <v>796</v>
      </c>
      <c r="C309">
        <v>101</v>
      </c>
      <c r="D309">
        <v>18.544555495049501</v>
      </c>
      <c r="E309">
        <v>1873.0001050000001</v>
      </c>
      <c r="F309" t="e">
        <v>#N/A</v>
      </c>
      <c r="G309">
        <v>7.8391411996650406E-3</v>
      </c>
      <c r="H309" t="e">
        <v>#N/A</v>
      </c>
      <c r="I309">
        <v>1.4316743905813899E-2</v>
      </c>
      <c r="J309">
        <v>0.95406093237024303</v>
      </c>
      <c r="K309">
        <v>2.2106790519997099E-2</v>
      </c>
      <c r="L309">
        <v>1</v>
      </c>
      <c r="M309" t="e">
        <v>#N/A</v>
      </c>
      <c r="N309">
        <v>0.15513453322531201</v>
      </c>
      <c r="O309">
        <v>68908.186736125004</v>
      </c>
      <c r="P309" s="1">
        <v>0.1640625</v>
      </c>
      <c r="Q309">
        <v>0.1640625</v>
      </c>
      <c r="R309">
        <v>0.671875</v>
      </c>
      <c r="S309">
        <v>15</v>
      </c>
      <c r="T309">
        <v>109136.133333333</v>
      </c>
      <c r="U309" s="1">
        <v>124.866673666667</v>
      </c>
      <c r="V309">
        <v>213857.86307790899</v>
      </c>
      <c r="W309" s="1">
        <v>0.84089684882855298</v>
      </c>
      <c r="X309">
        <v>2.6409279306403799E-2</v>
      </c>
      <c r="Y309">
        <v>0.132693871865044</v>
      </c>
      <c r="Z309">
        <v>0.15910315117144699</v>
      </c>
      <c r="AA309">
        <v>213.857863077909</v>
      </c>
      <c r="AB309">
        <v>4827.6195905498898</v>
      </c>
      <c r="AC309" s="1">
        <v>521.77676733232204</v>
      </c>
      <c r="AD309">
        <v>181100.39006276699</v>
      </c>
      <c r="AE309" s="1">
        <v>262</v>
      </c>
      <c r="AF309">
        <v>47377</v>
      </c>
      <c r="AG309" s="1">
        <v>75202.809397344201</v>
      </c>
      <c r="AH309" s="1">
        <v>39.3947843232433</v>
      </c>
      <c r="AI309">
        <v>19.978958875842501</v>
      </c>
      <c r="AJ309">
        <v>20.6849057370734</v>
      </c>
      <c r="AK309">
        <v>3</v>
      </c>
      <c r="AL309">
        <v>0.65720699999999999</v>
      </c>
      <c r="AM309">
        <v>1.0037910000000001</v>
      </c>
      <c r="AN309">
        <v>3965.5809896497599</v>
      </c>
      <c r="AO309">
        <v>1.6650796042451399</v>
      </c>
      <c r="AP309">
        <v>2162.9007169756701</v>
      </c>
      <c r="AQ309" s="1">
        <v>2870.1342758333699</v>
      </c>
      <c r="AR309" s="1">
        <v>9157.5624925018292</v>
      </c>
      <c r="AS309" s="1">
        <v>900.63767508438104</v>
      </c>
      <c r="AT309" s="1">
        <v>109.490543781897</v>
      </c>
      <c r="AU309">
        <v>15200.725704177101</v>
      </c>
      <c r="AV309" s="1">
        <v>7700.3650480625001</v>
      </c>
      <c r="AW309" s="1">
        <v>0.42122209859999998</v>
      </c>
      <c r="AX309">
        <v>8636.6233437169994</v>
      </c>
      <c r="AY309" s="1">
        <v>0.47243690230000002</v>
      </c>
      <c r="AZ309">
        <v>938.98420312099995</v>
      </c>
      <c r="BA309">
        <v>5.1363915099999997E-2</v>
      </c>
      <c r="BB309">
        <v>1005.0365776897</v>
      </c>
      <c r="BC309" s="1">
        <v>5.4977084000000002E-2</v>
      </c>
      <c r="BD309">
        <v>18281.009172590198</v>
      </c>
      <c r="BE309" s="1">
        <v>0.57338144294265103</v>
      </c>
      <c r="BF309">
        <v>0.23474078544449001</v>
      </c>
      <c r="BG309">
        <v>0.136696545051739</v>
      </c>
      <c r="BH309">
        <v>4.0952384629661297E-2</v>
      </c>
      <c r="BI309">
        <v>1.4228841931458401E-2</v>
      </c>
    </row>
    <row r="310" spans="1:61" x14ac:dyDescent="0.25">
      <c r="A310" t="s">
        <v>1531</v>
      </c>
      <c r="B310" t="s">
        <v>907</v>
      </c>
      <c r="C310">
        <v>52</v>
      </c>
      <c r="D310">
        <v>22.046713038461501</v>
      </c>
      <c r="E310">
        <v>1146.4290779999999</v>
      </c>
      <c r="F310" t="e">
        <v>#N/A</v>
      </c>
      <c r="G310" t="e">
        <v>#N/A</v>
      </c>
      <c r="H310" t="e">
        <v>#N/A</v>
      </c>
      <c r="I310">
        <v>2.0606970519303099E-2</v>
      </c>
      <c r="J310">
        <v>0.94635909014907804</v>
      </c>
      <c r="K310">
        <v>2.7766217713912501E-2</v>
      </c>
      <c r="L310">
        <v>0.38988143758096599</v>
      </c>
      <c r="M310" t="e">
        <v>#N/A</v>
      </c>
      <c r="N310">
        <v>0.18939398615162001</v>
      </c>
      <c r="O310">
        <v>69383.583913764494</v>
      </c>
      <c r="P310" s="1">
        <v>0.17647058823529399</v>
      </c>
      <c r="Q310">
        <v>0.15686274509803899</v>
      </c>
      <c r="R310">
        <v>0.66666666666666696</v>
      </c>
      <c r="S310">
        <v>10.199999999999999</v>
      </c>
      <c r="T310">
        <v>114661.588235294</v>
      </c>
      <c r="U310" s="1">
        <v>112.395007647059</v>
      </c>
      <c r="V310">
        <v>268616.46822255501</v>
      </c>
      <c r="W310" s="1">
        <v>0.88610680061320402</v>
      </c>
      <c r="X310">
        <v>4.2932526682195798E-2</v>
      </c>
      <c r="Y310">
        <v>7.09606727046002E-2</v>
      </c>
      <c r="Z310">
        <v>0.113893199386796</v>
      </c>
      <c r="AA310">
        <v>268.616468222555</v>
      </c>
      <c r="AB310">
        <v>5751.1416332027102</v>
      </c>
      <c r="AC310" s="1">
        <v>684.26942848356498</v>
      </c>
      <c r="AD310">
        <v>214279.34518733399</v>
      </c>
      <c r="AE310" s="1">
        <v>379</v>
      </c>
      <c r="AF310">
        <v>50846</v>
      </c>
      <c r="AG310" s="1">
        <v>78804.936623516696</v>
      </c>
      <c r="AH310" s="1">
        <v>37.699978766556598</v>
      </c>
      <c r="AI310">
        <v>20.111896835324899</v>
      </c>
      <c r="AJ310">
        <v>21.282937979254299</v>
      </c>
      <c r="AK310">
        <v>0.5</v>
      </c>
      <c r="AL310">
        <v>0.29976399999999997</v>
      </c>
      <c r="AM310">
        <v>0.48234399999999999</v>
      </c>
      <c r="AN310">
        <v>4426.5799667722704</v>
      </c>
      <c r="AO310">
        <v>1.4583072243252899</v>
      </c>
      <c r="AP310">
        <v>2680.8692652507898</v>
      </c>
      <c r="AQ310" s="1">
        <v>3781.9665369653198</v>
      </c>
      <c r="AR310" s="1">
        <v>9988.8678242336191</v>
      </c>
      <c r="AS310" s="1">
        <v>797.68439892973504</v>
      </c>
      <c r="AT310" s="1">
        <v>578.50370574777105</v>
      </c>
      <c r="AU310">
        <v>17827.891731127202</v>
      </c>
      <c r="AV310" s="1">
        <v>7084.0665965243998</v>
      </c>
      <c r="AW310" s="1">
        <v>0.36173734019999998</v>
      </c>
      <c r="AX310">
        <v>9593.6395172760003</v>
      </c>
      <c r="AY310" s="1">
        <v>0.48988495440000002</v>
      </c>
      <c r="AZ310">
        <v>2133.4571407116</v>
      </c>
      <c r="BA310">
        <v>0.10894182049999999</v>
      </c>
      <c r="BB310">
        <v>772.29084207109997</v>
      </c>
      <c r="BC310" s="1">
        <v>3.9435884900000003E-2</v>
      </c>
      <c r="BD310">
        <v>19583.4540965831</v>
      </c>
      <c r="BE310" s="1">
        <v>0.51808838977402505</v>
      </c>
      <c r="BF310">
        <v>0.20162853399233999</v>
      </c>
      <c r="BG310">
        <v>0.21356163150582999</v>
      </c>
      <c r="BH310">
        <v>5.3785172410978001E-2</v>
      </c>
      <c r="BI310">
        <v>1.2936272316827001E-2</v>
      </c>
    </row>
    <row r="311" spans="1:61" x14ac:dyDescent="0.25">
      <c r="A311" t="s">
        <v>1676</v>
      </c>
      <c r="B311" t="s">
        <v>1057</v>
      </c>
      <c r="C311">
        <v>39</v>
      </c>
      <c r="D311">
        <v>286.81021741025597</v>
      </c>
      <c r="E311">
        <v>11185.598479</v>
      </c>
      <c r="F311">
        <v>0.10038047568966001</v>
      </c>
      <c r="G311">
        <v>0.34749023165551401</v>
      </c>
      <c r="H311">
        <v>1.8646975544081999E-3</v>
      </c>
      <c r="I311">
        <v>6.8412609897690893E-2</v>
      </c>
      <c r="J311">
        <v>0.40704031312356698</v>
      </c>
      <c r="K311">
        <v>7.4811672079159799E-2</v>
      </c>
      <c r="L311">
        <v>0.99738034054512203</v>
      </c>
      <c r="M311">
        <v>8.0959209602615004E-2</v>
      </c>
      <c r="N311">
        <v>0.16000596120098701</v>
      </c>
      <c r="O311">
        <v>75898.354797000298</v>
      </c>
      <c r="P311" s="1">
        <v>0.14992927864215</v>
      </c>
      <c r="Q311">
        <v>0.23620933521923601</v>
      </c>
      <c r="R311">
        <v>0.61386138613861396</v>
      </c>
      <c r="S311">
        <v>95</v>
      </c>
      <c r="T311">
        <v>91925.105263157893</v>
      </c>
      <c r="U311" s="1">
        <v>117.743141884211</v>
      </c>
      <c r="V311">
        <v>192460.07391036401</v>
      </c>
      <c r="W311" s="1">
        <v>0.89580608127874195</v>
      </c>
      <c r="X311">
        <v>8.2936378980025496E-2</v>
      </c>
      <c r="Y311">
        <v>2.1257539741232699E-2</v>
      </c>
      <c r="Z311">
        <v>0.10419391872125799</v>
      </c>
      <c r="AA311">
        <v>192.460073910364</v>
      </c>
      <c r="AB311">
        <v>4517.38403580864</v>
      </c>
      <c r="AC311" s="1">
        <v>608.74327938586498</v>
      </c>
      <c r="AD311">
        <v>157970.04427022499</v>
      </c>
      <c r="AE311" s="1">
        <v>166</v>
      </c>
      <c r="AF311">
        <v>55419.5</v>
      </c>
      <c r="AG311" s="1">
        <v>91075.229126559701</v>
      </c>
      <c r="AH311" s="1">
        <v>71.199967309713998</v>
      </c>
      <c r="AI311">
        <v>21.4437991946183</v>
      </c>
      <c r="AJ311">
        <v>33.143193322739101</v>
      </c>
      <c r="AK311">
        <v>1.5</v>
      </c>
      <c r="AL311">
        <v>1.235417</v>
      </c>
      <c r="AM311">
        <v>1.3969259999999999</v>
      </c>
      <c r="AN311">
        <v>2378.74919164618</v>
      </c>
      <c r="AO311">
        <v>0.98466067296454296</v>
      </c>
      <c r="AP311">
        <v>1693.33829169356</v>
      </c>
      <c r="AQ311" s="1">
        <v>2677.7554376042499</v>
      </c>
      <c r="AR311" s="1">
        <v>8642.3897855345203</v>
      </c>
      <c r="AS311" s="1">
        <v>1142.2099983283299</v>
      </c>
      <c r="AT311">
        <v>600.74955064905498</v>
      </c>
      <c r="AU311">
        <v>14756.4430638097</v>
      </c>
      <c r="AV311" s="1">
        <v>7256.1822485007997</v>
      </c>
      <c r="AW311" s="1">
        <v>0.4811797042</v>
      </c>
      <c r="AX311">
        <v>6305.2301828435002</v>
      </c>
      <c r="AY311" s="1">
        <v>0.41811915560000001</v>
      </c>
      <c r="AZ311">
        <v>696.59965892959997</v>
      </c>
      <c r="BA311">
        <v>4.6193660300000002E-2</v>
      </c>
      <c r="BB311">
        <v>821.97192594039996</v>
      </c>
      <c r="BC311" s="1">
        <v>5.4507479900000003E-2</v>
      </c>
      <c r="BD311">
        <v>15079.984016214299</v>
      </c>
      <c r="BE311" s="1">
        <v>0.57660365402020097</v>
      </c>
      <c r="BF311">
        <v>0.214627654729664</v>
      </c>
      <c r="BG311">
        <v>0.162056233807436</v>
      </c>
      <c r="BH311">
        <v>3.5476379578910498E-2</v>
      </c>
      <c r="BI311">
        <v>1.1236077863788E-2</v>
      </c>
    </row>
    <row r="312" spans="1:61" x14ac:dyDescent="0.25">
      <c r="A312" t="s">
        <v>1791</v>
      </c>
      <c r="B312" t="s">
        <v>1180</v>
      </c>
      <c r="C312">
        <v>26</v>
      </c>
      <c r="D312">
        <v>18.298017692307699</v>
      </c>
      <c r="E312">
        <v>475.74846000000002</v>
      </c>
      <c r="F312" t="e">
        <v>#N/A</v>
      </c>
      <c r="G312" t="e">
        <v>#N/A</v>
      </c>
      <c r="H312" t="e">
        <v>#N/A</v>
      </c>
      <c r="I312" t="e">
        <v>#N/A</v>
      </c>
      <c r="J312">
        <v>0.92425211654084805</v>
      </c>
      <c r="K312">
        <v>4.51372349284778E-2</v>
      </c>
      <c r="L312">
        <v>0.98852385365491102</v>
      </c>
      <c r="M312" t="e">
        <v>#N/A</v>
      </c>
      <c r="N312">
        <v>0.21746811500353799</v>
      </c>
      <c r="O312">
        <v>67967.280379201402</v>
      </c>
      <c r="P312" s="1">
        <v>0.19298245614035101</v>
      </c>
      <c r="Q312">
        <v>0.175438596491228</v>
      </c>
      <c r="R312">
        <v>0.63157894736842102</v>
      </c>
      <c r="S312">
        <v>8.1999999999999993</v>
      </c>
      <c r="T312">
        <v>80051.243902439004</v>
      </c>
      <c r="U312" s="1">
        <v>58.018104878048803</v>
      </c>
      <c r="V312">
        <v>557389.25565833703</v>
      </c>
      <c r="W312" s="1">
        <v>0.84528621402724502</v>
      </c>
      <c r="X312">
        <v>3.1031905170688202E-2</v>
      </c>
      <c r="Y312">
        <v>0.123681880802066</v>
      </c>
      <c r="Z312">
        <v>0.15471378597275501</v>
      </c>
      <c r="AA312">
        <v>557.38925565833699</v>
      </c>
      <c r="AB312">
        <v>14480.9948517752</v>
      </c>
      <c r="AC312" s="1">
        <v>1259.4812603282001</v>
      </c>
      <c r="AD312">
        <v>435244.62195634801</v>
      </c>
      <c r="AE312" s="1">
        <v>590</v>
      </c>
      <c r="AF312">
        <v>47867</v>
      </c>
      <c r="AG312" s="1">
        <v>90907.172686788705</v>
      </c>
      <c r="AH312" s="1">
        <v>32.899998780398597</v>
      </c>
      <c r="AI312">
        <v>24.999998884678099</v>
      </c>
      <c r="AJ312">
        <v>25.0951822528998</v>
      </c>
      <c r="AK312">
        <v>0</v>
      </c>
      <c r="AL312">
        <v>0</v>
      </c>
      <c r="AM312">
        <v>0</v>
      </c>
      <c r="AN312">
        <v>4588.09066875382</v>
      </c>
      <c r="AO312">
        <v>1.8161967703233901</v>
      </c>
      <c r="AP312">
        <v>3504.9037468245301</v>
      </c>
      <c r="AQ312" s="1">
        <v>5879.5774977390402</v>
      </c>
      <c r="AR312" s="1">
        <v>11832.9597115249</v>
      </c>
      <c r="AS312" s="1">
        <v>1475.74302184814</v>
      </c>
      <c r="AT312">
        <v>346.02884473866698</v>
      </c>
      <c r="AU312">
        <v>23039.212822675301</v>
      </c>
      <c r="AV312" s="1">
        <v>5005.0776940033002</v>
      </c>
      <c r="AW312" s="1">
        <v>0.18552858350000001</v>
      </c>
      <c r="AX312">
        <v>18277.633703782802</v>
      </c>
      <c r="AY312" s="1">
        <v>0.67751665380000003</v>
      </c>
      <c r="AZ312">
        <v>2606.6247219510001</v>
      </c>
      <c r="BA312" s="1">
        <v>9.6622554499999999E-2</v>
      </c>
      <c r="BB312">
        <v>1088.0578690592999</v>
      </c>
      <c r="BC312" s="1">
        <v>4.0332208100000003E-2</v>
      </c>
      <c r="BD312">
        <v>26977.393988796401</v>
      </c>
      <c r="BE312" s="1">
        <v>0.43815492975913101</v>
      </c>
      <c r="BF312">
        <v>0.22616389360898101</v>
      </c>
      <c r="BG312">
        <v>0.267366551425813</v>
      </c>
      <c r="BH312">
        <v>4.0265380402303201E-2</v>
      </c>
      <c r="BI312">
        <v>2.80492448037713E-2</v>
      </c>
    </row>
    <row r="313" spans="1:61" x14ac:dyDescent="0.25">
      <c r="A313" t="s">
        <v>1583</v>
      </c>
      <c r="B313" t="s">
        <v>959</v>
      </c>
      <c r="C313">
        <v>401</v>
      </c>
      <c r="D313">
        <v>5.8108582518703198</v>
      </c>
      <c r="E313">
        <v>2330.1541590000002</v>
      </c>
      <c r="F313" t="e">
        <v>#N/A</v>
      </c>
      <c r="G313">
        <v>1.0342934633694199E-2</v>
      </c>
      <c r="H313" t="e">
        <v>#N/A</v>
      </c>
      <c r="I313">
        <v>4.5819482443519501E-2</v>
      </c>
      <c r="J313">
        <v>0.88650385620453498</v>
      </c>
      <c r="K313">
        <v>5.2867515275131997E-2</v>
      </c>
      <c r="L313">
        <v>0.49839956947080399</v>
      </c>
      <c r="M313">
        <v>1.7062129654877699E-2</v>
      </c>
      <c r="N313">
        <v>0.137040437135731</v>
      </c>
      <c r="O313">
        <v>63191.8139810426</v>
      </c>
      <c r="P313" s="1">
        <v>0.162337662337662</v>
      </c>
      <c r="Q313">
        <v>0.201298701298701</v>
      </c>
      <c r="R313">
        <v>0.63636363636363602</v>
      </c>
      <c r="S313">
        <v>23</v>
      </c>
      <c r="T313">
        <v>87507.391304347795</v>
      </c>
      <c r="U313" s="1">
        <v>101.31105039130399</v>
      </c>
      <c r="V313">
        <v>377332.50248873298</v>
      </c>
      <c r="W313" s="1">
        <v>0.73383858999600704</v>
      </c>
      <c r="X313">
        <v>8.5539104154267298E-2</v>
      </c>
      <c r="Y313">
        <v>0.18062230584972599</v>
      </c>
      <c r="Z313">
        <v>0.26616141000399302</v>
      </c>
      <c r="AA313">
        <v>377.33250248873298</v>
      </c>
      <c r="AB313">
        <v>8897.23708619229</v>
      </c>
      <c r="AC313" s="1">
        <v>805.41426100555202</v>
      </c>
      <c r="AD313">
        <v>268005.07210877299</v>
      </c>
      <c r="AE313" s="1">
        <v>484</v>
      </c>
      <c r="AF313">
        <v>42431</v>
      </c>
      <c r="AG313" s="1">
        <v>71268.469209039598</v>
      </c>
      <c r="AH313" s="1">
        <v>25.299992040847599</v>
      </c>
      <c r="AI313">
        <v>23.199996925091099</v>
      </c>
      <c r="AJ313">
        <v>23.1999882993738</v>
      </c>
      <c r="AK313">
        <v>2.5</v>
      </c>
      <c r="AL313">
        <v>1.6445259999999999</v>
      </c>
      <c r="AM313">
        <v>2.127529</v>
      </c>
      <c r="AN313">
        <v>0</v>
      </c>
      <c r="AO313">
        <v>1.4341759586898499</v>
      </c>
      <c r="AP313">
        <v>2182.85140506878</v>
      </c>
      <c r="AQ313" s="1">
        <v>3200.1771475927499</v>
      </c>
      <c r="AR313" s="1">
        <v>7763.3181908287697</v>
      </c>
      <c r="AS313" s="1">
        <v>1449.0822965331499</v>
      </c>
      <c r="AT313">
        <v>973.26399253054694</v>
      </c>
      <c r="AU313">
        <v>15568.693032554</v>
      </c>
      <c r="AV313" s="1">
        <v>6551.3282385556004</v>
      </c>
      <c r="AW313" s="1">
        <v>0.3679408414</v>
      </c>
      <c r="AX313">
        <v>8128.1059993785002</v>
      </c>
      <c r="AY313" s="1">
        <v>0.45649707220000002</v>
      </c>
      <c r="AZ313">
        <v>1773.5040433248</v>
      </c>
      <c r="BA313" s="1">
        <v>9.9604926799999993E-2</v>
      </c>
      <c r="BB313">
        <v>1352.4464491414999</v>
      </c>
      <c r="BC313" s="1">
        <v>7.5957159600000004E-2</v>
      </c>
      <c r="BD313">
        <v>17805.384730400401</v>
      </c>
      <c r="BE313" s="1">
        <v>0.53518410260254201</v>
      </c>
      <c r="BF313">
        <v>0.25526502602934198</v>
      </c>
      <c r="BG313">
        <v>0.12620051338504901</v>
      </c>
      <c r="BH313">
        <v>5.9157565215431598E-2</v>
      </c>
      <c r="BI313">
        <v>2.4192792767634801E-2</v>
      </c>
    </row>
    <row r="314" spans="1:61" x14ac:dyDescent="0.25">
      <c r="A314" t="s">
        <v>1336</v>
      </c>
      <c r="B314" t="s">
        <v>702</v>
      </c>
      <c r="C314">
        <v>32</v>
      </c>
      <c r="D314">
        <v>113.56677625</v>
      </c>
      <c r="E314">
        <v>3634.1368400000001</v>
      </c>
      <c r="F314">
        <v>6.8367591827590293E-2</v>
      </c>
      <c r="G314">
        <v>0.31816290952841703</v>
      </c>
      <c r="H314" t="e">
        <v>#N/A</v>
      </c>
      <c r="I314">
        <v>5.9716793064883103E-2</v>
      </c>
      <c r="J314">
        <v>0.48456730462252301</v>
      </c>
      <c r="K314">
        <v>6.8379737473157398E-2</v>
      </c>
      <c r="L314">
        <v>1</v>
      </c>
      <c r="M314">
        <v>8.3186787621605807E-2</v>
      </c>
      <c r="N314">
        <v>0.18314565259257801</v>
      </c>
      <c r="O314">
        <v>79845.343691806294</v>
      </c>
      <c r="P314" s="1">
        <v>0.322033898305085</v>
      </c>
      <c r="Q314">
        <v>0.152542372881356</v>
      </c>
      <c r="R314">
        <v>0.52542372881355903</v>
      </c>
      <c r="S314">
        <v>33</v>
      </c>
      <c r="T314">
        <v>109238.53939393901</v>
      </c>
      <c r="U314" s="1">
        <v>110.12535878787899</v>
      </c>
      <c r="V314">
        <v>239166.00234569001</v>
      </c>
      <c r="W314" s="1">
        <v>0.84828659900655101</v>
      </c>
      <c r="X314">
        <v>0.106128779355949</v>
      </c>
      <c r="Y314">
        <v>4.55846216374996E-2</v>
      </c>
      <c r="Z314">
        <v>0.15171340099344899</v>
      </c>
      <c r="AA314">
        <v>239.16600234569</v>
      </c>
      <c r="AB314">
        <v>7176.59217257213</v>
      </c>
      <c r="AC314" s="1">
        <v>936.65629552903704</v>
      </c>
      <c r="AD314" s="1">
        <v>175714.30029001</v>
      </c>
      <c r="AE314" s="1">
        <v>243</v>
      </c>
      <c r="AF314">
        <v>52989</v>
      </c>
      <c r="AG314" s="1">
        <v>82625.674164832002</v>
      </c>
      <c r="AH314" s="1">
        <v>61.0202264387909</v>
      </c>
      <c r="AI314">
        <v>28.151234711652599</v>
      </c>
      <c r="AJ314">
        <v>31.5168180601042</v>
      </c>
      <c r="AK314">
        <v>0.5</v>
      </c>
      <c r="AL314">
        <v>0.5</v>
      </c>
      <c r="AM314">
        <v>0.5</v>
      </c>
      <c r="AN314">
        <v>1985.3781427779099</v>
      </c>
      <c r="AO314">
        <v>1.2543960438200401</v>
      </c>
      <c r="AP314">
        <v>2498.7877616628198</v>
      </c>
      <c r="AQ314" s="1">
        <v>3197.8383153013001</v>
      </c>
      <c r="AR314" s="1">
        <v>9662.6183894605292</v>
      </c>
      <c r="AS314" s="1">
        <v>954.43646805550702</v>
      </c>
      <c r="AT314">
        <v>238.31999127473699</v>
      </c>
      <c r="AU314">
        <v>16552.000925754899</v>
      </c>
      <c r="AV314" s="1">
        <v>7322.7894855244003</v>
      </c>
      <c r="AW314" s="1">
        <v>0.38860628050000001</v>
      </c>
      <c r="AX314">
        <v>8312.4991164556995</v>
      </c>
      <c r="AY314" s="1">
        <v>0.44112825719999998</v>
      </c>
      <c r="AZ314">
        <v>1567.559359889</v>
      </c>
      <c r="BA314">
        <v>8.3187344600000004E-2</v>
      </c>
      <c r="BB314">
        <v>1640.8760152003999</v>
      </c>
      <c r="BC314" s="1">
        <v>8.7078117699999999E-2</v>
      </c>
      <c r="BD314">
        <v>18843.723977069501</v>
      </c>
      <c r="BE314" s="1">
        <v>0.59876125987321405</v>
      </c>
      <c r="BF314">
        <v>0.22604372771978801</v>
      </c>
      <c r="BG314">
        <v>0.112805531704375</v>
      </c>
      <c r="BH314">
        <v>5.0277788541968599E-2</v>
      </c>
      <c r="BI314">
        <v>1.2111692160655101E-2</v>
      </c>
    </row>
    <row r="315" spans="1:61" x14ac:dyDescent="0.25">
      <c r="A315" t="s">
        <v>1471</v>
      </c>
      <c r="B315" t="s">
        <v>846</v>
      </c>
      <c r="C315">
        <v>19</v>
      </c>
      <c r="D315">
        <v>161.237870368421</v>
      </c>
      <c r="E315">
        <v>3063.5195370000001</v>
      </c>
      <c r="F315">
        <v>1.6875225427362601E-2</v>
      </c>
      <c r="G315">
        <v>0.17604690740992299</v>
      </c>
      <c r="H315" t="e">
        <v>#N/A</v>
      </c>
      <c r="I315">
        <v>8.4360270445904398E-2</v>
      </c>
      <c r="J315">
        <v>0.622550972162634</v>
      </c>
      <c r="K315">
        <v>9.7690805765644803E-2</v>
      </c>
      <c r="L315">
        <v>0.96593436905760599</v>
      </c>
      <c r="M315">
        <v>4.5128306348564802E-2</v>
      </c>
      <c r="N315">
        <v>0.14152372906258701</v>
      </c>
      <c r="O315">
        <v>84840.700975609798</v>
      </c>
      <c r="P315" s="1">
        <v>0.27717391304347799</v>
      </c>
      <c r="Q315">
        <v>0.119565217391304</v>
      </c>
      <c r="R315">
        <v>0.60326086956521696</v>
      </c>
      <c r="S315">
        <v>19</v>
      </c>
      <c r="T315">
        <v>116028</v>
      </c>
      <c r="U315" s="1">
        <v>161.237870368421</v>
      </c>
      <c r="V315">
        <v>185214.17054700499</v>
      </c>
      <c r="W315" s="1">
        <v>0.55639870856069296</v>
      </c>
      <c r="X315">
        <v>0.37578578263798301</v>
      </c>
      <c r="Y315">
        <v>6.7815508801324198E-2</v>
      </c>
      <c r="Z315">
        <v>0.44360129143930699</v>
      </c>
      <c r="AA315">
        <v>185.21417054700501</v>
      </c>
      <c r="AB315">
        <v>4046.6753517557199</v>
      </c>
      <c r="AC315" s="1">
        <v>330.48841300730402</v>
      </c>
      <c r="AD315">
        <v>107007.442652546</v>
      </c>
      <c r="AE315" s="1">
        <v>54</v>
      </c>
      <c r="AF315">
        <v>41651</v>
      </c>
      <c r="AG315" s="1">
        <v>56568.190592988001</v>
      </c>
      <c r="AH315" s="1">
        <v>46.399998336755502</v>
      </c>
      <c r="AI315">
        <v>20.098497123814901</v>
      </c>
      <c r="AJ315">
        <v>20.009298221580298</v>
      </c>
      <c r="AK315">
        <v>2</v>
      </c>
      <c r="AL315">
        <v>0.80980600000000003</v>
      </c>
      <c r="AM315">
        <v>1.1424559999999999</v>
      </c>
      <c r="AN315">
        <v>0</v>
      </c>
      <c r="AO315">
        <v>0.79702142073776405</v>
      </c>
      <c r="AP315">
        <v>1829.24421806943</v>
      </c>
      <c r="AQ315" s="1">
        <v>2386.61250946676</v>
      </c>
      <c r="AR315" s="1">
        <v>7959.9640137695596</v>
      </c>
      <c r="AS315" s="1">
        <v>1098.8011890717</v>
      </c>
      <c r="AT315">
        <v>406.65858172393899</v>
      </c>
      <c r="AU315">
        <v>13681.280512101401</v>
      </c>
      <c r="AV315" s="1">
        <v>9631.3427897481997</v>
      </c>
      <c r="AW315" s="1">
        <v>0.62440193200000005</v>
      </c>
      <c r="AX315">
        <v>3401.6074427410999</v>
      </c>
      <c r="AY315" s="1">
        <v>0.2205269094</v>
      </c>
      <c r="AZ315">
        <v>1271.1563663249001</v>
      </c>
      <c r="BA315">
        <v>8.2409328399999995E-2</v>
      </c>
      <c r="BB315">
        <v>1120.8020947762</v>
      </c>
      <c r="BC315" s="1">
        <v>7.2661830100000005E-2</v>
      </c>
      <c r="BD315">
        <v>15424.9086935904</v>
      </c>
      <c r="BE315" s="1">
        <v>0.53703501042247004</v>
      </c>
      <c r="BF315">
        <v>0.21669717673008301</v>
      </c>
      <c r="BG315">
        <v>0.19697927926085501</v>
      </c>
      <c r="BH315">
        <v>3.5350904802117701E-2</v>
      </c>
      <c r="BI315">
        <v>1.3937628784474101E-2</v>
      </c>
    </row>
    <row r="316" spans="1:61" x14ac:dyDescent="0.25">
      <c r="A316" t="s">
        <v>1448</v>
      </c>
      <c r="B316" t="s">
        <v>821</v>
      </c>
      <c r="C316">
        <v>28</v>
      </c>
      <c r="D316">
        <v>285.20983332142902</v>
      </c>
      <c r="E316">
        <v>7985.875333</v>
      </c>
      <c r="F316">
        <v>5.5807294207501898E-2</v>
      </c>
      <c r="G316">
        <v>0.29333020735269399</v>
      </c>
      <c r="H316">
        <v>3.1482679607255999E-3</v>
      </c>
      <c r="I316">
        <v>7.2644918698378205E-2</v>
      </c>
      <c r="J316">
        <v>0.51259969362769797</v>
      </c>
      <c r="K316">
        <v>6.2469618153001401E-2</v>
      </c>
      <c r="L316">
        <v>0.32966177852564998</v>
      </c>
      <c r="M316">
        <v>6.3476552632112895E-2</v>
      </c>
      <c r="N316">
        <v>0.17750423993043299</v>
      </c>
      <c r="O316">
        <v>77592.027200144294</v>
      </c>
      <c r="P316" s="1">
        <v>0.24896265560166</v>
      </c>
      <c r="Q316">
        <v>0.19917012448132801</v>
      </c>
      <c r="R316">
        <v>0.55186721991701204</v>
      </c>
      <c r="S316">
        <v>66.28</v>
      </c>
      <c r="T316">
        <v>113204.496077248</v>
      </c>
      <c r="U316" s="1">
        <v>120.486954330115</v>
      </c>
      <c r="V316">
        <v>324228.59636944998</v>
      </c>
      <c r="W316" s="1">
        <v>0.78964090806016096</v>
      </c>
      <c r="X316">
        <v>0.16873694059144501</v>
      </c>
      <c r="Y316">
        <v>4.1622151348393803E-2</v>
      </c>
      <c r="Z316">
        <v>0.21035909193983901</v>
      </c>
      <c r="AA316">
        <v>324.22859636944997</v>
      </c>
      <c r="AB316">
        <v>10823.9428235011</v>
      </c>
      <c r="AC316" s="1">
        <v>862.636184856657</v>
      </c>
      <c r="AD316">
        <v>244974.497878722</v>
      </c>
      <c r="AE316" s="1">
        <v>439</v>
      </c>
      <c r="AF316">
        <v>57984.5</v>
      </c>
      <c r="AG316" s="1">
        <v>109552.787045524</v>
      </c>
      <c r="AH316" s="1">
        <v>78.639997802730505</v>
      </c>
      <c r="AI316">
        <v>29.399899602707599</v>
      </c>
      <c r="AJ316">
        <v>40.863298445111198</v>
      </c>
      <c r="AK316">
        <v>3.66</v>
      </c>
      <c r="AL316">
        <v>2.1346630000000002</v>
      </c>
      <c r="AM316">
        <v>2.631643</v>
      </c>
      <c r="AN316">
        <v>0</v>
      </c>
      <c r="AO316">
        <v>0.74130518821619096</v>
      </c>
      <c r="AP316">
        <v>2086.8723270864498</v>
      </c>
      <c r="AQ316" s="1">
        <v>2168.6381715019902</v>
      </c>
      <c r="AR316" s="1">
        <v>10108.972020437601</v>
      </c>
      <c r="AS316" s="1">
        <v>1139.1216091752599</v>
      </c>
      <c r="AT316" s="1">
        <v>655.29969374491895</v>
      </c>
      <c r="AU316" s="1">
        <v>16158.9038219462</v>
      </c>
      <c r="AV316" s="1">
        <v>2899.4927753836</v>
      </c>
      <c r="AW316" s="1">
        <v>0.17960878</v>
      </c>
      <c r="AX316">
        <v>9450.2391926507007</v>
      </c>
      <c r="AY316" s="1">
        <v>0.58539408920000002</v>
      </c>
      <c r="AZ316">
        <v>2763.9706815576001</v>
      </c>
      <c r="BA316">
        <v>0.17121387800000001</v>
      </c>
      <c r="BB316">
        <v>1029.6772823501999</v>
      </c>
      <c r="BC316" s="1">
        <v>6.3783252700000001E-2</v>
      </c>
      <c r="BD316">
        <v>16143.3799319421</v>
      </c>
      <c r="BE316" s="1">
        <v>0.64482259197863501</v>
      </c>
      <c r="BF316">
        <v>0.20945398471747201</v>
      </c>
      <c r="BG316">
        <v>0.10598229262740699</v>
      </c>
      <c r="BH316">
        <v>2.3983379529150601E-2</v>
      </c>
      <c r="BI316">
        <v>1.5757751147335599E-2</v>
      </c>
    </row>
    <row r="317" spans="1:61" x14ac:dyDescent="0.25">
      <c r="A317" t="s">
        <v>1469</v>
      </c>
      <c r="B317" t="s">
        <v>844</v>
      </c>
      <c r="C317">
        <v>40</v>
      </c>
      <c r="D317">
        <v>155.61954882500001</v>
      </c>
      <c r="E317">
        <v>6224.7819529999997</v>
      </c>
      <c r="F317">
        <v>2.7030839274844901E-2</v>
      </c>
      <c r="G317">
        <v>0.51717687206069696</v>
      </c>
      <c r="H317">
        <v>2.0006106360512298E-3</v>
      </c>
      <c r="I317">
        <v>0.12626559684505201</v>
      </c>
      <c r="J317">
        <v>0.23870611203351799</v>
      </c>
      <c r="K317">
        <v>8.8819969149837599E-2</v>
      </c>
      <c r="L317">
        <v>0.99834654459000904</v>
      </c>
      <c r="M317">
        <v>0.118131152270449</v>
      </c>
      <c r="N317">
        <v>0.192203955565036</v>
      </c>
      <c r="O317">
        <v>77347.714089616595</v>
      </c>
      <c r="P317" s="1">
        <v>0.24590163934426201</v>
      </c>
      <c r="Q317">
        <v>0.14480874316939901</v>
      </c>
      <c r="R317">
        <v>0.60928961748633903</v>
      </c>
      <c r="S317">
        <v>41</v>
      </c>
      <c r="T317">
        <v>119249.707317073</v>
      </c>
      <c r="U317" s="1">
        <v>151.82395007317101</v>
      </c>
      <c r="V317">
        <v>277987.978224046</v>
      </c>
      <c r="W317" s="1">
        <v>0.63633610801527296</v>
      </c>
      <c r="X317">
        <v>0.30480644652462002</v>
      </c>
      <c r="Y317">
        <v>5.8857445460106697E-2</v>
      </c>
      <c r="Z317">
        <v>0.36366389198472698</v>
      </c>
      <c r="AA317">
        <v>277.987978224046</v>
      </c>
      <c r="AB317">
        <v>8171.7241477807602</v>
      </c>
      <c r="AC317" s="1">
        <v>561.93740542416697</v>
      </c>
      <c r="AD317">
        <v>145314.61897555899</v>
      </c>
      <c r="AE317" s="1">
        <v>130</v>
      </c>
      <c r="AF317">
        <v>40614</v>
      </c>
      <c r="AG317" s="1">
        <v>53843.709313386396</v>
      </c>
      <c r="AH317" s="1">
        <v>57.999997643542201</v>
      </c>
      <c r="AI317">
        <v>25.544299110893199</v>
      </c>
      <c r="AJ317">
        <v>31.913599291796402</v>
      </c>
      <c r="AK317">
        <v>1.47</v>
      </c>
      <c r="AL317">
        <v>1.47</v>
      </c>
      <c r="AM317">
        <v>1.47</v>
      </c>
      <c r="AN317">
        <v>0</v>
      </c>
      <c r="AO317">
        <v>1.1407775149949599</v>
      </c>
      <c r="AP317">
        <v>2178.2222770815802</v>
      </c>
      <c r="AQ317" s="1">
        <v>3591.95395257566</v>
      </c>
      <c r="AR317" s="1">
        <v>9006.5497817124906</v>
      </c>
      <c r="AS317" s="1">
        <v>1305.4064064177801</v>
      </c>
      <c r="AT317">
        <v>423.07648683674302</v>
      </c>
      <c r="AU317">
        <v>16505.208904624302</v>
      </c>
      <c r="AV317" s="1">
        <v>7699.2850155614997</v>
      </c>
      <c r="AW317" s="1">
        <v>0.420376798</v>
      </c>
      <c r="AX317">
        <v>7320.3390086858999</v>
      </c>
      <c r="AY317" s="1">
        <v>0.399686551</v>
      </c>
      <c r="AZ317">
        <v>1481.4109769186</v>
      </c>
      <c r="BA317">
        <v>8.08842382E-2</v>
      </c>
      <c r="BB317">
        <v>1814.1647245716999</v>
      </c>
      <c r="BC317" s="1">
        <v>9.9052412800000003E-2</v>
      </c>
      <c r="BD317">
        <v>18315.199725737701</v>
      </c>
      <c r="BE317" s="1">
        <v>0.50515879774757799</v>
      </c>
      <c r="BF317">
        <v>0.23080535644636799</v>
      </c>
      <c r="BG317">
        <v>0.216322958211736</v>
      </c>
      <c r="BH317">
        <v>3.0206070845976301E-2</v>
      </c>
      <c r="BI317">
        <v>1.75068167483424E-2</v>
      </c>
    </row>
    <row r="318" spans="1:61" x14ac:dyDescent="0.25">
      <c r="A318" t="s">
        <v>1607</v>
      </c>
      <c r="B318" t="s">
        <v>983</v>
      </c>
      <c r="C318">
        <v>23</v>
      </c>
      <c r="D318">
        <v>203.30670482608701</v>
      </c>
      <c r="E318">
        <v>4676.0542109999997</v>
      </c>
      <c r="F318">
        <v>0.10473014299688101</v>
      </c>
      <c r="G318">
        <v>0.117860902876862</v>
      </c>
      <c r="H318">
        <v>2.2361670107491102E-3</v>
      </c>
      <c r="I318">
        <v>7.2820659171753496E-2</v>
      </c>
      <c r="J318">
        <v>0.62517186968733396</v>
      </c>
      <c r="K318">
        <v>7.7180258256420206E-2</v>
      </c>
      <c r="L318">
        <v>0.15757820593592101</v>
      </c>
      <c r="M318">
        <v>4.80827133831516E-2</v>
      </c>
      <c r="N318">
        <v>0.15502563267727401</v>
      </c>
      <c r="O318">
        <v>85146.479505855503</v>
      </c>
      <c r="P318" s="1">
        <v>0.161490683229814</v>
      </c>
      <c r="Q318">
        <v>0.13354037267080701</v>
      </c>
      <c r="R318">
        <v>0.70496894409937905</v>
      </c>
      <c r="S318">
        <v>40</v>
      </c>
      <c r="T318">
        <v>101800.15</v>
      </c>
      <c r="U318" s="1">
        <v>116.901355275</v>
      </c>
      <c r="V318">
        <v>349576.86250827799</v>
      </c>
      <c r="W318" s="1">
        <v>0.77166768352642401</v>
      </c>
      <c r="X318">
        <v>0.176920867168605</v>
      </c>
      <c r="Y318">
        <v>5.1411449304971303E-2</v>
      </c>
      <c r="Z318">
        <v>0.22833231647357599</v>
      </c>
      <c r="AA318">
        <v>349.576862508278</v>
      </c>
      <c r="AB318">
        <v>11941.506552392701</v>
      </c>
      <c r="AC318" s="1">
        <v>1423.30340917427</v>
      </c>
      <c r="AD318">
        <v>278002.62891980301</v>
      </c>
      <c r="AE318" s="1">
        <v>495</v>
      </c>
      <c r="AF318">
        <v>80597.5</v>
      </c>
      <c r="AG318" s="1">
        <v>270571.76923076902</v>
      </c>
      <c r="AH318" s="1">
        <v>63.339990145078701</v>
      </c>
      <c r="AI318">
        <v>30.850099517271001</v>
      </c>
      <c r="AJ318">
        <v>40.116594633391003</v>
      </c>
      <c r="AK318">
        <v>1.75</v>
      </c>
      <c r="AL318">
        <v>1.2636339999999999</v>
      </c>
      <c r="AM318">
        <v>1.513118</v>
      </c>
      <c r="AN318">
        <v>0</v>
      </c>
      <c r="AO318">
        <v>0.33842108935547599</v>
      </c>
      <c r="AP318">
        <v>2293.47760870089</v>
      </c>
      <c r="AQ318" s="1">
        <v>2678.0464949575398</v>
      </c>
      <c r="AR318" s="1">
        <v>10459.7657283234</v>
      </c>
      <c r="AS318" s="1">
        <v>1814.2870371440199</v>
      </c>
      <c r="AT318">
        <v>557.68670385930295</v>
      </c>
      <c r="AU318">
        <v>17803.263572985099</v>
      </c>
      <c r="AV318" s="1">
        <v>2443.4575926814</v>
      </c>
      <c r="AW318" s="1">
        <v>0.135738093</v>
      </c>
      <c r="AX318">
        <v>12170.452752508299</v>
      </c>
      <c r="AY318" s="1">
        <v>0.67608869199999999</v>
      </c>
      <c r="AZ318">
        <v>2748.8291431056</v>
      </c>
      <c r="BA318">
        <v>0.1527019855</v>
      </c>
      <c r="BB318">
        <v>638.52705515100001</v>
      </c>
      <c r="BC318" s="1">
        <v>3.5471229399999998E-2</v>
      </c>
      <c r="BD318">
        <v>18001.266543446302</v>
      </c>
      <c r="BE318" s="1">
        <v>0.66025252849669702</v>
      </c>
      <c r="BF318">
        <v>0.20932014452476799</v>
      </c>
      <c r="BG318">
        <v>9.2480407545049603E-2</v>
      </c>
      <c r="BH318">
        <v>2.31777899845357E-2</v>
      </c>
      <c r="BI318">
        <v>1.4769129448949699E-2</v>
      </c>
    </row>
    <row r="319" spans="1:61" x14ac:dyDescent="0.25">
      <c r="A319" t="s">
        <v>1690</v>
      </c>
      <c r="B319" t="s">
        <v>1072</v>
      </c>
      <c r="C319">
        <v>11</v>
      </c>
      <c r="D319">
        <v>641.47444481818195</v>
      </c>
      <c r="E319">
        <v>7056.2188930000002</v>
      </c>
      <c r="F319">
        <v>0.182152663702247</v>
      </c>
      <c r="G319">
        <v>0.404627764350035</v>
      </c>
      <c r="H319" t="e">
        <v>#N/A</v>
      </c>
      <c r="I319">
        <v>0.110786609968307</v>
      </c>
      <c r="J319">
        <v>0.204127771072181</v>
      </c>
      <c r="K319">
        <v>9.7832959608325901E-2</v>
      </c>
      <c r="L319">
        <v>0.7156854738574</v>
      </c>
      <c r="M319">
        <v>0.183565461320433</v>
      </c>
      <c r="N319">
        <v>0.17170899266800899</v>
      </c>
      <c r="O319">
        <v>72799.281144147506</v>
      </c>
      <c r="P319" s="1">
        <v>0.40275049115913603</v>
      </c>
      <c r="Q319">
        <v>0.14931237721021601</v>
      </c>
      <c r="R319">
        <v>0.44793713163064802</v>
      </c>
      <c r="S319">
        <v>79.5</v>
      </c>
      <c r="T319">
        <v>92253.8958490566</v>
      </c>
      <c r="U319" s="1">
        <v>88.757470352201295</v>
      </c>
      <c r="V319">
        <v>183655.904054449</v>
      </c>
      <c r="W319" s="1">
        <v>0.83821723172143903</v>
      </c>
      <c r="X319">
        <v>0.13283206277541401</v>
      </c>
      <c r="Y319">
        <v>2.8950705503147201E-2</v>
      </c>
      <c r="Z319">
        <v>0.161782768278561</v>
      </c>
      <c r="AA319">
        <v>183.655904054449</v>
      </c>
      <c r="AB319">
        <v>4351.0608819770896</v>
      </c>
      <c r="AC319" s="1">
        <v>597.91679566310199</v>
      </c>
      <c r="AD319">
        <v>122326.819576661</v>
      </c>
      <c r="AE319" s="1">
        <v>80</v>
      </c>
      <c r="AF319">
        <v>42513</v>
      </c>
      <c r="AG319" s="1">
        <v>61088.516181617699</v>
      </c>
      <c r="AH319" s="1">
        <v>59.630963420189197</v>
      </c>
      <c r="AI319">
        <v>20.885900967258902</v>
      </c>
      <c r="AJ319">
        <v>33.561884760376799</v>
      </c>
      <c r="AK319">
        <v>0.5</v>
      </c>
      <c r="AL319">
        <v>0.24174499999999999</v>
      </c>
      <c r="AM319">
        <v>0.393094</v>
      </c>
      <c r="AN319">
        <v>1032.1826307323399</v>
      </c>
      <c r="AO319">
        <v>1.13497000265388</v>
      </c>
      <c r="AP319">
        <v>2122.7048504488598</v>
      </c>
      <c r="AQ319" s="1">
        <v>3168.2478433566798</v>
      </c>
      <c r="AR319" s="1">
        <v>9328.9040402788905</v>
      </c>
      <c r="AS319" s="1">
        <v>1111.0733097831701</v>
      </c>
      <c r="AT319">
        <v>300.37183825215601</v>
      </c>
      <c r="AU319">
        <v>16031.3018821198</v>
      </c>
      <c r="AV319" s="1">
        <v>8469.3298919784993</v>
      </c>
      <c r="AW319" s="1">
        <v>0.48452626869999998</v>
      </c>
      <c r="AX319">
        <v>5026.3128975030004</v>
      </c>
      <c r="AY319" s="1">
        <v>0.2875529309</v>
      </c>
      <c r="AZ319">
        <v>1666.4380843818999</v>
      </c>
      <c r="BA319">
        <v>9.5336117200000001E-2</v>
      </c>
      <c r="BB319">
        <v>2317.5284665529998</v>
      </c>
      <c r="BC319" s="1">
        <v>0.1325846832</v>
      </c>
      <c r="BD319">
        <v>17479.609340416398</v>
      </c>
      <c r="BE319" s="1">
        <v>0.50136120069558698</v>
      </c>
      <c r="BF319">
        <v>0.204846729221418</v>
      </c>
      <c r="BG319">
        <v>0.230934819292475</v>
      </c>
      <c r="BH319">
        <v>4.6301925170307498E-2</v>
      </c>
      <c r="BI319">
        <v>1.6555325620212499E-2</v>
      </c>
    </row>
    <row r="320" spans="1:61" x14ac:dyDescent="0.25">
      <c r="A320" t="s">
        <v>1479</v>
      </c>
      <c r="B320" t="s">
        <v>854</v>
      </c>
      <c r="C320">
        <v>59</v>
      </c>
      <c r="D320">
        <v>264.72032754237301</v>
      </c>
      <c r="E320">
        <v>15618.499325000001</v>
      </c>
      <c r="F320">
        <v>6.7914902555087198E-2</v>
      </c>
      <c r="G320">
        <v>9.2467329474975504E-2</v>
      </c>
      <c r="H320">
        <v>1.37473658295403E-3</v>
      </c>
      <c r="I320">
        <v>0.13368787949754701</v>
      </c>
      <c r="J320">
        <v>0.64443159583319998</v>
      </c>
      <c r="K320">
        <v>6.01235560562354E-2</v>
      </c>
      <c r="L320">
        <v>0.38765334439894999</v>
      </c>
      <c r="M320">
        <v>0.12944271172317501</v>
      </c>
      <c r="N320">
        <v>0.16914205913698699</v>
      </c>
      <c r="O320">
        <v>73683.327554504795</v>
      </c>
      <c r="P320" s="1">
        <v>0.211856171039844</v>
      </c>
      <c r="Q320">
        <v>0.18950437317784299</v>
      </c>
      <c r="R320">
        <v>0.59863945578231303</v>
      </c>
      <c r="S320">
        <v>74</v>
      </c>
      <c r="T320">
        <v>114124.972972973</v>
      </c>
      <c r="U320" s="1">
        <v>211.06080168918899</v>
      </c>
      <c r="V320">
        <v>300219.56158710498</v>
      </c>
      <c r="W320" s="1">
        <v>0.76027679475520404</v>
      </c>
      <c r="X320">
        <v>0.202109601249613</v>
      </c>
      <c r="Y320">
        <v>3.7613603995182703E-2</v>
      </c>
      <c r="Z320">
        <v>0.23972320524479501</v>
      </c>
      <c r="AA320">
        <v>300.21956158710498</v>
      </c>
      <c r="AB320">
        <v>12783.335571838001</v>
      </c>
      <c r="AC320" s="1">
        <v>959.50845840946397</v>
      </c>
      <c r="AD320">
        <v>226254.75128555301</v>
      </c>
      <c r="AE320" s="1">
        <v>411</v>
      </c>
      <c r="AF320">
        <v>59679</v>
      </c>
      <c r="AG320" s="1">
        <v>101309.72057749701</v>
      </c>
      <c r="AH320" s="1">
        <v>91.849997788732097</v>
      </c>
      <c r="AI320">
        <v>37.946699612727002</v>
      </c>
      <c r="AJ320">
        <v>50.839499148073799</v>
      </c>
      <c r="AK320">
        <v>2</v>
      </c>
      <c r="AL320">
        <v>1.0930059999999999</v>
      </c>
      <c r="AM320">
        <v>1.3882699999999999</v>
      </c>
      <c r="AN320">
        <v>0</v>
      </c>
      <c r="AO320">
        <v>0.95753341723969299</v>
      </c>
      <c r="AP320">
        <v>1353.04107906026</v>
      </c>
      <c r="AQ320" s="1">
        <v>2533.5316899916202</v>
      </c>
      <c r="AR320" s="1">
        <v>10082.1111614704</v>
      </c>
      <c r="AS320" s="1">
        <v>1429.7582344711</v>
      </c>
      <c r="AT320">
        <v>681.79036784636401</v>
      </c>
      <c r="AU320">
        <v>16080.2325328397</v>
      </c>
      <c r="AV320" s="1">
        <v>4337.4823539353001</v>
      </c>
      <c r="AW320" s="1">
        <v>0.25774371010000002</v>
      </c>
      <c r="AX320">
        <v>10397.9658054184</v>
      </c>
      <c r="AY320" s="1">
        <v>0.61787231990000002</v>
      </c>
      <c r="AZ320">
        <v>1300.0346340458</v>
      </c>
      <c r="BA320">
        <v>7.7251207599999996E-2</v>
      </c>
      <c r="BB320">
        <v>793.18143237879997</v>
      </c>
      <c r="BC320" s="1">
        <v>4.71327624E-2</v>
      </c>
      <c r="BD320">
        <v>16828.664225778299</v>
      </c>
      <c r="BE320" s="1">
        <v>0.60242338756325198</v>
      </c>
      <c r="BF320">
        <v>0.25494245313480302</v>
      </c>
      <c r="BG320">
        <v>9.94609303919093E-2</v>
      </c>
      <c r="BH320">
        <v>2.7820496018924199E-2</v>
      </c>
      <c r="BI320">
        <v>1.5352732891111101E-2</v>
      </c>
    </row>
    <row r="321" spans="1:61" x14ac:dyDescent="0.25">
      <c r="A321" t="s">
        <v>1398</v>
      </c>
      <c r="B321" t="s">
        <v>767</v>
      </c>
      <c r="C321">
        <v>42</v>
      </c>
      <c r="D321">
        <v>379.76115480952399</v>
      </c>
      <c r="E321">
        <v>15949.968502</v>
      </c>
      <c r="F321">
        <v>0.21416485969310201</v>
      </c>
      <c r="G321">
        <v>5.9236263509286298E-2</v>
      </c>
      <c r="H321">
        <v>1.6814476855263299E-3</v>
      </c>
      <c r="I321">
        <v>9.0135133849636603E-2</v>
      </c>
      <c r="J321">
        <v>0.56462320467346805</v>
      </c>
      <c r="K321">
        <v>7.01590905889804E-2</v>
      </c>
      <c r="L321">
        <v>0.229097135877707</v>
      </c>
      <c r="M321">
        <v>0.12926710300805799</v>
      </c>
      <c r="N321">
        <v>0.15120433954748799</v>
      </c>
      <c r="O321">
        <v>90701.469490708099</v>
      </c>
      <c r="P321" s="1">
        <v>0.25800865800865802</v>
      </c>
      <c r="Q321">
        <v>9.5238095238095205E-2</v>
      </c>
      <c r="R321">
        <v>0.64675324675324697</v>
      </c>
      <c r="S321">
        <v>107</v>
      </c>
      <c r="T321">
        <v>121197.345794393</v>
      </c>
      <c r="U321" s="1">
        <v>149.06512618691599</v>
      </c>
      <c r="V321">
        <v>346343.18991334102</v>
      </c>
      <c r="W321" s="1">
        <v>0.79371564412771101</v>
      </c>
      <c r="X321">
        <v>0.180424559415198</v>
      </c>
      <c r="Y321">
        <v>2.5859796457091098E-2</v>
      </c>
      <c r="Z321">
        <v>0.20628435587228899</v>
      </c>
      <c r="AA321">
        <v>346.34318991334101</v>
      </c>
      <c r="AB321">
        <v>15636.4211608773</v>
      </c>
      <c r="AC321" s="1">
        <v>1194.90654778473</v>
      </c>
      <c r="AD321">
        <v>276187.58330316399</v>
      </c>
      <c r="AE321" s="1">
        <v>492</v>
      </c>
      <c r="AF321">
        <v>67060</v>
      </c>
      <c r="AG321" s="1">
        <v>145468.79792987899</v>
      </c>
      <c r="AH321" s="1">
        <v>93.399990325768897</v>
      </c>
      <c r="AI321">
        <v>41.493199708999697</v>
      </c>
      <c r="AJ321">
        <v>54.305698253608597</v>
      </c>
      <c r="AK321">
        <v>2</v>
      </c>
      <c r="AL321">
        <v>1.3355079999999999</v>
      </c>
      <c r="AM321">
        <v>1.5860099999999999</v>
      </c>
      <c r="AN321">
        <v>0</v>
      </c>
      <c r="AO321">
        <v>0.81140921677324696</v>
      </c>
      <c r="AP321">
        <v>2058.1318462092099</v>
      </c>
      <c r="AQ321" s="1">
        <v>2860.3480793256199</v>
      </c>
      <c r="AR321" s="1">
        <v>11792.6751025505</v>
      </c>
      <c r="AS321" s="1">
        <v>1444.6822880628699</v>
      </c>
      <c r="AT321">
        <v>908.81218155273496</v>
      </c>
      <c r="AU321">
        <v>19064.649497700899</v>
      </c>
      <c r="AV321" s="1">
        <v>2573.7341354564001</v>
      </c>
      <c r="AW321" s="1">
        <v>0.13462497400000001</v>
      </c>
      <c r="AX321">
        <v>14810.5457259795</v>
      </c>
      <c r="AY321" s="1">
        <v>0.7746990279</v>
      </c>
      <c r="AZ321">
        <v>1090.2001819476</v>
      </c>
      <c r="BA321">
        <v>5.7025381600000001E-2</v>
      </c>
      <c r="BB321">
        <v>643.32596050560005</v>
      </c>
      <c r="BC321" s="1">
        <v>3.3650616600000002E-2</v>
      </c>
      <c r="BD321">
        <v>19117.806003889102</v>
      </c>
      <c r="BE321" s="1">
        <v>0.63499847207446303</v>
      </c>
      <c r="BF321">
        <v>0.22000580692182201</v>
      </c>
      <c r="BG321">
        <v>0.101643582832425</v>
      </c>
      <c r="BH321">
        <v>2.9136284295165401E-2</v>
      </c>
      <c r="BI321">
        <v>1.4215853876125501E-2</v>
      </c>
    </row>
    <row r="322" spans="1:61" x14ac:dyDescent="0.25">
      <c r="A322" t="s">
        <v>1280</v>
      </c>
      <c r="B322" t="s">
        <v>641</v>
      </c>
      <c r="C322">
        <v>78</v>
      </c>
      <c r="D322">
        <v>14.285673743589699</v>
      </c>
      <c r="E322">
        <v>1114.2825519999999</v>
      </c>
      <c r="F322" t="e">
        <v>#N/A</v>
      </c>
      <c r="G322">
        <v>1.2458037748569401E-2</v>
      </c>
      <c r="H322" t="e">
        <v>#N/A</v>
      </c>
      <c r="I322">
        <v>0.17270313950216601</v>
      </c>
      <c r="J322">
        <v>0.79442665514022004</v>
      </c>
      <c r="K322">
        <v>1.3078751172371001E-2</v>
      </c>
      <c r="L322">
        <v>0.26857372722138401</v>
      </c>
      <c r="M322">
        <v>1.1942955887807E-2</v>
      </c>
      <c r="N322">
        <v>0.101330967407083</v>
      </c>
      <c r="O322">
        <v>60434.524350649299</v>
      </c>
      <c r="P322" s="1">
        <v>9.45945945945946E-2</v>
      </c>
      <c r="Q322">
        <v>9.45945945945946E-2</v>
      </c>
      <c r="R322">
        <v>0.81081081081081097</v>
      </c>
      <c r="S322">
        <v>8.75</v>
      </c>
      <c r="T322">
        <v>79250.057142857098</v>
      </c>
      <c r="U322" s="1">
        <v>127.34657737142901</v>
      </c>
      <c r="V322">
        <v>307811.08380848099</v>
      </c>
      <c r="W322" s="1">
        <v>0.62280090307395697</v>
      </c>
      <c r="X322">
        <v>0.17306112752694999</v>
      </c>
      <c r="Y322">
        <v>0.20413796939909201</v>
      </c>
      <c r="Z322">
        <v>0.37719909692604298</v>
      </c>
      <c r="AA322">
        <v>307.81108380848099</v>
      </c>
      <c r="AB322">
        <v>11329.4818960784</v>
      </c>
      <c r="AC322" s="1">
        <v>668.78570310773398</v>
      </c>
      <c r="AD322">
        <v>257867.38897341199</v>
      </c>
      <c r="AE322" s="1">
        <v>466</v>
      </c>
      <c r="AF322">
        <v>44220</v>
      </c>
      <c r="AG322" s="1">
        <v>98865.746366876905</v>
      </c>
      <c r="AH322" s="1">
        <v>46.7899786594623</v>
      </c>
      <c r="AI322">
        <v>31.6399951388854</v>
      </c>
      <c r="AJ322">
        <v>43.6237722375323</v>
      </c>
      <c r="AK322">
        <v>1.8</v>
      </c>
      <c r="AL322">
        <v>1.8</v>
      </c>
      <c r="AM322">
        <v>1.8</v>
      </c>
      <c r="AN322">
        <v>0</v>
      </c>
      <c r="AO322">
        <v>0.86952870837515595</v>
      </c>
      <c r="AP322">
        <v>1653.5721901889699</v>
      </c>
      <c r="AQ322" s="1">
        <v>2343.20854734159</v>
      </c>
      <c r="AR322" s="1">
        <v>9237.8827448426091</v>
      </c>
      <c r="AS322" s="1">
        <v>958.84216986285605</v>
      </c>
      <c r="AT322">
        <v>441.90956693720199</v>
      </c>
      <c r="AU322">
        <v>14635.415219173199</v>
      </c>
      <c r="AV322" s="1">
        <v>5036.5442517234997</v>
      </c>
      <c r="AW322" s="1">
        <v>0.3067074327</v>
      </c>
      <c r="AX322">
        <v>9461.3548608658002</v>
      </c>
      <c r="AY322" s="1">
        <v>0.57616248640000001</v>
      </c>
      <c r="AZ322">
        <v>1233.3676389916</v>
      </c>
      <c r="BA322">
        <v>7.5107653799999993E-2</v>
      </c>
      <c r="BB322">
        <v>690.06418314760003</v>
      </c>
      <c r="BC322" s="1">
        <v>4.2022427199999997E-2</v>
      </c>
      <c r="BD322">
        <v>16421.330934728499</v>
      </c>
      <c r="BE322" s="1">
        <v>0.55481004072718698</v>
      </c>
      <c r="BF322">
        <v>0.24247276229928699</v>
      </c>
      <c r="BG322">
        <v>0.14866981121581899</v>
      </c>
      <c r="BH322">
        <v>3.3477199937111603E-2</v>
      </c>
      <c r="BI322">
        <v>2.0570185820595499E-2</v>
      </c>
    </row>
    <row r="323" spans="1:61" x14ac:dyDescent="0.25">
      <c r="A323" t="s">
        <v>1421</v>
      </c>
      <c r="B323" t="s">
        <v>791</v>
      </c>
      <c r="C323">
        <v>131</v>
      </c>
      <c r="D323">
        <v>8.0942495877862601</v>
      </c>
      <c r="E323">
        <v>1060.3466960000001</v>
      </c>
      <c r="F323" t="e">
        <v>#N/A</v>
      </c>
      <c r="G323">
        <v>1.5482071493236899E-2</v>
      </c>
      <c r="H323" t="e">
        <v>#N/A</v>
      </c>
      <c r="I323">
        <v>5.6615659910333502E-2</v>
      </c>
      <c r="J323">
        <v>0.91626477276030305</v>
      </c>
      <c r="K323" t="e">
        <v>#N/A</v>
      </c>
      <c r="L323">
        <v>0.309743852360784</v>
      </c>
      <c r="M323" t="e">
        <v>#N/A</v>
      </c>
      <c r="N323">
        <v>0.15151718167494399</v>
      </c>
      <c r="O323">
        <v>62149.749811035501</v>
      </c>
      <c r="P323" s="1">
        <v>0.17977528089887601</v>
      </c>
      <c r="Q323">
        <v>0.15730337078651699</v>
      </c>
      <c r="R323">
        <v>0.66292134831460703</v>
      </c>
      <c r="S323">
        <v>18</v>
      </c>
      <c r="T323">
        <v>55050</v>
      </c>
      <c r="U323" s="1">
        <v>58.908149777777801</v>
      </c>
      <c r="V323">
        <v>355875.14104915003</v>
      </c>
      <c r="W323" s="1">
        <v>0.79442557769088396</v>
      </c>
      <c r="X323">
        <v>2.0370396232918701E-2</v>
      </c>
      <c r="Y323">
        <v>0.18520402607619799</v>
      </c>
      <c r="Z323">
        <v>0.20557442230911599</v>
      </c>
      <c r="AA323">
        <v>355.87514104914999</v>
      </c>
      <c r="AB323">
        <v>8257.7349776548908</v>
      </c>
      <c r="AC323" s="1">
        <v>738.90537213500204</v>
      </c>
      <c r="AD323" s="1">
        <v>287931.654413893</v>
      </c>
      <c r="AE323" s="1">
        <v>511</v>
      </c>
      <c r="AF323">
        <v>46985.5</v>
      </c>
      <c r="AG323" s="1">
        <v>87343.352149145503</v>
      </c>
      <c r="AH323" s="1">
        <v>37.299993002983499</v>
      </c>
      <c r="AI323">
        <v>19.999995997028599</v>
      </c>
      <c r="AJ323">
        <v>19.9998959253472</v>
      </c>
      <c r="AK323">
        <v>2.2999999999999998</v>
      </c>
      <c r="AL323">
        <v>1.116992</v>
      </c>
      <c r="AM323">
        <v>1.650199</v>
      </c>
      <c r="AN323">
        <v>4647.09472721364</v>
      </c>
      <c r="AO323">
        <v>1.4137025751333201</v>
      </c>
      <c r="AP323">
        <v>2706.91946400897</v>
      </c>
      <c r="AQ323" s="1">
        <v>3529.4510409829199</v>
      </c>
      <c r="AR323" s="1">
        <v>10277.237615874999</v>
      </c>
      <c r="AS323" s="1">
        <v>973.77930623551504</v>
      </c>
      <c r="AT323" s="1">
        <v>347.18865196520602</v>
      </c>
      <c r="AU323">
        <v>17834.576079067599</v>
      </c>
      <c r="AV323" s="1">
        <v>5647.0059977236997</v>
      </c>
      <c r="AW323" s="1">
        <v>0.28792326769999999</v>
      </c>
      <c r="AX323">
        <v>11744.3483687601</v>
      </c>
      <c r="AY323" s="1">
        <v>0.59880778599999995</v>
      </c>
      <c r="AZ323">
        <v>1377.9393774375001</v>
      </c>
      <c r="BA323" s="1">
        <v>7.0256842E-2</v>
      </c>
      <c r="BB323">
        <v>843.59146513569999</v>
      </c>
      <c r="BC323" s="1">
        <v>4.3012104299999999E-2</v>
      </c>
      <c r="BD323">
        <v>19612.885209057</v>
      </c>
      <c r="BE323" s="1">
        <v>0.54387020671893005</v>
      </c>
      <c r="BF323">
        <v>0.22728124847388201</v>
      </c>
      <c r="BG323">
        <v>0.16517332417531</v>
      </c>
      <c r="BH323">
        <v>4.35059804006857E-2</v>
      </c>
      <c r="BI323">
        <v>2.0169240231193399E-2</v>
      </c>
    </row>
    <row r="324" spans="1:61" x14ac:dyDescent="0.25">
      <c r="A324" t="s">
        <v>1430</v>
      </c>
      <c r="B324" t="s">
        <v>802</v>
      </c>
      <c r="C324">
        <v>56</v>
      </c>
      <c r="D324">
        <v>5.2154037678571399</v>
      </c>
      <c r="E324">
        <v>292.062611</v>
      </c>
      <c r="F324" t="e">
        <v>#N/A</v>
      </c>
      <c r="G324" t="e">
        <v>#N/A</v>
      </c>
      <c r="H324" t="e">
        <v>#N/A</v>
      </c>
      <c r="I324">
        <v>0.10920731786313</v>
      </c>
      <c r="J324">
        <v>0.86955443337368699</v>
      </c>
      <c r="K324" t="e">
        <v>#N/A</v>
      </c>
      <c r="L324">
        <v>0.52665973652496101</v>
      </c>
      <c r="M324">
        <v>4.0246654346257398E-2</v>
      </c>
      <c r="N324">
        <v>0.20359986192711099</v>
      </c>
      <c r="O324">
        <v>65809.425406871596</v>
      </c>
      <c r="P324" s="1">
        <v>0.24324324324324301</v>
      </c>
      <c r="Q324">
        <v>0.135135135135135</v>
      </c>
      <c r="R324">
        <v>0.62162162162162204</v>
      </c>
      <c r="S324">
        <v>8.15</v>
      </c>
      <c r="T324">
        <v>58618.404907975499</v>
      </c>
      <c r="U324" s="1">
        <v>35.835903190183998</v>
      </c>
      <c r="V324">
        <v>284235.28679609002</v>
      </c>
      <c r="W324" s="1">
        <v>0.81599732576839001</v>
      </c>
      <c r="X324">
        <v>4.4478133338151801E-2</v>
      </c>
      <c r="Y324">
        <v>0.139524540893458</v>
      </c>
      <c r="Z324">
        <v>0.18400267423160999</v>
      </c>
      <c r="AA324">
        <v>284.23528679609001</v>
      </c>
      <c r="AB324">
        <v>6995.9280066834699</v>
      </c>
      <c r="AC324" s="1">
        <v>736.67169948021899</v>
      </c>
      <c r="AD324">
        <v>173859.109515883</v>
      </c>
      <c r="AE324" s="1">
        <v>233</v>
      </c>
      <c r="AF324">
        <v>39846</v>
      </c>
      <c r="AG324" s="1">
        <v>60883.0088888889</v>
      </c>
      <c r="AH324" s="1">
        <v>47.699990330289701</v>
      </c>
      <c r="AI324">
        <v>19.999997047517699</v>
      </c>
      <c r="AJ324">
        <v>36.824715017346797</v>
      </c>
      <c r="AK324">
        <v>1.6</v>
      </c>
      <c r="AL324">
        <v>0.99988699999999997</v>
      </c>
      <c r="AM324">
        <v>1.6</v>
      </c>
      <c r="AN324">
        <v>2353.1090735883299</v>
      </c>
      <c r="AO324">
        <v>1.53479883734071</v>
      </c>
      <c r="AP324">
        <v>3280.5862644294398</v>
      </c>
      <c r="AQ324" s="1">
        <v>3713.9464592405502</v>
      </c>
      <c r="AR324" s="1">
        <v>15405.3765204475</v>
      </c>
      <c r="AS324" s="1">
        <v>2038.92291437468</v>
      </c>
      <c r="AT324" s="1">
        <v>672.79258829881496</v>
      </c>
      <c r="AU324">
        <v>25111.624746791</v>
      </c>
      <c r="AV324" s="1">
        <v>12302.9756940682</v>
      </c>
      <c r="AW324" s="1">
        <v>0.54174580269999995</v>
      </c>
      <c r="AX324">
        <v>7440.2932601661996</v>
      </c>
      <c r="AY324" s="1">
        <v>0.3276237997</v>
      </c>
      <c r="AZ324">
        <v>1600.3884536379001</v>
      </c>
      <c r="BA324">
        <v>7.0471059099999997E-2</v>
      </c>
      <c r="BB324">
        <v>1366.2106379779</v>
      </c>
      <c r="BC324" s="1">
        <v>6.0159338499999999E-2</v>
      </c>
      <c r="BD324">
        <v>22709.868045850199</v>
      </c>
      <c r="BE324" s="1">
        <v>0.53991582258177695</v>
      </c>
      <c r="BF324">
        <v>0.24100216433014501</v>
      </c>
      <c r="BG324">
        <v>0.17387341424095601</v>
      </c>
      <c r="BH324">
        <v>3.7151385351122099E-2</v>
      </c>
      <c r="BI324">
        <v>8.0572134959993793E-3</v>
      </c>
    </row>
    <row r="325" spans="1:61" x14ac:dyDescent="0.25">
      <c r="A325" t="s">
        <v>1675</v>
      </c>
      <c r="B325" t="s">
        <v>1056</v>
      </c>
      <c r="C325">
        <v>36</v>
      </c>
      <c r="D325">
        <v>13.012348972222201</v>
      </c>
      <c r="E325">
        <v>468.44456300000002</v>
      </c>
      <c r="F325" t="e">
        <v>#N/A</v>
      </c>
      <c r="G325" t="e">
        <v>#N/A</v>
      </c>
      <c r="H325" t="e">
        <v>#N/A</v>
      </c>
      <c r="I325">
        <v>0.12643934709424401</v>
      </c>
      <c r="J325">
        <v>0.84138499884038498</v>
      </c>
      <c r="K325" t="e">
        <v>#N/A</v>
      </c>
      <c r="L325">
        <v>0.23529478252300201</v>
      </c>
      <c r="M325" t="e">
        <v>#N/A</v>
      </c>
      <c r="N325">
        <v>0.104538618017397</v>
      </c>
      <c r="O325">
        <v>61786.201108715701</v>
      </c>
      <c r="P325" s="1">
        <v>0.12195121951219499</v>
      </c>
      <c r="Q325">
        <v>0.17073170731707299</v>
      </c>
      <c r="R325">
        <v>0.707317073170732</v>
      </c>
      <c r="S325">
        <v>4</v>
      </c>
      <c r="T325">
        <v>90901</v>
      </c>
      <c r="U325" s="1">
        <v>117.11114075</v>
      </c>
      <c r="V325">
        <v>203927.80180479999</v>
      </c>
      <c r="W325" s="1">
        <v>0.73913299717666503</v>
      </c>
      <c r="X325">
        <v>3.8599535407463699E-2</v>
      </c>
      <c r="Y325">
        <v>0.222267467415871</v>
      </c>
      <c r="Z325">
        <v>0.26086700282333503</v>
      </c>
      <c r="AA325">
        <v>203.9278018048</v>
      </c>
      <c r="AB325">
        <v>5379.4326992754504</v>
      </c>
      <c r="AC325" s="1">
        <v>465.89886453650701</v>
      </c>
      <c r="AD325" s="1">
        <v>161487.76816767201</v>
      </c>
      <c r="AE325" s="1">
        <v>186</v>
      </c>
      <c r="AF325">
        <v>41625</v>
      </c>
      <c r="AG325" s="1">
        <v>74613.687751004007</v>
      </c>
      <c r="AH325" s="1">
        <v>47.299717043690599</v>
      </c>
      <c r="AI325">
        <v>19.992298382037099</v>
      </c>
      <c r="AJ325">
        <v>28.211435250598701</v>
      </c>
      <c r="AK325">
        <v>6.5</v>
      </c>
      <c r="AL325">
        <v>3.659097</v>
      </c>
      <c r="AM325">
        <v>6.1705909999999999</v>
      </c>
      <c r="AN325">
        <v>1624.5430091585899</v>
      </c>
      <c r="AO325">
        <v>1.44070080673245</v>
      </c>
      <c r="AP325">
        <v>3397.1709262852501</v>
      </c>
      <c r="AQ325" s="1">
        <v>3357.9189177183398</v>
      </c>
      <c r="AR325" s="1">
        <v>9105.1982601407708</v>
      </c>
      <c r="AS325" s="1">
        <v>722.28205154768796</v>
      </c>
      <c r="AT325" s="1">
        <v>171.970210272245</v>
      </c>
      <c r="AU325" s="1">
        <v>16754.540365964302</v>
      </c>
      <c r="AV325" s="1">
        <v>10126.3756209522</v>
      </c>
      <c r="AW325" s="1">
        <v>0.55816623210000005</v>
      </c>
      <c r="AX325">
        <v>5814.2382035170003</v>
      </c>
      <c r="AY325" s="1">
        <v>0.32048104399999999</v>
      </c>
      <c r="AZ325">
        <v>1374.6462039941</v>
      </c>
      <c r="BA325" s="1">
        <v>7.5770554099999998E-2</v>
      </c>
      <c r="BB325">
        <v>826.96183767510001</v>
      </c>
      <c r="BC325" s="1">
        <v>4.5582169800000003E-2</v>
      </c>
      <c r="BD325">
        <v>18142.221866138399</v>
      </c>
      <c r="BE325" s="1">
        <v>0.59295569658497405</v>
      </c>
      <c r="BF325">
        <v>0.25491367561624101</v>
      </c>
      <c r="BG325">
        <v>9.6919464500830402E-2</v>
      </c>
      <c r="BH325">
        <v>3.3316165965098898E-2</v>
      </c>
      <c r="BI325">
        <v>2.1894997332855302E-2</v>
      </c>
    </row>
    <row r="326" spans="1:61" x14ac:dyDescent="0.25">
      <c r="A326" t="s">
        <v>1677</v>
      </c>
      <c r="B326" t="s">
        <v>1058</v>
      </c>
      <c r="C326">
        <v>74</v>
      </c>
      <c r="D326">
        <v>14.443345743243199</v>
      </c>
      <c r="E326">
        <v>1068.807585</v>
      </c>
      <c r="F326" t="e">
        <v>#N/A</v>
      </c>
      <c r="G326" t="e">
        <v>#N/A</v>
      </c>
      <c r="H326" t="e">
        <v>#N/A</v>
      </c>
      <c r="I326">
        <v>0.105684776253225</v>
      </c>
      <c r="J326">
        <v>0.86145692340067004</v>
      </c>
      <c r="K326">
        <v>2.6748774181109498E-2</v>
      </c>
      <c r="L326">
        <v>0.43380063586756601</v>
      </c>
      <c r="M326">
        <v>1.7948827688239501E-2</v>
      </c>
      <c r="N326">
        <v>0.13075241583605199</v>
      </c>
      <c r="O326">
        <v>71624.411449973297</v>
      </c>
      <c r="P326" s="1">
        <v>0.119565217391304</v>
      </c>
      <c r="Q326">
        <v>0.119565217391304</v>
      </c>
      <c r="R326">
        <v>0.76086956521739102</v>
      </c>
      <c r="S326">
        <v>10</v>
      </c>
      <c r="T326">
        <v>75597</v>
      </c>
      <c r="U326" s="1">
        <v>106.8807585</v>
      </c>
      <c r="V326">
        <v>241438.52796478799</v>
      </c>
      <c r="W326" s="1">
        <v>0.81620614007298498</v>
      </c>
      <c r="X326">
        <v>0.113616349119379</v>
      </c>
      <c r="Y326">
        <v>7.0177510807636595E-2</v>
      </c>
      <c r="Z326">
        <v>0.183793859927015</v>
      </c>
      <c r="AA326">
        <v>241.43852796478799</v>
      </c>
      <c r="AB326">
        <v>5526.3651595436604</v>
      </c>
      <c r="AC326" s="1">
        <v>685.13556628623701</v>
      </c>
      <c r="AD326">
        <v>163535.65420760901</v>
      </c>
      <c r="AE326" s="1">
        <v>197</v>
      </c>
      <c r="AF326">
        <v>41970</v>
      </c>
      <c r="AG326" s="1">
        <v>66809.067766941705</v>
      </c>
      <c r="AH326" s="1">
        <v>43.399946988856598</v>
      </c>
      <c r="AI326">
        <v>20.004498082546299</v>
      </c>
      <c r="AJ326">
        <v>30.944767615373699</v>
      </c>
      <c r="AK326">
        <v>2.5</v>
      </c>
      <c r="AL326">
        <v>2.3096519999999998</v>
      </c>
      <c r="AM326">
        <v>2.4869560000000002</v>
      </c>
      <c r="AN326">
        <v>2332.3541065626</v>
      </c>
      <c r="AO326">
        <v>1.22679725207632</v>
      </c>
      <c r="AP326">
        <v>2474.9675312231202</v>
      </c>
      <c r="AQ326" s="1">
        <v>2782.0699176643702</v>
      </c>
      <c r="AR326" s="1">
        <v>9841.2448766444904</v>
      </c>
      <c r="AS326" s="1">
        <v>924.24219650349903</v>
      </c>
      <c r="AT326">
        <v>191.83542751523399</v>
      </c>
      <c r="AU326">
        <v>16214.359949550701</v>
      </c>
      <c r="AV326" s="1">
        <v>8076.7623821009001</v>
      </c>
      <c r="AW326" s="1">
        <v>0.43645201379999998</v>
      </c>
      <c r="AX326">
        <v>8307.4261684187004</v>
      </c>
      <c r="AY326" s="1">
        <v>0.44891662139999999</v>
      </c>
      <c r="AZ326">
        <v>1728.1149395980999</v>
      </c>
      <c r="BA326">
        <v>9.3383859700000002E-2</v>
      </c>
      <c r="BB326">
        <v>393.19568859029999</v>
      </c>
      <c r="BC326" s="1">
        <v>2.1247505100000001E-2</v>
      </c>
      <c r="BD326">
        <v>18505.499178708</v>
      </c>
      <c r="BE326" s="1">
        <v>0.53298620992468504</v>
      </c>
      <c r="BF326">
        <v>0.24496102959308799</v>
      </c>
      <c r="BG326">
        <v>0.159991100734201</v>
      </c>
      <c r="BH326">
        <v>4.7341169573016401E-2</v>
      </c>
      <c r="BI326">
        <v>1.4720490175009E-2</v>
      </c>
    </row>
    <row r="327" spans="1:61" x14ac:dyDescent="0.25">
      <c r="A327" t="s">
        <v>1752</v>
      </c>
      <c r="B327" t="s">
        <v>1137</v>
      </c>
      <c r="C327">
        <v>43</v>
      </c>
      <c r="D327">
        <v>25.292410162790699</v>
      </c>
      <c r="E327">
        <v>1087.573637</v>
      </c>
      <c r="F327" t="e">
        <v>#N/A</v>
      </c>
      <c r="G327">
        <v>1.63213620662736E-2</v>
      </c>
      <c r="H327" t="e">
        <v>#N/A</v>
      </c>
      <c r="I327">
        <v>7.7677039241673601E-2</v>
      </c>
      <c r="J327">
        <v>0.85176692820682598</v>
      </c>
      <c r="K327">
        <v>4.7534321373490798E-2</v>
      </c>
      <c r="L327">
        <v>0.452161660182134</v>
      </c>
      <c r="M327" t="e">
        <v>#N/A</v>
      </c>
      <c r="N327">
        <v>0.20723169029233299</v>
      </c>
      <c r="O327">
        <v>64307.306316016402</v>
      </c>
      <c r="P327" s="1">
        <v>0.19791666666666699</v>
      </c>
      <c r="Q327">
        <v>0.13541666666666699</v>
      </c>
      <c r="R327">
        <v>0.66666666666666696</v>
      </c>
      <c r="S327">
        <v>10</v>
      </c>
      <c r="T327">
        <v>87616.3</v>
      </c>
      <c r="U327" s="1">
        <v>108.7573637</v>
      </c>
      <c r="V327">
        <v>298992.554561158</v>
      </c>
      <c r="W327" s="1">
        <v>0.79435169376672499</v>
      </c>
      <c r="X327">
        <v>0.138031318507043</v>
      </c>
      <c r="Y327">
        <v>6.76169877262318E-2</v>
      </c>
      <c r="Z327">
        <v>0.20564830623327501</v>
      </c>
      <c r="AA327">
        <v>298.99255456115799</v>
      </c>
      <c r="AB327">
        <v>7487.0148769521902</v>
      </c>
      <c r="AC327" s="1">
        <v>783.05208128173899</v>
      </c>
      <c r="AD327">
        <v>220169.305465568</v>
      </c>
      <c r="AE327" s="1">
        <v>395</v>
      </c>
      <c r="AF327">
        <v>45794</v>
      </c>
      <c r="AG327" s="1">
        <v>73329.588985896597</v>
      </c>
      <c r="AH327" s="1">
        <v>53.839985992009098</v>
      </c>
      <c r="AI327">
        <v>22.539995828178601</v>
      </c>
      <c r="AJ327">
        <v>25.324872511754101</v>
      </c>
      <c r="AK327">
        <v>1.4</v>
      </c>
      <c r="AL327">
        <v>1.4</v>
      </c>
      <c r="AM327">
        <v>1.4</v>
      </c>
      <c r="AN327">
        <v>2275.4163725651301</v>
      </c>
      <c r="AO327" s="1">
        <v>1.1345646059002501</v>
      </c>
      <c r="AP327">
        <v>2440.0527373209902</v>
      </c>
      <c r="AQ327" s="1">
        <v>3166.6515561189499</v>
      </c>
      <c r="AR327" s="1">
        <v>8894.3745148909002</v>
      </c>
      <c r="AS327" s="1">
        <v>1012.71071909957</v>
      </c>
      <c r="AT327">
        <v>1009.45412122012</v>
      </c>
      <c r="AU327">
        <v>16523.243648650499</v>
      </c>
      <c r="AV327" s="1">
        <v>5919.4106162541002</v>
      </c>
      <c r="AW327" s="1">
        <v>0.33037255920000003</v>
      </c>
      <c r="AX327">
        <v>9512.7651042294001</v>
      </c>
      <c r="AY327" s="1">
        <v>0.53092389709999999</v>
      </c>
      <c r="AZ327">
        <v>1364.0635714957</v>
      </c>
      <c r="BA327" s="1">
        <v>7.6130750600000005E-2</v>
      </c>
      <c r="BB327">
        <v>1121.1404994351001</v>
      </c>
      <c r="BC327" s="1">
        <v>6.2572793099999996E-2</v>
      </c>
      <c r="BD327">
        <v>17917.3797914143</v>
      </c>
      <c r="BE327" s="1">
        <v>0.56129974285440898</v>
      </c>
      <c r="BF327">
        <v>0.205823864412157</v>
      </c>
      <c r="BG327">
        <v>0.18081200921440299</v>
      </c>
      <c r="BH327">
        <v>3.5414449877268703E-2</v>
      </c>
      <c r="BI327">
        <v>1.6649933641762399E-2</v>
      </c>
    </row>
    <row r="328" spans="1:61" x14ac:dyDescent="0.25">
      <c r="A328" t="s">
        <v>1304</v>
      </c>
      <c r="B328" t="s">
        <v>667</v>
      </c>
      <c r="C328">
        <v>118</v>
      </c>
      <c r="D328">
        <v>10.802351</v>
      </c>
      <c r="E328">
        <v>1274.677418</v>
      </c>
      <c r="F328" t="e">
        <v>#N/A</v>
      </c>
      <c r="G328" t="e">
        <v>#N/A</v>
      </c>
      <c r="H328" t="e">
        <v>#N/A</v>
      </c>
      <c r="I328">
        <v>2.5071332804203799E-2</v>
      </c>
      <c r="J328">
        <v>0.94302919786371497</v>
      </c>
      <c r="K328">
        <v>2.55950255338766E-2</v>
      </c>
      <c r="L328">
        <v>0.367182758796335</v>
      </c>
      <c r="M328" t="e">
        <v>#N/A</v>
      </c>
      <c r="N328">
        <v>0.13223772781232401</v>
      </c>
      <c r="O328">
        <v>71642.935989669801</v>
      </c>
      <c r="P328" s="1">
        <v>0.16250000000000001</v>
      </c>
      <c r="Q328">
        <v>0.15</v>
      </c>
      <c r="R328">
        <v>0.6875</v>
      </c>
      <c r="S328">
        <v>12.67</v>
      </c>
      <c r="T328">
        <v>99349.486977111301</v>
      </c>
      <c r="U328" s="1">
        <v>100.605952486188</v>
      </c>
      <c r="V328">
        <v>396595.04660652898</v>
      </c>
      <c r="W328" s="1">
        <v>0.86565028932463595</v>
      </c>
      <c r="X328">
        <v>9.7389308167702998E-2</v>
      </c>
      <c r="Y328">
        <v>3.6960402507661499E-2</v>
      </c>
      <c r="Z328">
        <v>0.134349710675364</v>
      </c>
      <c r="AA328">
        <v>396.59504660652902</v>
      </c>
      <c r="AB328">
        <v>8389.3099924674407</v>
      </c>
      <c r="AC328" s="1">
        <v>943.96420067433905</v>
      </c>
      <c r="AD328">
        <v>307903.15972379502</v>
      </c>
      <c r="AE328" s="1">
        <v>530</v>
      </c>
      <c r="AF328">
        <v>43408</v>
      </c>
      <c r="AG328" s="1">
        <v>80894.862965900102</v>
      </c>
      <c r="AH328" s="1">
        <v>49.799995932483498</v>
      </c>
      <c r="AI328">
        <v>20.013199338483801</v>
      </c>
      <c r="AJ328">
        <v>20.415799959742699</v>
      </c>
      <c r="AK328">
        <v>0</v>
      </c>
      <c r="AL328">
        <v>0</v>
      </c>
      <c r="AM328">
        <v>0</v>
      </c>
      <c r="AN328">
        <v>3076.1957846185101</v>
      </c>
      <c r="AO328">
        <v>1.17472107251433</v>
      </c>
      <c r="AP328">
        <v>2648.31897257318</v>
      </c>
      <c r="AQ328" s="1">
        <v>3724.2501694652301</v>
      </c>
      <c r="AR328" s="1">
        <v>8452.2150921167395</v>
      </c>
      <c r="AS328" s="1">
        <v>2111.6826045473999</v>
      </c>
      <c r="AT328">
        <v>542.048356896521</v>
      </c>
      <c r="AU328">
        <v>17478.515195599099</v>
      </c>
      <c r="AV328" s="1">
        <v>6215.0002511738003</v>
      </c>
      <c r="AW328" s="1">
        <v>0.32841207360000002</v>
      </c>
      <c r="AX328">
        <v>10259.3365553598</v>
      </c>
      <c r="AY328" s="1">
        <v>0.54212226159999999</v>
      </c>
      <c r="AZ328">
        <v>1641.8982396993999</v>
      </c>
      <c r="BA328">
        <v>8.6760930599999994E-2</v>
      </c>
      <c r="BB328">
        <v>808.16131648470002</v>
      </c>
      <c r="BC328" s="1">
        <v>4.2704734199999997E-2</v>
      </c>
      <c r="BD328">
        <v>18924.3963627177</v>
      </c>
      <c r="BE328" s="1">
        <v>0.53558148388774096</v>
      </c>
      <c r="BF328">
        <v>0.17815851690214399</v>
      </c>
      <c r="BG328">
        <v>0.24240367000982899</v>
      </c>
      <c r="BH328">
        <v>2.6731023611022999E-2</v>
      </c>
      <c r="BI328">
        <v>1.7125305589262899E-2</v>
      </c>
    </row>
    <row r="329" spans="1:61" x14ac:dyDescent="0.25">
      <c r="A329" t="s">
        <v>1340</v>
      </c>
      <c r="B329" t="s">
        <v>706</v>
      </c>
      <c r="C329">
        <v>79</v>
      </c>
      <c r="D329">
        <v>8.6600751392405098</v>
      </c>
      <c r="E329">
        <v>684.14593600000001</v>
      </c>
      <c r="F329" t="e">
        <v>#N/A</v>
      </c>
      <c r="G329">
        <v>1.8997467889723899E-2</v>
      </c>
      <c r="H329" t="e">
        <v>#N/A</v>
      </c>
      <c r="I329" t="e">
        <v>#N/A</v>
      </c>
      <c r="J329">
        <v>0.91905155988185905</v>
      </c>
      <c r="K329">
        <v>4.4511782686887998E-2</v>
      </c>
      <c r="L329">
        <v>0.46530330833622002</v>
      </c>
      <c r="M329">
        <v>5.1433363131064599E-2</v>
      </c>
      <c r="N329">
        <v>0.16393912486978701</v>
      </c>
      <c r="O329">
        <v>57788.632896584</v>
      </c>
      <c r="P329" s="1">
        <v>0.26785714285714302</v>
      </c>
      <c r="Q329">
        <v>0.17857142857142899</v>
      </c>
      <c r="R329">
        <v>0.55357142857142905</v>
      </c>
      <c r="S329">
        <v>10.7</v>
      </c>
      <c r="T329">
        <v>69522.242990654195</v>
      </c>
      <c r="U329" s="1">
        <v>63.938872523364502</v>
      </c>
      <c r="V329">
        <v>676915.34164137801</v>
      </c>
      <c r="W329" s="1">
        <v>0.75241895599151498</v>
      </c>
      <c r="X329">
        <v>0.20143163741537401</v>
      </c>
      <c r="Y329">
        <v>4.6149406593110502E-2</v>
      </c>
      <c r="Z329">
        <v>0.24758104400848499</v>
      </c>
      <c r="AA329">
        <v>676.91534164137795</v>
      </c>
      <c r="AB329">
        <v>16104.635605114499</v>
      </c>
      <c r="AC329" s="1">
        <v>1237.7510052182799</v>
      </c>
      <c r="AD329">
        <v>428666.33625010302</v>
      </c>
      <c r="AE329" s="1">
        <v>587</v>
      </c>
      <c r="AF329">
        <v>26432</v>
      </c>
      <c r="AG329" s="1">
        <v>66866.019233851606</v>
      </c>
      <c r="AH329" s="1">
        <v>56.599975669327399</v>
      </c>
      <c r="AI329">
        <v>20.282096323768101</v>
      </c>
      <c r="AJ329">
        <v>29.382285084447901</v>
      </c>
      <c r="AK329">
        <v>1</v>
      </c>
      <c r="AL329">
        <v>1</v>
      </c>
      <c r="AM329">
        <v>1</v>
      </c>
      <c r="AN329">
        <v>0</v>
      </c>
      <c r="AO329" s="1">
        <v>1.31469268908766</v>
      </c>
      <c r="AP329">
        <v>3506.5224154163502</v>
      </c>
      <c r="AQ329" s="1">
        <v>4703.9775735801504</v>
      </c>
      <c r="AR329" s="1">
        <v>8909.6643409718308</v>
      </c>
      <c r="AS329" s="1">
        <v>1713.5113260396499</v>
      </c>
      <c r="AT329">
        <v>449.75598598016097</v>
      </c>
      <c r="AU329">
        <v>19283.4316419881</v>
      </c>
      <c r="AV329" s="1">
        <v>5206.6296125200997</v>
      </c>
      <c r="AW329" s="1">
        <v>0.21403079659999999</v>
      </c>
      <c r="AX329">
        <v>15970.160136496699</v>
      </c>
      <c r="AY329" s="1">
        <v>0.65649111810000005</v>
      </c>
      <c r="AZ329">
        <v>1372.6503375268001</v>
      </c>
      <c r="BA329">
        <v>5.6426031199999997E-2</v>
      </c>
      <c r="BB329">
        <v>1777.1040148654999</v>
      </c>
      <c r="BC329" s="1">
        <v>7.30520541E-2</v>
      </c>
      <c r="BD329">
        <v>24326.544101409101</v>
      </c>
      <c r="BE329" s="1">
        <v>0.47209664862566902</v>
      </c>
      <c r="BF329">
        <v>0.27411901332168498</v>
      </c>
      <c r="BG329">
        <v>0.21416061431410899</v>
      </c>
      <c r="BH329">
        <v>2.30703910141607E-2</v>
      </c>
      <c r="BI329">
        <v>1.65533327243764E-2</v>
      </c>
    </row>
    <row r="330" spans="1:61" x14ac:dyDescent="0.25">
      <c r="A330" t="s">
        <v>1351</v>
      </c>
      <c r="B330" t="s">
        <v>718</v>
      </c>
      <c r="C330">
        <v>75</v>
      </c>
      <c r="D330">
        <v>30.762400719999999</v>
      </c>
      <c r="E330">
        <v>2307.1800539999999</v>
      </c>
      <c r="F330" t="e">
        <v>#N/A</v>
      </c>
      <c r="G330">
        <v>1.13928234250469E-2</v>
      </c>
      <c r="H330" t="e">
        <v>#N/A</v>
      </c>
      <c r="I330">
        <v>4.17611311873924E-2</v>
      </c>
      <c r="J330">
        <v>0.90606558121841996</v>
      </c>
      <c r="K330">
        <v>3.5217759490007002E-2</v>
      </c>
      <c r="L330">
        <v>0.222832151980488</v>
      </c>
      <c r="M330">
        <v>4.8454930066952001E-3</v>
      </c>
      <c r="N330">
        <v>0.109009945114995</v>
      </c>
      <c r="O330">
        <v>72891.108695652205</v>
      </c>
      <c r="P330" s="1">
        <v>0.16250000000000001</v>
      </c>
      <c r="Q330">
        <v>0.125</v>
      </c>
      <c r="R330">
        <v>0.71250000000000002</v>
      </c>
      <c r="S330">
        <v>22</v>
      </c>
      <c r="T330">
        <v>96957.272727272706</v>
      </c>
      <c r="U330" s="1">
        <v>104.87182063636401</v>
      </c>
      <c r="V330">
        <v>417468.81364119099</v>
      </c>
      <c r="W330" s="1">
        <v>0.85066054198293095</v>
      </c>
      <c r="X330">
        <v>0.113386122316289</v>
      </c>
      <c r="Y330">
        <v>3.59533357007795E-2</v>
      </c>
      <c r="Z330">
        <v>0.14933945801706899</v>
      </c>
      <c r="AA330">
        <v>417.46881364119099</v>
      </c>
      <c r="AB330">
        <v>13112.898123208201</v>
      </c>
      <c r="AC330" s="1">
        <v>1169.67829854514</v>
      </c>
      <c r="AD330">
        <v>304667.70996056701</v>
      </c>
      <c r="AE330" s="1">
        <v>526</v>
      </c>
      <c r="AF330">
        <v>51538.5</v>
      </c>
      <c r="AG330" s="1">
        <v>111393.471556612</v>
      </c>
      <c r="AH330" s="1">
        <v>77.679964238458794</v>
      </c>
      <c r="AI330">
        <v>28.3095981258375</v>
      </c>
      <c r="AJ330">
        <v>40.0028989817487</v>
      </c>
      <c r="AK330">
        <v>3</v>
      </c>
      <c r="AL330">
        <v>2.3882699999999999</v>
      </c>
      <c r="AM330">
        <v>2.6496</v>
      </c>
      <c r="AN330">
        <v>0</v>
      </c>
      <c r="AO330">
        <v>0.75795598439263501</v>
      </c>
      <c r="AP330">
        <v>2515.4807748697699</v>
      </c>
      <c r="AQ330" s="1">
        <v>4360.4844461783796</v>
      </c>
      <c r="AR330" s="1">
        <v>9618.1261846154994</v>
      </c>
      <c r="AS330" s="1">
        <v>1249.2438529030401</v>
      </c>
      <c r="AT330">
        <v>525.48969808318202</v>
      </c>
      <c r="AU330">
        <v>18268.8249566499</v>
      </c>
      <c r="AV330" s="1">
        <v>3705.0988464704001</v>
      </c>
      <c r="AW330" s="1">
        <v>0.20988001810000001</v>
      </c>
      <c r="AX330">
        <v>11853.049135368599</v>
      </c>
      <c r="AY330" s="1">
        <v>0.67143098479999996</v>
      </c>
      <c r="AZ330">
        <v>1332.1515103552999</v>
      </c>
      <c r="BA330">
        <v>7.5461410000000007E-2</v>
      </c>
      <c r="BB330">
        <v>763.11448973829999</v>
      </c>
      <c r="BC330" s="1">
        <v>4.3227587099999999E-2</v>
      </c>
      <c r="BD330">
        <v>17653.413981932601</v>
      </c>
      <c r="BE330" s="1">
        <v>0.58946096524200597</v>
      </c>
      <c r="BF330">
        <v>0.255697478271249</v>
      </c>
      <c r="BG330">
        <v>9.5321670469726297E-2</v>
      </c>
      <c r="BH330">
        <v>4.3166315192260898E-2</v>
      </c>
      <c r="BI330">
        <v>1.6353570824757701E-2</v>
      </c>
    </row>
    <row r="331" spans="1:61" x14ac:dyDescent="0.25">
      <c r="A331" t="s">
        <v>1509</v>
      </c>
      <c r="B331" t="s">
        <v>884</v>
      </c>
      <c r="C331">
        <v>55</v>
      </c>
      <c r="D331">
        <v>42.804036272727302</v>
      </c>
      <c r="E331">
        <v>2354.2219949999999</v>
      </c>
      <c r="F331">
        <v>8.59551289273453E-3</v>
      </c>
      <c r="G331">
        <v>3.7472940040014502E-2</v>
      </c>
      <c r="H331" t="e">
        <v>#N/A</v>
      </c>
      <c r="I331">
        <v>2.9815193643910599E-2</v>
      </c>
      <c r="J331">
        <v>0.88422054044924803</v>
      </c>
      <c r="K331">
        <v>3.9895812974092199E-2</v>
      </c>
      <c r="L331">
        <v>0.12744263384931001</v>
      </c>
      <c r="M331" t="e">
        <v>#N/A</v>
      </c>
      <c r="N331">
        <v>0.103225976736096</v>
      </c>
      <c r="O331">
        <v>82211.743156772107</v>
      </c>
      <c r="P331" s="1">
        <v>2.9585798816568001E-2</v>
      </c>
      <c r="Q331">
        <v>7.69230769230769E-2</v>
      </c>
      <c r="R331">
        <v>0.89349112426035504</v>
      </c>
      <c r="S331">
        <v>14</v>
      </c>
      <c r="T331">
        <v>109490.857142857</v>
      </c>
      <c r="U331" s="1">
        <v>168.15871392857099</v>
      </c>
      <c r="V331">
        <v>514005.69809050701</v>
      </c>
      <c r="W331" s="1">
        <v>0.88673057872897898</v>
      </c>
      <c r="X331">
        <v>9.3971497107902105E-2</v>
      </c>
      <c r="Y331">
        <v>1.9297924163118901E-2</v>
      </c>
      <c r="Z331">
        <v>0.11326942127102101</v>
      </c>
      <c r="AA331">
        <v>514.00569809050705</v>
      </c>
      <c r="AB331">
        <v>15993.985308084801</v>
      </c>
      <c r="AC331" s="1">
        <v>1567.2480028800301</v>
      </c>
      <c r="AD331">
        <v>395763.04317215999</v>
      </c>
      <c r="AE331" s="1">
        <v>582</v>
      </c>
      <c r="AF331">
        <v>70446</v>
      </c>
      <c r="AG331" s="1">
        <v>185605.309503333</v>
      </c>
      <c r="AH331" s="1">
        <v>86.989992334736499</v>
      </c>
      <c r="AI331">
        <v>28.707899846531902</v>
      </c>
      <c r="AJ331">
        <v>42.3687946605395</v>
      </c>
      <c r="AK331">
        <v>0</v>
      </c>
      <c r="AL331">
        <v>0</v>
      </c>
      <c r="AM331">
        <v>0</v>
      </c>
      <c r="AN331">
        <v>0</v>
      </c>
      <c r="AO331">
        <v>0.51952258830128895</v>
      </c>
      <c r="AP331">
        <v>2403.33155157698</v>
      </c>
      <c r="AQ331" s="1">
        <v>3278.3733974076699</v>
      </c>
      <c r="AR331" s="1">
        <v>10226.799563139801</v>
      </c>
      <c r="AS331" s="1">
        <v>1268.5022637382999</v>
      </c>
      <c r="AT331">
        <v>486.291939516095</v>
      </c>
      <c r="AU331">
        <v>17663.298715378802</v>
      </c>
      <c r="AV331" s="1">
        <v>3346.0551339968001</v>
      </c>
      <c r="AW331" s="1">
        <v>0.18315499220000001</v>
      </c>
      <c r="AX331">
        <v>13298.119957270401</v>
      </c>
      <c r="AY331" s="1">
        <v>0.72790703079999997</v>
      </c>
      <c r="AZ331">
        <v>1305.9244941333</v>
      </c>
      <c r="BA331">
        <v>7.1483158800000002E-2</v>
      </c>
      <c r="BB331">
        <v>318.88174697879998</v>
      </c>
      <c r="BC331" s="1">
        <v>1.74548182E-2</v>
      </c>
      <c r="BD331">
        <v>18268.981332379299</v>
      </c>
      <c r="BE331" s="1">
        <v>0.60428030109670805</v>
      </c>
      <c r="BF331">
        <v>0.232709328379157</v>
      </c>
      <c r="BG331">
        <v>0.11515905111929101</v>
      </c>
      <c r="BH331">
        <v>2.9447370581244799E-2</v>
      </c>
      <c r="BI331">
        <v>1.8403948823599199E-2</v>
      </c>
    </row>
    <row r="332" spans="1:61" x14ac:dyDescent="0.25">
      <c r="A332" t="s">
        <v>1810</v>
      </c>
      <c r="B332" t="s">
        <v>1201</v>
      </c>
      <c r="C332">
        <v>76</v>
      </c>
      <c r="D332">
        <v>25.685324078947399</v>
      </c>
      <c r="E332">
        <v>1952.0846300000001</v>
      </c>
      <c r="F332">
        <v>6.2675803572471E-3</v>
      </c>
      <c r="G332">
        <v>2.27604652749351E-2</v>
      </c>
      <c r="H332" t="e">
        <v>#N/A</v>
      </c>
      <c r="I332">
        <v>4.12549254831363E-2</v>
      </c>
      <c r="J332">
        <v>0.89437340628717499</v>
      </c>
      <c r="K332">
        <v>3.4821324234402803E-2</v>
      </c>
      <c r="L332">
        <v>0.181583561974795</v>
      </c>
      <c r="M332">
        <v>1.4428372674420801E-2</v>
      </c>
      <c r="N332">
        <v>0.116153101993986</v>
      </c>
      <c r="O332">
        <v>81993.097302158305</v>
      </c>
      <c r="P332" s="1">
        <v>6.6666666666666693E-2</v>
      </c>
      <c r="Q332">
        <v>5.1851851851851899E-2</v>
      </c>
      <c r="R332">
        <v>0.88148148148148198</v>
      </c>
      <c r="S332">
        <v>17</v>
      </c>
      <c r="T332">
        <v>116830.529411765</v>
      </c>
      <c r="U332" s="1">
        <v>114.828507647059</v>
      </c>
      <c r="V332">
        <v>643302.01196246303</v>
      </c>
      <c r="W332" s="1">
        <v>0.90445081712841802</v>
      </c>
      <c r="X332">
        <v>5.2697185479077202E-2</v>
      </c>
      <c r="Y332">
        <v>4.2851997392504997E-2</v>
      </c>
      <c r="Z332">
        <v>9.5549182871582206E-2</v>
      </c>
      <c r="AA332">
        <v>643.30201196246298</v>
      </c>
      <c r="AB332">
        <v>15398.8974340728</v>
      </c>
      <c r="AC332" s="1">
        <v>1869.58921960264</v>
      </c>
      <c r="AD332" s="1">
        <v>434360.21002819302</v>
      </c>
      <c r="AE332" s="1">
        <v>588</v>
      </c>
      <c r="AF332">
        <v>57134</v>
      </c>
      <c r="AG332" s="1">
        <v>139514.450383024</v>
      </c>
      <c r="AH332" s="1">
        <v>45.249985691104797</v>
      </c>
      <c r="AI332">
        <v>22.983199324256098</v>
      </c>
      <c r="AJ332">
        <v>22.981298224569699</v>
      </c>
      <c r="AK332">
        <v>1</v>
      </c>
      <c r="AL332">
        <v>1</v>
      </c>
      <c r="AM332">
        <v>1</v>
      </c>
      <c r="AN332">
        <v>0</v>
      </c>
      <c r="AO332">
        <v>0.59149433843801602</v>
      </c>
      <c r="AP332">
        <v>2529.49143398562</v>
      </c>
      <c r="AQ332" s="1">
        <v>3729.8086251516702</v>
      </c>
      <c r="AR332" s="1">
        <v>9491.7243316443692</v>
      </c>
      <c r="AS332" s="1">
        <v>990.87821822561</v>
      </c>
      <c r="AT332">
        <v>667.97796568891602</v>
      </c>
      <c r="AU332">
        <v>17409.880574696199</v>
      </c>
      <c r="AV332" s="1">
        <v>4817.5415407378996</v>
      </c>
      <c r="AW332" s="1">
        <v>0.22801895920000001</v>
      </c>
      <c r="AX332">
        <v>14083.5834112259</v>
      </c>
      <c r="AY332" s="1">
        <v>0.66658979559999998</v>
      </c>
      <c r="AZ332">
        <v>1709.6850740754001</v>
      </c>
      <c r="BA332" s="1">
        <v>8.0921068900000004E-2</v>
      </c>
      <c r="BB332">
        <v>517.00126533519995</v>
      </c>
      <c r="BC332" s="1">
        <v>2.4470176199999999E-2</v>
      </c>
      <c r="BD332">
        <v>21127.811291374401</v>
      </c>
      <c r="BE332" s="1">
        <v>0.552806838979084</v>
      </c>
      <c r="BF332">
        <v>0.203387823925157</v>
      </c>
      <c r="BG332">
        <v>0.192958461402544</v>
      </c>
      <c r="BH332">
        <v>3.2796277155835503E-2</v>
      </c>
      <c r="BI332">
        <v>1.8050598537379E-2</v>
      </c>
    </row>
    <row r="333" spans="1:61" x14ac:dyDescent="0.25">
      <c r="A333" t="s">
        <v>1295</v>
      </c>
      <c r="B333" t="s">
        <v>658</v>
      </c>
      <c r="C333">
        <v>47</v>
      </c>
      <c r="D333">
        <v>161.15232059574501</v>
      </c>
      <c r="E333">
        <v>7574.1590679999999</v>
      </c>
      <c r="F333">
        <v>5.6297770363521897E-2</v>
      </c>
      <c r="G333">
        <v>4.0342992979510897E-2</v>
      </c>
      <c r="H333">
        <v>2.5299103729894898E-3</v>
      </c>
      <c r="I333">
        <v>5.1185567000549902E-2</v>
      </c>
      <c r="J333">
        <v>0.79805872276529</v>
      </c>
      <c r="K333">
        <v>5.1585036518137797E-2</v>
      </c>
      <c r="L333">
        <v>0.209667638582372</v>
      </c>
      <c r="M333">
        <v>3.0003765474724602E-2</v>
      </c>
      <c r="N333">
        <v>0.17735728910284401</v>
      </c>
      <c r="O333">
        <v>81350.934692837094</v>
      </c>
      <c r="P333" s="1">
        <v>0.150423728813559</v>
      </c>
      <c r="Q333">
        <v>0.17584745762711901</v>
      </c>
      <c r="R333">
        <v>0.67372881355932202</v>
      </c>
      <c r="S333">
        <v>46.4</v>
      </c>
      <c r="T333">
        <v>118284.353448276</v>
      </c>
      <c r="U333" s="1">
        <v>163.236186810345</v>
      </c>
      <c r="V333">
        <v>360316.66426575801</v>
      </c>
      <c r="W333" s="1">
        <v>0.76301819211010202</v>
      </c>
      <c r="X333">
        <v>0.211214705172691</v>
      </c>
      <c r="Y333">
        <v>2.57671027172066E-2</v>
      </c>
      <c r="Z333">
        <v>0.23698180788989801</v>
      </c>
      <c r="AA333">
        <v>360.31666426575799</v>
      </c>
      <c r="AB333">
        <v>12784.6471312055</v>
      </c>
      <c r="AC333" s="1">
        <v>1171.6249500874601</v>
      </c>
      <c r="AD333">
        <v>279174.02397572401</v>
      </c>
      <c r="AE333" s="1">
        <v>500</v>
      </c>
      <c r="AF333">
        <v>64366</v>
      </c>
      <c r="AG333" s="1">
        <v>110833.302493688</v>
      </c>
      <c r="AH333" s="1">
        <v>45.969995544709398</v>
      </c>
      <c r="AI333">
        <v>35.1699997131606</v>
      </c>
      <c r="AJ333">
        <v>35.328198292527702</v>
      </c>
      <c r="AK333">
        <v>2</v>
      </c>
      <c r="AL333">
        <v>1.7860180000000001</v>
      </c>
      <c r="AM333">
        <v>1.9287840000000001</v>
      </c>
      <c r="AN333">
        <v>0</v>
      </c>
      <c r="AO333" s="1">
        <v>0.72832484709030199</v>
      </c>
      <c r="AP333">
        <v>1797.0342341376399</v>
      </c>
      <c r="AQ333" s="1">
        <v>2501.4114147727801</v>
      </c>
      <c r="AR333" s="1">
        <v>9299.1670966580405</v>
      </c>
      <c r="AS333" s="1">
        <v>1048.9184777707401</v>
      </c>
      <c r="AT333">
        <v>322.71691920584902</v>
      </c>
      <c r="AU333">
        <v>14969.248142545001</v>
      </c>
      <c r="AV333" s="1">
        <v>2930.0542220093998</v>
      </c>
      <c r="AW333" s="1">
        <v>0.1759508541</v>
      </c>
      <c r="AX333">
        <v>11453.9735472172</v>
      </c>
      <c r="AY333" s="1">
        <v>0.68781540419999998</v>
      </c>
      <c r="AZ333">
        <v>1316.5294019595001</v>
      </c>
      <c r="BA333">
        <v>7.9058084000000001E-2</v>
      </c>
      <c r="BB333">
        <v>952.12824070240003</v>
      </c>
      <c r="BC333" s="1">
        <v>5.71756577E-2</v>
      </c>
      <c r="BD333">
        <v>16652.685411888498</v>
      </c>
      <c r="BE333" s="1">
        <v>0.63793843884796697</v>
      </c>
      <c r="BF333">
        <v>0.224473582154359</v>
      </c>
      <c r="BG333">
        <v>6.7032064423307294E-2</v>
      </c>
      <c r="BH333">
        <v>2.9424503776743299E-2</v>
      </c>
      <c r="BI333">
        <v>4.11314107976231E-2</v>
      </c>
    </row>
    <row r="334" spans="1:61" x14ac:dyDescent="0.25">
      <c r="A334" t="s">
        <v>1345</v>
      </c>
      <c r="B334" t="s">
        <v>711</v>
      </c>
      <c r="C334">
        <v>49</v>
      </c>
      <c r="D334">
        <v>11.3148761632653</v>
      </c>
      <c r="E334">
        <v>554.42893200000003</v>
      </c>
      <c r="F334" t="e">
        <v>#N/A</v>
      </c>
      <c r="G334">
        <v>2.4705077179027399E-2</v>
      </c>
      <c r="H334" t="e">
        <v>#N/A</v>
      </c>
      <c r="I334">
        <v>3.16749462757605E-2</v>
      </c>
      <c r="J334">
        <v>0.87838814339321702</v>
      </c>
      <c r="K334">
        <v>5.2585220225172202E-2</v>
      </c>
      <c r="L334">
        <v>0.22666135777016899</v>
      </c>
      <c r="M334" t="e">
        <v>#N/A</v>
      </c>
      <c r="N334">
        <v>0.15665124928046001</v>
      </c>
      <c r="O334">
        <v>74819.542930738404</v>
      </c>
      <c r="P334" s="1">
        <v>0.24444444444444399</v>
      </c>
      <c r="Q334">
        <v>2.2222222222222199E-2</v>
      </c>
      <c r="R334">
        <v>0.73333333333333295</v>
      </c>
      <c r="S334">
        <v>5</v>
      </c>
      <c r="T334">
        <v>84709.8</v>
      </c>
      <c r="U334" s="1">
        <v>110.8857864</v>
      </c>
      <c r="V334">
        <v>305234.612107147</v>
      </c>
      <c r="W334" s="1">
        <v>0.843641675367796</v>
      </c>
      <c r="X334">
        <v>8.3523458186418695E-2</v>
      </c>
      <c r="Y334">
        <v>7.2834866445785004E-2</v>
      </c>
      <c r="Z334">
        <v>0.156358324632204</v>
      </c>
      <c r="AA334">
        <v>305.23461210714697</v>
      </c>
      <c r="AB334">
        <v>6868.6278442626399</v>
      </c>
      <c r="AC334" s="1">
        <v>858.47273208318097</v>
      </c>
      <c r="AD334">
        <v>220812.59908891999</v>
      </c>
      <c r="AE334" s="1">
        <v>398</v>
      </c>
      <c r="AF334">
        <v>44059</v>
      </c>
      <c r="AG334" s="1">
        <v>74468.470588235301</v>
      </c>
      <c r="AH334" s="1">
        <v>30.939946827455302</v>
      </c>
      <c r="AI334">
        <v>21.839992704361901</v>
      </c>
      <c r="AJ334">
        <v>21.839933497232</v>
      </c>
      <c r="AK334">
        <v>3</v>
      </c>
      <c r="AL334">
        <v>1.4860530000000001</v>
      </c>
      <c r="AM334">
        <v>1.9731749999999999</v>
      </c>
      <c r="AN334">
        <v>3244.4381167323399</v>
      </c>
      <c r="AO334">
        <v>1.5455020155925501</v>
      </c>
      <c r="AP334">
        <v>2867.5669472458198</v>
      </c>
      <c r="AQ334" s="1">
        <v>2597.12545087745</v>
      </c>
      <c r="AR334" s="1">
        <v>8871.3235116669603</v>
      </c>
      <c r="AS334" s="1">
        <v>546.00734652859001</v>
      </c>
      <c r="AT334" s="1">
        <v>672.07726453929001</v>
      </c>
      <c r="AU334">
        <v>15554.100520858099</v>
      </c>
      <c r="AV334" s="1">
        <v>8332.0967687736993</v>
      </c>
      <c r="AW334" s="1">
        <v>0.42672561520000002</v>
      </c>
      <c r="AX334">
        <v>8798.1698586377006</v>
      </c>
      <c r="AY334" s="1">
        <v>0.45059539630000001</v>
      </c>
      <c r="AZ334">
        <v>1746.8243578836</v>
      </c>
      <c r="BA334">
        <v>8.9463039100000002E-2</v>
      </c>
      <c r="BB334">
        <v>648.56314063280001</v>
      </c>
      <c r="BC334" s="1">
        <v>3.3215949500000001E-2</v>
      </c>
      <c r="BD334">
        <v>19525.654125927798</v>
      </c>
      <c r="BE334" s="1">
        <v>0.59640195416397601</v>
      </c>
      <c r="BF334">
        <v>0.20706988593140799</v>
      </c>
      <c r="BG334">
        <v>0.148359869664656</v>
      </c>
      <c r="BH334">
        <v>3.1036171136482601E-2</v>
      </c>
      <c r="BI334">
        <v>1.7132119103478099E-2</v>
      </c>
    </row>
    <row r="335" spans="1:61" x14ac:dyDescent="0.25">
      <c r="A335" t="s">
        <v>1466</v>
      </c>
      <c r="B335" t="s">
        <v>840</v>
      </c>
      <c r="C335">
        <v>112</v>
      </c>
      <c r="D335">
        <v>11.2486347946429</v>
      </c>
      <c r="E335">
        <v>1259.8470970000001</v>
      </c>
      <c r="F335" t="e">
        <v>#N/A</v>
      </c>
      <c r="G335" t="e">
        <v>#N/A</v>
      </c>
      <c r="H335" t="e">
        <v>#N/A</v>
      </c>
      <c r="I335">
        <v>1.8870067672260599E-2</v>
      </c>
      <c r="J335">
        <v>0.92620161665401102</v>
      </c>
      <c r="K335">
        <v>4.5054893653414002E-2</v>
      </c>
      <c r="L335">
        <v>0.41450808482173501</v>
      </c>
      <c r="M335" t="e">
        <v>#N/A</v>
      </c>
      <c r="N335">
        <v>0.141276357019051</v>
      </c>
      <c r="O335">
        <v>58269.991434299198</v>
      </c>
      <c r="P335" s="1">
        <v>0.36363636363636398</v>
      </c>
      <c r="Q335">
        <v>0.14772727272727301</v>
      </c>
      <c r="R335">
        <v>0.48863636363636398</v>
      </c>
      <c r="S335">
        <v>11</v>
      </c>
      <c r="T335">
        <v>95457.363636363603</v>
      </c>
      <c r="U335" s="1">
        <v>114.53155427272701</v>
      </c>
      <c r="V335">
        <v>268756.27273045201</v>
      </c>
      <c r="W335" s="1">
        <v>0.90161300711910297</v>
      </c>
      <c r="X335">
        <v>4.1299286004584698E-2</v>
      </c>
      <c r="Y335">
        <v>5.7087706876312198E-2</v>
      </c>
      <c r="Z335">
        <v>9.8386992880896904E-2</v>
      </c>
      <c r="AA335">
        <v>268.756272730452</v>
      </c>
      <c r="AB335">
        <v>5494.0286138548799</v>
      </c>
      <c r="AC335" s="1">
        <v>748.86039127016397</v>
      </c>
      <c r="AD335">
        <v>206478.27410129699</v>
      </c>
      <c r="AE335" s="1">
        <v>354</v>
      </c>
      <c r="AF335">
        <v>48212</v>
      </c>
      <c r="AG335" s="1">
        <v>78906.266322580603</v>
      </c>
      <c r="AH335" s="1">
        <v>27.749912956564199</v>
      </c>
      <c r="AI335">
        <v>19.999994758888899</v>
      </c>
      <c r="AJ335">
        <v>20</v>
      </c>
      <c r="AK335">
        <v>2.5</v>
      </c>
      <c r="AL335">
        <v>2.5</v>
      </c>
      <c r="AM335">
        <v>2.5</v>
      </c>
      <c r="AN335">
        <v>2390.6297178220202</v>
      </c>
      <c r="AO335">
        <v>1.2686791457604101</v>
      </c>
      <c r="AP335">
        <v>2064.4905768275198</v>
      </c>
      <c r="AQ335" s="1">
        <v>2571.53058312758</v>
      </c>
      <c r="AR335" s="1">
        <v>7755.2640342354198</v>
      </c>
      <c r="AS335" s="1">
        <v>1361.4051928080901</v>
      </c>
      <c r="AT335" s="1">
        <v>380.23420551644898</v>
      </c>
      <c r="AU335">
        <v>14132.924592515101</v>
      </c>
      <c r="AV335" s="1">
        <v>6759.2637574466999</v>
      </c>
      <c r="AW335" s="1">
        <v>0.39995719689999998</v>
      </c>
      <c r="AX335">
        <v>7634.4959501897001</v>
      </c>
      <c r="AY335" s="1">
        <v>0.4517461827</v>
      </c>
      <c r="AZ335">
        <v>1343.3833375627</v>
      </c>
      <c r="BA335">
        <v>7.9490289699999994E-2</v>
      </c>
      <c r="BB335">
        <v>1162.8247749039001</v>
      </c>
      <c r="BC335" s="1">
        <v>6.8806330700000001E-2</v>
      </c>
      <c r="BD335">
        <v>16899.967820103</v>
      </c>
      <c r="BE335" s="1">
        <v>0.508965860720765</v>
      </c>
      <c r="BF335">
        <v>0.221931534062836</v>
      </c>
      <c r="BG335">
        <v>0.19694258101564799</v>
      </c>
      <c r="BH335">
        <v>4.9123981303148899E-2</v>
      </c>
      <c r="BI335">
        <v>2.3036042897601701E-2</v>
      </c>
    </row>
    <row r="336" spans="1:61" x14ac:dyDescent="0.25">
      <c r="A336" t="s">
        <v>1298</v>
      </c>
      <c r="B336" t="s">
        <v>1136</v>
      </c>
      <c r="C336">
        <v>29</v>
      </c>
      <c r="D336">
        <v>88.894764448275893</v>
      </c>
      <c r="E336">
        <v>2577.9481689999998</v>
      </c>
      <c r="F336">
        <v>4.1481878304376302E-2</v>
      </c>
      <c r="G336">
        <v>4.37680434696886E-2</v>
      </c>
      <c r="H336" t="e">
        <v>#N/A</v>
      </c>
      <c r="I336">
        <v>4.2900589895502002E-2</v>
      </c>
      <c r="J336">
        <v>0.826336906777141</v>
      </c>
      <c r="K336">
        <v>4.4740563064070198E-2</v>
      </c>
      <c r="L336">
        <v>0.18534787991138199</v>
      </c>
      <c r="M336">
        <v>2.78433898333195E-2</v>
      </c>
      <c r="N336">
        <v>0.12115874657673099</v>
      </c>
      <c r="O336">
        <v>71112.726787798005</v>
      </c>
      <c r="P336" s="1">
        <v>0.17610062893081799</v>
      </c>
      <c r="Q336">
        <v>0.182389937106918</v>
      </c>
      <c r="R336">
        <v>0.64150943396226401</v>
      </c>
      <c r="S336">
        <v>16</v>
      </c>
      <c r="T336">
        <v>107636.6875</v>
      </c>
      <c r="U336" s="1">
        <v>161.12176056249999</v>
      </c>
      <c r="V336">
        <v>351689.14988375799</v>
      </c>
      <c r="W336" s="1">
        <v>0.85620258573337704</v>
      </c>
      <c r="X336">
        <v>0.109562333919088</v>
      </c>
      <c r="Y336">
        <v>3.4235080347535099E-2</v>
      </c>
      <c r="Z336">
        <v>0.14379741426662301</v>
      </c>
      <c r="AA336">
        <v>351.68914988375798</v>
      </c>
      <c r="AB336">
        <v>11180.9117602162</v>
      </c>
      <c r="AC336" s="1">
        <v>1071.2430890615001</v>
      </c>
      <c r="AD336">
        <v>271404.13004799502</v>
      </c>
      <c r="AE336" s="1">
        <v>485</v>
      </c>
      <c r="AF336">
        <v>69052</v>
      </c>
      <c r="AG336" s="1">
        <v>139407.84649522099</v>
      </c>
      <c r="AH336" s="1">
        <v>62.859965133927702</v>
      </c>
      <c r="AI336">
        <v>29.824199210055301</v>
      </c>
      <c r="AJ336">
        <v>37.462298607112203</v>
      </c>
      <c r="AK336">
        <v>2</v>
      </c>
      <c r="AL336">
        <v>0.98073200000000005</v>
      </c>
      <c r="AM336">
        <v>1.4825200000000001</v>
      </c>
      <c r="AN336">
        <v>0</v>
      </c>
      <c r="AO336">
        <v>0.56136327795456498</v>
      </c>
      <c r="AP336">
        <v>1587.0592354023399</v>
      </c>
      <c r="AQ336" s="1">
        <v>2550.3135047708602</v>
      </c>
      <c r="AR336" s="1">
        <v>8080.8077022280804</v>
      </c>
      <c r="AS336" s="1">
        <v>822.57193356318498</v>
      </c>
      <c r="AT336" s="1">
        <v>1013.8778356486</v>
      </c>
      <c r="AU336">
        <v>14054.630211613099</v>
      </c>
      <c r="AV336" s="1">
        <v>3505.8866060426999</v>
      </c>
      <c r="AW336" s="1">
        <v>0.21146626960000001</v>
      </c>
      <c r="AX336">
        <v>10477.878360643501</v>
      </c>
      <c r="AY336" s="1">
        <v>0.63199929119999998</v>
      </c>
      <c r="AZ336">
        <v>1950.0864324638001</v>
      </c>
      <c r="BA336">
        <v>0.1176243129</v>
      </c>
      <c r="BB336">
        <v>645.08865223589999</v>
      </c>
      <c r="BC336" s="1">
        <v>3.8910126400000002E-2</v>
      </c>
      <c r="BD336">
        <v>16578.9400513859</v>
      </c>
      <c r="BE336" s="1">
        <v>0.58115320541123505</v>
      </c>
      <c r="BF336">
        <v>0.18245643877825701</v>
      </c>
      <c r="BG336">
        <v>0.18374437423706699</v>
      </c>
      <c r="BH336">
        <v>3.9806327340415802E-2</v>
      </c>
      <c r="BI336">
        <v>1.28396542330254E-2</v>
      </c>
    </row>
    <row r="337" spans="1:61" x14ac:dyDescent="0.25">
      <c r="A337" t="s">
        <v>1703</v>
      </c>
      <c r="B337" t="s">
        <v>1086</v>
      </c>
      <c r="C337">
        <v>128</v>
      </c>
      <c r="D337">
        <v>11.217625765625</v>
      </c>
      <c r="E337">
        <v>1435.856098</v>
      </c>
      <c r="F337" t="e">
        <v>#N/A</v>
      </c>
      <c r="G337" t="e">
        <v>#N/A</v>
      </c>
      <c r="H337" t="e">
        <v>#N/A</v>
      </c>
      <c r="I337">
        <v>2.1564274721830701E-2</v>
      </c>
      <c r="J337">
        <v>0.93928201843976</v>
      </c>
      <c r="K337">
        <v>3.60567239678702E-2</v>
      </c>
      <c r="L337">
        <v>0.99990805830260199</v>
      </c>
      <c r="M337" t="e">
        <v>#N/A</v>
      </c>
      <c r="N337">
        <v>0.160583394536853</v>
      </c>
      <c r="O337">
        <v>66827.944930707497</v>
      </c>
      <c r="P337" s="1">
        <v>0.126436781609195</v>
      </c>
      <c r="Q337">
        <v>0.17241379310344801</v>
      </c>
      <c r="R337">
        <v>0.70114942528735602</v>
      </c>
      <c r="S337">
        <v>10.87</v>
      </c>
      <c r="T337">
        <v>96724.581416743298</v>
      </c>
      <c r="U337" s="1">
        <v>132.093477276909</v>
      </c>
      <c r="V337">
        <v>303074.40321223601</v>
      </c>
      <c r="W337" s="1">
        <v>0.58823066037706595</v>
      </c>
      <c r="X337">
        <v>0.245473718471692</v>
      </c>
      <c r="Y337">
        <v>0.166295621151242</v>
      </c>
      <c r="Z337">
        <v>0.41176933962293399</v>
      </c>
      <c r="AA337">
        <v>303.07440321223601</v>
      </c>
      <c r="AB337">
        <v>7081.7897518864002</v>
      </c>
      <c r="AC337" s="1">
        <v>522.31015423106805</v>
      </c>
      <c r="AD337">
        <v>212669.36753919901</v>
      </c>
      <c r="AE337" s="1">
        <v>373</v>
      </c>
      <c r="AF337">
        <v>38811</v>
      </c>
      <c r="AG337" s="1">
        <v>62457.758936926803</v>
      </c>
      <c r="AH337" s="1">
        <v>23.699964638612599</v>
      </c>
      <c r="AI337">
        <v>23.2999933666967</v>
      </c>
      <c r="AJ337">
        <v>23.299988485636501</v>
      </c>
      <c r="AK337">
        <v>0</v>
      </c>
      <c r="AL337">
        <v>0</v>
      </c>
      <c r="AM337">
        <v>0</v>
      </c>
      <c r="AN337">
        <v>0</v>
      </c>
      <c r="AO337">
        <v>0.94461812950433699</v>
      </c>
      <c r="AP337">
        <v>1880.00758833703</v>
      </c>
      <c r="AQ337" s="1">
        <v>3225.1214494615701</v>
      </c>
      <c r="AR337" s="1">
        <v>9282.8871002921405</v>
      </c>
      <c r="AS337" s="1">
        <v>356.86973834894701</v>
      </c>
      <c r="AT337">
        <v>644.54448554356497</v>
      </c>
      <c r="AU337">
        <v>15389.430361983301</v>
      </c>
      <c r="AV337" s="1">
        <v>7706.0995942863001</v>
      </c>
      <c r="AW337" s="1">
        <v>0.40397559970000002</v>
      </c>
      <c r="AX337">
        <v>6914.7681746392</v>
      </c>
      <c r="AY337" s="1">
        <v>0.362491762</v>
      </c>
      <c r="AZ337">
        <v>2026.7057220997001</v>
      </c>
      <c r="BA337">
        <v>0.1062456629</v>
      </c>
      <c r="BB337">
        <v>2428.0825620444002</v>
      </c>
      <c r="BC337" s="1">
        <v>0.1272869754</v>
      </c>
      <c r="BD337">
        <v>19075.656053069601</v>
      </c>
      <c r="BE337" s="1">
        <v>0.493972202401116</v>
      </c>
      <c r="BF337">
        <v>0.23214581134922899</v>
      </c>
      <c r="BG337">
        <v>0.17362253286828899</v>
      </c>
      <c r="BH337">
        <v>3.3610381716690001E-2</v>
      </c>
      <c r="BI337">
        <v>6.6649071664676401E-2</v>
      </c>
    </row>
    <row r="338" spans="1:61" x14ac:dyDescent="0.25">
      <c r="A338" t="s">
        <v>1436</v>
      </c>
      <c r="B338" t="s">
        <v>808</v>
      </c>
      <c r="C338">
        <v>4</v>
      </c>
      <c r="D338">
        <v>287.87188900000001</v>
      </c>
      <c r="E338">
        <v>1151.487556</v>
      </c>
      <c r="F338">
        <v>9.0830114375692994E-2</v>
      </c>
      <c r="G338">
        <v>0.46439798771318602</v>
      </c>
      <c r="H338" t="e">
        <v>#N/A</v>
      </c>
      <c r="I338">
        <v>6.8170636971219195E-2</v>
      </c>
      <c r="J338">
        <v>0.25169373672462098</v>
      </c>
      <c r="K338">
        <v>0.123146133119181</v>
      </c>
      <c r="L338">
        <v>1</v>
      </c>
      <c r="M338">
        <v>8.5008164606972095E-2</v>
      </c>
      <c r="N338">
        <v>0.191223329173447</v>
      </c>
      <c r="O338">
        <v>70680.148599819295</v>
      </c>
      <c r="P338" s="1">
        <v>0.34408602150537598</v>
      </c>
      <c r="Q338">
        <v>0.16129032258064499</v>
      </c>
      <c r="R338">
        <v>0.494623655913978</v>
      </c>
      <c r="S338">
        <v>14.07</v>
      </c>
      <c r="T338">
        <v>99186.172707889098</v>
      </c>
      <c r="U338" s="1">
        <v>81.839911584932494</v>
      </c>
      <c r="V338">
        <v>286377.59764031699</v>
      </c>
      <c r="W338" s="1">
        <v>0.83594532197089599</v>
      </c>
      <c r="X338">
        <v>0.11384580506127701</v>
      </c>
      <c r="Y338">
        <v>5.0208872967826598E-2</v>
      </c>
      <c r="Z338">
        <v>0.16405467802910401</v>
      </c>
      <c r="AA338">
        <v>286.37759764031699</v>
      </c>
      <c r="AB338">
        <v>11605.639097327799</v>
      </c>
      <c r="AC338" s="1">
        <v>1277.1241619913801</v>
      </c>
      <c r="AD338">
        <v>174608.53063617501</v>
      </c>
      <c r="AE338" s="1">
        <v>238</v>
      </c>
      <c r="AF338">
        <v>49424</v>
      </c>
      <c r="AG338" s="1">
        <v>76491.072539831293</v>
      </c>
      <c r="AH338" s="1">
        <v>90.7799713593555</v>
      </c>
      <c r="AI338">
        <v>35.419897001950197</v>
      </c>
      <c r="AJ338">
        <v>55.852699735921199</v>
      </c>
      <c r="AK338">
        <v>2</v>
      </c>
      <c r="AL338">
        <v>1.0449580000000001</v>
      </c>
      <c r="AM338">
        <v>1.6520980000000001</v>
      </c>
      <c r="AN338">
        <v>0</v>
      </c>
      <c r="AO338">
        <v>0.99302330545831896</v>
      </c>
      <c r="AP338">
        <v>2766.2014699184501</v>
      </c>
      <c r="AQ338" s="1">
        <v>2902.9005937429301</v>
      </c>
      <c r="AR338" s="1">
        <v>9999.4788046150607</v>
      </c>
      <c r="AS338" s="1">
        <v>1406.2047145562001</v>
      </c>
      <c r="AT338">
        <v>1047.52587530351</v>
      </c>
      <c r="AU338">
        <v>18122.311458136199</v>
      </c>
      <c r="AV338" s="1">
        <v>7457.3363444701999</v>
      </c>
      <c r="AW338" s="1">
        <v>0.35614648100000001</v>
      </c>
      <c r="AX338">
        <v>10067.0575417206</v>
      </c>
      <c r="AY338" s="1">
        <v>0.48078120009999997</v>
      </c>
      <c r="AZ338">
        <v>2124.9340190601001</v>
      </c>
      <c r="BA338" s="1">
        <v>0.1014823173</v>
      </c>
      <c r="BB338">
        <v>1289.6304795144999</v>
      </c>
      <c r="BC338" s="1">
        <v>6.1590001599999999E-2</v>
      </c>
      <c r="BD338">
        <v>20938.958384765399</v>
      </c>
      <c r="BE338" s="1">
        <v>0.57048497654031005</v>
      </c>
      <c r="BF338">
        <v>0.169870389570728</v>
      </c>
      <c r="BG338">
        <v>0.23048308886387101</v>
      </c>
      <c r="BH338">
        <v>1.8618611607967701E-2</v>
      </c>
      <c r="BI338">
        <v>1.05429334171232E-2</v>
      </c>
    </row>
    <row r="339" spans="1:61" x14ac:dyDescent="0.25">
      <c r="A339" t="s">
        <v>1438</v>
      </c>
      <c r="B339" t="s">
        <v>810</v>
      </c>
      <c r="C339">
        <v>33</v>
      </c>
      <c r="D339">
        <v>193.032010484848</v>
      </c>
      <c r="E339">
        <v>6370.0563460000003</v>
      </c>
      <c r="F339">
        <v>2.3886293965116299E-2</v>
      </c>
      <c r="G339">
        <v>3.0281631656950501E-2</v>
      </c>
      <c r="H339" t="e">
        <v>#N/A</v>
      </c>
      <c r="I339">
        <v>4.6283660339438003E-2</v>
      </c>
      <c r="J339">
        <v>0.83631498367065604</v>
      </c>
      <c r="K339">
        <v>6.1891261756465303E-2</v>
      </c>
      <c r="L339">
        <v>0.18804735408752901</v>
      </c>
      <c r="M339">
        <v>1.3636187027310301E-2</v>
      </c>
      <c r="N339">
        <v>0.11328983853810901</v>
      </c>
      <c r="O339">
        <v>80115.217084244199</v>
      </c>
      <c r="P339" s="1">
        <v>0.158940397350993</v>
      </c>
      <c r="Q339">
        <v>0.13245033112582799</v>
      </c>
      <c r="R339">
        <v>0.70860927152317899</v>
      </c>
      <c r="S339">
        <v>59.05</v>
      </c>
      <c r="T339">
        <v>102797.60372565599</v>
      </c>
      <c r="U339" s="1">
        <v>107.875636680779</v>
      </c>
      <c r="V339">
        <v>312212.61508131702</v>
      </c>
      <c r="W339" s="1">
        <v>0.90273071317778397</v>
      </c>
      <c r="X339">
        <v>6.9080080698428997E-2</v>
      </c>
      <c r="Y339">
        <v>2.81892061237866E-2</v>
      </c>
      <c r="Z339">
        <v>9.7269286822215598E-2</v>
      </c>
      <c r="AA339">
        <v>312.21261508131698</v>
      </c>
      <c r="AB339">
        <v>10728.647799625</v>
      </c>
      <c r="AC339" s="1">
        <v>946.56996618032701</v>
      </c>
      <c r="AD339">
        <v>232170.091631319</v>
      </c>
      <c r="AE339" s="1">
        <v>423</v>
      </c>
      <c r="AF339">
        <v>68373</v>
      </c>
      <c r="AG339" s="1">
        <v>150444.20886019999</v>
      </c>
      <c r="AH339" s="1">
        <v>73.959987535457898</v>
      </c>
      <c r="AI339">
        <v>31.837152496124101</v>
      </c>
      <c r="AJ339">
        <v>51.2162951900427</v>
      </c>
      <c r="AK339">
        <v>2</v>
      </c>
      <c r="AL339">
        <v>1.4571190000000001</v>
      </c>
      <c r="AM339">
        <v>1.8250900000000001</v>
      </c>
      <c r="AN339">
        <v>0</v>
      </c>
      <c r="AO339" s="1">
        <v>0.50395400009234803</v>
      </c>
      <c r="AP339">
        <v>1888.52503440634</v>
      </c>
      <c r="AQ339" s="1">
        <v>2212.36913529807</v>
      </c>
      <c r="AR339" s="1">
        <v>9867.4947937422803</v>
      </c>
      <c r="AS339" s="1">
        <v>1138.4586157630799</v>
      </c>
      <c r="AT339">
        <v>742.51579155497802</v>
      </c>
      <c r="AU339">
        <v>15849.3633707648</v>
      </c>
      <c r="AV339" s="1">
        <v>3745.6678849827999</v>
      </c>
      <c r="AW339" s="1">
        <v>0.22096220489999999</v>
      </c>
      <c r="AX339">
        <v>8996.3975636725008</v>
      </c>
      <c r="AY339" s="1">
        <v>0.53071011700000004</v>
      </c>
      <c r="AZ339">
        <v>3733.5990839512001</v>
      </c>
      <c r="BA339">
        <v>0.22025024939999999</v>
      </c>
      <c r="BB339">
        <v>475.95797331609998</v>
      </c>
      <c r="BC339" s="1">
        <v>2.8077428799999998E-2</v>
      </c>
      <c r="BD339">
        <v>16951.622505922602</v>
      </c>
      <c r="BE339" s="1">
        <v>0.62134502454140195</v>
      </c>
      <c r="BF339">
        <v>0.23373523921119799</v>
      </c>
      <c r="BG339">
        <v>9.3501689036773195E-2</v>
      </c>
      <c r="BH339">
        <v>3.5199843600839303E-2</v>
      </c>
      <c r="BI339">
        <v>1.62182036097882E-2</v>
      </c>
    </row>
    <row r="340" spans="1:61" x14ac:dyDescent="0.25">
      <c r="A340" t="s">
        <v>1918</v>
      </c>
      <c r="B340" t="s">
        <v>1017</v>
      </c>
      <c r="C340">
        <v>52</v>
      </c>
      <c r="D340">
        <v>143.986618961538</v>
      </c>
      <c r="E340">
        <v>7487.3041860000003</v>
      </c>
      <c r="F340">
        <v>5.3957216699592199E-2</v>
      </c>
      <c r="G340">
        <v>0.38455326631147901</v>
      </c>
      <c r="H340" t="e">
        <v>#N/A</v>
      </c>
      <c r="I340">
        <v>8.3578491549399697E-2</v>
      </c>
      <c r="J340">
        <v>0.35302116586580401</v>
      </c>
      <c r="K340">
        <v>0.123607205797543</v>
      </c>
      <c r="L340">
        <v>0.88885176536538302</v>
      </c>
      <c r="M340">
        <v>8.1027890884955295E-2</v>
      </c>
      <c r="N340">
        <v>0.21607806731245099</v>
      </c>
      <c r="O340">
        <v>72963.609564017199</v>
      </c>
      <c r="P340" s="1">
        <v>0.20955882352941199</v>
      </c>
      <c r="Q340">
        <v>0.16911764705882401</v>
      </c>
      <c r="R340">
        <v>0.62132352941176505</v>
      </c>
      <c r="S340">
        <v>58.02</v>
      </c>
      <c r="T340">
        <v>106670.98931403</v>
      </c>
      <c r="U340" s="1">
        <v>129.04695253360899</v>
      </c>
      <c r="V340">
        <v>313726.83433807502</v>
      </c>
      <c r="W340" s="1">
        <v>0.81920642315708803</v>
      </c>
      <c r="X340">
        <v>0.140662838421349</v>
      </c>
      <c r="Y340">
        <v>4.0130738421563297E-2</v>
      </c>
      <c r="Z340">
        <v>0.180793576842912</v>
      </c>
      <c r="AA340">
        <v>313.72683433807498</v>
      </c>
      <c r="AB340">
        <v>9514.0719851074009</v>
      </c>
      <c r="AC340" s="1">
        <v>923.69742275621195</v>
      </c>
      <c r="AD340">
        <v>189779.479959266</v>
      </c>
      <c r="AE340" s="1">
        <v>293</v>
      </c>
      <c r="AF340">
        <v>46972</v>
      </c>
      <c r="AG340" s="1">
        <v>76909.977260180298</v>
      </c>
      <c r="AH340" s="1">
        <v>55.799996668994503</v>
      </c>
      <c r="AI340">
        <v>28.2858995666802</v>
      </c>
      <c r="AJ340">
        <v>34.939497151046403</v>
      </c>
      <c r="AK340">
        <v>2</v>
      </c>
      <c r="AL340">
        <v>2</v>
      </c>
      <c r="AM340">
        <v>2</v>
      </c>
      <c r="AN340">
        <v>0</v>
      </c>
      <c r="AO340" s="1">
        <v>0.81247257877202195</v>
      </c>
      <c r="AP340">
        <v>1684.78484600465</v>
      </c>
      <c r="AQ340" s="1">
        <v>2577.6415196389298</v>
      </c>
      <c r="AR340" s="1">
        <v>8806.4241150092603</v>
      </c>
      <c r="AS340" s="1">
        <v>1419.5989111640999</v>
      </c>
      <c r="AT340">
        <v>500.53921370091302</v>
      </c>
      <c r="AU340">
        <v>14988.988605517899</v>
      </c>
      <c r="AV340" s="1">
        <v>4949.8109243381996</v>
      </c>
      <c r="AW340" s="1">
        <v>0.29277771549999998</v>
      </c>
      <c r="AX340">
        <v>8437.8140031838993</v>
      </c>
      <c r="AY340" s="1">
        <v>0.49909056039999999</v>
      </c>
      <c r="AZ340">
        <v>2072.3350936627999</v>
      </c>
      <c r="BA340" s="1">
        <v>0.1225771133</v>
      </c>
      <c r="BB340">
        <v>1446.4186460891001</v>
      </c>
      <c r="BC340" s="1">
        <v>8.55546108E-2</v>
      </c>
      <c r="BD340">
        <v>16906.378667273999</v>
      </c>
      <c r="BE340" s="1">
        <v>0.57241367433939505</v>
      </c>
      <c r="BF340">
        <v>0.21765681028935399</v>
      </c>
      <c r="BG340">
        <v>0.17146919508796499</v>
      </c>
      <c r="BH340">
        <v>2.6351815963797098E-2</v>
      </c>
      <c r="BI340">
        <v>1.21085043194878E-2</v>
      </c>
    </row>
    <row r="341" spans="1:61" x14ac:dyDescent="0.25">
      <c r="A341" t="s">
        <v>1919</v>
      </c>
      <c r="B341" t="s">
        <v>1028</v>
      </c>
      <c r="C341">
        <v>28</v>
      </c>
      <c r="D341">
        <v>248.673987857143</v>
      </c>
      <c r="E341">
        <v>6962.8716599999998</v>
      </c>
      <c r="F341">
        <v>1.21914648241092E-2</v>
      </c>
      <c r="G341">
        <v>9.5753579941957795E-2</v>
      </c>
      <c r="H341" t="e">
        <v>#N/A</v>
      </c>
      <c r="I341">
        <v>4.3437994080919001E-2</v>
      </c>
      <c r="J341">
        <v>0.77274395010964503</v>
      </c>
      <c r="K341">
        <v>7.4788865647752903E-2</v>
      </c>
      <c r="L341">
        <v>0.39519162624778198</v>
      </c>
      <c r="M341">
        <v>2.43159390609618E-2</v>
      </c>
      <c r="N341">
        <v>0.182603066404046</v>
      </c>
      <c r="O341">
        <v>71094.915662650601</v>
      </c>
      <c r="P341" s="1">
        <v>0.21768707482993199</v>
      </c>
      <c r="Q341">
        <v>0.19954648526077101</v>
      </c>
      <c r="R341">
        <v>0.582766439909297</v>
      </c>
      <c r="S341">
        <v>38.049999999999997</v>
      </c>
      <c r="T341">
        <v>127352.70696452</v>
      </c>
      <c r="U341" s="1">
        <v>182.99268488830501</v>
      </c>
      <c r="V341">
        <v>241343.935671507</v>
      </c>
      <c r="W341" s="1">
        <v>0.88127603083667905</v>
      </c>
      <c r="X341">
        <v>6.6547817326087999E-2</v>
      </c>
      <c r="Y341">
        <v>5.2176151837233099E-2</v>
      </c>
      <c r="Z341">
        <v>0.11872396916332099</v>
      </c>
      <c r="AA341">
        <v>241.34393567150701</v>
      </c>
      <c r="AB341">
        <v>5832.6742159139603</v>
      </c>
      <c r="AC341" s="1">
        <v>817.21239135980295</v>
      </c>
      <c r="AD341">
        <v>160620.17467006901</v>
      </c>
      <c r="AE341" s="1">
        <v>182</v>
      </c>
      <c r="AF341">
        <v>51881</v>
      </c>
      <c r="AG341" s="1">
        <v>87435.886562745494</v>
      </c>
      <c r="AH341" s="1">
        <v>41.789990220035001</v>
      </c>
      <c r="AI341">
        <v>23.166199994945099</v>
      </c>
      <c r="AJ341">
        <v>23.610393877067199</v>
      </c>
      <c r="AK341">
        <v>4.5599999999999996</v>
      </c>
      <c r="AL341">
        <v>4.5599999999999996</v>
      </c>
      <c r="AM341">
        <v>4.5599999999999996</v>
      </c>
      <c r="AN341">
        <v>0</v>
      </c>
      <c r="AO341">
        <v>0.46866044427811698</v>
      </c>
      <c r="AP341">
        <v>1836.1307308657199</v>
      </c>
      <c r="AQ341" s="1">
        <v>2153.3185274881198</v>
      </c>
      <c r="AR341" s="1">
        <v>9213.39378241536</v>
      </c>
      <c r="AS341" s="1">
        <v>1118.80768745923</v>
      </c>
      <c r="AT341" s="1">
        <v>458.97723612501602</v>
      </c>
      <c r="AU341">
        <v>14780.6279643534</v>
      </c>
      <c r="AV341" s="1">
        <v>4649.3546642682004</v>
      </c>
      <c r="AW341" s="1">
        <v>0.32773212130000001</v>
      </c>
      <c r="AX341">
        <v>5039.4816046852002</v>
      </c>
      <c r="AY341" s="1">
        <v>0.35523209480000001</v>
      </c>
      <c r="AZ341">
        <v>3699.9246521322998</v>
      </c>
      <c r="BA341">
        <v>0.26080698130000002</v>
      </c>
      <c r="BB341">
        <v>797.68697811950005</v>
      </c>
      <c r="BC341" s="1">
        <v>5.6228802600000002E-2</v>
      </c>
      <c r="BD341">
        <v>14186.447899205201</v>
      </c>
      <c r="BE341" s="1">
        <v>0.65054522631333001</v>
      </c>
      <c r="BF341">
        <v>0.229723782636052</v>
      </c>
      <c r="BG341">
        <v>8.4181697761175095E-2</v>
      </c>
      <c r="BH341">
        <v>2.6307931790645001E-2</v>
      </c>
      <c r="BI341">
        <v>9.2413614987978503E-3</v>
      </c>
    </row>
    <row r="342" spans="1:61" x14ac:dyDescent="0.25">
      <c r="A342" t="s">
        <v>1734</v>
      </c>
      <c r="B342" t="s">
        <v>1118</v>
      </c>
      <c r="C342">
        <v>68</v>
      </c>
      <c r="D342">
        <v>60.3051201176471</v>
      </c>
      <c r="E342">
        <v>4100.7481680000001</v>
      </c>
      <c r="F342">
        <v>9.0882310487428401E-3</v>
      </c>
      <c r="G342">
        <v>1.5977246425314898E-2</v>
      </c>
      <c r="H342" t="e">
        <v>#N/A</v>
      </c>
      <c r="I342">
        <v>3.5573701798857403E-2</v>
      </c>
      <c r="J342">
        <v>0.90057447473826802</v>
      </c>
      <c r="K342">
        <v>3.7093830831819302E-2</v>
      </c>
      <c r="L342">
        <v>0.37621536828401198</v>
      </c>
      <c r="M342">
        <v>1.62867418859713E-2</v>
      </c>
      <c r="N342">
        <v>0.14826584827894301</v>
      </c>
      <c r="O342">
        <v>69739.991336157094</v>
      </c>
      <c r="P342" s="1">
        <v>0.25396825396825401</v>
      </c>
      <c r="Q342">
        <v>0.202380952380952</v>
      </c>
      <c r="R342">
        <v>0.54365079365079405</v>
      </c>
      <c r="S342">
        <v>17.5</v>
      </c>
      <c r="T342">
        <v>134001.20000000001</v>
      </c>
      <c r="U342" s="1">
        <v>234.32846674285699</v>
      </c>
      <c r="V342">
        <v>260875.96120825701</v>
      </c>
      <c r="W342" s="1">
        <v>0.71526550780752896</v>
      </c>
      <c r="X342">
        <v>0.19856554197696</v>
      </c>
      <c r="Y342">
        <v>8.61689502155112E-2</v>
      </c>
      <c r="Z342">
        <v>0.28473449219247099</v>
      </c>
      <c r="AA342">
        <v>260.87596120825702</v>
      </c>
      <c r="AB342">
        <v>5711.6377403451397</v>
      </c>
      <c r="AC342" s="1">
        <v>522.17662296593903</v>
      </c>
      <c r="AD342">
        <v>188618.74211039499</v>
      </c>
      <c r="AE342" s="1">
        <v>287</v>
      </c>
      <c r="AF342">
        <v>49811</v>
      </c>
      <c r="AG342" s="1">
        <v>79537.027423375897</v>
      </c>
      <c r="AH342" s="1">
        <v>41.679999835109498</v>
      </c>
      <c r="AI342">
        <v>19.999999477248199</v>
      </c>
      <c r="AJ342">
        <v>20.130597116806101</v>
      </c>
      <c r="AK342">
        <v>0.5</v>
      </c>
      <c r="AL342">
        <v>0.32716200000000001</v>
      </c>
      <c r="AM342">
        <v>0.36738300000000002</v>
      </c>
      <c r="AN342">
        <v>1652.1965510758</v>
      </c>
      <c r="AO342">
        <v>0.83820569878815299</v>
      </c>
      <c r="AP342">
        <v>1743.2282176660599</v>
      </c>
      <c r="AQ342" s="1">
        <v>2123.9923675313098</v>
      </c>
      <c r="AR342" s="1">
        <v>9123.5512660723107</v>
      </c>
      <c r="AS342" s="1">
        <v>1163.6099912780601</v>
      </c>
      <c r="AT342">
        <v>168.369695410177</v>
      </c>
      <c r="AU342">
        <v>14322.7515379579</v>
      </c>
      <c r="AV342" s="1">
        <v>5533.8683465399999</v>
      </c>
      <c r="AW342" s="1">
        <v>0.36333655459999997</v>
      </c>
      <c r="AX342">
        <v>7329.0673462199002</v>
      </c>
      <c r="AY342" s="1">
        <v>0.48120372789999999</v>
      </c>
      <c r="AZ342">
        <v>1274.7851537411</v>
      </c>
      <c r="BA342">
        <v>8.3698421499999995E-2</v>
      </c>
      <c r="BB342">
        <v>1092.9744306322</v>
      </c>
      <c r="BC342" s="1">
        <v>7.1761295899999994E-2</v>
      </c>
      <c r="BD342">
        <v>15230.6952771332</v>
      </c>
      <c r="BE342" s="1">
        <v>0.51826648378740003</v>
      </c>
      <c r="BF342">
        <v>0.19136745712550601</v>
      </c>
      <c r="BG342">
        <v>0.24760116037371899</v>
      </c>
      <c r="BH342">
        <v>2.4994073073721399E-2</v>
      </c>
      <c r="BI342">
        <v>1.7770825639653501E-2</v>
      </c>
    </row>
    <row r="343" spans="1:61" x14ac:dyDescent="0.25">
      <c r="A343" t="s">
        <v>1920</v>
      </c>
      <c r="B343" t="s">
        <v>1146</v>
      </c>
      <c r="C343">
        <v>24</v>
      </c>
      <c r="D343">
        <v>75.175613041666693</v>
      </c>
      <c r="E343">
        <v>1804.2147130000001</v>
      </c>
      <c r="F343" t="e">
        <v>#N/A</v>
      </c>
      <c r="G343">
        <v>1.34861178033475E-2</v>
      </c>
      <c r="H343" t="e">
        <v>#N/A</v>
      </c>
      <c r="I343">
        <v>3.2265496059969298E-2</v>
      </c>
      <c r="J343">
        <v>0.89396241444027802</v>
      </c>
      <c r="K343">
        <v>5.5090619702859799E-2</v>
      </c>
      <c r="L343">
        <v>0.41984108593228903</v>
      </c>
      <c r="M343" t="e">
        <v>#N/A</v>
      </c>
      <c r="N343">
        <v>0.194160673292608</v>
      </c>
      <c r="O343">
        <v>74164.971061935299</v>
      </c>
      <c r="P343" s="1">
        <v>0.155555555555556</v>
      </c>
      <c r="Q343">
        <v>0.20740740740740701</v>
      </c>
      <c r="R343">
        <v>0.63703703703703696</v>
      </c>
      <c r="S343">
        <v>17.010000000000002</v>
      </c>
      <c r="T343">
        <v>96022.784832451507</v>
      </c>
      <c r="U343" s="1">
        <v>106.06788436214001</v>
      </c>
      <c r="V343">
        <v>290955.22069384699</v>
      </c>
      <c r="W343" s="1">
        <v>0.77013029671697997</v>
      </c>
      <c r="X343">
        <v>8.06230450239529E-2</v>
      </c>
      <c r="Y343">
        <v>0.14924665825906699</v>
      </c>
      <c r="Z343">
        <v>0.22986970328302</v>
      </c>
      <c r="AA343">
        <v>290.95522069384702</v>
      </c>
      <c r="AB343">
        <v>7659.1283179498196</v>
      </c>
      <c r="AC343" s="1">
        <v>818.52581589051704</v>
      </c>
      <c r="AD343">
        <v>209995.588246792</v>
      </c>
      <c r="AE343" s="1">
        <v>364</v>
      </c>
      <c r="AF343">
        <v>56502</v>
      </c>
      <c r="AG343" s="1">
        <v>110572.194282886</v>
      </c>
      <c r="AH343" s="1">
        <v>44.899988372150901</v>
      </c>
      <c r="AI343">
        <v>22.203598833254201</v>
      </c>
      <c r="AJ343">
        <v>31.2967833825425</v>
      </c>
      <c r="AK343">
        <v>0.5</v>
      </c>
      <c r="AL343">
        <v>0.34501900000000002</v>
      </c>
      <c r="AM343">
        <v>0.40160000000000001</v>
      </c>
      <c r="AN343">
        <v>0</v>
      </c>
      <c r="AO343">
        <v>0.36470872201218602</v>
      </c>
      <c r="AP343">
        <v>2110.92273140109</v>
      </c>
      <c r="AQ343" s="1">
        <v>2681.84203084924</v>
      </c>
      <c r="AR343" s="1">
        <v>8867.2171691795702</v>
      </c>
      <c r="AS343" s="1">
        <v>1156.5795550631899</v>
      </c>
      <c r="AT343">
        <v>532.97390996278796</v>
      </c>
      <c r="AU343">
        <v>15349.5353964559</v>
      </c>
      <c r="AV343" s="1">
        <v>4312.7318987412</v>
      </c>
      <c r="AW343" s="1">
        <v>0.27947783739999998</v>
      </c>
      <c r="AX343">
        <v>6540.7342444241003</v>
      </c>
      <c r="AY343" s="1">
        <v>0.42385900729999998</v>
      </c>
      <c r="AZ343">
        <v>3577.4216149000999</v>
      </c>
      <c r="BA343">
        <v>0.23182754689999999</v>
      </c>
      <c r="BB343">
        <v>1000.5036506524</v>
      </c>
      <c r="BC343" s="1">
        <v>6.4835608399999994E-2</v>
      </c>
      <c r="BD343">
        <v>15431.3914087178</v>
      </c>
      <c r="BE343" s="1">
        <v>0.57219389246268104</v>
      </c>
      <c r="BF343">
        <v>0.20748688234915499</v>
      </c>
      <c r="BG343">
        <v>0.175351005653024</v>
      </c>
      <c r="BH343">
        <v>3.22249050533433E-2</v>
      </c>
      <c r="BI343">
        <v>1.27433144817972E-2</v>
      </c>
    </row>
    <row r="344" spans="1:61" x14ac:dyDescent="0.25">
      <c r="A344" t="s">
        <v>1279</v>
      </c>
      <c r="B344" t="s">
        <v>639</v>
      </c>
      <c r="C344">
        <v>61</v>
      </c>
      <c r="D344">
        <v>9.0988511803278698</v>
      </c>
      <c r="E344">
        <v>555.02992200000006</v>
      </c>
      <c r="F344" t="e">
        <v>#N/A</v>
      </c>
      <c r="G344" t="e">
        <v>#N/A</v>
      </c>
      <c r="H344" t="e">
        <v>#N/A</v>
      </c>
      <c r="I344">
        <v>9.7561271783602604E-2</v>
      </c>
      <c r="J344">
        <v>0.83786059399512303</v>
      </c>
      <c r="K344">
        <v>4.8553402061325898E-2</v>
      </c>
      <c r="L344">
        <v>0.46332781448540999</v>
      </c>
      <c r="M344" t="e">
        <v>#N/A</v>
      </c>
      <c r="N344">
        <v>0.110886916147707</v>
      </c>
      <c r="O344">
        <v>66728.797268152397</v>
      </c>
      <c r="P344" s="1">
        <v>0.14285714285714299</v>
      </c>
      <c r="Q344">
        <v>0.122448979591837</v>
      </c>
      <c r="R344">
        <v>0.73469387755102</v>
      </c>
      <c r="S344">
        <v>4.3</v>
      </c>
      <c r="T344">
        <v>96754.139534883696</v>
      </c>
      <c r="U344" s="1">
        <v>129.07672604651199</v>
      </c>
      <c r="V344">
        <v>367485.268659083</v>
      </c>
      <c r="W344" s="1">
        <v>0.52024716750867295</v>
      </c>
      <c r="X344">
        <v>4.0288270574625099E-2</v>
      </c>
      <c r="Y344">
        <v>0.43946456191670202</v>
      </c>
      <c r="Z344">
        <v>0.479752832491327</v>
      </c>
      <c r="AA344">
        <v>367.48526865908298</v>
      </c>
      <c r="AB344">
        <v>9160.7601652870908</v>
      </c>
      <c r="AC344" s="1">
        <v>583.20837700710501</v>
      </c>
      <c r="AD344">
        <v>326546.43869839102</v>
      </c>
      <c r="AE344" s="1">
        <v>545</v>
      </c>
      <c r="AF344">
        <v>43441</v>
      </c>
      <c r="AG344" s="1">
        <v>95421.676018704107</v>
      </c>
      <c r="AH344" s="1">
        <v>26.5577723476394</v>
      </c>
      <c r="AI344">
        <v>23.6568626582497</v>
      </c>
      <c r="AJ344">
        <v>23.570687114309699</v>
      </c>
      <c r="AK344">
        <v>0</v>
      </c>
      <c r="AL344">
        <v>0</v>
      </c>
      <c r="AM344">
        <v>0</v>
      </c>
      <c r="AN344">
        <v>2607.2576317786302</v>
      </c>
      <c r="AO344" s="1">
        <v>1.3081557873743701</v>
      </c>
      <c r="AP344">
        <v>2222.14634042739</v>
      </c>
      <c r="AQ344" s="1">
        <v>3503.65267334182</v>
      </c>
      <c r="AR344" s="1">
        <v>8601.7413670176793</v>
      </c>
      <c r="AS344" s="1">
        <v>1073.6504580738599</v>
      </c>
      <c r="AT344">
        <v>703.58676986787702</v>
      </c>
      <c r="AU344">
        <v>16104.7776087286</v>
      </c>
      <c r="AV344" s="1">
        <v>7212.8298060296001</v>
      </c>
      <c r="AW344" s="1">
        <v>0.35722974400000002</v>
      </c>
      <c r="AX344">
        <v>9962.4438975236008</v>
      </c>
      <c r="AY344" s="1">
        <v>0.49340985139999999</v>
      </c>
      <c r="AZ344">
        <v>1886.9584135657001</v>
      </c>
      <c r="BA344" s="1">
        <v>9.3455368999999996E-2</v>
      </c>
      <c r="BB344">
        <v>1128.7792076675</v>
      </c>
      <c r="BC344" s="1">
        <v>5.59050356E-2</v>
      </c>
      <c r="BD344">
        <v>20191.011324786399</v>
      </c>
      <c r="BE344" s="1">
        <v>0.52897923322597895</v>
      </c>
      <c r="BF344">
        <v>0.25355528094944302</v>
      </c>
      <c r="BG344">
        <v>0.14891660369880499</v>
      </c>
      <c r="BH344">
        <v>5.3566236551863801E-2</v>
      </c>
      <c r="BI344">
        <v>1.4982645573909799E-2</v>
      </c>
    </row>
    <row r="345" spans="1:61" x14ac:dyDescent="0.25">
      <c r="A345" t="s">
        <v>1281</v>
      </c>
      <c r="B345" t="s">
        <v>642</v>
      </c>
      <c r="C345">
        <v>57</v>
      </c>
      <c r="D345">
        <v>10.6221903333333</v>
      </c>
      <c r="E345">
        <v>605.46484899999996</v>
      </c>
      <c r="F345" t="e">
        <v>#N/A</v>
      </c>
      <c r="G345" t="e">
        <v>#N/A</v>
      </c>
      <c r="H345" t="e">
        <v>#N/A</v>
      </c>
      <c r="I345" t="e">
        <v>#N/A</v>
      </c>
      <c r="J345">
        <v>0.958871300651853</v>
      </c>
      <c r="K345">
        <v>2.0945106426672602E-2</v>
      </c>
      <c r="L345">
        <v>0.28546274768750202</v>
      </c>
      <c r="M345" t="e">
        <v>#N/A</v>
      </c>
      <c r="N345">
        <v>9.6010815122608104E-2</v>
      </c>
      <c r="O345">
        <v>60529.7544144981</v>
      </c>
      <c r="P345" s="1">
        <v>0.26315789473684198</v>
      </c>
      <c r="Q345">
        <v>0.157894736842105</v>
      </c>
      <c r="R345">
        <v>0.57894736842105299</v>
      </c>
      <c r="S345">
        <v>7.9</v>
      </c>
      <c r="T345">
        <v>76401.873417721494</v>
      </c>
      <c r="U345" s="1">
        <v>76.641120126582294</v>
      </c>
      <c r="V345">
        <v>203694.43445592999</v>
      </c>
      <c r="W345" s="1">
        <v>0.89285259639558401</v>
      </c>
      <c r="X345">
        <v>4.1055196545328597E-2</v>
      </c>
      <c r="Y345">
        <v>6.6092207059087596E-2</v>
      </c>
      <c r="Z345">
        <v>0.10714740360441601</v>
      </c>
      <c r="AA345">
        <v>203.69443445593001</v>
      </c>
      <c r="AB345">
        <v>4221.0328216758298</v>
      </c>
      <c r="AC345" s="1">
        <v>502.84633451941301</v>
      </c>
      <c r="AD345">
        <v>175927.88060213299</v>
      </c>
      <c r="AE345" s="1">
        <v>244</v>
      </c>
      <c r="AF345">
        <v>48229</v>
      </c>
      <c r="AG345" s="1">
        <v>79903.189944134094</v>
      </c>
      <c r="AH345" s="1">
        <v>30.929906736971802</v>
      </c>
      <c r="AI345">
        <v>20</v>
      </c>
      <c r="AJ345">
        <v>19.999881500909499</v>
      </c>
      <c r="AK345">
        <v>0.47</v>
      </c>
      <c r="AL345">
        <v>0.47</v>
      </c>
      <c r="AM345">
        <v>0.47</v>
      </c>
      <c r="AN345">
        <v>3852.2666903822201</v>
      </c>
      <c r="AO345" s="1">
        <v>1.4983094616083401</v>
      </c>
      <c r="AP345">
        <v>2303.4381142083398</v>
      </c>
      <c r="AQ345" s="1">
        <v>2286.9566949872601</v>
      </c>
      <c r="AR345" s="1">
        <v>8383.1241869501191</v>
      </c>
      <c r="AS345" s="1">
        <v>565.39384667069305</v>
      </c>
      <c r="AT345">
        <v>371.35098820575797</v>
      </c>
      <c r="AU345">
        <v>13910.263831022199</v>
      </c>
      <c r="AV345" s="1">
        <v>9685.7312823179</v>
      </c>
      <c r="AW345" s="1">
        <v>0.50104772480000004</v>
      </c>
      <c r="AX345">
        <v>7641.0658557132001</v>
      </c>
      <c r="AY345" s="1">
        <v>0.39527615929999999</v>
      </c>
      <c r="AZ345">
        <v>1102.5449438492001</v>
      </c>
      <c r="BA345">
        <v>5.70352015E-2</v>
      </c>
      <c r="BB345">
        <v>901.61344143320002</v>
      </c>
      <c r="BC345" s="1">
        <v>4.6640914399999997E-2</v>
      </c>
      <c r="BD345">
        <v>19330.9555233135</v>
      </c>
      <c r="BE345" s="1">
        <v>0.55842092121882503</v>
      </c>
      <c r="BF345">
        <v>0.22404294324598001</v>
      </c>
      <c r="BG345">
        <v>0.17197688253669399</v>
      </c>
      <c r="BH345">
        <v>3.0597856378455399E-2</v>
      </c>
      <c r="BI345">
        <v>1.49613966200447E-2</v>
      </c>
    </row>
    <row r="346" spans="1:61" x14ac:dyDescent="0.25">
      <c r="A346" t="s">
        <v>1378</v>
      </c>
      <c r="B346" t="s">
        <v>745</v>
      </c>
      <c r="C346">
        <v>101</v>
      </c>
      <c r="D346">
        <v>4.9933972376237596</v>
      </c>
      <c r="E346">
        <v>504.33312100000001</v>
      </c>
      <c r="F346" t="e">
        <v>#N/A</v>
      </c>
      <c r="G346">
        <v>3.79965390791095E-2</v>
      </c>
      <c r="H346" t="e">
        <v>#N/A</v>
      </c>
      <c r="I346">
        <v>4.6080317067962798E-2</v>
      </c>
      <c r="J346">
        <v>0.89815056912237601</v>
      </c>
      <c r="K346" t="e">
        <v>#N/A</v>
      </c>
      <c r="L346">
        <v>0.47641747662009598</v>
      </c>
      <c r="M346" t="e">
        <v>#N/A</v>
      </c>
      <c r="N346">
        <v>0.17905576917100899</v>
      </c>
      <c r="O346">
        <v>58183.596336738301</v>
      </c>
      <c r="P346" s="1">
        <v>0.204545454545455</v>
      </c>
      <c r="Q346">
        <v>0.22727272727272699</v>
      </c>
      <c r="R346">
        <v>0.56818181818181801</v>
      </c>
      <c r="S346">
        <v>7.39</v>
      </c>
      <c r="T346">
        <v>81159.783491204304</v>
      </c>
      <c r="U346" s="1">
        <v>68.245347902570998</v>
      </c>
      <c r="V346">
        <v>320964.99963959301</v>
      </c>
      <c r="W346" s="1">
        <v>0.85838688139265495</v>
      </c>
      <c r="X346">
        <v>8.4712251459907406E-2</v>
      </c>
      <c r="Y346">
        <v>5.6900867147437799E-2</v>
      </c>
      <c r="Z346">
        <v>0.14161311860734499</v>
      </c>
      <c r="AA346">
        <v>320.96499963959297</v>
      </c>
      <c r="AB346">
        <v>6853.5574128989201</v>
      </c>
      <c r="AC346" s="1">
        <v>817.84341108146305</v>
      </c>
      <c r="AD346">
        <v>208345.01103590699</v>
      </c>
      <c r="AE346" s="1">
        <v>359</v>
      </c>
      <c r="AF346">
        <v>46026</v>
      </c>
      <c r="AG346" s="1">
        <v>76632.711855396105</v>
      </c>
      <c r="AH346" s="1">
        <v>32.799897510837901</v>
      </c>
      <c r="AI346">
        <v>20.000295070381501</v>
      </c>
      <c r="AJ346">
        <v>27.370785369713399</v>
      </c>
      <c r="AK346">
        <v>1.7</v>
      </c>
      <c r="AL346">
        <v>0.87714700000000001</v>
      </c>
      <c r="AM346">
        <v>1.606204</v>
      </c>
      <c r="AN346">
        <v>4856.4054749043498</v>
      </c>
      <c r="AO346">
        <v>1.6164865344696999</v>
      </c>
      <c r="AP346">
        <v>3950.10384416137</v>
      </c>
      <c r="AQ346" s="1">
        <v>5187.7056276064004</v>
      </c>
      <c r="AR346" s="1">
        <v>10272.4794273426</v>
      </c>
      <c r="AS346" s="1">
        <v>1178.71378112404</v>
      </c>
      <c r="AT346">
        <v>650.54833073317002</v>
      </c>
      <c r="AU346">
        <v>21239.5510109676</v>
      </c>
      <c r="AV346" s="1">
        <v>8087.3291739952001</v>
      </c>
      <c r="AW346" s="1">
        <v>0.36452367089999999</v>
      </c>
      <c r="AX346">
        <v>11314.4770932226</v>
      </c>
      <c r="AY346" s="1">
        <v>0.50998229890000002</v>
      </c>
      <c r="AZ346">
        <v>1632.9137281553001</v>
      </c>
      <c r="BA346">
        <v>7.3601023700000004E-2</v>
      </c>
      <c r="BB346">
        <v>1151.2992401746001</v>
      </c>
      <c r="BC346" s="1">
        <v>5.1893006499999998E-2</v>
      </c>
      <c r="BD346">
        <v>22186.019235547701</v>
      </c>
      <c r="BE346" s="1">
        <v>0.52335268977143301</v>
      </c>
      <c r="BF346">
        <v>0.23324663091373099</v>
      </c>
      <c r="BG346">
        <v>0.12067562397548</v>
      </c>
      <c r="BH346">
        <v>2.73714687978521E-2</v>
      </c>
      <c r="BI346">
        <v>9.5353586541502403E-2</v>
      </c>
    </row>
    <row r="347" spans="1:61" x14ac:dyDescent="0.25">
      <c r="A347" t="s">
        <v>1532</v>
      </c>
      <c r="B347" t="s">
        <v>904</v>
      </c>
      <c r="C347">
        <v>49</v>
      </c>
      <c r="D347">
        <v>31.582213632653101</v>
      </c>
      <c r="E347">
        <v>1547.528468</v>
      </c>
      <c r="F347">
        <v>1.27511287570055E-2</v>
      </c>
      <c r="G347">
        <v>1.1688476113606501E-2</v>
      </c>
      <c r="H347" t="e">
        <v>#N/A</v>
      </c>
      <c r="I347">
        <v>6.8264311438135397E-2</v>
      </c>
      <c r="J347">
        <v>0.88244281899015897</v>
      </c>
      <c r="K347">
        <v>2.4853264701094099E-2</v>
      </c>
      <c r="L347">
        <v>0.25885033780303501</v>
      </c>
      <c r="M347">
        <v>1.65124904124395E-2</v>
      </c>
      <c r="N347">
        <v>6.3303457046652106E-2</v>
      </c>
      <c r="O347">
        <v>65605.447198906899</v>
      </c>
      <c r="P347" s="1">
        <v>0.11224489795918401</v>
      </c>
      <c r="Q347">
        <v>0.13265306122449</v>
      </c>
      <c r="R347">
        <v>0.75510204081632604</v>
      </c>
      <c r="S347">
        <v>13.18</v>
      </c>
      <c r="T347">
        <v>100450.242792109</v>
      </c>
      <c r="U347" s="1">
        <v>117.41490652503801</v>
      </c>
      <c r="V347">
        <v>194054.34937691901</v>
      </c>
      <c r="W347" s="1">
        <v>0.75279568616707604</v>
      </c>
      <c r="X347">
        <v>0.13729292152438699</v>
      </c>
      <c r="Y347">
        <v>0.109911392308537</v>
      </c>
      <c r="Z347">
        <v>0.24720431383292399</v>
      </c>
      <c r="AA347">
        <v>194.05434937691899</v>
      </c>
      <c r="AB347">
        <v>5036.9981303633103</v>
      </c>
      <c r="AC347" s="1">
        <v>470.77515862538598</v>
      </c>
      <c r="AD347">
        <v>167816.995594557</v>
      </c>
      <c r="AE347" s="1">
        <v>209</v>
      </c>
      <c r="AF347">
        <v>54258</v>
      </c>
      <c r="AG347" s="1">
        <v>114881.914641375</v>
      </c>
      <c r="AH347" s="1">
        <v>35.559988972002799</v>
      </c>
      <c r="AI347">
        <v>24.766398857901301</v>
      </c>
      <c r="AJ347">
        <v>24.794795984448101</v>
      </c>
      <c r="AK347">
        <v>0.5</v>
      </c>
      <c r="AL347">
        <v>0.39572000000000002</v>
      </c>
      <c r="AM347">
        <v>0.42027500000000001</v>
      </c>
      <c r="AN347">
        <v>1840.5804990981301</v>
      </c>
      <c r="AO347" s="1">
        <v>0.82389799791577201</v>
      </c>
      <c r="AP347">
        <v>1616.79744297925</v>
      </c>
      <c r="AQ347" s="1">
        <v>2192.56116456786</v>
      </c>
      <c r="AR347" s="1">
        <v>6499.0009605432397</v>
      </c>
      <c r="AS347" s="1">
        <v>591.39987982437594</v>
      </c>
      <c r="AT347" s="1">
        <v>568.39572142849897</v>
      </c>
      <c r="AU347">
        <v>11468.155169343199</v>
      </c>
      <c r="AV347" s="1">
        <v>5927.3334036420001</v>
      </c>
      <c r="AW347" s="1">
        <v>0.41649195900000002</v>
      </c>
      <c r="AX347">
        <v>6539.7917683326996</v>
      </c>
      <c r="AY347" s="1">
        <v>0.45952715989999998</v>
      </c>
      <c r="AZ347">
        <v>1187.7971827289</v>
      </c>
      <c r="BA347" s="1">
        <v>8.3462147599999995E-2</v>
      </c>
      <c r="BB347">
        <v>576.64508859440002</v>
      </c>
      <c r="BC347" s="1">
        <v>4.0518733500000001E-2</v>
      </c>
      <c r="BD347">
        <v>14231.567443297999</v>
      </c>
      <c r="BE347" s="1">
        <v>0.54773340401820803</v>
      </c>
      <c r="BF347">
        <v>0.21763038563460199</v>
      </c>
      <c r="BG347">
        <v>0.18621631702254501</v>
      </c>
      <c r="BH347">
        <v>3.5718585365592498E-2</v>
      </c>
      <c r="BI347">
        <v>1.27013079590532E-2</v>
      </c>
    </row>
    <row r="348" spans="1:61" x14ac:dyDescent="0.25">
      <c r="A348" t="s">
        <v>1576</v>
      </c>
      <c r="B348" t="s">
        <v>952</v>
      </c>
      <c r="C348">
        <v>102</v>
      </c>
      <c r="D348">
        <v>5.8292704509803901</v>
      </c>
      <c r="E348">
        <v>594.58558600000003</v>
      </c>
      <c r="F348" t="e">
        <v>#N/A</v>
      </c>
      <c r="G348" t="e">
        <v>#N/A</v>
      </c>
      <c r="H348" t="e">
        <v>#N/A</v>
      </c>
      <c r="I348">
        <v>0.13493295354556201</v>
      </c>
      <c r="J348">
        <v>0.83067516751822601</v>
      </c>
      <c r="K348" t="e">
        <v>#N/A</v>
      </c>
      <c r="L348">
        <v>0.448770508191567</v>
      </c>
      <c r="M348">
        <v>3.84430612185011E-2</v>
      </c>
      <c r="N348">
        <v>0.143233093743767</v>
      </c>
      <c r="O348">
        <v>63693.030933967901</v>
      </c>
      <c r="P348" s="1">
        <v>0.219178082191781</v>
      </c>
      <c r="Q348">
        <v>8.2191780821917804E-2</v>
      </c>
      <c r="R348">
        <v>0.69863013698630105</v>
      </c>
      <c r="S348">
        <v>6.18</v>
      </c>
      <c r="T348">
        <v>86221.715210355993</v>
      </c>
      <c r="U348" s="1">
        <v>96.211259870550194</v>
      </c>
      <c r="V348">
        <v>265338.10054386302</v>
      </c>
      <c r="W348" s="1">
        <v>0.87227138181236696</v>
      </c>
      <c r="X348">
        <v>3.9482598967167902E-2</v>
      </c>
      <c r="Y348">
        <v>8.8246019220465502E-2</v>
      </c>
      <c r="Z348">
        <v>0.12772861818763301</v>
      </c>
      <c r="AA348">
        <v>265.33810054386402</v>
      </c>
      <c r="AB348">
        <v>5528.7852201650903</v>
      </c>
      <c r="AC348" s="1">
        <v>598.82990503574001</v>
      </c>
      <c r="AD348">
        <v>199930.88715806999</v>
      </c>
      <c r="AE348" s="1">
        <v>325</v>
      </c>
      <c r="AF348">
        <v>43954.5</v>
      </c>
      <c r="AG348" s="1">
        <v>72279.5877598152</v>
      </c>
      <c r="AH348" s="1">
        <v>28.329923920288699</v>
      </c>
      <c r="AI348">
        <v>19.892417211938099</v>
      </c>
      <c r="AJ348">
        <v>24.9519186003577</v>
      </c>
      <c r="AK348">
        <v>3.36</v>
      </c>
      <c r="AL348">
        <v>1.164596</v>
      </c>
      <c r="AM348">
        <v>2.8638620000000001</v>
      </c>
      <c r="AN348">
        <v>3280.49299533474</v>
      </c>
      <c r="AO348">
        <v>1.74760120070012</v>
      </c>
      <c r="AP348">
        <v>1679.16196340488</v>
      </c>
      <c r="AQ348" s="1">
        <v>4590.3714019734098</v>
      </c>
      <c r="AR348" s="1">
        <v>11718.7012501847</v>
      </c>
      <c r="AS348" s="1">
        <v>729.01087783853495</v>
      </c>
      <c r="AT348">
        <v>442.18443263775998</v>
      </c>
      <c r="AU348">
        <v>19159.429926039302</v>
      </c>
      <c r="AV348" s="1">
        <v>10418.681306869101</v>
      </c>
      <c r="AW348" s="1">
        <v>0.4762487869</v>
      </c>
      <c r="AX348">
        <v>8246.9182759963005</v>
      </c>
      <c r="AY348" s="1">
        <v>0.3769752341</v>
      </c>
      <c r="AZ348">
        <v>2195.6692485047001</v>
      </c>
      <c r="BA348" s="1">
        <v>0.10036633089999999</v>
      </c>
      <c r="BB348">
        <v>1015.2830764926</v>
      </c>
      <c r="BC348" s="1">
        <v>4.6409648099999999E-2</v>
      </c>
      <c r="BD348">
        <v>21876.5519078627</v>
      </c>
      <c r="BE348" s="1">
        <v>0.48745742589797603</v>
      </c>
      <c r="BF348">
        <v>0.22637694822031301</v>
      </c>
      <c r="BG348">
        <v>0.139111705061746</v>
      </c>
      <c r="BH348">
        <v>4.92503919231718E-2</v>
      </c>
      <c r="BI348">
        <v>9.7803528896792197E-2</v>
      </c>
    </row>
    <row r="349" spans="1:61" x14ac:dyDescent="0.25">
      <c r="A349" t="s">
        <v>1784</v>
      </c>
      <c r="B349" t="s">
        <v>1172</v>
      </c>
      <c r="C349">
        <v>48</v>
      </c>
      <c r="D349">
        <v>21.313011895833299</v>
      </c>
      <c r="E349">
        <v>1023.024571</v>
      </c>
      <c r="F349">
        <v>2.1613907073895499E-2</v>
      </c>
      <c r="G349" t="e">
        <v>#N/A</v>
      </c>
      <c r="H349" t="e">
        <v>#N/A</v>
      </c>
      <c r="I349">
        <v>5.0734445198136802E-2</v>
      </c>
      <c r="J349">
        <v>0.89727778735469499</v>
      </c>
      <c r="K349">
        <v>2.4580888367488299E-2</v>
      </c>
      <c r="L349">
        <v>0.215078839397605</v>
      </c>
      <c r="M349">
        <v>2.9182682198607701E-2</v>
      </c>
      <c r="N349">
        <v>9.6452240217164698E-2</v>
      </c>
      <c r="O349">
        <v>58701.137587821999</v>
      </c>
      <c r="P349" s="1">
        <v>0.265822784810127</v>
      </c>
      <c r="Q349">
        <v>0.164556962025316</v>
      </c>
      <c r="R349">
        <v>0.569620253164557</v>
      </c>
      <c r="S349">
        <v>12.13</v>
      </c>
      <c r="T349">
        <v>89701.088211046997</v>
      </c>
      <c r="U349" s="1">
        <v>84.338381780709</v>
      </c>
      <c r="V349">
        <v>391797.91117646598</v>
      </c>
      <c r="W349" s="1">
        <v>0.56752938964528299</v>
      </c>
      <c r="X349">
        <v>0.318954428520073</v>
      </c>
      <c r="Y349">
        <v>0.113516181834644</v>
      </c>
      <c r="Z349">
        <v>0.43247061035471701</v>
      </c>
      <c r="AA349">
        <v>391.79791117646602</v>
      </c>
      <c r="AB349">
        <v>10093.4692017285</v>
      </c>
      <c r="AC349" s="1">
        <v>716.36815065314795</v>
      </c>
      <c r="AD349">
        <v>332432.17474225099</v>
      </c>
      <c r="AE349" s="1">
        <v>552</v>
      </c>
      <c r="AF349">
        <v>53419</v>
      </c>
      <c r="AG349" s="1">
        <v>100727.491198659</v>
      </c>
      <c r="AH349" s="1">
        <v>34.499992637270402</v>
      </c>
      <c r="AI349">
        <v>23.1999964831532</v>
      </c>
      <c r="AJ349">
        <v>27.210594936162298</v>
      </c>
      <c r="AK349">
        <v>1.5</v>
      </c>
      <c r="AL349">
        <v>0.87523200000000001</v>
      </c>
      <c r="AM349">
        <v>1.193419</v>
      </c>
      <c r="AN349">
        <v>3524.10897274529</v>
      </c>
      <c r="AO349" s="1">
        <v>0.94614734382550003</v>
      </c>
      <c r="AP349">
        <v>2104.9291395758701</v>
      </c>
      <c r="AQ349" s="1">
        <v>2980.0302616582999</v>
      </c>
      <c r="AR349" s="1">
        <v>8225.4588780546492</v>
      </c>
      <c r="AS349" s="1">
        <v>658.20145389254799</v>
      </c>
      <c r="AT349">
        <v>407.44184628191101</v>
      </c>
      <c r="AU349" s="1">
        <v>14376.061579463299</v>
      </c>
      <c r="AV349" s="1">
        <v>2154.5085907046</v>
      </c>
      <c r="AW349" s="1">
        <v>0.12316424099999999</v>
      </c>
      <c r="AX349">
        <v>13340.1655198341</v>
      </c>
      <c r="AY349" s="1">
        <v>0.76260144320000001</v>
      </c>
      <c r="AZ349">
        <v>1367.7128681039001</v>
      </c>
      <c r="BA349">
        <v>7.8186421699999994E-2</v>
      </c>
      <c r="BB349">
        <v>630.58479321239997</v>
      </c>
      <c r="BC349" s="1">
        <v>3.6047894099999998E-2</v>
      </c>
      <c r="BD349">
        <v>17492.971771854998</v>
      </c>
      <c r="BE349" s="1">
        <v>0.52213653516131597</v>
      </c>
      <c r="BF349">
        <v>0.238289248801483</v>
      </c>
      <c r="BG349">
        <v>0.17418222079868501</v>
      </c>
      <c r="BH349">
        <v>3.6952022400949198E-2</v>
      </c>
      <c r="BI349">
        <v>2.8439972837566802E-2</v>
      </c>
    </row>
    <row r="350" spans="1:61" x14ac:dyDescent="0.25">
      <c r="A350" t="s">
        <v>1787</v>
      </c>
      <c r="B350" t="s">
        <v>1175</v>
      </c>
      <c r="C350">
        <v>48</v>
      </c>
      <c r="D350">
        <v>2.7029947916666699</v>
      </c>
      <c r="E350">
        <v>129.74375000000001</v>
      </c>
      <c r="F350" t="e">
        <v>#N/A</v>
      </c>
      <c r="G350" t="e">
        <v>#N/A</v>
      </c>
      <c r="H350" t="e">
        <v>#N/A</v>
      </c>
      <c r="I350" t="e">
        <v>#N/A</v>
      </c>
      <c r="J350">
        <v>0.92158938087261399</v>
      </c>
      <c r="K350" t="e">
        <v>#N/A</v>
      </c>
      <c r="L350">
        <v>0.43643947995450599</v>
      </c>
      <c r="M350" t="e">
        <v>#N/A</v>
      </c>
      <c r="N350">
        <v>0.14907881841256301</v>
      </c>
      <c r="O350">
        <v>55615.395678595603</v>
      </c>
      <c r="P350" s="1">
        <v>0.26086956521739102</v>
      </c>
      <c r="Q350">
        <v>0.26086956521739102</v>
      </c>
      <c r="R350">
        <v>0.47826086956521702</v>
      </c>
      <c r="S350">
        <v>8.1199999999999992</v>
      </c>
      <c r="T350">
        <v>64713.674876847297</v>
      </c>
      <c r="U350" s="1">
        <v>15.9782943349754</v>
      </c>
      <c r="V350">
        <v>499960.03661062702</v>
      </c>
      <c r="W350" s="1">
        <v>0.93726811095186102</v>
      </c>
      <c r="X350">
        <v>1.51264077140363E-2</v>
      </c>
      <c r="Y350">
        <v>4.7605481334102299E-2</v>
      </c>
      <c r="Z350">
        <v>6.2731889048138603E-2</v>
      </c>
      <c r="AA350">
        <v>499.96003661062701</v>
      </c>
      <c r="AB350">
        <v>12732.9755768582</v>
      </c>
      <c r="AC350" s="1">
        <v>1505.8837901633001</v>
      </c>
      <c r="AD350">
        <v>237578.83829051899</v>
      </c>
      <c r="AE350" s="1">
        <v>434</v>
      </c>
      <c r="AF350">
        <v>48287</v>
      </c>
      <c r="AG350" s="1">
        <v>74012.634663341596</v>
      </c>
      <c r="AH350" s="1">
        <v>35.962318774874397</v>
      </c>
      <c r="AI350">
        <v>24.944586519046499</v>
      </c>
      <c r="AJ350">
        <v>24.871585813289901</v>
      </c>
      <c r="AK350">
        <v>4</v>
      </c>
      <c r="AL350">
        <v>1.4157960000000001</v>
      </c>
      <c r="AM350">
        <v>2.2294999999999998</v>
      </c>
      <c r="AN350">
        <v>4598.8533551712499</v>
      </c>
      <c r="AO350" s="1">
        <v>1.51236812197643</v>
      </c>
      <c r="AP350">
        <v>5487.6757454598001</v>
      </c>
      <c r="AQ350" s="1">
        <v>5197.1369719158001</v>
      </c>
      <c r="AR350" s="1">
        <v>14883.404788284601</v>
      </c>
      <c r="AS350" s="1">
        <v>992.24532973650003</v>
      </c>
      <c r="AT350" s="1">
        <v>1176.17935353341</v>
      </c>
      <c r="AU350">
        <v>27736.642188930098</v>
      </c>
      <c r="AV350" s="1">
        <v>15058.6675552906</v>
      </c>
      <c r="AW350" s="1">
        <v>0.40256908730000002</v>
      </c>
      <c r="AX350">
        <v>16897.2480163238</v>
      </c>
      <c r="AY350" s="1">
        <v>0.4517205581</v>
      </c>
      <c r="AZ350">
        <v>4439.9040629770998</v>
      </c>
      <c r="BA350">
        <v>0.118693644</v>
      </c>
      <c r="BB350">
        <v>1010.5983671428</v>
      </c>
      <c r="BC350" s="1">
        <v>2.7016710499999999E-2</v>
      </c>
      <c r="BD350">
        <v>37406.418001734302</v>
      </c>
      <c r="BE350" s="1">
        <v>0.50503782473797998</v>
      </c>
      <c r="BF350">
        <v>0.24483205543091699</v>
      </c>
      <c r="BG350">
        <v>0.21837877915675999</v>
      </c>
      <c r="BH350">
        <v>1.4208481264452099E-2</v>
      </c>
      <c r="BI350">
        <v>1.7542859409890501E-2</v>
      </c>
    </row>
    <row r="351" spans="1:61" x14ac:dyDescent="0.25">
      <c r="A351" t="s">
        <v>1472</v>
      </c>
      <c r="B351" t="s">
        <v>847</v>
      </c>
      <c r="C351">
        <v>89</v>
      </c>
      <c r="D351">
        <v>4.29996858426966</v>
      </c>
      <c r="E351">
        <v>382.697204</v>
      </c>
      <c r="F351" t="e">
        <v>#N/A</v>
      </c>
      <c r="G351" t="e">
        <v>#N/A</v>
      </c>
      <c r="H351" t="e">
        <v>#N/A</v>
      </c>
      <c r="I351">
        <v>2.8867710730460801E-2</v>
      </c>
      <c r="J351">
        <v>0.92313791305856596</v>
      </c>
      <c r="K351">
        <v>4.2661667743087203E-2</v>
      </c>
      <c r="L351">
        <v>0.37895637940728699</v>
      </c>
      <c r="M351" t="e">
        <v>#N/A</v>
      </c>
      <c r="N351">
        <v>0.106038761468753</v>
      </c>
      <c r="O351">
        <v>62944.230041619398</v>
      </c>
      <c r="P351" s="1">
        <v>0.135135135135135</v>
      </c>
      <c r="Q351">
        <v>0.21621621621621601</v>
      </c>
      <c r="R351">
        <v>0.64864864864864902</v>
      </c>
      <c r="S351">
        <v>6</v>
      </c>
      <c r="T351">
        <v>66744.666666666701</v>
      </c>
      <c r="U351" s="1">
        <v>63.7828673333333</v>
      </c>
      <c r="V351">
        <v>307881.345273691</v>
      </c>
      <c r="W351" s="1">
        <v>0.88392708087471505</v>
      </c>
      <c r="X351">
        <v>1.6944404059806201E-2</v>
      </c>
      <c r="Y351">
        <v>9.9128515065478706E-2</v>
      </c>
      <c r="Z351">
        <v>0.116072919125285</v>
      </c>
      <c r="AA351">
        <v>307.88134527369101</v>
      </c>
      <c r="AB351">
        <v>6630.7461185423199</v>
      </c>
      <c r="AC351" s="1">
        <v>791.79274589108297</v>
      </c>
      <c r="AD351">
        <v>209656.21148323599</v>
      </c>
      <c r="AE351" s="1">
        <v>363</v>
      </c>
      <c r="AF351">
        <v>43378</v>
      </c>
      <c r="AG351" s="1">
        <v>65168.441932969603</v>
      </c>
      <c r="AH351" s="1">
        <v>34.999935786846599</v>
      </c>
      <c r="AI351">
        <v>20.040595685028201</v>
      </c>
      <c r="AJ351">
        <v>20.819642570924799</v>
      </c>
      <c r="AK351">
        <v>2.85</v>
      </c>
      <c r="AL351">
        <v>0.91226700000000005</v>
      </c>
      <c r="AM351">
        <v>2.5505789999999999</v>
      </c>
      <c r="AN351">
        <v>3785.2035626578499</v>
      </c>
      <c r="AO351">
        <v>1.99973563956957</v>
      </c>
      <c r="AP351">
        <v>2815.2380752695599</v>
      </c>
      <c r="AQ351" s="1">
        <v>6773.6854957529304</v>
      </c>
      <c r="AR351" s="1">
        <v>11033.938988485501</v>
      </c>
      <c r="AS351" s="1">
        <v>1232.86753879707</v>
      </c>
      <c r="AT351">
        <v>905.83400238272998</v>
      </c>
      <c r="AU351">
        <v>22761.5641006878</v>
      </c>
      <c r="AV351" s="1">
        <v>9650.9719910392996</v>
      </c>
      <c r="AW351" s="1">
        <v>0.4172554074</v>
      </c>
      <c r="AX351">
        <v>10374.725744469501</v>
      </c>
      <c r="AY351" s="1">
        <v>0.44854657349999999</v>
      </c>
      <c r="AZ351">
        <v>2060.1705707864999</v>
      </c>
      <c r="BA351">
        <v>8.9070542500000002E-2</v>
      </c>
      <c r="BB351">
        <v>1043.7827870414999</v>
      </c>
      <c r="BC351" s="1">
        <v>4.5127476499999999E-2</v>
      </c>
      <c r="BD351">
        <v>23129.651093336801</v>
      </c>
      <c r="BE351" s="1">
        <v>0.53213291170333499</v>
      </c>
      <c r="BF351">
        <v>0.222373768845289</v>
      </c>
      <c r="BG351">
        <v>0.17224616802512799</v>
      </c>
      <c r="BH351">
        <v>5.1426736041981398E-2</v>
      </c>
      <c r="BI351">
        <v>2.1820415384266201E-2</v>
      </c>
    </row>
    <row r="352" spans="1:61" x14ac:dyDescent="0.25">
      <c r="A352" t="s">
        <v>1692</v>
      </c>
      <c r="B352" t="s">
        <v>1075</v>
      </c>
      <c r="C352">
        <v>98</v>
      </c>
      <c r="D352">
        <v>4.6948955612244898</v>
      </c>
      <c r="E352">
        <v>460.09976499999999</v>
      </c>
      <c r="F352" t="e">
        <v>#N/A</v>
      </c>
      <c r="G352" t="e">
        <v>#N/A</v>
      </c>
      <c r="H352" t="e">
        <v>#N/A</v>
      </c>
      <c r="I352" t="e">
        <v>#N/A</v>
      </c>
      <c r="J352">
        <v>0.92476402410349701</v>
      </c>
      <c r="K352">
        <v>3.7554559401967398E-2</v>
      </c>
      <c r="L352">
        <v>0.995316725533402</v>
      </c>
      <c r="M352" t="e">
        <v>#N/A</v>
      </c>
      <c r="N352">
        <v>0.13895017541392299</v>
      </c>
      <c r="O352">
        <v>58233.929281768003</v>
      </c>
      <c r="P352" s="1">
        <v>0.38461538461538503</v>
      </c>
      <c r="Q352">
        <v>0.20512820512820501</v>
      </c>
      <c r="R352">
        <v>0.41025641025641002</v>
      </c>
      <c r="S352">
        <v>9.4</v>
      </c>
      <c r="T352">
        <v>78855.531914893596</v>
      </c>
      <c r="U352" s="1">
        <v>48.946783510638298</v>
      </c>
      <c r="V352">
        <v>277156.19459183997</v>
      </c>
      <c r="W352" s="1">
        <v>0.89322150729888405</v>
      </c>
      <c r="X352">
        <v>1.8864330553366299E-2</v>
      </c>
      <c r="Y352">
        <v>8.7914162147749997E-2</v>
      </c>
      <c r="Z352">
        <v>0.106778492701116</v>
      </c>
      <c r="AA352">
        <v>277.15619459184001</v>
      </c>
      <c r="AB352">
        <v>5811.1440243834904</v>
      </c>
      <c r="AC352" s="1">
        <v>710.30088441797</v>
      </c>
      <c r="AD352">
        <v>198197.059606931</v>
      </c>
      <c r="AE352" s="1">
        <v>321</v>
      </c>
      <c r="AF352">
        <v>45991</v>
      </c>
      <c r="AG352" s="1">
        <v>68982.301770592807</v>
      </c>
      <c r="AH352" s="1">
        <v>30.999922396053101</v>
      </c>
      <c r="AI352">
        <v>19.999989464734799</v>
      </c>
      <c r="AJ352">
        <v>19.999833719243298</v>
      </c>
      <c r="AK352">
        <v>0.5</v>
      </c>
      <c r="AL352">
        <v>0.29761100000000001</v>
      </c>
      <c r="AM352">
        <v>0.40312599999999998</v>
      </c>
      <c r="AN352">
        <v>3440.28697776014</v>
      </c>
      <c r="AO352" s="1">
        <v>1.9217288312907299</v>
      </c>
      <c r="AP352">
        <v>2936.6688983203398</v>
      </c>
      <c r="AQ352" s="1">
        <v>4378.7971506571002</v>
      </c>
      <c r="AR352" s="1">
        <v>8870.8624530595007</v>
      </c>
      <c r="AS352" s="1">
        <v>1511.23154779268</v>
      </c>
      <c r="AT352" s="1">
        <v>570.66303869987905</v>
      </c>
      <c r="AU352">
        <v>18268.223088529499</v>
      </c>
      <c r="AV352" s="1">
        <v>11105.332831601499</v>
      </c>
      <c r="AW352" s="1">
        <v>0.47870457700000002</v>
      </c>
      <c r="AX352">
        <v>8958.1844759883006</v>
      </c>
      <c r="AY352" s="1">
        <v>0.38614996730000001</v>
      </c>
      <c r="AZ352">
        <v>2012.8592599213</v>
      </c>
      <c r="BA352">
        <v>8.6765966900000005E-2</v>
      </c>
      <c r="BB352">
        <v>1122.3421531004001</v>
      </c>
      <c r="BC352" s="1">
        <v>4.8379488800000002E-2</v>
      </c>
      <c r="BD352">
        <v>23198.718720611501</v>
      </c>
      <c r="BE352" s="1">
        <v>0.48375106270701701</v>
      </c>
      <c r="BF352">
        <v>0.19122643755822499</v>
      </c>
      <c r="BG352">
        <v>0.25881239084451402</v>
      </c>
      <c r="BH352">
        <v>5.2704451046305598E-2</v>
      </c>
      <c r="BI352">
        <v>1.3505657843938E-2</v>
      </c>
    </row>
    <row r="353" spans="1:61" x14ac:dyDescent="0.25">
      <c r="A353" t="s">
        <v>1698</v>
      </c>
      <c r="B353" t="s">
        <v>1081</v>
      </c>
      <c r="C353">
        <v>143</v>
      </c>
      <c r="D353">
        <v>6.3033636853146904</v>
      </c>
      <c r="E353">
        <v>901.38100699999995</v>
      </c>
      <c r="F353" t="e">
        <v>#N/A</v>
      </c>
      <c r="G353" t="e">
        <v>#N/A</v>
      </c>
      <c r="H353" t="e">
        <v>#N/A</v>
      </c>
      <c r="I353">
        <v>2.1111662705002299E-2</v>
      </c>
      <c r="J353">
        <v>0.95059954283006098</v>
      </c>
      <c r="K353">
        <v>2.2534127386392499E-2</v>
      </c>
      <c r="L353">
        <v>0.45470791065425797</v>
      </c>
      <c r="M353" t="e">
        <v>#N/A</v>
      </c>
      <c r="N353">
        <v>0.169582432464085</v>
      </c>
      <c r="O353">
        <v>57991.5514201763</v>
      </c>
      <c r="P353" s="1">
        <v>0.20547945205479501</v>
      </c>
      <c r="Q353">
        <v>9.5890410958904104E-2</v>
      </c>
      <c r="R353">
        <v>0.69863013698630105</v>
      </c>
      <c r="S353">
        <v>5.4</v>
      </c>
      <c r="T353">
        <v>95347.814814814803</v>
      </c>
      <c r="U353" s="1">
        <v>166.92240870370401</v>
      </c>
      <c r="V353">
        <v>216560.97530796999</v>
      </c>
      <c r="W353" s="1">
        <v>0.89184117432049903</v>
      </c>
      <c r="X353">
        <v>2.3084829994475E-2</v>
      </c>
      <c r="Y353">
        <v>8.5073995685025799E-2</v>
      </c>
      <c r="Z353">
        <v>0.108158825679501</v>
      </c>
      <c r="AA353">
        <v>216.56097530797001</v>
      </c>
      <c r="AB353">
        <v>4421.7272929514902</v>
      </c>
      <c r="AC353" s="1">
        <v>486.67276833358</v>
      </c>
      <c r="AD353">
        <v>165267.90772315499</v>
      </c>
      <c r="AE353" s="1">
        <v>204</v>
      </c>
      <c r="AF353">
        <v>43899.5</v>
      </c>
      <c r="AG353" s="1">
        <v>78292.531463229694</v>
      </c>
      <c r="AH353" s="1">
        <v>24.8999505021443</v>
      </c>
      <c r="AI353">
        <v>20.001094830218602</v>
      </c>
      <c r="AJ353">
        <v>20.004216366158101</v>
      </c>
      <c r="AK353">
        <v>0</v>
      </c>
      <c r="AL353">
        <v>0</v>
      </c>
      <c r="AM353">
        <v>0</v>
      </c>
      <c r="AN353">
        <v>2053.3921012604601</v>
      </c>
      <c r="AO353">
        <v>1.2065007536508801</v>
      </c>
      <c r="AP353">
        <v>1478.0063809354299</v>
      </c>
      <c r="AQ353" s="1">
        <v>3054.95028030916</v>
      </c>
      <c r="AR353" s="1">
        <v>7456.3221965026396</v>
      </c>
      <c r="AS353" s="1">
        <v>820.37766966172603</v>
      </c>
      <c r="AT353" s="1">
        <v>572.96157339600995</v>
      </c>
      <c r="AU353" s="1">
        <v>13382.618100805001</v>
      </c>
      <c r="AV353" s="1">
        <v>9335.8881744295995</v>
      </c>
      <c r="AW353" s="1">
        <v>0.52487927879999996</v>
      </c>
      <c r="AX353">
        <v>6100.5089200893999</v>
      </c>
      <c r="AY353" s="1">
        <v>0.34298083509999999</v>
      </c>
      <c r="AZ353">
        <v>1373.7048834827001</v>
      </c>
      <c r="BA353">
        <v>7.7231990700000003E-2</v>
      </c>
      <c r="BB353">
        <v>976.6321370247</v>
      </c>
      <c r="BC353" s="1">
        <v>5.4907895399999997E-2</v>
      </c>
      <c r="BD353">
        <v>17786.7341150264</v>
      </c>
      <c r="BE353" s="1">
        <v>0.46833844033287497</v>
      </c>
      <c r="BF353">
        <v>0.190481650448973</v>
      </c>
      <c r="BG353">
        <v>0.28131249765719901</v>
      </c>
      <c r="BH353">
        <v>3.8713155348253897E-2</v>
      </c>
      <c r="BI353">
        <v>2.11542562126994E-2</v>
      </c>
    </row>
    <row r="354" spans="1:61" x14ac:dyDescent="0.25">
      <c r="A354" t="s">
        <v>1780</v>
      </c>
      <c r="B354" t="s">
        <v>1168</v>
      </c>
      <c r="C354">
        <v>98</v>
      </c>
      <c r="D354">
        <v>4.1948659183673502</v>
      </c>
      <c r="E354">
        <v>411.09685999999999</v>
      </c>
      <c r="F354" t="e">
        <v>#N/A</v>
      </c>
      <c r="G354" t="e">
        <v>#N/A</v>
      </c>
      <c r="H354" t="e">
        <v>#N/A</v>
      </c>
      <c r="I354">
        <v>5.5845875914462398E-2</v>
      </c>
      <c r="J354">
        <v>0.88540438571421498</v>
      </c>
      <c r="K354">
        <v>5.1391339201867899E-2</v>
      </c>
      <c r="L354">
        <v>0.99875620284470301</v>
      </c>
      <c r="M354" t="e">
        <v>#N/A</v>
      </c>
      <c r="N354">
        <v>0.15844514496418799</v>
      </c>
      <c r="O354">
        <v>56613.051680520402</v>
      </c>
      <c r="P354" s="1">
        <v>0.34883720930232598</v>
      </c>
      <c r="Q354">
        <v>0.116279069767442</v>
      </c>
      <c r="R354">
        <v>0.53488372093023295</v>
      </c>
      <c r="S354">
        <v>6</v>
      </c>
      <c r="T354">
        <v>57840</v>
      </c>
      <c r="U354" s="1">
        <v>68.516143333333304</v>
      </c>
      <c r="V354">
        <v>351606.43163268099</v>
      </c>
      <c r="W354" s="1">
        <v>0.86185923623415095</v>
      </c>
      <c r="X354">
        <v>2.39565309735493E-2</v>
      </c>
      <c r="Y354">
        <v>0.1141842327923</v>
      </c>
      <c r="Z354">
        <v>0.138140763765849</v>
      </c>
      <c r="AA354">
        <v>351.60643163268099</v>
      </c>
      <c r="AB354">
        <v>7301.1114704208603</v>
      </c>
      <c r="AC354" s="1">
        <v>820.53883846254598</v>
      </c>
      <c r="AD354">
        <v>189212.87825178</v>
      </c>
      <c r="AE354" s="1">
        <v>290</v>
      </c>
      <c r="AF354">
        <v>41404</v>
      </c>
      <c r="AG354" s="1">
        <v>61275.122166943103</v>
      </c>
      <c r="AH354" s="1">
        <v>26.699881488159701</v>
      </c>
      <c r="AI354">
        <v>19.9999935782606</v>
      </c>
      <c r="AJ354">
        <v>19.9998267288133</v>
      </c>
      <c r="AK354">
        <v>0</v>
      </c>
      <c r="AL354">
        <v>0</v>
      </c>
      <c r="AM354">
        <v>0</v>
      </c>
      <c r="AN354">
        <v>1410.91245503554</v>
      </c>
      <c r="AO354">
        <v>1.3728170768176999</v>
      </c>
      <c r="AP354">
        <v>2325.8805722816801</v>
      </c>
      <c r="AQ354" s="1">
        <v>4728.8462383293299</v>
      </c>
      <c r="AR354" s="1">
        <v>9012.0909461580504</v>
      </c>
      <c r="AS354" s="1">
        <v>1059.5453830515801</v>
      </c>
      <c r="AT354">
        <v>757.629795566913</v>
      </c>
      <c r="AU354">
        <v>17883.9929353876</v>
      </c>
      <c r="AV354" s="1">
        <v>11149.544570347</v>
      </c>
      <c r="AW354" s="1">
        <v>0.44891545529999999</v>
      </c>
      <c r="AX354">
        <v>8491.9355399223004</v>
      </c>
      <c r="AY354" s="1">
        <v>0.341911823</v>
      </c>
      <c r="AZ354">
        <v>2740.148543629</v>
      </c>
      <c r="BA354">
        <v>0.11032693070000001</v>
      </c>
      <c r="BB354">
        <v>2454.9957889927</v>
      </c>
      <c r="BC354" s="1">
        <v>9.8845791000000002E-2</v>
      </c>
      <c r="BD354">
        <v>24836.624442890999</v>
      </c>
      <c r="BE354" s="1">
        <v>0.45322138124751998</v>
      </c>
      <c r="BF354">
        <v>0.183096110598859</v>
      </c>
      <c r="BG354">
        <v>0.27954320295440799</v>
      </c>
      <c r="BH354">
        <v>6.8595326159727202E-2</v>
      </c>
      <c r="BI354">
        <v>1.55439790394859E-2</v>
      </c>
    </row>
    <row r="355" spans="1:61" x14ac:dyDescent="0.25">
      <c r="A355" t="s">
        <v>1375</v>
      </c>
      <c r="B355" t="s">
        <v>742</v>
      </c>
      <c r="C355">
        <v>70</v>
      </c>
      <c r="D355">
        <v>6.6400144571428603</v>
      </c>
      <c r="E355">
        <v>464.80101200000001</v>
      </c>
      <c r="F355" t="e">
        <v>#N/A</v>
      </c>
      <c r="G355" t="e">
        <v>#N/A</v>
      </c>
      <c r="H355" t="e">
        <v>#N/A</v>
      </c>
      <c r="I355" t="e">
        <v>#N/A</v>
      </c>
      <c r="J355">
        <v>0.98621154273202105</v>
      </c>
      <c r="K355" t="e">
        <v>#N/A</v>
      </c>
      <c r="L355">
        <v>0.57028807522528502</v>
      </c>
      <c r="M355" t="e">
        <v>#N/A</v>
      </c>
      <c r="N355">
        <v>0.16088952631307199</v>
      </c>
      <c r="O355">
        <v>65215.787447054303</v>
      </c>
      <c r="P355" s="1">
        <v>0.24444444444444399</v>
      </c>
      <c r="Q355">
        <v>0.22222222222222199</v>
      </c>
      <c r="R355">
        <v>0.53333333333333299</v>
      </c>
      <c r="S355">
        <v>11.25</v>
      </c>
      <c r="T355">
        <v>79060.355555555594</v>
      </c>
      <c r="U355" s="1">
        <v>41.3156455111111</v>
      </c>
      <c r="V355">
        <v>874525.41949284705</v>
      </c>
      <c r="W355" s="1">
        <v>0.22883140954186501</v>
      </c>
      <c r="X355">
        <v>0.17395207098597401</v>
      </c>
      <c r="Y355">
        <v>0.59721651947216103</v>
      </c>
      <c r="Z355">
        <v>0.77116859045813502</v>
      </c>
      <c r="AA355">
        <v>874.52541949284705</v>
      </c>
      <c r="AB355">
        <v>24460.426519036901</v>
      </c>
      <c r="AC355" s="1">
        <v>563.36559783565997</v>
      </c>
      <c r="AD355">
        <v>733300.15247531899</v>
      </c>
      <c r="AE355" s="1">
        <v>606</v>
      </c>
      <c r="AF355">
        <v>44513</v>
      </c>
      <c r="AG355" s="1">
        <v>70850.088778409103</v>
      </c>
      <c r="AH355" s="1">
        <v>33.234997585031103</v>
      </c>
      <c r="AI355">
        <v>19.883683852125198</v>
      </c>
      <c r="AJ355">
        <v>20.531186742563701</v>
      </c>
      <c r="AK355">
        <v>3.8</v>
      </c>
      <c r="AL355">
        <v>3.8</v>
      </c>
      <c r="AM355">
        <v>3.8</v>
      </c>
      <c r="AN355">
        <v>0</v>
      </c>
      <c r="AO355">
        <v>0.85436041704190202</v>
      </c>
      <c r="AP355">
        <v>4175.02130997942</v>
      </c>
      <c r="AQ355" s="1">
        <v>4708.97901143124</v>
      </c>
      <c r="AR355" s="1">
        <v>11083.0016652373</v>
      </c>
      <c r="AS355" s="1">
        <v>1080.23549225835</v>
      </c>
      <c r="AT355">
        <v>724.26561325989496</v>
      </c>
      <c r="AU355">
        <v>21771.5030921662</v>
      </c>
      <c r="AV355" s="1">
        <v>6092.545450222</v>
      </c>
      <c r="AW355" s="1">
        <v>0.25447165379999998</v>
      </c>
      <c r="AX355">
        <v>15156.8766558361</v>
      </c>
      <c r="AY355" s="1">
        <v>0.63306798450000001</v>
      </c>
      <c r="AZ355">
        <v>1738.6192161675999</v>
      </c>
      <c r="BA355">
        <v>7.2618138099999993E-2</v>
      </c>
      <c r="BB355">
        <v>953.90018805249997</v>
      </c>
      <c r="BC355" s="1">
        <v>3.9842223599999997E-2</v>
      </c>
      <c r="BD355">
        <v>23941.9415102782</v>
      </c>
      <c r="BE355" s="1">
        <v>0.57123540262074901</v>
      </c>
      <c r="BF355">
        <v>0.24308612517716399</v>
      </c>
      <c r="BG355">
        <v>0.12647775280094001</v>
      </c>
      <c r="BH355">
        <v>3.61087399223292E-2</v>
      </c>
      <c r="BI355">
        <v>2.3091979478817901E-2</v>
      </c>
    </row>
    <row r="356" spans="1:61" x14ac:dyDescent="0.25">
      <c r="A356" t="s">
        <v>1482</v>
      </c>
      <c r="B356" t="s">
        <v>857</v>
      </c>
      <c r="C356">
        <v>54</v>
      </c>
      <c r="D356">
        <v>7.1525773703703699</v>
      </c>
      <c r="E356">
        <v>386.23917799999998</v>
      </c>
      <c r="F356" t="e">
        <v>#N/A</v>
      </c>
      <c r="G356" t="e">
        <v>#N/A</v>
      </c>
      <c r="H356" t="e">
        <v>#N/A</v>
      </c>
      <c r="I356">
        <v>0.21367186499975599</v>
      </c>
      <c r="J356">
        <v>0.77236390050608905</v>
      </c>
      <c r="K356" t="e">
        <v>#N/A</v>
      </c>
      <c r="L356">
        <v>0.29951897576123299</v>
      </c>
      <c r="M356" t="e">
        <v>#N/A</v>
      </c>
      <c r="N356">
        <v>0.187144057649103</v>
      </c>
      <c r="O356">
        <v>65757.283464566906</v>
      </c>
      <c r="P356" s="1">
        <v>0.21621621621621601</v>
      </c>
      <c r="Q356">
        <v>0.108108108108108</v>
      </c>
      <c r="R356">
        <v>0.67567567567567599</v>
      </c>
      <c r="S356">
        <v>5</v>
      </c>
      <c r="T356">
        <v>88029.6</v>
      </c>
      <c r="U356" s="1">
        <v>77.247835600000002</v>
      </c>
      <c r="V356">
        <v>264217.37051232002</v>
      </c>
      <c r="W356" s="1">
        <v>0.78318763834980698</v>
      </c>
      <c r="X356">
        <v>4.19130220056423E-2</v>
      </c>
      <c r="Y356">
        <v>0.17489933964455101</v>
      </c>
      <c r="Z356">
        <v>0.21681236165019299</v>
      </c>
      <c r="AA356">
        <v>264.21737051231997</v>
      </c>
      <c r="AB356">
        <v>6003.0885836236903</v>
      </c>
      <c r="AC356" s="1">
        <v>619.067079725403</v>
      </c>
      <c r="AD356">
        <v>215632.69025918</v>
      </c>
      <c r="AE356" s="1">
        <v>383</v>
      </c>
      <c r="AF356">
        <v>45818</v>
      </c>
      <c r="AG356" s="1">
        <v>65450.545135845801</v>
      </c>
      <c r="AH356" s="1">
        <v>30.099945822293801</v>
      </c>
      <c r="AI356">
        <v>21.156291710895498</v>
      </c>
      <c r="AJ356">
        <v>21.149939096666799</v>
      </c>
      <c r="AK356">
        <v>2</v>
      </c>
      <c r="AL356">
        <v>0.68435400000000002</v>
      </c>
      <c r="AM356">
        <v>1.5223819999999999</v>
      </c>
      <c r="AN356">
        <v>2943.2317971637799</v>
      </c>
      <c r="AO356" s="1">
        <v>1.6951927918934699</v>
      </c>
      <c r="AP356">
        <v>3518.5678393298599</v>
      </c>
      <c r="AQ356" s="1">
        <v>2943.2133370996398</v>
      </c>
      <c r="AR356" s="1">
        <v>10729.300537192001</v>
      </c>
      <c r="AS356" s="1">
        <v>1289.86042425763</v>
      </c>
      <c r="AT356">
        <v>247.95237110824601</v>
      </c>
      <c r="AU356">
        <v>18728.8945089874</v>
      </c>
      <c r="AV356" s="1">
        <v>10088.9901956658</v>
      </c>
      <c r="AW356" s="1">
        <v>0.47503466020000001</v>
      </c>
      <c r="AX356">
        <v>8115.0181319519997</v>
      </c>
      <c r="AY356" s="1">
        <v>0.38209125059999999</v>
      </c>
      <c r="AZ356">
        <v>2006.783105468</v>
      </c>
      <c r="BA356">
        <v>9.4488299799999995E-2</v>
      </c>
      <c r="BB356">
        <v>1027.6381821585001</v>
      </c>
      <c r="BC356" s="1">
        <v>4.8385789399999997E-2</v>
      </c>
      <c r="BD356">
        <v>21238.429615244298</v>
      </c>
      <c r="BE356" s="1">
        <v>0.54311506670017995</v>
      </c>
      <c r="BF356">
        <v>0.215386604223332</v>
      </c>
      <c r="BG356">
        <v>0.196197256213166</v>
      </c>
      <c r="BH356">
        <v>3.09225219529147E-2</v>
      </c>
      <c r="BI356">
        <v>1.43785509104064E-2</v>
      </c>
    </row>
    <row r="357" spans="1:61" x14ac:dyDescent="0.25">
      <c r="A357" t="s">
        <v>1529</v>
      </c>
      <c r="B357" t="s">
        <v>905</v>
      </c>
      <c r="C357">
        <v>74</v>
      </c>
      <c r="D357">
        <v>13.677614094594601</v>
      </c>
      <c r="E357">
        <v>1012.143443</v>
      </c>
      <c r="F357" t="e">
        <v>#N/A</v>
      </c>
      <c r="G357" t="e">
        <v>#N/A</v>
      </c>
      <c r="H357" t="e">
        <v>#N/A</v>
      </c>
      <c r="I357">
        <v>5.4772372510643999E-2</v>
      </c>
      <c r="J357">
        <v>0.918208033603371</v>
      </c>
      <c r="K357">
        <v>2.0761528610645799E-2</v>
      </c>
      <c r="L357">
        <v>0.28135969295455099</v>
      </c>
      <c r="M357" t="e">
        <v>#N/A</v>
      </c>
      <c r="N357">
        <v>0.13853545646413301</v>
      </c>
      <c r="O357">
        <v>77182.301270417403</v>
      </c>
      <c r="P357" s="1">
        <v>9.6385542168674704E-2</v>
      </c>
      <c r="Q357">
        <v>0.14457831325301199</v>
      </c>
      <c r="R357">
        <v>0.75903614457831303</v>
      </c>
      <c r="S357">
        <v>11</v>
      </c>
      <c r="T357">
        <v>79605.818181818206</v>
      </c>
      <c r="U357" s="1">
        <v>92.013040272727295</v>
      </c>
      <c r="V357">
        <v>222186.51077108199</v>
      </c>
      <c r="W357" s="1">
        <v>0.77786408870468804</v>
      </c>
      <c r="X357">
        <v>5.7971772369315402E-2</v>
      </c>
      <c r="Y357">
        <v>0.16416413892599699</v>
      </c>
      <c r="Z357">
        <v>0.22213591129531199</v>
      </c>
      <c r="AA357">
        <v>222.186510771082</v>
      </c>
      <c r="AB357">
        <v>5238.25455439916</v>
      </c>
      <c r="AC357" s="1">
        <v>487.63627666953101</v>
      </c>
      <c r="AD357">
        <v>183101.02067887699</v>
      </c>
      <c r="AE357" s="1">
        <v>271</v>
      </c>
      <c r="AF357">
        <v>45172</v>
      </c>
      <c r="AG357" s="1">
        <v>74351.600826135895</v>
      </c>
      <c r="AH357" s="1">
        <v>40.349975716446103</v>
      </c>
      <c r="AI357">
        <v>19.9999977133667</v>
      </c>
      <c r="AJ357">
        <v>24.057142155840001</v>
      </c>
      <c r="AK357">
        <v>1.75</v>
      </c>
      <c r="AL357">
        <v>1.575696</v>
      </c>
      <c r="AM357">
        <v>1.6035969999999999</v>
      </c>
      <c r="AN357">
        <v>3445.6870754039901</v>
      </c>
      <c r="AO357">
        <v>1.60222846216388</v>
      </c>
      <c r="AP357">
        <v>2045.71039245472</v>
      </c>
      <c r="AQ357" s="1">
        <v>2428.3454553783099</v>
      </c>
      <c r="AR357" s="1">
        <v>10261.7956099331</v>
      </c>
      <c r="AS357" s="1">
        <v>938.67010310711498</v>
      </c>
      <c r="AT357">
        <v>655.51453658925698</v>
      </c>
      <c r="AU357">
        <v>16330.0360974625</v>
      </c>
      <c r="AV357" s="1">
        <v>8035.3289536136999</v>
      </c>
      <c r="AW357" s="1">
        <v>0.39624527479999999</v>
      </c>
      <c r="AX357">
        <v>8633.9027815079007</v>
      </c>
      <c r="AY357" s="1">
        <v>0.42576267880000002</v>
      </c>
      <c r="AZ357">
        <v>2751.4109590767998</v>
      </c>
      <c r="BA357">
        <v>0.1356800198</v>
      </c>
      <c r="BB357">
        <v>858.03181632409996</v>
      </c>
      <c r="BC357" s="1">
        <v>4.2312026699999998E-2</v>
      </c>
      <c r="BD357">
        <v>20278.674510522502</v>
      </c>
      <c r="BE357" s="1">
        <v>0.55319638776310198</v>
      </c>
      <c r="BF357">
        <v>0.22875084306361701</v>
      </c>
      <c r="BG357">
        <v>0.16981088471651801</v>
      </c>
      <c r="BH357">
        <v>3.3619483291364702E-2</v>
      </c>
      <c r="BI357">
        <v>1.46224011653989E-2</v>
      </c>
    </row>
    <row r="358" spans="1:61" x14ac:dyDescent="0.25">
      <c r="A358" t="s">
        <v>1668</v>
      </c>
      <c r="B358" t="s">
        <v>1049</v>
      </c>
      <c r="C358">
        <v>146</v>
      </c>
      <c r="D358">
        <v>5.8104960821917802</v>
      </c>
      <c r="E358">
        <v>848.33242800000005</v>
      </c>
      <c r="F358" t="e">
        <v>#N/A</v>
      </c>
      <c r="G358" t="e">
        <v>#N/A</v>
      </c>
      <c r="H358" t="e">
        <v>#N/A</v>
      </c>
      <c r="I358">
        <v>0.11675573481368</v>
      </c>
      <c r="J358">
        <v>0.84342552784000702</v>
      </c>
      <c r="K358">
        <v>2.7347437200681401E-2</v>
      </c>
      <c r="L358">
        <v>0.444784942903789</v>
      </c>
      <c r="M358">
        <v>2.625230373809E-2</v>
      </c>
      <c r="N358">
        <v>0.14911372529917899</v>
      </c>
      <c r="O358">
        <v>70386.698438978201</v>
      </c>
      <c r="P358" s="1">
        <v>0.22535211267605601</v>
      </c>
      <c r="Q358">
        <v>0.21126760563380301</v>
      </c>
      <c r="R358">
        <v>0.56338028169014098</v>
      </c>
      <c r="S358">
        <v>8.6199999999999992</v>
      </c>
      <c r="T358">
        <v>81936.078886310905</v>
      </c>
      <c r="U358" s="1">
        <v>98.4144348027842</v>
      </c>
      <c r="V358">
        <v>377432.229904101</v>
      </c>
      <c r="W358" s="1">
        <v>0.63295463914950001</v>
      </c>
      <c r="X358">
        <v>2.73853173760416E-2</v>
      </c>
      <c r="Y358">
        <v>0.33966004347445899</v>
      </c>
      <c r="Z358">
        <v>0.36704536085049999</v>
      </c>
      <c r="AA358">
        <v>377.43222990410101</v>
      </c>
      <c r="AB358">
        <v>10393.042525541699</v>
      </c>
      <c r="AC358" s="1">
        <v>718.49833848388505</v>
      </c>
      <c r="AD358" s="1">
        <v>354197.10313488502</v>
      </c>
      <c r="AE358" s="1">
        <v>565</v>
      </c>
      <c r="AF358">
        <v>42719</v>
      </c>
      <c r="AG358" s="1">
        <v>68721.448954983905</v>
      </c>
      <c r="AH358" s="1">
        <v>35.899981490518101</v>
      </c>
      <c r="AI358">
        <v>23.010189057302998</v>
      </c>
      <c r="AJ358">
        <v>28.4088978097611</v>
      </c>
      <c r="AK358">
        <v>2.4</v>
      </c>
      <c r="AL358">
        <v>1.4070290000000001</v>
      </c>
      <c r="AM358">
        <v>2.0990730000000002</v>
      </c>
      <c r="AN358">
        <v>3710.4946199227502</v>
      </c>
      <c r="AO358">
        <v>2.1936453958628999</v>
      </c>
      <c r="AP358">
        <v>3032.1666425794101</v>
      </c>
      <c r="AQ358" s="1">
        <v>2961.5030701148698</v>
      </c>
      <c r="AR358" s="1">
        <v>10493.9313601248</v>
      </c>
      <c r="AS358" s="1">
        <v>1221.2341480832799</v>
      </c>
      <c r="AT358" s="1">
        <v>220.486231371554</v>
      </c>
      <c r="AU358">
        <v>17929.3214522739</v>
      </c>
      <c r="AV358" s="1">
        <v>6980.4009701402001</v>
      </c>
      <c r="AW358" s="1">
        <v>0.3211751296</v>
      </c>
      <c r="AX358">
        <v>11241.7465293531</v>
      </c>
      <c r="AY358" s="1">
        <v>0.51724383939999996</v>
      </c>
      <c r="AZ358">
        <v>2169.8284777979002</v>
      </c>
      <c r="BA358" s="1">
        <v>9.9835947199999997E-2</v>
      </c>
      <c r="BB358">
        <v>1341.9639429188001</v>
      </c>
      <c r="BC358" s="1">
        <v>6.1745083899999997E-2</v>
      </c>
      <c r="BD358">
        <v>21733.939920209999</v>
      </c>
      <c r="BE358" s="1">
        <v>0.53413300615013704</v>
      </c>
      <c r="BF358">
        <v>0.23311995878661701</v>
      </c>
      <c r="BG358">
        <v>0.16131289569683499</v>
      </c>
      <c r="BH358">
        <v>5.5541628593633298E-2</v>
      </c>
      <c r="BI358">
        <v>1.5892510772777101E-2</v>
      </c>
    </row>
    <row r="359" spans="1:61" x14ac:dyDescent="0.25">
      <c r="A359" t="s">
        <v>1322</v>
      </c>
      <c r="B359" t="s">
        <v>685</v>
      </c>
      <c r="C359">
        <v>120</v>
      </c>
      <c r="D359">
        <v>5.4590469916666704</v>
      </c>
      <c r="E359">
        <v>655.08563900000001</v>
      </c>
      <c r="F359" t="e">
        <v>#N/A</v>
      </c>
      <c r="G359" t="e">
        <v>#N/A</v>
      </c>
      <c r="H359" t="e">
        <v>#N/A</v>
      </c>
      <c r="I359" t="e">
        <v>#N/A</v>
      </c>
      <c r="J359">
        <v>0.94500954306986196</v>
      </c>
      <c r="K359">
        <v>4.0744290918578598E-2</v>
      </c>
      <c r="L359">
        <v>0.64722625951933499</v>
      </c>
      <c r="M359" t="e">
        <v>#N/A</v>
      </c>
      <c r="N359">
        <v>0.18272838920721499</v>
      </c>
      <c r="O359">
        <v>59686.665566556701</v>
      </c>
      <c r="P359" s="1">
        <v>0.28571428571428598</v>
      </c>
      <c r="Q359">
        <v>0.107142857142857</v>
      </c>
      <c r="R359">
        <v>0.60714285714285698</v>
      </c>
      <c r="S359">
        <v>7.8</v>
      </c>
      <c r="T359">
        <v>75566.589743589706</v>
      </c>
      <c r="U359" s="1">
        <v>83.985338333333303</v>
      </c>
      <c r="V359">
        <v>253827.652601006</v>
      </c>
      <c r="W359" s="1">
        <v>0.90572679568087</v>
      </c>
      <c r="X359">
        <v>1.3700960765605501E-2</v>
      </c>
      <c r="Y359">
        <v>8.05722435535247E-2</v>
      </c>
      <c r="Z359">
        <v>9.4273204319130194E-2</v>
      </c>
      <c r="AA359">
        <v>253.82765260100601</v>
      </c>
      <c r="AB359">
        <v>5193.1240703019002</v>
      </c>
      <c r="AC359" s="1">
        <v>527.23988962304202</v>
      </c>
      <c r="AD359">
        <v>168568.93327866701</v>
      </c>
      <c r="AE359" s="1">
        <v>214</v>
      </c>
      <c r="AF359">
        <v>37578</v>
      </c>
      <c r="AG359" s="1">
        <v>55763.091948546898</v>
      </c>
      <c r="AH359" s="1">
        <v>25.699946109187898</v>
      </c>
      <c r="AI359">
        <v>19.999998672007099</v>
      </c>
      <c r="AJ359">
        <v>19.9997366318728</v>
      </c>
      <c r="AK359">
        <v>0</v>
      </c>
      <c r="AL359">
        <v>0</v>
      </c>
      <c r="AM359">
        <v>0</v>
      </c>
      <c r="AN359">
        <v>0</v>
      </c>
      <c r="AO359">
        <v>1.4047217228576001</v>
      </c>
      <c r="AP359">
        <v>2115.3502343836299</v>
      </c>
      <c r="AQ359" s="1">
        <v>4372.8305422369403</v>
      </c>
      <c r="AR359" s="1">
        <v>9528.9552363397197</v>
      </c>
      <c r="AS359" s="1">
        <v>996.90587172221694</v>
      </c>
      <c r="AT359">
        <v>705.39913026547003</v>
      </c>
      <c r="AU359">
        <v>17719.441014947999</v>
      </c>
      <c r="AV359" s="1">
        <v>12990.562045185099</v>
      </c>
      <c r="AW359" s="1">
        <v>0.64383191650000005</v>
      </c>
      <c r="AX359">
        <v>3988.2891930646001</v>
      </c>
      <c r="AY359" s="1">
        <v>0.19766564880000001</v>
      </c>
      <c r="AZ359">
        <v>1773.9738190561</v>
      </c>
      <c r="BA359" s="1">
        <v>8.7920827399999998E-2</v>
      </c>
      <c r="BB359">
        <v>1424.1213055592</v>
      </c>
      <c r="BC359" s="1">
        <v>7.0581607300000002E-2</v>
      </c>
      <c r="BD359">
        <v>20176.946362865001</v>
      </c>
      <c r="BE359" s="1">
        <v>0.54878183712637096</v>
      </c>
      <c r="BF359">
        <v>0.27030891077626801</v>
      </c>
      <c r="BG359">
        <v>0.10522111220659799</v>
      </c>
      <c r="BH359">
        <v>6.0948772449119899E-2</v>
      </c>
      <c r="BI359">
        <v>1.4739367441644001E-2</v>
      </c>
    </row>
    <row r="360" spans="1:61" x14ac:dyDescent="0.25">
      <c r="A360" t="s">
        <v>1424</v>
      </c>
      <c r="B360" t="s">
        <v>795</v>
      </c>
      <c r="C360">
        <v>60</v>
      </c>
      <c r="D360">
        <v>13.614197949999999</v>
      </c>
      <c r="E360">
        <v>816.85187699999994</v>
      </c>
      <c r="F360" t="e">
        <v>#N/A</v>
      </c>
      <c r="G360" t="e">
        <v>#N/A</v>
      </c>
      <c r="H360" t="e">
        <v>#N/A</v>
      </c>
      <c r="I360" t="e">
        <v>#N/A</v>
      </c>
      <c r="J360">
        <v>0.95619847808658998</v>
      </c>
      <c r="K360">
        <v>2.9335997055059401E-2</v>
      </c>
      <c r="L360">
        <v>0.42664212435098797</v>
      </c>
      <c r="M360" t="e">
        <v>#N/A</v>
      </c>
      <c r="N360">
        <v>0.146676854479067</v>
      </c>
      <c r="O360">
        <v>55702.004049949399</v>
      </c>
      <c r="P360" s="1">
        <v>0.52459016393442603</v>
      </c>
      <c r="Q360">
        <v>9.8360655737704902E-2</v>
      </c>
      <c r="R360">
        <v>0.37704918032786899</v>
      </c>
      <c r="S360">
        <v>14.1</v>
      </c>
      <c r="T360">
        <v>56575.6808510638</v>
      </c>
      <c r="U360" s="1">
        <v>57.932757234042498</v>
      </c>
      <c r="V360">
        <v>180893.05314775</v>
      </c>
      <c r="W360" s="1">
        <v>0.91825758886724096</v>
      </c>
      <c r="X360">
        <v>5.0699218470572099E-2</v>
      </c>
      <c r="Y360">
        <v>3.1043192662187101E-2</v>
      </c>
      <c r="Z360">
        <v>8.1742411132759193E-2</v>
      </c>
      <c r="AA360">
        <v>180.89305314775001</v>
      </c>
      <c r="AB360">
        <v>3641.4998652197501</v>
      </c>
      <c r="AC360" s="1">
        <v>436.43303031793101</v>
      </c>
      <c r="AD360">
        <v>123423.49636261001</v>
      </c>
      <c r="AE360" s="1">
        <v>82</v>
      </c>
      <c r="AF360">
        <v>44103</v>
      </c>
      <c r="AG360" s="1">
        <v>66966.255057168004</v>
      </c>
      <c r="AH360" s="1">
        <v>24.209782800635701</v>
      </c>
      <c r="AI360">
        <v>19.999994103962202</v>
      </c>
      <c r="AJ360">
        <v>19.999973302934301</v>
      </c>
      <c r="AK360">
        <v>2.29</v>
      </c>
      <c r="AL360">
        <v>2.29</v>
      </c>
      <c r="AM360">
        <v>2.29</v>
      </c>
      <c r="AN360">
        <v>0</v>
      </c>
      <c r="AO360" s="1">
        <v>0.82882728380831405</v>
      </c>
      <c r="AP360">
        <v>2322.0368874784399</v>
      </c>
      <c r="AQ360" s="1">
        <v>3176.87691375655</v>
      </c>
      <c r="AR360" s="1">
        <v>8069.8174609201596</v>
      </c>
      <c r="AS360" s="1">
        <v>1067.4511188030201</v>
      </c>
      <c r="AT360">
        <v>985.82318615398196</v>
      </c>
      <c r="AU360">
        <v>15622.005567112101</v>
      </c>
      <c r="AV360" s="1">
        <v>11927.793182134699</v>
      </c>
      <c r="AW360" s="1">
        <v>0.65088181730000005</v>
      </c>
      <c r="AX360">
        <v>2792.1101875199001</v>
      </c>
      <c r="AY360" s="1">
        <v>0.15236127299999999</v>
      </c>
      <c r="AZ360">
        <v>1460.8972381135</v>
      </c>
      <c r="BA360" s="1">
        <v>7.97189752E-2</v>
      </c>
      <c r="BB360">
        <v>2144.7891765517002</v>
      </c>
      <c r="BC360" s="1">
        <v>0.1170379345</v>
      </c>
      <c r="BD360">
        <v>18325.5897843198</v>
      </c>
      <c r="BE360" s="1">
        <v>0.51806697509652899</v>
      </c>
      <c r="BF360">
        <v>0.24962480858295599</v>
      </c>
      <c r="BG360">
        <v>0.15980984696911699</v>
      </c>
      <c r="BH360">
        <v>6.0512030029919402E-2</v>
      </c>
      <c r="BI360">
        <v>1.1986339321478599E-2</v>
      </c>
    </row>
    <row r="361" spans="1:61" x14ac:dyDescent="0.25">
      <c r="A361" t="s">
        <v>1550</v>
      </c>
      <c r="B361" t="s">
        <v>925</v>
      </c>
      <c r="C361">
        <v>114</v>
      </c>
      <c r="D361">
        <v>8.4808104912280697</v>
      </c>
      <c r="E361">
        <v>966.81239600000004</v>
      </c>
      <c r="F361" t="e">
        <v>#N/A</v>
      </c>
      <c r="G361" t="e">
        <v>#N/A</v>
      </c>
      <c r="H361" t="e">
        <v>#N/A</v>
      </c>
      <c r="I361">
        <v>1.33151455331565E-2</v>
      </c>
      <c r="J361">
        <v>0.94508216253011201</v>
      </c>
      <c r="K361">
        <v>3.8079055339210598E-2</v>
      </c>
      <c r="L361">
        <v>0.49790205945028498</v>
      </c>
      <c r="M361" t="e">
        <v>#N/A</v>
      </c>
      <c r="N361">
        <v>0.18568311245059099</v>
      </c>
      <c r="O361">
        <v>67076.336108220596</v>
      </c>
      <c r="P361" s="1">
        <v>8.8607594936708903E-2</v>
      </c>
      <c r="Q361">
        <v>0.164556962025316</v>
      </c>
      <c r="R361">
        <v>0.746835443037975</v>
      </c>
      <c r="S361">
        <v>5</v>
      </c>
      <c r="T361">
        <v>97083.4</v>
      </c>
      <c r="U361" s="1">
        <v>193.3624792</v>
      </c>
      <c r="V361">
        <v>227836.11475333199</v>
      </c>
      <c r="W361" s="1">
        <v>0.891313158955374</v>
      </c>
      <c r="X361">
        <v>2.4069845853438101E-2</v>
      </c>
      <c r="Y361">
        <v>8.4616995191187996E-2</v>
      </c>
      <c r="Z361">
        <v>0.108686841044626</v>
      </c>
      <c r="AA361">
        <v>227.836114753332</v>
      </c>
      <c r="AB361">
        <v>4610.6990543799402</v>
      </c>
      <c r="AC361" s="1">
        <v>467.90329941115101</v>
      </c>
      <c r="AD361">
        <v>146517.07498611201</v>
      </c>
      <c r="AE361" s="1">
        <v>136</v>
      </c>
      <c r="AF361">
        <v>43813</v>
      </c>
      <c r="AG361" s="1">
        <v>62957.254130052701</v>
      </c>
      <c r="AH361" s="1">
        <v>22.799894200275901</v>
      </c>
      <c r="AI361">
        <v>19.9999938879605</v>
      </c>
      <c r="AJ361">
        <v>19.999886834729701</v>
      </c>
      <c r="AK361">
        <v>0</v>
      </c>
      <c r="AL361">
        <v>0</v>
      </c>
      <c r="AM361">
        <v>0</v>
      </c>
      <c r="AN361">
        <v>0</v>
      </c>
      <c r="AO361" s="1">
        <v>1.02639131187012</v>
      </c>
      <c r="AP361">
        <v>1935.03551230843</v>
      </c>
      <c r="AQ361" s="1">
        <v>3718.8865335979799</v>
      </c>
      <c r="AR361" s="1">
        <v>9680.8520647060595</v>
      </c>
      <c r="AS361" s="1">
        <v>1481.73081554076</v>
      </c>
      <c r="AT361">
        <v>479.35312157499499</v>
      </c>
      <c r="AU361">
        <v>17295.858047728201</v>
      </c>
      <c r="AV361" s="1">
        <v>11857.500445546</v>
      </c>
      <c r="AW361" s="1">
        <v>0.64914898639999996</v>
      </c>
      <c r="AX361">
        <v>3680.7305795781999</v>
      </c>
      <c r="AY361" s="1">
        <v>0.20150473839999999</v>
      </c>
      <c r="AZ361">
        <v>1550.5287782800001</v>
      </c>
      <c r="BA361">
        <v>8.4885021899999996E-2</v>
      </c>
      <c r="BB361">
        <v>1177.4636571622</v>
      </c>
      <c r="BC361" s="1">
        <v>6.4461253299999993E-2</v>
      </c>
      <c r="BD361">
        <v>18266.223460566402</v>
      </c>
      <c r="BE361" s="1">
        <v>0.60270024077918405</v>
      </c>
      <c r="BF361">
        <v>0.22143095317636799</v>
      </c>
      <c r="BG361">
        <v>9.32909605631594E-2</v>
      </c>
      <c r="BH361">
        <v>6.7202235307416203E-2</v>
      </c>
      <c r="BI361">
        <v>1.5375610173873001E-2</v>
      </c>
    </row>
    <row r="362" spans="1:61" x14ac:dyDescent="0.25">
      <c r="A362" t="s">
        <v>1921</v>
      </c>
      <c r="B362" t="s">
        <v>771</v>
      </c>
      <c r="C362">
        <v>149</v>
      </c>
      <c r="D362">
        <v>9.7970873288590603</v>
      </c>
      <c r="E362">
        <v>1459.766012</v>
      </c>
      <c r="F362" t="e">
        <v>#N/A</v>
      </c>
      <c r="G362" t="e">
        <v>#N/A</v>
      </c>
      <c r="H362" t="e">
        <v>#N/A</v>
      </c>
      <c r="I362">
        <v>2.1290012773525002E-2</v>
      </c>
      <c r="J362">
        <v>0.96143690765742396</v>
      </c>
      <c r="K362">
        <v>1.0876947812316301E-2</v>
      </c>
      <c r="L362">
        <v>0.20645783308953999</v>
      </c>
      <c r="M362">
        <v>0.19182256972924799</v>
      </c>
      <c r="N362">
        <v>0.102784219181749</v>
      </c>
      <c r="O362">
        <v>64649.572064361499</v>
      </c>
      <c r="P362" s="1">
        <v>0.13043478260869601</v>
      </c>
      <c r="Q362">
        <v>0.173913043478261</v>
      </c>
      <c r="R362">
        <v>0.69565217391304301</v>
      </c>
      <c r="S362">
        <v>9.5</v>
      </c>
      <c r="T362">
        <v>98104.947368421097</v>
      </c>
      <c r="U362" s="1">
        <v>153.659580210526</v>
      </c>
      <c r="V362">
        <v>612746.95577718399</v>
      </c>
      <c r="W362" s="1">
        <v>0.74325801422920801</v>
      </c>
      <c r="X362">
        <v>0.22736095247228599</v>
      </c>
      <c r="Y362">
        <v>2.9381033298505201E-2</v>
      </c>
      <c r="Z362">
        <v>0.25674198577079099</v>
      </c>
      <c r="AA362">
        <v>612.74695577718398</v>
      </c>
      <c r="AB362">
        <v>12758.892073724999</v>
      </c>
      <c r="AC362" s="1">
        <v>1106.21906300419</v>
      </c>
      <c r="AD362">
        <v>482432.58582162199</v>
      </c>
      <c r="AE362" s="1">
        <v>592</v>
      </c>
      <c r="AF362">
        <v>38896</v>
      </c>
      <c r="AG362" s="1">
        <v>88084.004761904798</v>
      </c>
      <c r="AH362" s="1">
        <v>23.248949691347601</v>
      </c>
      <c r="AI362">
        <v>20.748998337745299</v>
      </c>
      <c r="AJ362">
        <v>20.748995006119699</v>
      </c>
      <c r="AK362">
        <v>1</v>
      </c>
      <c r="AL362">
        <v>0.55382699999999996</v>
      </c>
      <c r="AM362">
        <v>0.73361900000000002</v>
      </c>
      <c r="AN362">
        <v>0</v>
      </c>
      <c r="AO362" s="1">
        <v>0.87394961424471596</v>
      </c>
      <c r="AP362">
        <v>2206.80409977925</v>
      </c>
      <c r="AQ362" s="1">
        <v>3445.4253891753201</v>
      </c>
      <c r="AR362" s="1">
        <v>8779.9444531799509</v>
      </c>
      <c r="AS362" s="1">
        <v>900.75324345885599</v>
      </c>
      <c r="AT362">
        <v>700.540964506303</v>
      </c>
      <c r="AU362">
        <v>16033.468150099699</v>
      </c>
      <c r="AV362" s="1">
        <v>5093.0865758593</v>
      </c>
      <c r="AW362" s="1">
        <v>0.25779972880000002</v>
      </c>
      <c r="AX362">
        <v>11528.342708073</v>
      </c>
      <c r="AY362" s="1">
        <v>0.58353683560000003</v>
      </c>
      <c r="AZ362">
        <v>1929.0779849247001</v>
      </c>
      <c r="BA362">
        <v>9.7645263600000004E-2</v>
      </c>
      <c r="BB362">
        <v>1205.4738544986001</v>
      </c>
      <c r="BC362" s="1">
        <v>6.1018172000000002E-2</v>
      </c>
      <c r="BD362">
        <v>19755.981123355599</v>
      </c>
      <c r="BE362" s="1">
        <v>0.60185964200583197</v>
      </c>
      <c r="BF362">
        <v>0.19730719451959999</v>
      </c>
      <c r="BG362">
        <v>0.12553009639838</v>
      </c>
      <c r="BH362">
        <v>5.0896281164515202E-2</v>
      </c>
      <c r="BI362">
        <v>2.4406785911673098E-2</v>
      </c>
    </row>
    <row r="363" spans="1:61" x14ac:dyDescent="0.25">
      <c r="A363" t="s">
        <v>1811</v>
      </c>
      <c r="B363" t="s">
        <v>1202</v>
      </c>
      <c r="C363">
        <v>243</v>
      </c>
      <c r="D363">
        <v>6.7923747777777796</v>
      </c>
      <c r="E363">
        <v>1650.547071</v>
      </c>
      <c r="F363" t="e">
        <v>#N/A</v>
      </c>
      <c r="G363" t="e">
        <v>#N/A</v>
      </c>
      <c r="H363" t="e">
        <v>#N/A</v>
      </c>
      <c r="I363">
        <v>3.7213116019443999E-2</v>
      </c>
      <c r="J363">
        <v>0.933874547627639</v>
      </c>
      <c r="K363">
        <v>2.23103522792132E-2</v>
      </c>
      <c r="L363">
        <v>0.40538110867531202</v>
      </c>
      <c r="M363">
        <v>9.2693497337846906E-3</v>
      </c>
      <c r="N363">
        <v>0.18316397482244801</v>
      </c>
      <c r="O363">
        <v>64009.016949152501</v>
      </c>
      <c r="P363" s="1">
        <v>0.13768115942028999</v>
      </c>
      <c r="Q363">
        <v>0.173913043478261</v>
      </c>
      <c r="R363">
        <v>0.688405797101449</v>
      </c>
      <c r="S363">
        <v>16</v>
      </c>
      <c r="T363">
        <v>89011</v>
      </c>
      <c r="U363" s="1">
        <v>103.1591919375</v>
      </c>
      <c r="V363">
        <v>386500.92518324801</v>
      </c>
      <c r="W363" s="1">
        <v>0.76482191520909204</v>
      </c>
      <c r="X363">
        <v>0.11937922428414199</v>
      </c>
      <c r="Y363">
        <v>0.11579886050676701</v>
      </c>
      <c r="Z363">
        <v>0.23517808479090799</v>
      </c>
      <c r="AA363">
        <v>386.500925183248</v>
      </c>
      <c r="AB363">
        <v>8452.77195975225</v>
      </c>
      <c r="AC363" s="1">
        <v>962.00627531209602</v>
      </c>
      <c r="AD363">
        <v>282566.601303467</v>
      </c>
      <c r="AE363" s="1">
        <v>508</v>
      </c>
      <c r="AF363">
        <v>38715</v>
      </c>
      <c r="AG363" s="1">
        <v>69265.418912473193</v>
      </c>
      <c r="AH363" s="1">
        <v>21.869981639985301</v>
      </c>
      <c r="AI363">
        <v>21.8699948396109</v>
      </c>
      <c r="AJ363">
        <v>21.869979912427699</v>
      </c>
      <c r="AK363">
        <v>5.4</v>
      </c>
      <c r="AL363">
        <v>3.6521249999999998</v>
      </c>
      <c r="AM363">
        <v>4.258292</v>
      </c>
      <c r="AN363">
        <v>0</v>
      </c>
      <c r="AO363">
        <v>0.97332061020194005</v>
      </c>
      <c r="AP363">
        <v>1865.10623301091</v>
      </c>
      <c r="AQ363" s="1">
        <v>2923.8066485896702</v>
      </c>
      <c r="AR363" s="1">
        <v>10710.9414997108</v>
      </c>
      <c r="AS363" s="1">
        <v>937.51998788042999</v>
      </c>
      <c r="AT363">
        <v>613.86501954538903</v>
      </c>
      <c r="AU363">
        <v>17051.239388737202</v>
      </c>
      <c r="AV363" s="1">
        <v>7673.2113973066998</v>
      </c>
      <c r="AW363" s="1">
        <v>0.40265910249999998</v>
      </c>
      <c r="AX363">
        <v>7715.6940087304001</v>
      </c>
      <c r="AY363" s="1">
        <v>0.40488841819999999</v>
      </c>
      <c r="AZ363">
        <v>1022.5632855235</v>
      </c>
      <c r="BA363">
        <v>5.3659985799999997E-2</v>
      </c>
      <c r="BB363">
        <v>2644.8778544375</v>
      </c>
      <c r="BC363" s="1">
        <v>0.1387924935</v>
      </c>
      <c r="BD363">
        <v>19056.346545998102</v>
      </c>
      <c r="BE363" s="1">
        <v>0.56929290616711903</v>
      </c>
      <c r="BF363">
        <v>0.247448344167471</v>
      </c>
      <c r="BG363">
        <v>0.136561222387003</v>
      </c>
      <c r="BH363">
        <v>2.5923300748044199E-2</v>
      </c>
      <c r="BI363">
        <v>2.0774226530362899E-2</v>
      </c>
    </row>
    <row r="364" spans="1:61" x14ac:dyDescent="0.25">
      <c r="A364" t="s">
        <v>1598</v>
      </c>
      <c r="B364" t="s">
        <v>974</v>
      </c>
      <c r="C364">
        <v>63</v>
      </c>
      <c r="D364">
        <v>7.9239218412698396</v>
      </c>
      <c r="E364">
        <v>499.20707599999997</v>
      </c>
      <c r="F364" t="e">
        <v>#N/A</v>
      </c>
      <c r="G364" t="e">
        <v>#N/A</v>
      </c>
      <c r="H364" t="e">
        <v>#N/A</v>
      </c>
      <c r="I364">
        <v>2.7810419903300101E-2</v>
      </c>
      <c r="J364">
        <v>0.94695607073154697</v>
      </c>
      <c r="K364">
        <v>2.3328944504857702E-2</v>
      </c>
      <c r="L364">
        <v>1</v>
      </c>
      <c r="M364" t="e">
        <v>#N/A</v>
      </c>
      <c r="N364">
        <v>0.150611303612253</v>
      </c>
      <c r="O364">
        <v>56433.329045767299</v>
      </c>
      <c r="P364" s="1">
        <v>0.31481481481481499</v>
      </c>
      <c r="Q364">
        <v>9.2592592592592601E-2</v>
      </c>
      <c r="R364">
        <v>0.592592592592593</v>
      </c>
      <c r="S364">
        <v>5</v>
      </c>
      <c r="T364">
        <v>113784.4</v>
      </c>
      <c r="U364" s="1">
        <v>99.8414152</v>
      </c>
      <c r="V364">
        <v>310963.00005170598</v>
      </c>
      <c r="W364" s="1">
        <v>0.86819783408283202</v>
      </c>
      <c r="X364">
        <v>7.4899379926927495E-2</v>
      </c>
      <c r="Y364">
        <v>5.6902785990240699E-2</v>
      </c>
      <c r="Z364">
        <v>0.13180216591716801</v>
      </c>
      <c r="AA364">
        <v>310.96300005170599</v>
      </c>
      <c r="AB364">
        <v>7856.59536604806</v>
      </c>
      <c r="AC364" s="1">
        <v>790.58046044203104</v>
      </c>
      <c r="AD364">
        <v>203487.93084189101</v>
      </c>
      <c r="AE364" s="1">
        <v>341</v>
      </c>
      <c r="AF364">
        <v>46138</v>
      </c>
      <c r="AG364" s="1">
        <v>74443.645771144307</v>
      </c>
      <c r="AH364" s="1">
        <v>32.149819433280904</v>
      </c>
      <c r="AI364">
        <v>24.849995878304401</v>
      </c>
      <c r="AJ364">
        <v>24.849918293626899</v>
      </c>
      <c r="AK364">
        <v>1.8</v>
      </c>
      <c r="AL364">
        <v>0.52154400000000001</v>
      </c>
      <c r="AM364">
        <v>0.91106200000000004</v>
      </c>
      <c r="AN364">
        <v>3385.49263672697</v>
      </c>
      <c r="AO364" s="1">
        <v>1.4972665668374601</v>
      </c>
      <c r="AP364">
        <v>2906.0344088552201</v>
      </c>
      <c r="AQ364" s="1">
        <v>4120.1535372467397</v>
      </c>
      <c r="AR364" s="1">
        <v>9098.2984183501394</v>
      </c>
      <c r="AS364" s="1">
        <v>878.06617949461895</v>
      </c>
      <c r="AT364">
        <v>2113.1753148467001</v>
      </c>
      <c r="AU364" s="1">
        <v>19115.727858793402</v>
      </c>
      <c r="AV364" s="1">
        <v>8835.1498095293991</v>
      </c>
      <c r="AW364" s="1">
        <v>0.40969082410000002</v>
      </c>
      <c r="AX364">
        <v>9399.4258872067003</v>
      </c>
      <c r="AY364" s="1">
        <v>0.43585662050000001</v>
      </c>
      <c r="AZ364">
        <v>2331.2140148182002</v>
      </c>
      <c r="BA364" s="1">
        <v>0.108099694</v>
      </c>
      <c r="BB364">
        <v>999.61837091159998</v>
      </c>
      <c r="BC364" s="1">
        <v>4.6352861400000001E-2</v>
      </c>
      <c r="BD364">
        <v>21565.408082465899</v>
      </c>
      <c r="BE364" s="1">
        <v>0.51846155571110297</v>
      </c>
      <c r="BF364">
        <v>0.22759145031092501</v>
      </c>
      <c r="BG364">
        <v>0.18321605888442699</v>
      </c>
      <c r="BH364">
        <v>5.9344021245549099E-2</v>
      </c>
      <c r="BI364">
        <v>1.13869138479954E-2</v>
      </c>
    </row>
    <row r="365" spans="1:61" x14ac:dyDescent="0.25">
      <c r="A365" t="s">
        <v>1613</v>
      </c>
      <c r="B365" t="s">
        <v>989</v>
      </c>
      <c r="C365">
        <v>84</v>
      </c>
      <c r="D365">
        <v>9.7441898928571398</v>
      </c>
      <c r="E365">
        <v>818.51195099999995</v>
      </c>
      <c r="F365" t="e">
        <v>#N/A</v>
      </c>
      <c r="G365" t="e">
        <v>#N/A</v>
      </c>
      <c r="H365" t="e">
        <v>#N/A</v>
      </c>
      <c r="I365">
        <v>1.7246035162268102E-2</v>
      </c>
      <c r="J365">
        <v>0.93526521130390705</v>
      </c>
      <c r="K365">
        <v>3.76263668363995E-2</v>
      </c>
      <c r="L365">
        <v>0.55482239707181302</v>
      </c>
      <c r="M365" t="e">
        <v>#N/A</v>
      </c>
      <c r="N365">
        <v>0.17125419601389799</v>
      </c>
      <c r="O365">
        <v>57426.8648111332</v>
      </c>
      <c r="P365" s="1">
        <v>0.21621621621621601</v>
      </c>
      <c r="Q365">
        <v>0.135135135135135</v>
      </c>
      <c r="R365">
        <v>0.64864864864864902</v>
      </c>
      <c r="S365">
        <v>10.31</v>
      </c>
      <c r="T365">
        <v>76678.952473326906</v>
      </c>
      <c r="U365" s="1">
        <v>79.390101939864195</v>
      </c>
      <c r="V365">
        <v>220005.09556396201</v>
      </c>
      <c r="W365" s="1">
        <v>0.89829328375448703</v>
      </c>
      <c r="X365">
        <v>5.4725372729857502E-2</v>
      </c>
      <c r="Y365">
        <v>4.6981343515655499E-2</v>
      </c>
      <c r="Z365">
        <v>0.101706716245513</v>
      </c>
      <c r="AA365">
        <v>220.00509556396199</v>
      </c>
      <c r="AB365">
        <v>4687.3622252095902</v>
      </c>
      <c r="AC365" s="1">
        <v>495.77042766966298</v>
      </c>
      <c r="AD365">
        <v>145617.78855910199</v>
      </c>
      <c r="AE365" s="1">
        <v>132</v>
      </c>
      <c r="AF365">
        <v>41540</v>
      </c>
      <c r="AG365" s="1">
        <v>60405.571117561703</v>
      </c>
      <c r="AH365" s="1">
        <v>30.549806447800002</v>
      </c>
      <c r="AI365">
        <v>20.8499931195119</v>
      </c>
      <c r="AJ365">
        <v>20.8499031433509</v>
      </c>
      <c r="AK365">
        <v>0</v>
      </c>
      <c r="AL365">
        <v>0</v>
      </c>
      <c r="AM365">
        <v>0</v>
      </c>
      <c r="AN365">
        <v>2114.9222535908898</v>
      </c>
      <c r="AO365" s="1">
        <v>1.5138812020049399</v>
      </c>
      <c r="AP365">
        <v>2296.6315002528299</v>
      </c>
      <c r="AQ365" s="1">
        <v>9398.5417691231705</v>
      </c>
      <c r="AR365" s="1">
        <v>10399.1666091141</v>
      </c>
      <c r="AS365" s="1">
        <v>1232.13945595768</v>
      </c>
      <c r="AT365" s="1">
        <v>960.63715262723099</v>
      </c>
      <c r="AU365">
        <v>24287.116487075</v>
      </c>
      <c r="AV365" s="1">
        <v>9770.1031263227997</v>
      </c>
      <c r="AW365" s="1">
        <v>0.53357170949999999</v>
      </c>
      <c r="AX365">
        <v>5423.3506273023004</v>
      </c>
      <c r="AY365" s="1">
        <v>0.29618381999999999</v>
      </c>
      <c r="AZ365">
        <v>1655.5795884325</v>
      </c>
      <c r="BA365">
        <v>9.0415671099999997E-2</v>
      </c>
      <c r="BB365">
        <v>1461.7259280316</v>
      </c>
      <c r="BC365" s="1">
        <v>7.9828799399999997E-2</v>
      </c>
      <c r="BD365">
        <v>18310.759270089198</v>
      </c>
      <c r="BE365" s="1">
        <v>0.55627150174601603</v>
      </c>
      <c r="BF365">
        <v>0.24490742851439601</v>
      </c>
      <c r="BG365">
        <v>0.14420255322452299</v>
      </c>
      <c r="BH365">
        <v>4.1043614043042902E-2</v>
      </c>
      <c r="BI365">
        <v>1.3574902472023099E-2</v>
      </c>
    </row>
    <row r="366" spans="1:61" x14ac:dyDescent="0.25">
      <c r="A366" t="s">
        <v>1721</v>
      </c>
      <c r="B366" t="s">
        <v>1104</v>
      </c>
      <c r="C366">
        <v>86</v>
      </c>
      <c r="D366">
        <v>8.0332392906976704</v>
      </c>
      <c r="E366">
        <v>690.85857899999996</v>
      </c>
      <c r="F366" t="e">
        <v>#N/A</v>
      </c>
      <c r="G366" t="e">
        <v>#N/A</v>
      </c>
      <c r="H366" t="e">
        <v>#N/A</v>
      </c>
      <c r="I366">
        <v>6.0827770229711198E-2</v>
      </c>
      <c r="J366">
        <v>0.90764478928803904</v>
      </c>
      <c r="K366">
        <v>2.2029019756093698E-2</v>
      </c>
      <c r="L366">
        <v>0.57980721174934102</v>
      </c>
      <c r="M366" t="e">
        <v>#N/A</v>
      </c>
      <c r="N366">
        <v>0.174737396276687</v>
      </c>
      <c r="O366">
        <v>56280.747451868599</v>
      </c>
      <c r="P366" s="1">
        <v>0.214285714285714</v>
      </c>
      <c r="Q366">
        <v>7.1428571428571397E-2</v>
      </c>
      <c r="R366">
        <v>0.71428571428571397</v>
      </c>
      <c r="S366">
        <v>13</v>
      </c>
      <c r="T366">
        <v>49051.230769230802</v>
      </c>
      <c r="U366" s="1">
        <v>53.142967615384599</v>
      </c>
      <c r="V366">
        <v>209760.701256342</v>
      </c>
      <c r="W366" s="1">
        <v>0.92045446233370798</v>
      </c>
      <c r="X366">
        <v>4.0855403630459697E-2</v>
      </c>
      <c r="Y366">
        <v>3.8690134035832602E-2</v>
      </c>
      <c r="Z366">
        <v>7.9545537666292299E-2</v>
      </c>
      <c r="AA366">
        <v>209.760701256342</v>
      </c>
      <c r="AB366">
        <v>4314.4155556617898</v>
      </c>
      <c r="AC366" s="1">
        <v>445.28434523500403</v>
      </c>
      <c r="AD366">
        <v>142086.62490550801</v>
      </c>
      <c r="AE366" s="1">
        <v>119</v>
      </c>
      <c r="AF366">
        <v>38532</v>
      </c>
      <c r="AG366" s="1">
        <v>66228.591808559606</v>
      </c>
      <c r="AH366" s="1">
        <v>34.499837696503199</v>
      </c>
      <c r="AI366">
        <v>19.999994002442801</v>
      </c>
      <c r="AJ366">
        <v>20.178158822814101</v>
      </c>
      <c r="AK366">
        <v>1</v>
      </c>
      <c r="AL366">
        <v>0.67795300000000003</v>
      </c>
      <c r="AM366">
        <v>0.88652799999999998</v>
      </c>
      <c r="AN366">
        <v>2204.94356776309</v>
      </c>
      <c r="AO366">
        <v>1.5502999527299</v>
      </c>
      <c r="AP366">
        <v>2023.1310900461399</v>
      </c>
      <c r="AQ366" s="1">
        <v>3249.8761081462899</v>
      </c>
      <c r="AR366" s="1">
        <v>10475.932658281399</v>
      </c>
      <c r="AS366" s="1">
        <v>975.10315493961605</v>
      </c>
      <c r="AT366">
        <v>533.65017270777798</v>
      </c>
      <c r="AU366">
        <v>17257.693184121301</v>
      </c>
      <c r="AV366" s="1">
        <v>11465.908808370399</v>
      </c>
      <c r="AW366" s="1">
        <v>0.56821461719999999</v>
      </c>
      <c r="AX366">
        <v>5408.8873983856001</v>
      </c>
      <c r="AY366" s="1">
        <v>0.26804756029999999</v>
      </c>
      <c r="AZ366">
        <v>1503.4591242766001</v>
      </c>
      <c r="BA366">
        <v>7.4506736899999995E-2</v>
      </c>
      <c r="BB366">
        <v>1800.5793235524</v>
      </c>
      <c r="BC366" s="1">
        <v>8.9231085700000004E-2</v>
      </c>
      <c r="BD366">
        <v>20178.834654585</v>
      </c>
      <c r="BE366" s="1">
        <v>0.56096328193049005</v>
      </c>
      <c r="BF366">
        <v>0.25241942126672201</v>
      </c>
      <c r="BG366">
        <v>0.132563692732623</v>
      </c>
      <c r="BH366">
        <v>4.4288641075656603E-2</v>
      </c>
      <c r="BI366">
        <v>9.7649629945091992E-3</v>
      </c>
    </row>
    <row r="367" spans="1:61" x14ac:dyDescent="0.25">
      <c r="A367" t="s">
        <v>1816</v>
      </c>
      <c r="B367" t="s">
        <v>1207</v>
      </c>
      <c r="C367">
        <v>91</v>
      </c>
      <c r="D367">
        <v>9.5079157692307703</v>
      </c>
      <c r="E367">
        <v>865.22033499999998</v>
      </c>
      <c r="F367" t="e">
        <v>#N/A</v>
      </c>
      <c r="G367" t="e">
        <v>#N/A</v>
      </c>
      <c r="H367" t="e">
        <v>#N/A</v>
      </c>
      <c r="I367">
        <v>2.86610348343713E-2</v>
      </c>
      <c r="J367">
        <v>0.93592788848160502</v>
      </c>
      <c r="K367">
        <v>2.4430374538924701E-2</v>
      </c>
      <c r="L367">
        <v>0.55703627273787204</v>
      </c>
      <c r="M367" t="e">
        <v>#N/A</v>
      </c>
      <c r="N367">
        <v>0.157182965475126</v>
      </c>
      <c r="O367">
        <v>61059.064802182802</v>
      </c>
      <c r="P367" s="1">
        <v>0.125</v>
      </c>
      <c r="Q367">
        <v>0.171875</v>
      </c>
      <c r="R367">
        <v>0.703125</v>
      </c>
      <c r="S367">
        <v>12</v>
      </c>
      <c r="T367">
        <v>96209.925000000003</v>
      </c>
      <c r="U367" s="1">
        <v>72.101694583333298</v>
      </c>
      <c r="V367">
        <v>265640.05803215399</v>
      </c>
      <c r="W367" s="1">
        <v>0.85506988033876896</v>
      </c>
      <c r="X367">
        <v>5.8140201685384398E-2</v>
      </c>
      <c r="Y367">
        <v>8.6789917975847106E-2</v>
      </c>
      <c r="Z367">
        <v>0.14493011966123101</v>
      </c>
      <c r="AA367">
        <v>265.640058032154</v>
      </c>
      <c r="AB367">
        <v>5579.5452380346596</v>
      </c>
      <c r="AC367" s="1">
        <v>540.486013889167</v>
      </c>
      <c r="AD367">
        <v>177484.75886040999</v>
      </c>
      <c r="AE367" s="1">
        <v>252</v>
      </c>
      <c r="AF367">
        <v>42366</v>
      </c>
      <c r="AG367" s="1">
        <v>66155.261515151506</v>
      </c>
      <c r="AH367" s="1">
        <v>31.099959644166798</v>
      </c>
      <c r="AI367">
        <v>19.999994911636801</v>
      </c>
      <c r="AJ367">
        <v>20.7016803389714</v>
      </c>
      <c r="AK367">
        <v>0</v>
      </c>
      <c r="AL367">
        <v>0</v>
      </c>
      <c r="AM367">
        <v>0</v>
      </c>
      <c r="AN367">
        <v>3114.9204323774902</v>
      </c>
      <c r="AO367">
        <v>1.4694348618367501</v>
      </c>
      <c r="AP367">
        <v>2933.1442608777802</v>
      </c>
      <c r="AQ367" s="1">
        <v>3221.4702281587001</v>
      </c>
      <c r="AR367" s="1">
        <v>9345.7517847173494</v>
      </c>
      <c r="AS367" s="1">
        <v>493.41427001943998</v>
      </c>
      <c r="AT367">
        <v>1313.7629387779</v>
      </c>
      <c r="AU367">
        <v>17307.543482551198</v>
      </c>
      <c r="AV367" s="1">
        <v>8680.8387503039994</v>
      </c>
      <c r="AW367" s="1">
        <v>0.4642617678</v>
      </c>
      <c r="AX367">
        <v>7591.7934540995002</v>
      </c>
      <c r="AY367" s="1">
        <v>0.4060183067</v>
      </c>
      <c r="AZ367">
        <v>1308.8712556772</v>
      </c>
      <c r="BA367">
        <v>7.0000019600000005E-2</v>
      </c>
      <c r="BB367">
        <v>1116.6520881009001</v>
      </c>
      <c r="BC367" s="1">
        <v>5.97199058E-2</v>
      </c>
      <c r="BD367">
        <v>18698.155548181599</v>
      </c>
      <c r="BE367" s="1">
        <v>0.51055367471519697</v>
      </c>
      <c r="BF367">
        <v>0.255592213793153</v>
      </c>
      <c r="BG367">
        <v>0.140685167200259</v>
      </c>
      <c r="BH367">
        <v>4.0558417520057899E-2</v>
      </c>
      <c r="BI367">
        <v>5.26105267713326E-2</v>
      </c>
    </row>
    <row r="368" spans="1:61" x14ac:dyDescent="0.25">
      <c r="A368" t="s">
        <v>1649</v>
      </c>
      <c r="B368" t="s">
        <v>1027</v>
      </c>
      <c r="C368">
        <v>161</v>
      </c>
      <c r="D368">
        <v>6.3017310372670803</v>
      </c>
      <c r="E368">
        <v>1014.578697</v>
      </c>
      <c r="F368" t="e">
        <v>#N/A</v>
      </c>
      <c r="G368" t="e">
        <v>#N/A</v>
      </c>
      <c r="H368" t="e">
        <v>#N/A</v>
      </c>
      <c r="I368" t="e">
        <v>#N/A</v>
      </c>
      <c r="J368">
        <v>0.97963662331118495</v>
      </c>
      <c r="K368">
        <v>1.29408151518979E-2</v>
      </c>
      <c r="L368">
        <v>1</v>
      </c>
      <c r="M368" t="e">
        <v>#N/A</v>
      </c>
      <c r="N368">
        <v>0.18391530009696999</v>
      </c>
      <c r="O368">
        <v>65260.292499462703</v>
      </c>
      <c r="P368" s="1">
        <v>0.129411764705882</v>
      </c>
      <c r="Q368">
        <v>0.14117647058823499</v>
      </c>
      <c r="R368">
        <v>0.72941176470588198</v>
      </c>
      <c r="S368">
        <v>8</v>
      </c>
      <c r="T368">
        <v>103689</v>
      </c>
      <c r="U368" s="1">
        <v>126.822337125</v>
      </c>
      <c r="V368">
        <v>298336.98548472498</v>
      </c>
      <c r="W368" s="1">
        <v>0.41953411509967298</v>
      </c>
      <c r="X368">
        <v>3.22129161093654E-2</v>
      </c>
      <c r="Y368">
        <v>0.54825296879096097</v>
      </c>
      <c r="Z368">
        <v>0.58046588490032702</v>
      </c>
      <c r="AA368">
        <v>298.33698548472501</v>
      </c>
      <c r="AB368">
        <v>5847.4015052180803</v>
      </c>
      <c r="AC368" s="1">
        <v>359.33603876959802</v>
      </c>
      <c r="AD368">
        <v>191262.06850305499</v>
      </c>
      <c r="AE368" s="1">
        <v>294</v>
      </c>
      <c r="AF368">
        <v>38174.5</v>
      </c>
      <c r="AG368" s="1">
        <v>57857.665656565703</v>
      </c>
      <c r="AH368" s="1">
        <v>19.5999920216303</v>
      </c>
      <c r="AI368">
        <v>19.599991337713</v>
      </c>
      <c r="AJ368">
        <v>19.599893748057799</v>
      </c>
      <c r="AK368">
        <v>1</v>
      </c>
      <c r="AL368">
        <v>1</v>
      </c>
      <c r="AM368">
        <v>1</v>
      </c>
      <c r="AN368">
        <v>0</v>
      </c>
      <c r="AO368" s="1">
        <v>0.77829516705375101</v>
      </c>
      <c r="AP368">
        <v>2131.36519265986</v>
      </c>
      <c r="AQ368" s="1">
        <v>4013.4709136318502</v>
      </c>
      <c r="AR368" s="1">
        <v>9982.2389726363399</v>
      </c>
      <c r="AS368" s="1">
        <v>825.47388632978596</v>
      </c>
      <c r="AT368">
        <v>688.42434013770696</v>
      </c>
      <c r="AU368">
        <v>17640.973305395499</v>
      </c>
      <c r="AV368" s="1">
        <v>10790.8992929621</v>
      </c>
      <c r="AW368" s="1">
        <v>0.49299763619999998</v>
      </c>
      <c r="AX368">
        <v>5281.3143903758</v>
      </c>
      <c r="AY368" s="1">
        <v>0.24128438599999999</v>
      </c>
      <c r="AZ368">
        <v>1445.9139618044001</v>
      </c>
      <c r="BA368" s="1">
        <v>6.6058643099999995E-2</v>
      </c>
      <c r="BB368">
        <v>4370.2111637024</v>
      </c>
      <c r="BC368" s="1">
        <v>0.1996593347</v>
      </c>
      <c r="BD368">
        <v>21888.338808844699</v>
      </c>
      <c r="BE368" s="1">
        <v>0.54166226324256395</v>
      </c>
      <c r="BF368">
        <v>0.214767077297912</v>
      </c>
      <c r="BG368">
        <v>0.177478335836117</v>
      </c>
      <c r="BH368">
        <v>4.6802595248452802E-2</v>
      </c>
      <c r="BI368">
        <v>1.92897283749549E-2</v>
      </c>
    </row>
    <row r="369" spans="1:61" x14ac:dyDescent="0.25">
      <c r="A369" t="s">
        <v>1922</v>
      </c>
      <c r="B369" t="s">
        <v>695</v>
      </c>
      <c r="C369">
        <v>128</v>
      </c>
      <c r="D369">
        <v>9.7287137031250008</v>
      </c>
      <c r="E369">
        <v>1245.2753540000001</v>
      </c>
      <c r="F369" t="e">
        <v>#N/A</v>
      </c>
      <c r="G369">
        <v>1.4642685794593199E-2</v>
      </c>
      <c r="H369" t="e">
        <v>#N/A</v>
      </c>
      <c r="I369" t="e">
        <v>#N/A</v>
      </c>
      <c r="J369">
        <v>0.93354247005779101</v>
      </c>
      <c r="K369">
        <v>3.9411710852651799E-2</v>
      </c>
      <c r="L369">
        <v>0.98614087369185699</v>
      </c>
      <c r="M369" t="e">
        <v>#N/A</v>
      </c>
      <c r="N369">
        <v>0.22213361726942699</v>
      </c>
      <c r="O369">
        <v>52983.096949679399</v>
      </c>
      <c r="P369" s="1">
        <v>0.23913043478260901</v>
      </c>
      <c r="Q369">
        <v>0.101449275362319</v>
      </c>
      <c r="R369">
        <v>0.65942028985507295</v>
      </c>
      <c r="S369">
        <v>17</v>
      </c>
      <c r="T369">
        <v>60599</v>
      </c>
      <c r="U369" s="1">
        <v>73.251491411764704</v>
      </c>
      <c r="V369">
        <v>526264.46664582402</v>
      </c>
      <c r="W369" s="1">
        <v>0.35528505578984498</v>
      </c>
      <c r="X369">
        <v>0.33513996164793802</v>
      </c>
      <c r="Y369">
        <v>0.30957498256221599</v>
      </c>
      <c r="Z369">
        <v>0.64471494421015496</v>
      </c>
      <c r="AA369">
        <v>526.26446664582397</v>
      </c>
      <c r="AB369">
        <v>12314.2869171407</v>
      </c>
      <c r="AC369" s="1">
        <v>558.99524371378504</v>
      </c>
      <c r="AD369">
        <v>337721.42687680299</v>
      </c>
      <c r="AE369" s="1">
        <v>557</v>
      </c>
      <c r="AF369">
        <v>40697</v>
      </c>
      <c r="AG369" s="1">
        <v>68091.561272520703</v>
      </c>
      <c r="AH369" s="1">
        <v>27.497267325374001</v>
      </c>
      <c r="AI369">
        <v>19.993485487234899</v>
      </c>
      <c r="AJ369">
        <v>23.224846723169101</v>
      </c>
      <c r="AK369">
        <v>0</v>
      </c>
      <c r="AL369">
        <v>0</v>
      </c>
      <c r="AM369">
        <v>0</v>
      </c>
      <c r="AN369">
        <v>0</v>
      </c>
      <c r="AO369" s="1">
        <v>0.55930286672768803</v>
      </c>
      <c r="AP369">
        <v>2705.1580192118699</v>
      </c>
      <c r="AQ369" s="1">
        <v>6847.2136805816799</v>
      </c>
      <c r="AR369" s="1">
        <v>11377.9746579647</v>
      </c>
      <c r="AS369" s="1">
        <v>769.80205777043</v>
      </c>
      <c r="AT369" s="1">
        <v>212.04986443504299</v>
      </c>
      <c r="AU369">
        <v>21912.198279963701</v>
      </c>
      <c r="AV369" s="1">
        <v>6759.0759402398999</v>
      </c>
      <c r="AW369" s="1">
        <v>0.3129260639</v>
      </c>
      <c r="AX369">
        <v>10484.119166053601</v>
      </c>
      <c r="AY369" s="1">
        <v>0.48538501010000001</v>
      </c>
      <c r="AZ369">
        <v>1134.4258492229001</v>
      </c>
      <c r="BA369">
        <v>5.2520702400000001E-2</v>
      </c>
      <c r="BB369">
        <v>3221.9730723221001</v>
      </c>
      <c r="BC369" s="1">
        <v>0.14916822360000001</v>
      </c>
      <c r="BD369">
        <v>21599.594027838499</v>
      </c>
      <c r="BE369" s="1">
        <v>0.49710970693531398</v>
      </c>
      <c r="BF369">
        <v>0.28852527766504099</v>
      </c>
      <c r="BG369">
        <v>0.137109542074735</v>
      </c>
      <c r="BH369">
        <v>5.9496284246312099E-2</v>
      </c>
      <c r="BI369">
        <v>1.7759189078597901E-2</v>
      </c>
    </row>
    <row r="370" spans="1:61" x14ac:dyDescent="0.25">
      <c r="A370" t="s">
        <v>1413</v>
      </c>
      <c r="B370" t="s">
        <v>784</v>
      </c>
      <c r="C370">
        <v>208</v>
      </c>
      <c r="D370">
        <v>5.9750536201923099</v>
      </c>
      <c r="E370">
        <v>1242.8111530000001</v>
      </c>
      <c r="F370" t="e">
        <v>#N/A</v>
      </c>
      <c r="G370" t="e">
        <v>#N/A</v>
      </c>
      <c r="H370" t="e">
        <v>#N/A</v>
      </c>
      <c r="I370">
        <v>1.22744953018831E-2</v>
      </c>
      <c r="J370">
        <v>0.94944604795570797</v>
      </c>
      <c r="K370">
        <v>3.22155271580047E-2</v>
      </c>
      <c r="L370">
        <v>0.53146842355630297</v>
      </c>
      <c r="M370" t="e">
        <v>#N/A</v>
      </c>
      <c r="N370">
        <v>0.162691396945157</v>
      </c>
      <c r="O370">
        <v>58926.703790192201</v>
      </c>
      <c r="P370" s="1">
        <v>0.14736842105263201</v>
      </c>
      <c r="Q370">
        <v>0.2</v>
      </c>
      <c r="R370">
        <v>0.65263157894736801</v>
      </c>
      <c r="S370">
        <v>9</v>
      </c>
      <c r="T370">
        <v>99672</v>
      </c>
      <c r="U370" s="1">
        <v>138.090128111111</v>
      </c>
      <c r="V370">
        <v>488752.13143504801</v>
      </c>
      <c r="W370" s="1">
        <v>0.50833547625342701</v>
      </c>
      <c r="X370">
        <v>0.10795977653925599</v>
      </c>
      <c r="Y370">
        <v>0.38370474720731701</v>
      </c>
      <c r="Z370">
        <v>0.49166452374657299</v>
      </c>
      <c r="AA370">
        <v>488.752131435048</v>
      </c>
      <c r="AB370">
        <v>13920.9725936536</v>
      </c>
      <c r="AC370" s="1">
        <v>661.05653141012601</v>
      </c>
      <c r="AD370">
        <v>351196.73176543199</v>
      </c>
      <c r="AE370" s="1">
        <v>563</v>
      </c>
      <c r="AF370">
        <v>43128</v>
      </c>
      <c r="AG370" s="1">
        <v>67328.787037036993</v>
      </c>
      <c r="AH370" s="1">
        <v>35.394712211184803</v>
      </c>
      <c r="AI370">
        <v>21.866525524660201</v>
      </c>
      <c r="AJ370">
        <v>35.068935082140797</v>
      </c>
      <c r="AK370">
        <v>0</v>
      </c>
      <c r="AL370">
        <v>0</v>
      </c>
      <c r="AM370">
        <v>0</v>
      </c>
      <c r="AN370">
        <v>0</v>
      </c>
      <c r="AO370">
        <v>0.77479058949214896</v>
      </c>
      <c r="AP370">
        <v>2550.1110867485099</v>
      </c>
      <c r="AQ370" s="1">
        <v>3682.76666084924</v>
      </c>
      <c r="AR370" s="1">
        <v>10043.649415173901</v>
      </c>
      <c r="AS370" s="1">
        <v>1443.43320839188</v>
      </c>
      <c r="AT370">
        <v>108.429844449585</v>
      </c>
      <c r="AU370">
        <v>17828.390215613101</v>
      </c>
      <c r="AV370" s="1">
        <v>5473.9746523674003</v>
      </c>
      <c r="AW370" s="1">
        <v>0.28046879409999997</v>
      </c>
      <c r="AX370">
        <v>11286.1567906006</v>
      </c>
      <c r="AY370" s="1">
        <v>0.57826624820000005</v>
      </c>
      <c r="AZ370">
        <v>891.90899204530001</v>
      </c>
      <c r="BA370">
        <v>4.5698538099999998E-2</v>
      </c>
      <c r="BB370">
        <v>1865.1920246131999</v>
      </c>
      <c r="BC370" s="1">
        <v>9.5566419499999999E-2</v>
      </c>
      <c r="BD370">
        <v>19517.232459626499</v>
      </c>
      <c r="BE370" s="1">
        <v>0.49632721233861499</v>
      </c>
      <c r="BF370">
        <v>0.26533730473608402</v>
      </c>
      <c r="BG370">
        <v>0.15394927760661201</v>
      </c>
      <c r="BH370">
        <v>5.6700230971752898E-2</v>
      </c>
      <c r="BI370">
        <v>2.7685974346935999E-2</v>
      </c>
    </row>
    <row r="371" spans="1:61" x14ac:dyDescent="0.25">
      <c r="A371" t="s">
        <v>1491</v>
      </c>
      <c r="B371" t="s">
        <v>866</v>
      </c>
      <c r="C371">
        <v>74</v>
      </c>
      <c r="D371">
        <v>23.557592283783801</v>
      </c>
      <c r="E371">
        <v>1743.261829</v>
      </c>
      <c r="F371" t="e">
        <v>#N/A</v>
      </c>
      <c r="G371">
        <v>4.7035282114375403E-2</v>
      </c>
      <c r="H371" t="e">
        <v>#N/A</v>
      </c>
      <c r="I371">
        <v>2.8210189368828902E-2</v>
      </c>
      <c r="J371">
        <v>0.85817691953106201</v>
      </c>
      <c r="K371">
        <v>6.1395266270656397E-2</v>
      </c>
      <c r="L371">
        <v>0.99911584534292497</v>
      </c>
      <c r="M371" t="e">
        <v>#N/A</v>
      </c>
      <c r="N371">
        <v>0.16080217671498501</v>
      </c>
      <c r="O371">
        <v>60735.7404904422</v>
      </c>
      <c r="P371" s="1">
        <v>0.29230769230769199</v>
      </c>
      <c r="Q371">
        <v>0.123076923076923</v>
      </c>
      <c r="R371">
        <v>0.58461538461538498</v>
      </c>
      <c r="S371">
        <v>19</v>
      </c>
      <c r="T371">
        <v>59114.947368421097</v>
      </c>
      <c r="U371" s="1">
        <v>91.7506225789474</v>
      </c>
      <c r="V371">
        <v>312800.95217412099</v>
      </c>
      <c r="W371" s="1">
        <v>0.65649746056237301</v>
      </c>
      <c r="X371">
        <v>0.23024487562634999</v>
      </c>
      <c r="Y371">
        <v>0.113257663811277</v>
      </c>
      <c r="Z371">
        <v>0.34350253943762699</v>
      </c>
      <c r="AA371">
        <v>312.80095217412099</v>
      </c>
      <c r="AB371">
        <v>7505.2873770002097</v>
      </c>
      <c r="AC371" s="1">
        <v>761.252095309889</v>
      </c>
      <c r="AD371">
        <v>202245.37339603101</v>
      </c>
      <c r="AE371" s="1">
        <v>339</v>
      </c>
      <c r="AF371">
        <v>40378.5</v>
      </c>
      <c r="AG371" s="1">
        <v>68856.479399441305</v>
      </c>
      <c r="AH371" s="1">
        <v>38.762995735662898</v>
      </c>
      <c r="AI371">
        <v>20</v>
      </c>
      <c r="AJ371">
        <v>28.116399420984902</v>
      </c>
      <c r="AK371">
        <v>1.587</v>
      </c>
      <c r="AL371">
        <v>1.1927129999999999</v>
      </c>
      <c r="AM371">
        <v>1.455713</v>
      </c>
      <c r="AN371">
        <v>0</v>
      </c>
      <c r="AO371">
        <v>0.61478536424487795</v>
      </c>
      <c r="AP371">
        <v>2179.4180867135801</v>
      </c>
      <c r="AQ371" s="1">
        <v>3210.2237638107499</v>
      </c>
      <c r="AR371" s="1">
        <v>8354.6374031229898</v>
      </c>
      <c r="AS371" s="1">
        <v>896.81486394778403</v>
      </c>
      <c r="AT371">
        <v>632.00113240132202</v>
      </c>
      <c r="AU371">
        <v>15273.095249996401</v>
      </c>
      <c r="AV371" s="1">
        <v>5614.0894586800996</v>
      </c>
      <c r="AW371" s="1">
        <v>0.39163720369999999</v>
      </c>
      <c r="AX371">
        <v>6160.5451547045004</v>
      </c>
      <c r="AY371" s="1">
        <v>0.42975778980000001</v>
      </c>
      <c r="AZ371">
        <v>470.39764311340002</v>
      </c>
      <c r="BA371">
        <v>3.28147991E-2</v>
      </c>
      <c r="BB371">
        <v>2089.8915097252002</v>
      </c>
      <c r="BC371" s="1">
        <v>0.14579020749999999</v>
      </c>
      <c r="BD371">
        <v>14334.923766223201</v>
      </c>
      <c r="BE371" s="1">
        <v>0.49614938726411201</v>
      </c>
      <c r="BF371">
        <v>0.27355065256758498</v>
      </c>
      <c r="BG371">
        <v>0.16489560918908</v>
      </c>
      <c r="BH371">
        <v>4.6272305984417401E-2</v>
      </c>
      <c r="BI371">
        <v>1.9132044994804899E-2</v>
      </c>
    </row>
    <row r="372" spans="1:61" x14ac:dyDescent="0.25">
      <c r="A372" t="s">
        <v>1347</v>
      </c>
      <c r="B372" t="s">
        <v>713</v>
      </c>
      <c r="C372">
        <v>64</v>
      </c>
      <c r="D372">
        <v>15.50934828125</v>
      </c>
      <c r="E372">
        <v>992.59829000000002</v>
      </c>
      <c r="F372" t="e">
        <v>#N/A</v>
      </c>
      <c r="G372" t="e">
        <v>#N/A</v>
      </c>
      <c r="H372" t="e">
        <v>#N/A</v>
      </c>
      <c r="I372">
        <v>1.7485314005466001E-2</v>
      </c>
      <c r="J372">
        <v>0.93907920868175399</v>
      </c>
      <c r="K372">
        <v>3.6916609730384201E-2</v>
      </c>
      <c r="L372">
        <v>0.27382448750785798</v>
      </c>
      <c r="M372" t="e">
        <v>#N/A</v>
      </c>
      <c r="N372">
        <v>0.11512183893618801</v>
      </c>
      <c r="O372">
        <v>62178.012892639497</v>
      </c>
      <c r="P372" s="1">
        <v>0.21126760563380301</v>
      </c>
      <c r="Q372">
        <v>0.21126760563380301</v>
      </c>
      <c r="R372">
        <v>0.57746478873239404</v>
      </c>
      <c r="S372">
        <v>7</v>
      </c>
      <c r="T372">
        <v>93469.142857142899</v>
      </c>
      <c r="U372" s="1">
        <v>141.79975571428599</v>
      </c>
      <c r="V372">
        <v>298383.80640369601</v>
      </c>
      <c r="W372" s="1">
        <v>0.92815663844652796</v>
      </c>
      <c r="X372">
        <v>3.92537045701076E-2</v>
      </c>
      <c r="Y372">
        <v>3.2589656983363899E-2</v>
      </c>
      <c r="Z372">
        <v>7.1843361553471596E-2</v>
      </c>
      <c r="AA372">
        <v>298.38380640369598</v>
      </c>
      <c r="AB372">
        <v>6090.2895571178096</v>
      </c>
      <c r="AC372" s="1">
        <v>706.68215638372703</v>
      </c>
      <c r="AD372">
        <v>207316.142729852</v>
      </c>
      <c r="AE372" s="1">
        <v>355</v>
      </c>
      <c r="AF372">
        <v>52085</v>
      </c>
      <c r="AG372" s="1">
        <v>85926.521433141403</v>
      </c>
      <c r="AH372" s="1">
        <v>32.599963739024602</v>
      </c>
      <c r="AI372">
        <v>19.999994179638801</v>
      </c>
      <c r="AJ372">
        <v>20.0076965581212</v>
      </c>
      <c r="AK372">
        <v>1.5</v>
      </c>
      <c r="AL372">
        <v>0.30937500000000001</v>
      </c>
      <c r="AM372">
        <v>0.55039199999999999</v>
      </c>
      <c r="AN372">
        <v>2079.79109051256</v>
      </c>
      <c r="AO372" s="1">
        <v>1.1087819604029501</v>
      </c>
      <c r="AP372">
        <v>2213.09025225099</v>
      </c>
      <c r="AQ372" s="1">
        <v>2942.67817044093</v>
      </c>
      <c r="AR372" s="1">
        <v>7805.6818433567896</v>
      </c>
      <c r="AS372" s="1">
        <v>635.66396029152997</v>
      </c>
      <c r="AT372">
        <v>1130.76355390457</v>
      </c>
      <c r="AU372">
        <v>14727.8777802448</v>
      </c>
      <c r="AV372" s="1">
        <v>7079.6775589272002</v>
      </c>
      <c r="AW372" s="1">
        <v>0.42461583139999998</v>
      </c>
      <c r="AX372">
        <v>7633.7907878113001</v>
      </c>
      <c r="AY372" s="1">
        <v>0.45784972480000002</v>
      </c>
      <c r="AZ372">
        <v>915.64661296849999</v>
      </c>
      <c r="BA372">
        <v>5.4917479599999999E-2</v>
      </c>
      <c r="BB372">
        <v>1044.0211694186</v>
      </c>
      <c r="BC372" s="1">
        <v>6.2616964299999994E-2</v>
      </c>
      <c r="BD372">
        <v>16673.1361291256</v>
      </c>
      <c r="BE372" s="1">
        <v>0.506816727308531</v>
      </c>
      <c r="BF372">
        <v>0.235084637543654</v>
      </c>
      <c r="BG372">
        <v>0.19560469560469601</v>
      </c>
      <c r="BH372">
        <v>4.1374011865815102E-2</v>
      </c>
      <c r="BI372">
        <v>2.1119927677304699E-2</v>
      </c>
    </row>
    <row r="373" spans="1:61" x14ac:dyDescent="0.25">
      <c r="A373" t="s">
        <v>1923</v>
      </c>
      <c r="B373" t="s">
        <v>759</v>
      </c>
      <c r="C373">
        <v>78</v>
      </c>
      <c r="D373">
        <v>6.9202780769230801</v>
      </c>
      <c r="E373">
        <v>539.78169000000003</v>
      </c>
      <c r="F373" t="e">
        <v>#N/A</v>
      </c>
      <c r="G373" t="e">
        <v>#N/A</v>
      </c>
      <c r="H373" t="e">
        <v>#N/A</v>
      </c>
      <c r="I373">
        <v>3.1740011108157502E-2</v>
      </c>
      <c r="J373">
        <v>0.937036763354546</v>
      </c>
      <c r="K373">
        <v>2.6450009256797899E-2</v>
      </c>
      <c r="L373">
        <v>0.43982651636421899</v>
      </c>
      <c r="M373" t="e">
        <v>#N/A</v>
      </c>
      <c r="N373">
        <v>0.18355828208050401</v>
      </c>
      <c r="O373">
        <v>56707.039255158503</v>
      </c>
      <c r="P373" s="1">
        <v>0.30357142857142899</v>
      </c>
      <c r="Q373">
        <v>0.160714285714286</v>
      </c>
      <c r="R373">
        <v>0.53571428571428603</v>
      </c>
      <c r="S373">
        <v>6</v>
      </c>
      <c r="T373">
        <v>91908.166666666701</v>
      </c>
      <c r="U373" s="1">
        <v>89.963615000000004</v>
      </c>
      <c r="V373">
        <v>237332.35560472601</v>
      </c>
      <c r="W373" s="1">
        <v>0.89579740977237399</v>
      </c>
      <c r="X373">
        <v>5.8228992708164402E-2</v>
      </c>
      <c r="Y373">
        <v>4.5973597519461402E-2</v>
      </c>
      <c r="Z373">
        <v>0.104202590227626</v>
      </c>
      <c r="AA373">
        <v>237.33235560472599</v>
      </c>
      <c r="AB373">
        <v>4983.4128312132998</v>
      </c>
      <c r="AC373" s="1">
        <v>517.99532140484405</v>
      </c>
      <c r="AD373">
        <v>171008.89030269001</v>
      </c>
      <c r="AE373" s="1">
        <v>221</v>
      </c>
      <c r="AF373">
        <v>37628</v>
      </c>
      <c r="AG373" s="1">
        <v>66510.287432351193</v>
      </c>
      <c r="AH373" s="1">
        <v>40.999937177077399</v>
      </c>
      <c r="AI373">
        <v>20.035586031920399</v>
      </c>
      <c r="AJ373">
        <v>20.005013687097701</v>
      </c>
      <c r="AK373">
        <v>0</v>
      </c>
      <c r="AL373">
        <v>0</v>
      </c>
      <c r="AM373">
        <v>0</v>
      </c>
      <c r="AN373">
        <v>3296.4284320203601</v>
      </c>
      <c r="AO373">
        <v>2.0101967375304</v>
      </c>
      <c r="AP373">
        <v>2631.0574928912501</v>
      </c>
      <c r="AQ373" s="1">
        <v>3337.5861081912599</v>
      </c>
      <c r="AR373" s="1">
        <v>9200.9874214147603</v>
      </c>
      <c r="AS373" s="1">
        <v>1334.52635268158</v>
      </c>
      <c r="AT373">
        <v>918.07773249959598</v>
      </c>
      <c r="AU373">
        <v>17422.2351076784</v>
      </c>
      <c r="AV373" s="1">
        <v>10779.5010284046</v>
      </c>
      <c r="AW373" s="1">
        <v>0.50661434579999998</v>
      </c>
      <c r="AX373">
        <v>7449.3460104725</v>
      </c>
      <c r="AY373" s="1">
        <v>0.35010391909999999</v>
      </c>
      <c r="AZ373">
        <v>1700.7472332161999</v>
      </c>
      <c r="BA373">
        <v>7.9931616900000002E-2</v>
      </c>
      <c r="BB373">
        <v>1347.9339277076001</v>
      </c>
      <c r="BC373" s="1">
        <v>6.3350118299999994E-2</v>
      </c>
      <c r="BD373">
        <v>21277.528199800901</v>
      </c>
      <c r="BE373" s="1">
        <v>0.54206519068620596</v>
      </c>
      <c r="BF373">
        <v>0.23498558640622699</v>
      </c>
      <c r="BG373">
        <v>0.16774081534316501</v>
      </c>
      <c r="BH373">
        <v>3.6052631850731598E-2</v>
      </c>
      <c r="BI373">
        <v>1.9155775713671101E-2</v>
      </c>
    </row>
    <row r="374" spans="1:61" x14ac:dyDescent="0.25">
      <c r="A374" t="s">
        <v>1402</v>
      </c>
      <c r="B374" t="s">
        <v>772</v>
      </c>
      <c r="C374">
        <v>107</v>
      </c>
      <c r="D374">
        <v>8.3487789626168194</v>
      </c>
      <c r="E374">
        <v>893.31934899999999</v>
      </c>
      <c r="F374" t="e">
        <v>#N/A</v>
      </c>
      <c r="G374">
        <v>3.0897822698441501E-2</v>
      </c>
      <c r="H374" t="e">
        <v>#N/A</v>
      </c>
      <c r="I374">
        <v>2.23574757264281E-2</v>
      </c>
      <c r="J374">
        <v>0.91554986729364496</v>
      </c>
      <c r="K374">
        <v>2.7994872541831601E-2</v>
      </c>
      <c r="L374">
        <v>1</v>
      </c>
      <c r="M374" t="e">
        <v>#N/A</v>
      </c>
      <c r="N374">
        <v>0.17467618577492799</v>
      </c>
      <c r="O374">
        <v>55130.916378433401</v>
      </c>
      <c r="P374" s="1">
        <v>0.379746835443038</v>
      </c>
      <c r="Q374">
        <v>0.164556962025316</v>
      </c>
      <c r="R374">
        <v>0.455696202531646</v>
      </c>
      <c r="S374">
        <v>7</v>
      </c>
      <c r="T374">
        <v>101956.285714286</v>
      </c>
      <c r="U374" s="1">
        <v>127.617049857143</v>
      </c>
      <c r="V374">
        <v>594583.48528393998</v>
      </c>
      <c r="W374" s="1">
        <v>0.94877516368487302</v>
      </c>
      <c r="X374">
        <v>2.1680558095836699E-2</v>
      </c>
      <c r="Y374">
        <v>2.95442782192907E-2</v>
      </c>
      <c r="Z374">
        <v>5.1224836315127399E-2</v>
      </c>
      <c r="AA374">
        <v>594.58348528394004</v>
      </c>
      <c r="AB374">
        <v>13560.076823098099</v>
      </c>
      <c r="AC374" s="1">
        <v>1598.27637406296</v>
      </c>
      <c r="AD374">
        <v>341113.40170020901</v>
      </c>
      <c r="AE374" s="1">
        <v>559</v>
      </c>
      <c r="AF374">
        <v>47234.5</v>
      </c>
      <c r="AG374" s="1">
        <v>79263.352017937199</v>
      </c>
      <c r="AH374" s="1">
        <v>37.529894797078597</v>
      </c>
      <c r="AI374">
        <v>22.358397213853099</v>
      </c>
      <c r="AJ374">
        <v>22.329878221821101</v>
      </c>
      <c r="AK374">
        <v>3</v>
      </c>
      <c r="AL374">
        <v>1.449525</v>
      </c>
      <c r="AM374">
        <v>2.3557169999999998</v>
      </c>
      <c r="AN374">
        <v>0</v>
      </c>
      <c r="AO374">
        <v>1.3841271660690799</v>
      </c>
      <c r="AP374">
        <v>2416.6870027126201</v>
      </c>
      <c r="AQ374" s="1">
        <v>3656.0556464561701</v>
      </c>
      <c r="AR374" s="1">
        <v>8910.3222592349903</v>
      </c>
      <c r="AS374" s="1">
        <v>1251.19185121333</v>
      </c>
      <c r="AT374" s="1">
        <v>511.96167474930598</v>
      </c>
      <c r="AU374">
        <v>16746.218434366401</v>
      </c>
      <c r="AV374" s="1">
        <v>5250.7319150194999</v>
      </c>
      <c r="AW374" s="1">
        <v>0.2466991549</v>
      </c>
      <c r="AX374">
        <v>12358.5608645797</v>
      </c>
      <c r="AY374" s="1">
        <v>0.58065172060000003</v>
      </c>
      <c r="AZ374">
        <v>1897.9357091347999</v>
      </c>
      <c r="BA374">
        <v>8.9172165499999997E-2</v>
      </c>
      <c r="BB374">
        <v>1776.7192327282</v>
      </c>
      <c r="BC374" s="1">
        <v>8.3476959099999998E-2</v>
      </c>
      <c r="BD374">
        <v>21283.947721462198</v>
      </c>
      <c r="BE374" s="1">
        <v>0.45923559053818902</v>
      </c>
      <c r="BF374">
        <v>0.22948081637923801</v>
      </c>
      <c r="BG374">
        <v>0.23253904010454901</v>
      </c>
      <c r="BH374">
        <v>5.9378667342618499E-2</v>
      </c>
      <c r="BI374">
        <v>1.93658856354057E-2</v>
      </c>
    </row>
    <row r="375" spans="1:61" x14ac:dyDescent="0.25">
      <c r="A375" t="s">
        <v>1445</v>
      </c>
      <c r="B375" t="s">
        <v>818</v>
      </c>
      <c r="C375">
        <v>83</v>
      </c>
      <c r="D375">
        <v>13.4523269879518</v>
      </c>
      <c r="E375">
        <v>1116.54314</v>
      </c>
      <c r="F375" t="e">
        <v>#N/A</v>
      </c>
      <c r="G375" t="e">
        <v>#N/A</v>
      </c>
      <c r="H375" t="e">
        <v>#N/A</v>
      </c>
      <c r="I375">
        <v>2.2864987772480298E-2</v>
      </c>
      <c r="J375">
        <v>0.94021392319743802</v>
      </c>
      <c r="K375">
        <v>2.59213633109922E-2</v>
      </c>
      <c r="L375">
        <v>0.384604355627575</v>
      </c>
      <c r="M375" t="e">
        <v>#N/A</v>
      </c>
      <c r="N375">
        <v>0.13853993030553599</v>
      </c>
      <c r="O375">
        <v>61432.344622543897</v>
      </c>
      <c r="P375" s="1">
        <v>0.33333333333333298</v>
      </c>
      <c r="Q375">
        <v>7.69230769230769E-2</v>
      </c>
      <c r="R375">
        <v>0.58974358974358998</v>
      </c>
      <c r="S375">
        <v>6.5</v>
      </c>
      <c r="T375">
        <v>102491.07692307699</v>
      </c>
      <c r="U375" s="1">
        <v>171.775867692308</v>
      </c>
      <c r="V375">
        <v>250805.159216687</v>
      </c>
      <c r="W375" s="1">
        <v>0.87333730474478899</v>
      </c>
      <c r="X375">
        <v>6.5016459741179297E-2</v>
      </c>
      <c r="Y375">
        <v>6.1646235514031499E-2</v>
      </c>
      <c r="Z375">
        <v>0.12666269525521101</v>
      </c>
      <c r="AA375">
        <v>250.805159216687</v>
      </c>
      <c r="AB375">
        <v>5972.4033591751804</v>
      </c>
      <c r="AC375" s="1">
        <v>717.891867572622</v>
      </c>
      <c r="AD375" s="1">
        <v>168143.791970588</v>
      </c>
      <c r="AE375" s="1">
        <v>211</v>
      </c>
      <c r="AF375">
        <v>42057</v>
      </c>
      <c r="AG375" s="1">
        <v>70340.834486576205</v>
      </c>
      <c r="AH375" s="1">
        <v>40.279926710687398</v>
      </c>
      <c r="AI375">
        <v>22.586997590250299</v>
      </c>
      <c r="AJ375">
        <v>24.666787866338399</v>
      </c>
      <c r="AK375">
        <v>2.5</v>
      </c>
      <c r="AL375">
        <v>1.0172369999999999</v>
      </c>
      <c r="AM375">
        <v>2.15055</v>
      </c>
      <c r="AN375">
        <v>0</v>
      </c>
      <c r="AO375">
        <v>1.0601266996401599</v>
      </c>
      <c r="AP375">
        <v>1699.6041639734599</v>
      </c>
      <c r="AQ375" s="1">
        <v>2163.0359754841202</v>
      </c>
      <c r="AR375" s="1">
        <v>7728.8007967161802</v>
      </c>
      <c r="AS375" s="1">
        <v>811.18692825429002</v>
      </c>
      <c r="AT375" s="1">
        <v>566.249370355721</v>
      </c>
      <c r="AU375">
        <v>12968.8772347838</v>
      </c>
      <c r="AV375" s="1">
        <v>7647.9229479626001</v>
      </c>
      <c r="AW375" s="1">
        <v>0.48786388009999998</v>
      </c>
      <c r="AX375">
        <v>5548.6438565115996</v>
      </c>
      <c r="AY375" s="1">
        <v>0.35395007760000002</v>
      </c>
      <c r="AZ375">
        <v>1119.8784822166999</v>
      </c>
      <c r="BA375">
        <v>7.1437469399999995E-2</v>
      </c>
      <c r="BB375">
        <v>1359.9006372043</v>
      </c>
      <c r="BC375" s="1">
        <v>8.6748572900000001E-2</v>
      </c>
      <c r="BD375">
        <v>15676.3459238952</v>
      </c>
      <c r="BE375" s="1">
        <v>0.54870125342507403</v>
      </c>
      <c r="BF375">
        <v>0.22756014556286899</v>
      </c>
      <c r="BG375">
        <v>0.15350844789807599</v>
      </c>
      <c r="BH375">
        <v>5.1505549102248603E-2</v>
      </c>
      <c r="BI375">
        <v>1.8724604011731701E-2</v>
      </c>
    </row>
    <row r="376" spans="1:61" x14ac:dyDescent="0.25">
      <c r="A376" t="s">
        <v>1515</v>
      </c>
      <c r="B376" t="s">
        <v>890</v>
      </c>
      <c r="C376">
        <v>25</v>
      </c>
      <c r="D376">
        <v>40.61606312</v>
      </c>
      <c r="E376">
        <v>1015.401578</v>
      </c>
      <c r="F376" t="e">
        <v>#N/A</v>
      </c>
      <c r="G376" t="e">
        <v>#N/A</v>
      </c>
      <c r="H376" t="e">
        <v>#N/A</v>
      </c>
      <c r="I376">
        <v>2.4916440771326698E-2</v>
      </c>
      <c r="J376">
        <v>0.93677260068141299</v>
      </c>
      <c r="K376">
        <v>2.9133327128245099E-2</v>
      </c>
      <c r="L376">
        <v>0.14227136020858</v>
      </c>
      <c r="M376" t="e">
        <v>#N/A</v>
      </c>
      <c r="N376">
        <v>0.106460428873139</v>
      </c>
      <c r="O376">
        <v>77862.686098654696</v>
      </c>
      <c r="P376" s="1">
        <v>0.21333333333333299</v>
      </c>
      <c r="Q376">
        <v>0.133333333333333</v>
      </c>
      <c r="R376">
        <v>0.65333333333333299</v>
      </c>
      <c r="S376">
        <v>9.5</v>
      </c>
      <c r="T376">
        <v>92357.368421052597</v>
      </c>
      <c r="U376" s="1">
        <v>106.884376631579</v>
      </c>
      <c r="V376">
        <v>515996.115578225</v>
      </c>
      <c r="W376" s="1">
        <v>0.91852713367231498</v>
      </c>
      <c r="X376">
        <v>4.9609798404319602E-2</v>
      </c>
      <c r="Y376">
        <v>3.1863067923365102E-2</v>
      </c>
      <c r="Z376">
        <v>8.1472866327684704E-2</v>
      </c>
      <c r="AA376">
        <v>515.99611557822504</v>
      </c>
      <c r="AB376">
        <v>16169.944340976799</v>
      </c>
      <c r="AC376" s="1">
        <v>1867.7373574063899</v>
      </c>
      <c r="AD376">
        <v>373130.54654921399</v>
      </c>
      <c r="AE376" s="1">
        <v>574</v>
      </c>
      <c r="AF376">
        <v>58108.5</v>
      </c>
      <c r="AG376" s="1">
        <v>179267.12330145901</v>
      </c>
      <c r="AH376" s="1">
        <v>67.109947982681703</v>
      </c>
      <c r="AI376">
        <v>30.159999423176199</v>
      </c>
      <c r="AJ376">
        <v>30.159983256850399</v>
      </c>
      <c r="AK376">
        <v>2.0499999999999998</v>
      </c>
      <c r="AL376">
        <v>1.1642980000000001</v>
      </c>
      <c r="AM376">
        <v>1.377257</v>
      </c>
      <c r="AN376">
        <v>0</v>
      </c>
      <c r="AO376" s="1">
        <v>0.71921453945354297</v>
      </c>
      <c r="AP376">
        <v>2415.36123553277</v>
      </c>
      <c r="AQ376" s="1">
        <v>2722.8759240711001</v>
      </c>
      <c r="AR376" s="1">
        <v>10641.7436747375</v>
      </c>
      <c r="AS376" s="1">
        <v>968.565108926785</v>
      </c>
      <c r="AT376" s="1">
        <v>438.65456746414498</v>
      </c>
      <c r="AU376">
        <v>17187.200510732298</v>
      </c>
      <c r="AV376" s="1">
        <v>3148.3014246234002</v>
      </c>
      <c r="AW376" s="1">
        <v>0.16871162880000001</v>
      </c>
      <c r="AX376">
        <v>13337.8768094482</v>
      </c>
      <c r="AY376" s="1">
        <v>0.71475205750000004</v>
      </c>
      <c r="AZ376">
        <v>1440.8977226142999</v>
      </c>
      <c r="BA376" s="1">
        <v>7.7215034000000002E-2</v>
      </c>
      <c r="BB376">
        <v>733.76827591819995</v>
      </c>
      <c r="BC376" s="1">
        <v>3.9321279700000003E-2</v>
      </c>
      <c r="BD376">
        <v>18660.8442326041</v>
      </c>
      <c r="BE376" s="1">
        <v>0.608717648827102</v>
      </c>
      <c r="BF376">
        <v>0.21013805665343999</v>
      </c>
      <c r="BG376">
        <v>0.13801619830592399</v>
      </c>
      <c r="BH376">
        <v>2.6105429236867098E-2</v>
      </c>
      <c r="BI376">
        <v>1.7022666976666798E-2</v>
      </c>
    </row>
    <row r="377" spans="1:61" x14ac:dyDescent="0.25">
      <c r="A377" t="s">
        <v>1924</v>
      </c>
      <c r="B377" t="s">
        <v>929</v>
      </c>
      <c r="C377">
        <v>45</v>
      </c>
      <c r="D377">
        <v>54.008665333333298</v>
      </c>
      <c r="E377">
        <v>2430.38994</v>
      </c>
      <c r="F377">
        <v>6.7857596863058799E-3</v>
      </c>
      <c r="G377">
        <v>8.0678911035437801E-3</v>
      </c>
      <c r="H377" t="e">
        <v>#N/A</v>
      </c>
      <c r="I377">
        <v>7.3434111551737694E-2</v>
      </c>
      <c r="J377">
        <v>0.84371558681323999</v>
      </c>
      <c r="K377">
        <v>6.7210957445462294E-2</v>
      </c>
      <c r="L377">
        <v>0.49458259470673299</v>
      </c>
      <c r="M377">
        <v>1.5153144149878299E-2</v>
      </c>
      <c r="N377">
        <v>0.159506867096042</v>
      </c>
      <c r="O377">
        <v>63416.206611570196</v>
      </c>
      <c r="P377" s="1">
        <v>0.154838709677419</v>
      </c>
      <c r="Q377">
        <v>0.11612903225806499</v>
      </c>
      <c r="R377">
        <v>0.72903225806451599</v>
      </c>
      <c r="S377">
        <v>15</v>
      </c>
      <c r="T377">
        <v>94916.4</v>
      </c>
      <c r="U377" s="1">
        <v>162.02599599999999</v>
      </c>
      <c r="V377">
        <v>254996.63235110301</v>
      </c>
      <c r="W377" s="1">
        <v>0.86150978331682804</v>
      </c>
      <c r="X377">
        <v>0.10803337683267</v>
      </c>
      <c r="Y377">
        <v>3.0456839850502099E-2</v>
      </c>
      <c r="Z377">
        <v>0.13849021668317199</v>
      </c>
      <c r="AA377">
        <v>254.99663235110299</v>
      </c>
      <c r="AB377">
        <v>5779.5861350545301</v>
      </c>
      <c r="AC377" s="1">
        <v>604.57272547795401</v>
      </c>
      <c r="AD377">
        <v>177283.03736876801</v>
      </c>
      <c r="AE377" s="1">
        <v>249</v>
      </c>
      <c r="AF377">
        <v>44276</v>
      </c>
      <c r="AG377" s="1">
        <v>67562.583929992004</v>
      </c>
      <c r="AH377" s="1">
        <v>55.269144535521399</v>
      </c>
      <c r="AI377">
        <v>21.129839188264999</v>
      </c>
      <c r="AJ377">
        <v>25.718499347450201</v>
      </c>
      <c r="AK377">
        <v>1.5</v>
      </c>
      <c r="AL377">
        <v>0.55721500000000002</v>
      </c>
      <c r="AM377">
        <v>1.008259</v>
      </c>
      <c r="AN377">
        <v>0</v>
      </c>
      <c r="AO377">
        <v>0.879180227009694</v>
      </c>
      <c r="AP377">
        <v>1770.50761245333</v>
      </c>
      <c r="AQ377" s="1">
        <v>2731.1825525413501</v>
      </c>
      <c r="AR377" s="1">
        <v>8609.5029590190006</v>
      </c>
      <c r="AS377" s="1">
        <v>795.33645535086396</v>
      </c>
      <c r="AT377">
        <v>92.7324690950622</v>
      </c>
      <c r="AU377">
        <v>13999.262048459599</v>
      </c>
      <c r="AV377" s="1">
        <v>6927.2400192778996</v>
      </c>
      <c r="AW377" s="1">
        <v>0.51229776260000004</v>
      </c>
      <c r="AX377">
        <v>5272.8254587601004</v>
      </c>
      <c r="AY377" s="1">
        <v>0.38994703200000003</v>
      </c>
      <c r="AZ377">
        <v>632.81529543880004</v>
      </c>
      <c r="BA377" s="1">
        <v>4.6799282099999999E-2</v>
      </c>
      <c r="BB377">
        <v>689.02098847169998</v>
      </c>
      <c r="BC377" s="1">
        <v>5.0955923299999997E-2</v>
      </c>
      <c r="BD377">
        <v>13521.9017619485</v>
      </c>
      <c r="BE377" s="1">
        <v>0.57957099124738698</v>
      </c>
      <c r="BF377">
        <v>0.228447007235731</v>
      </c>
      <c r="BG377">
        <v>0.15597160952466901</v>
      </c>
      <c r="BH377">
        <v>2.73686805931714E-2</v>
      </c>
      <c r="BI377">
        <v>8.6417113990414907E-3</v>
      </c>
    </row>
    <row r="378" spans="1:61" x14ac:dyDescent="0.25">
      <c r="A378" t="s">
        <v>1699</v>
      </c>
      <c r="B378" t="s">
        <v>1082</v>
      </c>
      <c r="C378">
        <v>64</v>
      </c>
      <c r="D378">
        <v>60.931673828125</v>
      </c>
      <c r="E378">
        <v>3899.627125</v>
      </c>
      <c r="F378">
        <v>8.7331509094736599E-3</v>
      </c>
      <c r="G378">
        <v>3.7114985780882098E-2</v>
      </c>
      <c r="H378" t="e">
        <v>#N/A</v>
      </c>
      <c r="I378">
        <v>0.11427659411428601</v>
      </c>
      <c r="J378">
        <v>0.78632960829336196</v>
      </c>
      <c r="K378">
        <v>5.2796004957529702E-2</v>
      </c>
      <c r="L378">
        <v>0.31070860739625</v>
      </c>
      <c r="M378">
        <v>4.3767523340453501E-2</v>
      </c>
      <c r="N378">
        <v>0.12591191681838601</v>
      </c>
      <c r="O378">
        <v>70393.595120091501</v>
      </c>
      <c r="P378" s="1">
        <v>0.19354838709677399</v>
      </c>
      <c r="Q378">
        <v>0.120967741935484</v>
      </c>
      <c r="R378">
        <v>0.68548387096774199</v>
      </c>
      <c r="S378">
        <v>29.25</v>
      </c>
      <c r="T378">
        <v>99851.247863247903</v>
      </c>
      <c r="U378" s="1">
        <v>133.32058547008501</v>
      </c>
      <c r="V378">
        <v>445314.24526902701</v>
      </c>
      <c r="W378" s="1">
        <v>0.88909512810188696</v>
      </c>
      <c r="X378">
        <v>7.6189131001908494E-2</v>
      </c>
      <c r="Y378">
        <v>3.4715740896204599E-2</v>
      </c>
      <c r="Z378">
        <v>0.110904871898113</v>
      </c>
      <c r="AA378">
        <v>445.31424526902703</v>
      </c>
      <c r="AB378">
        <v>10837.1625402518</v>
      </c>
      <c r="AC378" s="1">
        <v>1056.3784582352901</v>
      </c>
      <c r="AD378">
        <v>285466.13567618601</v>
      </c>
      <c r="AE378" s="1">
        <v>509</v>
      </c>
      <c r="AF378">
        <v>53792</v>
      </c>
      <c r="AG378" s="1">
        <v>93605.258202148005</v>
      </c>
      <c r="AH378" s="1">
        <v>55.0999859834671</v>
      </c>
      <c r="AI378">
        <v>22.899999909324499</v>
      </c>
      <c r="AJ378">
        <v>27.075695791060401</v>
      </c>
      <c r="AK378">
        <v>2.5</v>
      </c>
      <c r="AL378">
        <v>1.5120849999999999</v>
      </c>
      <c r="AM378">
        <v>2.1702270000000001</v>
      </c>
      <c r="AN378">
        <v>0</v>
      </c>
      <c r="AO378">
        <v>0.70637605671791004</v>
      </c>
      <c r="AP378">
        <v>2169.3558483492202</v>
      </c>
      <c r="AQ378" s="1">
        <v>3825.4105846081402</v>
      </c>
      <c r="AR378" s="1">
        <v>8655.6125003874495</v>
      </c>
      <c r="AS378" s="1">
        <v>1065.34587457512</v>
      </c>
      <c r="AT378">
        <v>329.29445273565801</v>
      </c>
      <c r="AU378">
        <v>16045.019260655599</v>
      </c>
      <c r="AV378" s="1">
        <v>3214.0999323184001</v>
      </c>
      <c r="AW378" s="1">
        <v>0.2130425695</v>
      </c>
      <c r="AX378">
        <v>9870.2653468812005</v>
      </c>
      <c r="AY378" s="1">
        <v>0.65423811799999998</v>
      </c>
      <c r="AZ378">
        <v>1275.8923051316999</v>
      </c>
      <c r="BA378" s="1">
        <v>8.4570915900000002E-2</v>
      </c>
      <c r="BB378">
        <v>726.3982910963</v>
      </c>
      <c r="BC378" s="1">
        <v>4.8148396599999997E-2</v>
      </c>
      <c r="BD378">
        <v>15086.655875427599</v>
      </c>
      <c r="BE378" s="1">
        <v>0.56832417536607305</v>
      </c>
      <c r="BF378">
        <v>0.247588360618895</v>
      </c>
      <c r="BG378">
        <v>0.13714134736057901</v>
      </c>
      <c r="BH378">
        <v>3.5972815426394397E-2</v>
      </c>
      <c r="BI378">
        <v>1.0973301228059401E-2</v>
      </c>
    </row>
    <row r="379" spans="1:61" x14ac:dyDescent="0.25">
      <c r="A379" t="s">
        <v>1672</v>
      </c>
      <c r="B379" t="s">
        <v>1053</v>
      </c>
      <c r="C379">
        <v>24</v>
      </c>
      <c r="D379">
        <v>59.049081708333297</v>
      </c>
      <c r="E379">
        <v>1417.1779610000001</v>
      </c>
      <c r="F379" t="e">
        <v>#N/A</v>
      </c>
      <c r="G379">
        <v>2.20590561541705E-2</v>
      </c>
      <c r="H379" t="e">
        <v>#N/A</v>
      </c>
      <c r="I379">
        <v>0.121851022407309</v>
      </c>
      <c r="J379">
        <v>0.81282642404621896</v>
      </c>
      <c r="K379">
        <v>3.8003631505811E-2</v>
      </c>
      <c r="L379">
        <v>0.300131629261364</v>
      </c>
      <c r="M379">
        <v>3.4113570867481902E-2</v>
      </c>
      <c r="N379">
        <v>0.12177310753975</v>
      </c>
      <c r="O379">
        <v>74991.0244988864</v>
      </c>
      <c r="P379" s="1">
        <v>8.2474226804123696E-2</v>
      </c>
      <c r="Q379">
        <v>7.2164948453608199E-2</v>
      </c>
      <c r="R379">
        <v>0.84536082474226804</v>
      </c>
      <c r="S379">
        <v>11</v>
      </c>
      <c r="T379">
        <v>122634.909090909</v>
      </c>
      <c r="U379" s="1">
        <v>128.834360090909</v>
      </c>
      <c r="V379">
        <v>368078.169683024</v>
      </c>
      <c r="W379" s="1">
        <v>0.63559721870734698</v>
      </c>
      <c r="X379">
        <v>0.18756168977045801</v>
      </c>
      <c r="Y379">
        <v>0.17684109152219399</v>
      </c>
      <c r="Z379">
        <v>0.36440278129265302</v>
      </c>
      <c r="AA379">
        <v>368.07816968302399</v>
      </c>
      <c r="AB379">
        <v>9626.1114520676601</v>
      </c>
      <c r="AC379" s="1">
        <v>560.79865893426802</v>
      </c>
      <c r="AD379">
        <v>264790.30719434301</v>
      </c>
      <c r="AE379" s="1">
        <v>481</v>
      </c>
      <c r="AF379">
        <v>49017.5</v>
      </c>
      <c r="AG379" s="1">
        <v>82653.213409475502</v>
      </c>
      <c r="AH379" s="1">
        <v>44.199999089391603</v>
      </c>
      <c r="AI379">
        <v>19.9999987935383</v>
      </c>
      <c r="AJ379">
        <v>29.984996662347601</v>
      </c>
      <c r="AK379">
        <v>0</v>
      </c>
      <c r="AL379">
        <v>0</v>
      </c>
      <c r="AM379">
        <v>0</v>
      </c>
      <c r="AN379">
        <v>0</v>
      </c>
      <c r="AO379">
        <v>0.71007968857076698</v>
      </c>
      <c r="AP379">
        <v>2279.5282871323202</v>
      </c>
      <c r="AQ379" s="1">
        <v>4497.1888325886803</v>
      </c>
      <c r="AR379" s="1">
        <v>10311.4592254092</v>
      </c>
      <c r="AS379" s="1">
        <v>1315.7836357292899</v>
      </c>
      <c r="AT379" s="1">
        <v>898.69656108771505</v>
      </c>
      <c r="AU379">
        <v>19302.656541947199</v>
      </c>
      <c r="AV379" s="1">
        <v>10126.3354691491</v>
      </c>
      <c r="AW379" s="1">
        <v>0.48408856410000001</v>
      </c>
      <c r="AX379">
        <v>8738.9862854929997</v>
      </c>
      <c r="AY379" s="1">
        <v>0.41776646010000001</v>
      </c>
      <c r="AZ379">
        <v>1463.2289459149999</v>
      </c>
      <c r="BA379">
        <v>6.9949529299999993E-2</v>
      </c>
      <c r="BB379">
        <v>589.80230464420003</v>
      </c>
      <c r="BC379" s="1">
        <v>2.81954466E-2</v>
      </c>
      <c r="BD379">
        <v>20918.353005201301</v>
      </c>
      <c r="BE379" s="1">
        <v>0.60065677402879403</v>
      </c>
      <c r="BF379">
        <v>0.18480172258486999</v>
      </c>
      <c r="BG379">
        <v>0.15209154992863799</v>
      </c>
      <c r="BH379">
        <v>5.1173633487996202E-2</v>
      </c>
      <c r="BI379">
        <v>1.1276319969702299E-2</v>
      </c>
    </row>
    <row r="380" spans="1:61" x14ac:dyDescent="0.25">
      <c r="A380" t="s">
        <v>1391</v>
      </c>
      <c r="B380" t="s">
        <v>760</v>
      </c>
      <c r="C380">
        <v>48</v>
      </c>
      <c r="D380">
        <v>21.747863500000001</v>
      </c>
      <c r="E380">
        <v>1043.8974479999999</v>
      </c>
      <c r="F380" t="e">
        <v>#N/A</v>
      </c>
      <c r="G380" t="e">
        <v>#N/A</v>
      </c>
      <c r="H380" t="e">
        <v>#N/A</v>
      </c>
      <c r="I380" t="e">
        <v>#N/A</v>
      </c>
      <c r="J380">
        <v>0.972950697987504</v>
      </c>
      <c r="K380">
        <v>1.27317111900494E-2</v>
      </c>
      <c r="L380">
        <v>0.99838117623795197</v>
      </c>
      <c r="M380" t="e">
        <v>#N/A</v>
      </c>
      <c r="N380">
        <v>0.19987766878414501</v>
      </c>
      <c r="O380">
        <v>59562.8</v>
      </c>
      <c r="P380" s="1">
        <v>0.134146341463415</v>
      </c>
      <c r="Q380">
        <v>0.17073170731707299</v>
      </c>
      <c r="R380">
        <v>0.69512195121951204</v>
      </c>
      <c r="S380">
        <v>13.2</v>
      </c>
      <c r="T380">
        <v>77474.696969697005</v>
      </c>
      <c r="U380" s="1">
        <v>79.08314</v>
      </c>
      <c r="V380">
        <v>170811.38606251299</v>
      </c>
      <c r="W380" s="1">
        <v>0.47093574394240301</v>
      </c>
      <c r="X380">
        <v>2.2640456146016199E-2</v>
      </c>
      <c r="Y380">
        <v>0.50642379991158104</v>
      </c>
      <c r="Z380">
        <v>0.52906425605759699</v>
      </c>
      <c r="AA380">
        <v>170.81138606251301</v>
      </c>
      <c r="AB380">
        <v>3470.2632973579198</v>
      </c>
      <c r="AC380" s="1">
        <v>260.55376466443897</v>
      </c>
      <c r="AD380">
        <v>108714.17729068801</v>
      </c>
      <c r="AE380" s="1">
        <v>56</v>
      </c>
      <c r="AF380">
        <v>38866</v>
      </c>
      <c r="AG380" s="1">
        <v>59777.2121993127</v>
      </c>
      <c r="AH380" s="1">
        <v>20.599996389820099</v>
      </c>
      <c r="AI380">
        <v>20.0263896389704</v>
      </c>
      <c r="AJ380">
        <v>20.002922955355601</v>
      </c>
      <c r="AK380">
        <v>0</v>
      </c>
      <c r="AL380">
        <v>0</v>
      </c>
      <c r="AM380">
        <v>0</v>
      </c>
      <c r="AN380">
        <v>0</v>
      </c>
      <c r="AO380" s="1">
        <v>0.63777800779445104</v>
      </c>
      <c r="AP380">
        <v>2381.2428651516402</v>
      </c>
      <c r="AQ380" s="1">
        <v>3981.3568066122898</v>
      </c>
      <c r="AR380" s="1">
        <v>10166.6171522243</v>
      </c>
      <c r="AS380" s="1">
        <v>818.94590473220501</v>
      </c>
      <c r="AT380">
        <v>219.628173667113</v>
      </c>
      <c r="AU380">
        <v>17567.790902387602</v>
      </c>
      <c r="AV380" s="1">
        <v>13051.1771556858</v>
      </c>
      <c r="AW380" s="1">
        <v>0.70822558120000001</v>
      </c>
      <c r="AX380">
        <v>3144.9113734691</v>
      </c>
      <c r="AY380" s="1">
        <v>0.17065944769999999</v>
      </c>
      <c r="AZ380">
        <v>727.58778021579997</v>
      </c>
      <c r="BA380">
        <v>3.9482743399999999E-2</v>
      </c>
      <c r="BB380">
        <v>1504.3182468350001</v>
      </c>
      <c r="BC380" s="1">
        <v>8.1632227700000004E-2</v>
      </c>
      <c r="BD380">
        <v>18427.9945562057</v>
      </c>
      <c r="BE380" s="1">
        <v>0.57646013293726395</v>
      </c>
      <c r="BF380">
        <v>0.217051272166392</v>
      </c>
      <c r="BG380">
        <v>8.7317165684658804E-2</v>
      </c>
      <c r="BH380">
        <v>9.2141746911767894E-2</v>
      </c>
      <c r="BI380">
        <v>2.7029682299917701E-2</v>
      </c>
    </row>
    <row r="381" spans="1:61" x14ac:dyDescent="0.25">
      <c r="A381" t="s">
        <v>1925</v>
      </c>
      <c r="B381" t="s">
        <v>797</v>
      </c>
      <c r="C381">
        <v>37</v>
      </c>
      <c r="D381">
        <v>33.618775999999997</v>
      </c>
      <c r="E381">
        <v>1243.894712</v>
      </c>
      <c r="F381" t="e">
        <v>#N/A</v>
      </c>
      <c r="G381">
        <v>1.66540054416991E-2</v>
      </c>
      <c r="H381" t="e">
        <v>#N/A</v>
      </c>
      <c r="I381">
        <v>1.1262831130657999E-2</v>
      </c>
      <c r="J381">
        <v>0.92214846502902104</v>
      </c>
      <c r="K381">
        <v>4.4418631668711003E-2</v>
      </c>
      <c r="L381">
        <v>0.98672911018110898</v>
      </c>
      <c r="M381" t="e">
        <v>#N/A</v>
      </c>
      <c r="N381">
        <v>0.17558742747842901</v>
      </c>
      <c r="O381">
        <v>58551.019696705604</v>
      </c>
      <c r="P381" s="1">
        <v>0.20833333333333301</v>
      </c>
      <c r="Q381">
        <v>9.7222222222222196E-2</v>
      </c>
      <c r="R381">
        <v>0.69444444444444398</v>
      </c>
      <c r="S381">
        <v>8</v>
      </c>
      <c r="T381">
        <v>93605.125</v>
      </c>
      <c r="U381" s="1">
        <v>155.486839</v>
      </c>
      <c r="V381">
        <v>221400.37041977601</v>
      </c>
      <c r="W381" s="1">
        <v>0.86454484633644801</v>
      </c>
      <c r="X381">
        <v>9.25543053481543E-2</v>
      </c>
      <c r="Y381">
        <v>4.29008483153972E-2</v>
      </c>
      <c r="Z381">
        <v>0.13545515366355099</v>
      </c>
      <c r="AA381">
        <v>221.40037041977601</v>
      </c>
      <c r="AB381">
        <v>4428.0049966158203</v>
      </c>
      <c r="AC381" s="1">
        <v>566.125905357173</v>
      </c>
      <c r="AD381" s="1">
        <v>177453.069149041</v>
      </c>
      <c r="AE381" s="1">
        <v>250</v>
      </c>
      <c r="AF381">
        <v>44195</v>
      </c>
      <c r="AG381" s="1">
        <v>74221.146965531807</v>
      </c>
      <c r="AH381" s="1">
        <v>19.999932288545601</v>
      </c>
      <c r="AI381">
        <v>19.999994119983501</v>
      </c>
      <c r="AJ381">
        <v>19.999968614330498</v>
      </c>
      <c r="AK381">
        <v>0</v>
      </c>
      <c r="AL381">
        <v>0</v>
      </c>
      <c r="AM381">
        <v>0</v>
      </c>
      <c r="AN381">
        <v>0</v>
      </c>
      <c r="AO381">
        <v>0.62969217357109997</v>
      </c>
      <c r="AP381">
        <v>1675.70476013085</v>
      </c>
      <c r="AQ381" s="1">
        <v>2822.9664746737799</v>
      </c>
      <c r="AR381" s="1">
        <v>7264.95084577543</v>
      </c>
      <c r="AS381" s="1">
        <v>713.66364165393998</v>
      </c>
      <c r="AT381" s="1">
        <v>482.19442868730499</v>
      </c>
      <c r="AU381">
        <v>12959.480150921299</v>
      </c>
      <c r="AV381" s="1">
        <v>7927.1044311311998</v>
      </c>
      <c r="AW381" s="1">
        <v>0.60188662159999995</v>
      </c>
      <c r="AX381">
        <v>3781.9263017693002</v>
      </c>
      <c r="AY381" s="1">
        <v>0.28715287719999999</v>
      </c>
      <c r="AZ381">
        <v>426.21909257089999</v>
      </c>
      <c r="BA381">
        <v>3.2361825400000002E-2</v>
      </c>
      <c r="BB381">
        <v>1035.1782025758</v>
      </c>
      <c r="BC381" s="1">
        <v>7.8598675800000004E-2</v>
      </c>
      <c r="BD381">
        <v>13170.428028047199</v>
      </c>
      <c r="BE381" s="1">
        <v>0.56128627531532704</v>
      </c>
      <c r="BF381">
        <v>0.214730034210421</v>
      </c>
      <c r="BG381">
        <v>0.149753663312823</v>
      </c>
      <c r="BH381">
        <v>5.3556256701223499E-2</v>
      </c>
      <c r="BI381">
        <v>2.0673770460206499E-2</v>
      </c>
    </row>
    <row r="382" spans="1:61" x14ac:dyDescent="0.25">
      <c r="A382" t="s">
        <v>1701</v>
      </c>
      <c r="B382" t="s">
        <v>1084</v>
      </c>
      <c r="C382">
        <v>137</v>
      </c>
      <c r="D382">
        <v>8.7046981970802904</v>
      </c>
      <c r="E382">
        <v>1192.5436529999999</v>
      </c>
      <c r="F382" t="e">
        <v>#N/A</v>
      </c>
      <c r="G382" t="e">
        <v>#N/A</v>
      </c>
      <c r="H382" t="e">
        <v>#N/A</v>
      </c>
      <c r="I382" t="e">
        <v>#N/A</v>
      </c>
      <c r="J382">
        <v>0.977672301351585</v>
      </c>
      <c r="K382">
        <v>1.4014721291452301E-2</v>
      </c>
      <c r="L382">
        <v>0.99471534892257596</v>
      </c>
      <c r="M382" t="e">
        <v>#N/A</v>
      </c>
      <c r="N382">
        <v>0.20753672181598501</v>
      </c>
      <c r="O382">
        <v>70138.813953488396</v>
      </c>
      <c r="P382" s="1">
        <v>0.16964285714285701</v>
      </c>
      <c r="Q382">
        <v>0.1875</v>
      </c>
      <c r="R382">
        <v>0.64285714285714302</v>
      </c>
      <c r="S382">
        <v>12.2</v>
      </c>
      <c r="T382">
        <v>108447.37704918</v>
      </c>
      <c r="U382" s="1">
        <v>97.749479754098402</v>
      </c>
      <c r="V382">
        <v>370192.13417422801</v>
      </c>
      <c r="W382" s="1">
        <v>0.279079466006183</v>
      </c>
      <c r="X382">
        <v>7.1531406372360995E-2</v>
      </c>
      <c r="Y382">
        <v>0.64938912762145595</v>
      </c>
      <c r="Z382">
        <v>0.72092053399381695</v>
      </c>
      <c r="AA382">
        <v>370.19213417422799</v>
      </c>
      <c r="AB382">
        <v>8005.8511702967398</v>
      </c>
      <c r="AC382" s="1">
        <v>322.39779150457701</v>
      </c>
      <c r="AD382" s="1">
        <v>325916.63952019502</v>
      </c>
      <c r="AE382" s="1">
        <v>544</v>
      </c>
      <c r="AF382">
        <v>39470</v>
      </c>
      <c r="AG382" s="1">
        <v>60189.668599594101</v>
      </c>
      <c r="AH382" s="1">
        <v>22.5</v>
      </c>
      <c r="AI382">
        <v>20.009798280577101</v>
      </c>
      <c r="AJ382">
        <v>19.999974666700901</v>
      </c>
      <c r="AK382">
        <v>0</v>
      </c>
      <c r="AL382">
        <v>0</v>
      </c>
      <c r="AM382">
        <v>0</v>
      </c>
      <c r="AN382">
        <v>0</v>
      </c>
      <c r="AO382">
        <v>0.61717573524536995</v>
      </c>
      <c r="AP382">
        <v>3251.0333607049902</v>
      </c>
      <c r="AQ382" s="1">
        <v>12301.0277092138</v>
      </c>
      <c r="AR382" s="1">
        <v>13620.3622728098</v>
      </c>
      <c r="AS382" s="1">
        <v>826.21315162875601</v>
      </c>
      <c r="AT382">
        <v>476.28292563643402</v>
      </c>
      <c r="AU382">
        <v>30474.919419993799</v>
      </c>
      <c r="AV382" s="1">
        <v>10445.093343590401</v>
      </c>
      <c r="AW382" s="1">
        <v>0.43486437300000003</v>
      </c>
      <c r="AX382">
        <v>7087.6542526227004</v>
      </c>
      <c r="AY382" s="1">
        <v>0.29508288929999998</v>
      </c>
      <c r="AZ382">
        <v>1862.0125693778</v>
      </c>
      <c r="BA382" s="1">
        <v>7.7521847000000005E-2</v>
      </c>
      <c r="BB382">
        <v>4624.4375235681</v>
      </c>
      <c r="BC382" s="1">
        <v>0.1925308906</v>
      </c>
      <c r="BD382">
        <v>24019.197689158998</v>
      </c>
      <c r="BE382" s="1">
        <v>0.58811482138957405</v>
      </c>
      <c r="BF382">
        <v>0.198865209223412</v>
      </c>
      <c r="BG382">
        <v>9.4351054207622007E-2</v>
      </c>
      <c r="BH382">
        <v>8.7718660042990004E-2</v>
      </c>
      <c r="BI382">
        <v>3.09502551364019E-2</v>
      </c>
    </row>
    <row r="383" spans="1:61" x14ac:dyDescent="0.25">
      <c r="A383" t="s">
        <v>1723</v>
      </c>
      <c r="B383" t="s">
        <v>1106</v>
      </c>
      <c r="C383">
        <v>28</v>
      </c>
      <c r="D383">
        <v>45.174017714285696</v>
      </c>
      <c r="E383">
        <v>1264.872496</v>
      </c>
      <c r="F383" t="e">
        <v>#N/A</v>
      </c>
      <c r="G383">
        <v>4.7795063775740998E-2</v>
      </c>
      <c r="H383" t="e">
        <v>#N/A</v>
      </c>
      <c r="I383">
        <v>2.3676372287629199E-2</v>
      </c>
      <c r="J383">
        <v>0.848852816556805</v>
      </c>
      <c r="K383">
        <v>7.5895696550159694E-2</v>
      </c>
      <c r="L383">
        <v>0.99143320486134801</v>
      </c>
      <c r="M383">
        <v>1.0209004546409601E-2</v>
      </c>
      <c r="N383">
        <v>0.146700688606173</v>
      </c>
      <c r="O383">
        <v>63768.085106382998</v>
      </c>
      <c r="P383" s="1">
        <v>0.14285714285714299</v>
      </c>
      <c r="Q383">
        <v>0.25510204081632698</v>
      </c>
      <c r="R383">
        <v>0.60204081632653095</v>
      </c>
      <c r="S383">
        <v>16</v>
      </c>
      <c r="T383">
        <v>96859.9375</v>
      </c>
      <c r="U383" s="1">
        <v>79.054530999999997</v>
      </c>
      <c r="V383">
        <v>272969.83774402499</v>
      </c>
      <c r="W383" s="1">
        <v>0.55545438895081101</v>
      </c>
      <c r="X383">
        <v>0.22419272640784901</v>
      </c>
      <c r="Y383">
        <v>0.22035288464134001</v>
      </c>
      <c r="Z383">
        <v>0.44454561104918899</v>
      </c>
      <c r="AA383">
        <v>272.96983774402503</v>
      </c>
      <c r="AB383">
        <v>5504.9145443668504</v>
      </c>
      <c r="AC383" s="1">
        <v>532.44666330383996</v>
      </c>
      <c r="AD383" s="1">
        <v>173378.017368934</v>
      </c>
      <c r="AE383" s="1">
        <v>230</v>
      </c>
      <c r="AF383">
        <v>37578</v>
      </c>
      <c r="AG383" s="1">
        <v>60342.041423687901</v>
      </c>
      <c r="AH383" s="1">
        <v>20.399993743566899</v>
      </c>
      <c r="AI383">
        <v>20.046998983798701</v>
      </c>
      <c r="AJ383">
        <v>20.234194421521</v>
      </c>
      <c r="AK383">
        <v>0.5</v>
      </c>
      <c r="AL383">
        <v>0.283196</v>
      </c>
      <c r="AM383">
        <v>0.27812900000000002</v>
      </c>
      <c r="AN383">
        <v>0</v>
      </c>
      <c r="AO383">
        <v>0.69936857172403</v>
      </c>
      <c r="AP383">
        <v>2029.6906669397599</v>
      </c>
      <c r="AQ383" s="1">
        <v>3466.3167345841298</v>
      </c>
      <c r="AR383" s="1">
        <v>9353.5089089327394</v>
      </c>
      <c r="AS383" s="1">
        <v>989.67516801788395</v>
      </c>
      <c r="AT383">
        <v>923.130310519457</v>
      </c>
      <c r="AU383">
        <v>16762.321788993999</v>
      </c>
      <c r="AV383" s="1">
        <v>9381.2458241040003</v>
      </c>
      <c r="AW383" s="1">
        <v>0.57616226670000004</v>
      </c>
      <c r="AX383">
        <v>4798.775190327</v>
      </c>
      <c r="AY383" s="1">
        <v>0.29472345599999999</v>
      </c>
      <c r="AZ383">
        <v>422.32194770680002</v>
      </c>
      <c r="BA383">
        <v>2.5937490099999998E-2</v>
      </c>
      <c r="BB383">
        <v>1679.9552136873999</v>
      </c>
      <c r="BC383" s="1">
        <v>0.10317678719999999</v>
      </c>
      <c r="BD383">
        <v>16282.298175825201</v>
      </c>
      <c r="BE383" s="1">
        <v>0.60121857717048999</v>
      </c>
      <c r="BF383">
        <v>0.22460657627404301</v>
      </c>
      <c r="BG383">
        <v>9.9825696052944002E-2</v>
      </c>
      <c r="BH383">
        <v>4.7147419250716999E-2</v>
      </c>
      <c r="BI383">
        <v>2.72017312518066E-2</v>
      </c>
    </row>
    <row r="384" spans="1:61" x14ac:dyDescent="0.25">
      <c r="A384" t="s">
        <v>1756</v>
      </c>
      <c r="B384" t="s">
        <v>1141</v>
      </c>
      <c r="C384">
        <v>150</v>
      </c>
      <c r="D384">
        <v>4.4737585133333297</v>
      </c>
      <c r="E384">
        <v>671.06377699999996</v>
      </c>
      <c r="F384" t="e">
        <v>#N/A</v>
      </c>
      <c r="G384" t="e">
        <v>#N/A</v>
      </c>
      <c r="H384" t="e">
        <v>#N/A</v>
      </c>
      <c r="I384" t="e">
        <v>#N/A</v>
      </c>
      <c r="J384">
        <v>0.97725855841906495</v>
      </c>
      <c r="K384" t="e">
        <v>#N/A</v>
      </c>
      <c r="L384">
        <v>0.99381041613770404</v>
      </c>
      <c r="M384" t="e">
        <v>#N/A</v>
      </c>
      <c r="N384">
        <v>0.202853381293716</v>
      </c>
      <c r="O384">
        <v>60168.660377358501</v>
      </c>
      <c r="P384" s="1">
        <v>0.234375</v>
      </c>
      <c r="Q384">
        <v>0.359375</v>
      </c>
      <c r="R384">
        <v>0.40625</v>
      </c>
      <c r="S384">
        <v>7.2</v>
      </c>
      <c r="T384">
        <v>82171.25</v>
      </c>
      <c r="U384" s="1">
        <v>93.203302361111099</v>
      </c>
      <c r="V384">
        <v>283544.33143543103</v>
      </c>
      <c r="W384" s="1">
        <v>0.37870375153861802</v>
      </c>
      <c r="X384">
        <v>6.5089020794126097E-3</v>
      </c>
      <c r="Y384">
        <v>0.61478734638196997</v>
      </c>
      <c r="Z384">
        <v>0.62129624846138198</v>
      </c>
      <c r="AA384">
        <v>283.54433143543099</v>
      </c>
      <c r="AB384">
        <v>5792.9769617113498</v>
      </c>
      <c r="AC384" s="1">
        <v>309.68151928725001</v>
      </c>
      <c r="AD384">
        <v>188084.175929613</v>
      </c>
      <c r="AE384" s="1">
        <v>284</v>
      </c>
      <c r="AF384">
        <v>43080.5</v>
      </c>
      <c r="AG384" s="1">
        <v>65585.862179487202</v>
      </c>
      <c r="AH384" s="1">
        <v>20.699989434044301</v>
      </c>
      <c r="AI384">
        <v>19.999983346831701</v>
      </c>
      <c r="AJ384">
        <v>20.038110925401099</v>
      </c>
      <c r="AK384">
        <v>0</v>
      </c>
      <c r="AL384">
        <v>0</v>
      </c>
      <c r="AM384">
        <v>0</v>
      </c>
      <c r="AN384">
        <v>0</v>
      </c>
      <c r="AO384" s="1">
        <v>0.67068329958235195</v>
      </c>
      <c r="AP384">
        <v>2938.76508849322</v>
      </c>
      <c r="AQ384" s="1">
        <v>5078.3515022000602</v>
      </c>
      <c r="AR384" s="1">
        <v>10978.8648449132</v>
      </c>
      <c r="AS384" s="1">
        <v>713.378335126558</v>
      </c>
      <c r="AT384" s="1">
        <v>59.240628629549803</v>
      </c>
      <c r="AU384">
        <v>19768.6003993626</v>
      </c>
      <c r="AV384" s="1">
        <v>12765.142972134399</v>
      </c>
      <c r="AW384" s="1">
        <v>0.60230482009999997</v>
      </c>
      <c r="AX384">
        <v>5195.5141881161999</v>
      </c>
      <c r="AY384" s="1">
        <v>0.2451428273</v>
      </c>
      <c r="AZ384">
        <v>1059.4099859447999</v>
      </c>
      <c r="BA384">
        <v>4.9986728899999999E-2</v>
      </c>
      <c r="BB384">
        <v>2173.7578827907</v>
      </c>
      <c r="BC384" s="1">
        <v>0.1025656237</v>
      </c>
      <c r="BD384">
        <v>21193.825028986099</v>
      </c>
      <c r="BE384" s="1">
        <v>0.556959000508647</v>
      </c>
      <c r="BF384">
        <v>0.22248183186777401</v>
      </c>
      <c r="BG384">
        <v>0.105564897538028</v>
      </c>
      <c r="BH384">
        <v>0.10414237214328199</v>
      </c>
      <c r="BI384">
        <v>1.0851897942269401E-2</v>
      </c>
    </row>
    <row r="385" spans="1:61" x14ac:dyDescent="0.25">
      <c r="A385" t="s">
        <v>1505</v>
      </c>
      <c r="B385" t="s">
        <v>880</v>
      </c>
      <c r="C385">
        <v>52</v>
      </c>
      <c r="D385">
        <v>30.8227330769231</v>
      </c>
      <c r="E385">
        <v>1602.7821200000001</v>
      </c>
      <c r="F385">
        <v>1.05604486962807E-2</v>
      </c>
      <c r="G385">
        <v>1.9745533321171502E-2</v>
      </c>
      <c r="H385" t="e">
        <v>#N/A</v>
      </c>
      <c r="I385">
        <v>6.3054177564024094E-2</v>
      </c>
      <c r="J385">
        <v>0.85697025436838603</v>
      </c>
      <c r="K385">
        <v>4.7818475026682801E-2</v>
      </c>
      <c r="L385">
        <v>0.24347955330808499</v>
      </c>
      <c r="M385">
        <v>2.7135588330504602E-2</v>
      </c>
      <c r="N385">
        <v>0.13192507298060199</v>
      </c>
      <c r="O385">
        <v>64342.998066075699</v>
      </c>
      <c r="P385" s="1">
        <v>0.282258064516129</v>
      </c>
      <c r="Q385">
        <v>8.8709677419354802E-2</v>
      </c>
      <c r="R385">
        <v>0.62903225806451601</v>
      </c>
      <c r="S385">
        <v>8.83</v>
      </c>
      <c r="T385">
        <v>111263.38391845999</v>
      </c>
      <c r="U385" s="1">
        <v>181.51552887882201</v>
      </c>
      <c r="V385">
        <v>444618.73333101597</v>
      </c>
      <c r="W385" s="1">
        <v>0.67112994530058201</v>
      </c>
      <c r="X385">
        <v>0.259464583037749</v>
      </c>
      <c r="Y385">
        <v>6.9405471661669799E-2</v>
      </c>
      <c r="Z385">
        <v>0.32887005469941799</v>
      </c>
      <c r="AA385">
        <v>444.61873333101602</v>
      </c>
      <c r="AB385">
        <v>10600.8812975777</v>
      </c>
      <c r="AC385" s="1">
        <v>892.90634836879804</v>
      </c>
      <c r="AD385">
        <v>267159.831676737</v>
      </c>
      <c r="AE385" s="1">
        <v>483</v>
      </c>
      <c r="AF385">
        <v>57216</v>
      </c>
      <c r="AG385" s="1">
        <v>99048.565358851702</v>
      </c>
      <c r="AH385" s="1">
        <v>33.799977800336897</v>
      </c>
      <c r="AI385">
        <v>23.099997493023199</v>
      </c>
      <c r="AJ385">
        <v>23.099991165023599</v>
      </c>
      <c r="AK385">
        <v>0.5</v>
      </c>
      <c r="AL385">
        <v>0.271675</v>
      </c>
      <c r="AM385">
        <v>0.17404</v>
      </c>
      <c r="AN385">
        <v>3344.6746211518798</v>
      </c>
      <c r="AO385" s="1">
        <v>1.1366887379545501</v>
      </c>
      <c r="AP385">
        <v>2063.7402356347702</v>
      </c>
      <c r="AQ385" s="1">
        <v>3374.52006889121</v>
      </c>
      <c r="AR385" s="1">
        <v>8558.2704591189195</v>
      </c>
      <c r="AS385" s="1">
        <v>761.91943668550505</v>
      </c>
      <c r="AT385">
        <v>683.36940893750398</v>
      </c>
      <c r="AU385">
        <v>15441.819609267901</v>
      </c>
      <c r="AV385" s="1">
        <v>4212.3873433618</v>
      </c>
      <c r="AW385" s="1">
        <v>0.1931770974</v>
      </c>
      <c r="AX385">
        <v>13780.521799832401</v>
      </c>
      <c r="AY385" s="1">
        <v>0.63196496069999997</v>
      </c>
      <c r="AZ385">
        <v>3198.7086534453001</v>
      </c>
      <c r="BA385">
        <v>0.14669051129999999</v>
      </c>
      <c r="BB385">
        <v>614.21426212580002</v>
      </c>
      <c r="BC385" s="1">
        <v>2.8167430600000001E-2</v>
      </c>
      <c r="BD385">
        <v>21805.8320587653</v>
      </c>
      <c r="BE385" s="1">
        <v>0.46332595709904301</v>
      </c>
      <c r="BF385">
        <v>0.190141022368433</v>
      </c>
      <c r="BG385">
        <v>0.27723819382197101</v>
      </c>
      <c r="BH385">
        <v>5.2320526780731597E-2</v>
      </c>
      <c r="BI385">
        <v>1.69742999298221E-2</v>
      </c>
    </row>
    <row r="386" spans="1:61" x14ac:dyDescent="0.25">
      <c r="A386" t="s">
        <v>1521</v>
      </c>
      <c r="B386" t="s">
        <v>896</v>
      </c>
      <c r="C386">
        <v>85</v>
      </c>
      <c r="D386">
        <v>18.442882811764701</v>
      </c>
      <c r="E386">
        <v>1567.645039</v>
      </c>
      <c r="F386" t="e">
        <v>#N/A</v>
      </c>
      <c r="G386">
        <v>1.0954565421027899E-2</v>
      </c>
      <c r="H386" t="e">
        <v>#N/A</v>
      </c>
      <c r="I386">
        <v>2.60091700883484E-2</v>
      </c>
      <c r="J386">
        <v>0.91392324137815895</v>
      </c>
      <c r="K386">
        <v>4.2565207571258902E-2</v>
      </c>
      <c r="L386">
        <v>0.55221423816085202</v>
      </c>
      <c r="M386" t="e">
        <v>#N/A</v>
      </c>
      <c r="N386">
        <v>0.197209544133471</v>
      </c>
      <c r="O386">
        <v>67499.397054009794</v>
      </c>
      <c r="P386" s="1">
        <v>0.134328358208955</v>
      </c>
      <c r="Q386">
        <v>9.7014925373134303E-2</v>
      </c>
      <c r="R386">
        <v>0.76865671641791</v>
      </c>
      <c r="S386">
        <v>15.5</v>
      </c>
      <c r="T386">
        <v>101343.38709677399</v>
      </c>
      <c r="U386" s="1">
        <v>101.138389612903</v>
      </c>
      <c r="V386">
        <v>544589.372441474</v>
      </c>
      <c r="W386" s="1">
        <v>0.721182671713682</v>
      </c>
      <c r="X386">
        <v>0.21534696270298201</v>
      </c>
      <c r="Y386">
        <v>6.3470365583336602E-2</v>
      </c>
      <c r="Z386">
        <v>0.278817328286318</v>
      </c>
      <c r="AA386">
        <v>544.58937244147398</v>
      </c>
      <c r="AB386">
        <v>15360.494500311401</v>
      </c>
      <c r="AC386" s="1">
        <v>1414.21010167851</v>
      </c>
      <c r="AD386">
        <v>331345.440686338</v>
      </c>
      <c r="AE386" s="1">
        <v>550</v>
      </c>
      <c r="AF386">
        <v>47379</v>
      </c>
      <c r="AG386" s="1">
        <v>85730.512015292203</v>
      </c>
      <c r="AH386" s="1">
        <v>45.799992987131397</v>
      </c>
      <c r="AI386">
        <v>26.999998424532102</v>
      </c>
      <c r="AJ386">
        <v>27.057598633661001</v>
      </c>
      <c r="AK386">
        <v>0</v>
      </c>
      <c r="AL386">
        <v>0</v>
      </c>
      <c r="AM386">
        <v>0</v>
      </c>
      <c r="AN386">
        <v>0</v>
      </c>
      <c r="AO386">
        <v>1.1462393754903999</v>
      </c>
      <c r="AP386">
        <v>2277.3770216996199</v>
      </c>
      <c r="AQ386" s="1">
        <v>3825.6196975723701</v>
      </c>
      <c r="AR386" s="1">
        <v>9702.8725901514499</v>
      </c>
      <c r="AS386" s="1">
        <v>1602.3042126949299</v>
      </c>
      <c r="AT386">
        <v>889.61022763776396</v>
      </c>
      <c r="AU386">
        <v>18297.783749756101</v>
      </c>
      <c r="AV386" s="1">
        <v>5160.7024421801998</v>
      </c>
      <c r="AW386" s="1">
        <v>0.24423967429999999</v>
      </c>
      <c r="AX386">
        <v>13316.8292213962</v>
      </c>
      <c r="AY386" s="1">
        <v>0.63024327950000003</v>
      </c>
      <c r="AZ386">
        <v>1404.7533275901001</v>
      </c>
      <c r="BA386" s="1">
        <v>6.6482518399999996E-2</v>
      </c>
      <c r="BB386">
        <v>1247.3797821871001</v>
      </c>
      <c r="BC386" s="1">
        <v>5.90345278E-2</v>
      </c>
      <c r="BD386">
        <v>21129.664773353601</v>
      </c>
      <c r="BE386" s="1">
        <v>0.57614250982981696</v>
      </c>
      <c r="BF386">
        <v>0.22006344358735799</v>
      </c>
      <c r="BG386">
        <v>0.11203394663385099</v>
      </c>
      <c r="BH386">
        <v>3.75101299636822E-2</v>
      </c>
      <c r="BI386">
        <v>5.4249969985292801E-2</v>
      </c>
    </row>
    <row r="387" spans="1:61" x14ac:dyDescent="0.25">
      <c r="A387" t="s">
        <v>1533</v>
      </c>
      <c r="B387" t="s">
        <v>908</v>
      </c>
      <c r="C387">
        <v>36</v>
      </c>
      <c r="D387">
        <v>139.43308219444401</v>
      </c>
      <c r="E387">
        <v>5019.5909590000001</v>
      </c>
      <c r="F387">
        <v>0.27184372725123401</v>
      </c>
      <c r="G387">
        <v>0.33545577445265301</v>
      </c>
      <c r="H387" t="e">
        <v>#N/A</v>
      </c>
      <c r="I387">
        <v>5.4878429095119398E-2</v>
      </c>
      <c r="J387">
        <v>0.30162013485198402</v>
      </c>
      <c r="K387">
        <v>3.4319600302339999E-2</v>
      </c>
      <c r="L387">
        <v>0.56623319590697496</v>
      </c>
      <c r="M387">
        <v>0.16646712265507199</v>
      </c>
      <c r="N387">
        <v>0.144473933835334</v>
      </c>
      <c r="O387">
        <v>66918.615044702499</v>
      </c>
      <c r="P387" s="1">
        <v>0.65527950310559002</v>
      </c>
      <c r="Q387">
        <v>0.105590062111801</v>
      </c>
      <c r="R387">
        <v>0.23913043478260901</v>
      </c>
      <c r="S387">
        <v>41.5</v>
      </c>
      <c r="T387">
        <v>94922.445783132498</v>
      </c>
      <c r="U387" s="1">
        <v>120.953999012048</v>
      </c>
      <c r="V387">
        <v>249993.93461534</v>
      </c>
      <c r="W387" s="1">
        <v>0.74733592506874302</v>
      </c>
      <c r="X387">
        <v>0.130037618145142</v>
      </c>
      <c r="Y387">
        <v>0.122626456786115</v>
      </c>
      <c r="Z387">
        <v>0.25266407493125698</v>
      </c>
      <c r="AA387">
        <v>249.99393461534001</v>
      </c>
      <c r="AB387">
        <v>7611.8395526817703</v>
      </c>
      <c r="AC387" s="1">
        <v>860.92640322647503</v>
      </c>
      <c r="AD387">
        <v>169711.36329771299</v>
      </c>
      <c r="AE387" s="1">
        <v>216</v>
      </c>
      <c r="AF387">
        <v>49590</v>
      </c>
      <c r="AG387" s="1">
        <v>72446.753637877395</v>
      </c>
      <c r="AH387" s="1">
        <v>38.949998222640197</v>
      </c>
      <c r="AI387">
        <v>29.249999208259599</v>
      </c>
      <c r="AJ387">
        <v>29.316297025062301</v>
      </c>
      <c r="AK387">
        <v>1.99</v>
      </c>
      <c r="AL387">
        <v>1.000667</v>
      </c>
      <c r="AM387">
        <v>1.3201099999999999</v>
      </c>
      <c r="AN387">
        <v>0</v>
      </c>
      <c r="AO387">
        <v>1.13385499945196</v>
      </c>
      <c r="AP387">
        <v>2002.72748558833</v>
      </c>
      <c r="AQ387" s="1">
        <v>3050.9739010787798</v>
      </c>
      <c r="AR387" s="1">
        <v>7659.89584092722</v>
      </c>
      <c r="AS387" s="1">
        <v>774.27030045776303</v>
      </c>
      <c r="AT387">
        <v>496.17898357522301</v>
      </c>
      <c r="AU387">
        <v>13984.046511627301</v>
      </c>
      <c r="AV387" s="1">
        <v>7784.4288371127004</v>
      </c>
      <c r="AW387" s="1">
        <v>0.45490815849999999</v>
      </c>
      <c r="AX387">
        <v>6586.4764430473997</v>
      </c>
      <c r="AY387" s="1">
        <v>0.38490195389999998</v>
      </c>
      <c r="AZ387">
        <v>1784.9782042698</v>
      </c>
      <c r="BA387">
        <v>0.1043109475</v>
      </c>
      <c r="BB387">
        <v>956.20538901780003</v>
      </c>
      <c r="BC387" s="1">
        <v>5.5878940100000003E-2</v>
      </c>
      <c r="BD387">
        <v>17112.088873447701</v>
      </c>
      <c r="BE387" s="1">
        <v>0.56109399220706002</v>
      </c>
      <c r="BF387">
        <v>0.19106324008689099</v>
      </c>
      <c r="BG387">
        <v>0.185749891107478</v>
      </c>
      <c r="BH387">
        <v>4.8103244356213701E-2</v>
      </c>
      <c r="BI387">
        <v>1.39896322423575E-2</v>
      </c>
    </row>
    <row r="388" spans="1:61" x14ac:dyDescent="0.25">
      <c r="A388" t="s">
        <v>1534</v>
      </c>
      <c r="B388" t="s">
        <v>909</v>
      </c>
      <c r="C388">
        <v>108</v>
      </c>
      <c r="D388">
        <v>18.658106268518502</v>
      </c>
      <c r="E388">
        <v>2015.0754770000001</v>
      </c>
      <c r="F388" t="e">
        <v>#N/A</v>
      </c>
      <c r="G388">
        <v>8.6028830837610402E-3</v>
      </c>
      <c r="H388" t="e">
        <v>#N/A</v>
      </c>
      <c r="I388">
        <v>1.05512552506062E-2</v>
      </c>
      <c r="J388">
        <v>0.93925410019211297</v>
      </c>
      <c r="K388">
        <v>3.9456040810114799E-2</v>
      </c>
      <c r="L388">
        <v>0.385518824626634</v>
      </c>
      <c r="M388" t="e">
        <v>#N/A</v>
      </c>
      <c r="N388">
        <v>0.138903915225911</v>
      </c>
      <c r="O388">
        <v>68030.243269047205</v>
      </c>
      <c r="P388" s="1">
        <v>0.32407407407407401</v>
      </c>
      <c r="Q388">
        <v>0.148148148148148</v>
      </c>
      <c r="R388">
        <v>0.52777777777777801</v>
      </c>
      <c r="S388">
        <v>16.5</v>
      </c>
      <c r="T388">
        <v>101557.24242424199</v>
      </c>
      <c r="U388" s="1">
        <v>122.12578648484801</v>
      </c>
      <c r="V388">
        <v>209036.381419871</v>
      </c>
      <c r="W388" s="1">
        <v>0.85292722315978897</v>
      </c>
      <c r="X388">
        <v>6.7072033482909604E-2</v>
      </c>
      <c r="Y388">
        <v>8.0000743357301701E-2</v>
      </c>
      <c r="Z388">
        <v>0.147072776840211</v>
      </c>
      <c r="AA388">
        <v>209.03638141987099</v>
      </c>
      <c r="AB388">
        <v>4347.8738637838096</v>
      </c>
      <c r="AC388" s="1">
        <v>527.39524257532298</v>
      </c>
      <c r="AD388">
        <v>163143.76236929599</v>
      </c>
      <c r="AE388" s="1">
        <v>194</v>
      </c>
      <c r="AF388">
        <v>47388.5</v>
      </c>
      <c r="AG388" s="1">
        <v>75502.504850601501</v>
      </c>
      <c r="AH388" s="1">
        <v>29.899988842147199</v>
      </c>
      <c r="AI388">
        <v>19.9999977732841</v>
      </c>
      <c r="AJ388">
        <v>20.113296038036601</v>
      </c>
      <c r="AK388">
        <v>1</v>
      </c>
      <c r="AL388">
        <v>1</v>
      </c>
      <c r="AM388">
        <v>1</v>
      </c>
      <c r="AN388">
        <v>1976.4484385117701</v>
      </c>
      <c r="AO388">
        <v>1.2422871998374001</v>
      </c>
      <c r="AP388">
        <v>1971.5037353908499</v>
      </c>
      <c r="AQ388" s="1">
        <v>2778.75156732901</v>
      </c>
      <c r="AR388" s="1">
        <v>7002.5859482979504</v>
      </c>
      <c r="AS388" s="1">
        <v>496.39397700833598</v>
      </c>
      <c r="AT388" s="1">
        <v>211.52709904176001</v>
      </c>
      <c r="AU388">
        <v>12460.7623270679</v>
      </c>
      <c r="AV388" s="1">
        <v>7517.4275984933001</v>
      </c>
      <c r="AW388" s="1">
        <v>0.48637247970000003</v>
      </c>
      <c r="AX388">
        <v>5878.2086385549001</v>
      </c>
      <c r="AY388" s="1">
        <v>0.38031612199999998</v>
      </c>
      <c r="AZ388">
        <v>1148.1364659476999</v>
      </c>
      <c r="BA388">
        <v>7.42836526E-2</v>
      </c>
      <c r="BB388">
        <v>912.33945922550004</v>
      </c>
      <c r="BC388" s="1">
        <v>5.9027745800000003E-2</v>
      </c>
      <c r="BD388">
        <v>15456.1121622214</v>
      </c>
      <c r="BE388" s="1">
        <v>0.60290653666443395</v>
      </c>
      <c r="BF388">
        <v>0.17932165642717299</v>
      </c>
      <c r="BG388">
        <v>0.140652933253748</v>
      </c>
      <c r="BH388">
        <v>6.2599037371777799E-2</v>
      </c>
      <c r="BI388">
        <v>1.45198362828679E-2</v>
      </c>
    </row>
    <row r="389" spans="1:61" x14ac:dyDescent="0.25">
      <c r="A389" t="s">
        <v>1629</v>
      </c>
      <c r="B389" t="s">
        <v>1005</v>
      </c>
      <c r="C389">
        <v>135</v>
      </c>
      <c r="D389">
        <v>10.780667777777801</v>
      </c>
      <c r="E389">
        <v>1455.3901499999999</v>
      </c>
      <c r="F389" t="e">
        <v>#N/A</v>
      </c>
      <c r="G389">
        <v>9.9169782753774499E-3</v>
      </c>
      <c r="H389" t="e">
        <v>#N/A</v>
      </c>
      <c r="I389">
        <v>1.0812656607177101E-2</v>
      </c>
      <c r="J389">
        <v>0.94840943872771999</v>
      </c>
      <c r="K389">
        <v>2.7758590863572599E-2</v>
      </c>
      <c r="L389">
        <v>0.48568935183912798</v>
      </c>
      <c r="M389" t="e">
        <v>#N/A</v>
      </c>
      <c r="N389">
        <v>0.21185955035936099</v>
      </c>
      <c r="O389">
        <v>65491.294618381202</v>
      </c>
      <c r="P389" s="1">
        <v>0.22222222222222199</v>
      </c>
      <c r="Q389">
        <v>0.145299145299145</v>
      </c>
      <c r="R389">
        <v>0.63247863247863201</v>
      </c>
      <c r="S389">
        <v>16.34</v>
      </c>
      <c r="T389">
        <v>88376.477356181102</v>
      </c>
      <c r="U389" s="1">
        <v>89.069164626683005</v>
      </c>
      <c r="V389">
        <v>314870.022309825</v>
      </c>
      <c r="W389" s="1">
        <v>0.86157918008802403</v>
      </c>
      <c r="X389">
        <v>4.3809965265277001E-2</v>
      </c>
      <c r="Y389">
        <v>9.4610854646698897E-2</v>
      </c>
      <c r="Z389">
        <v>0.138420819911976</v>
      </c>
      <c r="AA389">
        <v>314.870022309825</v>
      </c>
      <c r="AB389">
        <v>6556.5724764593197</v>
      </c>
      <c r="AC389" s="1">
        <v>782.26481744431203</v>
      </c>
      <c r="AD389">
        <v>211138.39110472801</v>
      </c>
      <c r="AE389" s="1">
        <v>369</v>
      </c>
      <c r="AF389">
        <v>45159</v>
      </c>
      <c r="AG389" s="1">
        <v>72484.610489638697</v>
      </c>
      <c r="AH389" s="1">
        <v>28.699968286002601</v>
      </c>
      <c r="AI389">
        <v>19.999998480343901</v>
      </c>
      <c r="AJ389">
        <v>19.999951186222098</v>
      </c>
      <c r="AK389">
        <v>1.1000000000000001</v>
      </c>
      <c r="AL389">
        <v>0.53179100000000001</v>
      </c>
      <c r="AM389">
        <v>0.69193700000000002</v>
      </c>
      <c r="AN389">
        <v>2262.4710013325298</v>
      </c>
      <c r="AO389" s="1">
        <v>1.2858679858691699</v>
      </c>
      <c r="AP389">
        <v>2309.7156662768398</v>
      </c>
      <c r="AQ389" s="1">
        <v>3064.5558924526199</v>
      </c>
      <c r="AR389" s="1">
        <v>9452.3005532227908</v>
      </c>
      <c r="AS389" s="1">
        <v>722.60812676243495</v>
      </c>
      <c r="AT389">
        <v>147.689731169336</v>
      </c>
      <c r="AU389">
        <v>15696.869969883999</v>
      </c>
      <c r="AV389" s="1">
        <v>6686.7415894756004</v>
      </c>
      <c r="AW389" s="1">
        <v>0.39016775549999999</v>
      </c>
      <c r="AX389">
        <v>8161.3159035935996</v>
      </c>
      <c r="AY389" s="1">
        <v>0.47620836919999998</v>
      </c>
      <c r="AZ389">
        <v>1203.4255261004</v>
      </c>
      <c r="BA389">
        <v>7.0219228600000003E-2</v>
      </c>
      <c r="BB389">
        <v>1086.6364072345</v>
      </c>
      <c r="BC389" s="1">
        <v>6.3404646699999997E-2</v>
      </c>
      <c r="BD389">
        <v>17138.119426404101</v>
      </c>
      <c r="BE389" s="1">
        <v>0.549218667476017</v>
      </c>
      <c r="BF389">
        <v>0.217778296393143</v>
      </c>
      <c r="BG389">
        <v>0.17567136844521</v>
      </c>
      <c r="BH389">
        <v>4.3365669518695499E-2</v>
      </c>
      <c r="BI389">
        <v>1.3965998166933899E-2</v>
      </c>
    </row>
    <row r="390" spans="1:61" x14ac:dyDescent="0.25">
      <c r="A390" t="s">
        <v>1639</v>
      </c>
      <c r="B390" t="s">
        <v>1015</v>
      </c>
      <c r="C390">
        <v>137</v>
      </c>
      <c r="D390">
        <v>8.0722220364963508</v>
      </c>
      <c r="E390">
        <v>1105.894419</v>
      </c>
      <c r="F390">
        <v>1.8079396118702001E-2</v>
      </c>
      <c r="G390" t="e">
        <v>#N/A</v>
      </c>
      <c r="H390" t="e">
        <v>#N/A</v>
      </c>
      <c r="I390">
        <v>2.27874261387148E-2</v>
      </c>
      <c r="J390">
        <v>0.89951960860874403</v>
      </c>
      <c r="K390">
        <v>4.9130784061686701E-2</v>
      </c>
      <c r="L390">
        <v>0.349634988810056</v>
      </c>
      <c r="M390">
        <v>1.61858760139834E-2</v>
      </c>
      <c r="N390">
        <v>0.13544079582264201</v>
      </c>
      <c r="O390">
        <v>57515.546558704402</v>
      </c>
      <c r="P390" s="1">
        <v>0.32954545454545497</v>
      </c>
      <c r="Q390">
        <v>0.31818181818181801</v>
      </c>
      <c r="R390">
        <v>0.35227272727272702</v>
      </c>
      <c r="S390">
        <v>12</v>
      </c>
      <c r="T390">
        <v>108455.66666666701</v>
      </c>
      <c r="U390" s="1">
        <v>92.157868250000007</v>
      </c>
      <c r="V390">
        <v>470739.28040141403</v>
      </c>
      <c r="W390" s="1">
        <v>0.87566907019204598</v>
      </c>
      <c r="X390">
        <v>3.6228947008094703E-2</v>
      </c>
      <c r="Y390">
        <v>8.8101982799858994E-2</v>
      </c>
      <c r="Z390">
        <v>0.124330929807954</v>
      </c>
      <c r="AA390">
        <v>470.73928040141402</v>
      </c>
      <c r="AB390">
        <v>11867.766736600201</v>
      </c>
      <c r="AC390" s="1">
        <v>1249.38907029605</v>
      </c>
      <c r="AD390" s="1">
        <v>340883.32196281099</v>
      </c>
      <c r="AE390" s="1">
        <v>558</v>
      </c>
      <c r="AF390">
        <v>54413.5</v>
      </c>
      <c r="AG390" s="1">
        <v>101800.907188353</v>
      </c>
      <c r="AH390" s="1">
        <v>36.699994309365202</v>
      </c>
      <c r="AI390">
        <v>24.099996674437701</v>
      </c>
      <c r="AJ390">
        <v>24.122931315230399</v>
      </c>
      <c r="AK390">
        <v>0</v>
      </c>
      <c r="AL390">
        <v>0</v>
      </c>
      <c r="AM390">
        <v>0</v>
      </c>
      <c r="AN390">
        <v>1534.0453671283101</v>
      </c>
      <c r="AO390" s="1">
        <v>1.06836001526349</v>
      </c>
      <c r="AP390">
        <v>3008.18301715292</v>
      </c>
      <c r="AQ390" s="1">
        <v>4662.9425390019996</v>
      </c>
      <c r="AR390" s="1">
        <v>7393.1307089813599</v>
      </c>
      <c r="AS390" s="1">
        <v>897.79818302889896</v>
      </c>
      <c r="AT390">
        <v>1055.1375610115999</v>
      </c>
      <c r="AU390" s="1">
        <v>17017.192009176801</v>
      </c>
      <c r="AV390" s="1">
        <v>5645.0481348919002</v>
      </c>
      <c r="AW390" s="1">
        <v>0.3184763269</v>
      </c>
      <c r="AX390">
        <v>10254.9631958258</v>
      </c>
      <c r="AY390" s="1">
        <v>0.5785536161</v>
      </c>
      <c r="AZ390">
        <v>1193.5254159842</v>
      </c>
      <c r="BA390" s="1">
        <v>6.7335048600000003E-2</v>
      </c>
      <c r="BB390">
        <v>631.63670410309999</v>
      </c>
      <c r="BC390" s="1">
        <v>3.5635008400000001E-2</v>
      </c>
      <c r="BD390">
        <v>17725.173450804999</v>
      </c>
      <c r="BE390" s="1">
        <v>0.48793631610934302</v>
      </c>
      <c r="BF390">
        <v>0.16884764808913499</v>
      </c>
      <c r="BG390">
        <v>0.28508113523810302</v>
      </c>
      <c r="BH390">
        <v>4.5617743054697998E-2</v>
      </c>
      <c r="BI390">
        <v>1.25171575087213E-2</v>
      </c>
    </row>
    <row r="391" spans="1:61" x14ac:dyDescent="0.25">
      <c r="A391" t="s">
        <v>1733</v>
      </c>
      <c r="B391" t="s">
        <v>1117</v>
      </c>
      <c r="C391">
        <v>65</v>
      </c>
      <c r="D391">
        <v>72.9118523076923</v>
      </c>
      <c r="E391">
        <v>4739.2704000000003</v>
      </c>
      <c r="F391">
        <v>0.143611324476875</v>
      </c>
      <c r="G391">
        <v>5.52851762912678E-2</v>
      </c>
      <c r="H391" t="e">
        <v>#N/A</v>
      </c>
      <c r="I391">
        <v>4.0266367194158402E-2</v>
      </c>
      <c r="J391">
        <v>0.70278701882500805</v>
      </c>
      <c r="K391">
        <v>5.6823216113160699E-2</v>
      </c>
      <c r="L391">
        <v>0.403895850224259</v>
      </c>
      <c r="M391">
        <v>5.0464232086919497E-2</v>
      </c>
      <c r="N391">
        <v>0.182617319139809</v>
      </c>
      <c r="O391">
        <v>69757.817364873801</v>
      </c>
      <c r="P391" s="1">
        <v>0.30141843971631199</v>
      </c>
      <c r="Q391">
        <v>0.14893617021276601</v>
      </c>
      <c r="R391">
        <v>0.54964539007092195</v>
      </c>
      <c r="S391">
        <v>32.4</v>
      </c>
      <c r="T391">
        <v>105165.37037037</v>
      </c>
      <c r="U391" s="1">
        <v>146.27377777777801</v>
      </c>
      <c r="V391">
        <v>313406.87017984898</v>
      </c>
      <c r="W391" s="1">
        <v>0.77894878245632704</v>
      </c>
      <c r="X391">
        <v>0.16966177622141501</v>
      </c>
      <c r="Y391">
        <v>5.1389441322257701E-2</v>
      </c>
      <c r="Z391">
        <v>0.22105121754367299</v>
      </c>
      <c r="AA391">
        <v>313.40687017984902</v>
      </c>
      <c r="AB391">
        <v>7428.22165200787</v>
      </c>
      <c r="AC391" s="1">
        <v>804.27012773949298</v>
      </c>
      <c r="AD391">
        <v>203906.37452310501</v>
      </c>
      <c r="AE391" s="1">
        <v>343</v>
      </c>
      <c r="AF391">
        <v>53480</v>
      </c>
      <c r="AG391" s="1">
        <v>87665.610569450306</v>
      </c>
      <c r="AH391" s="1">
        <v>28.159986353946302</v>
      </c>
      <c r="AI391">
        <v>23.4599986777738</v>
      </c>
      <c r="AJ391">
        <v>23.459995139007098</v>
      </c>
      <c r="AK391">
        <v>2.8</v>
      </c>
      <c r="AL391">
        <v>1.4174659999999999</v>
      </c>
      <c r="AM391">
        <v>1.1064080000000001</v>
      </c>
      <c r="AN391">
        <v>1987.9596804605201</v>
      </c>
      <c r="AO391">
        <v>1.1302587271934501</v>
      </c>
      <c r="AP391">
        <v>1610.69048729526</v>
      </c>
      <c r="AQ391" s="1">
        <v>2563.6403126523401</v>
      </c>
      <c r="AR391" s="1">
        <v>7650.43750616129</v>
      </c>
      <c r="AS391" s="1">
        <v>943.99662445932404</v>
      </c>
      <c r="AT391" s="1">
        <v>446.82043041899499</v>
      </c>
      <c r="AU391">
        <v>13215.585360987199</v>
      </c>
      <c r="AV391" s="1">
        <v>4981.5559799564999</v>
      </c>
      <c r="AW391" s="1">
        <v>0.3331343075</v>
      </c>
      <c r="AX391">
        <v>8066.7150598087001</v>
      </c>
      <c r="AY391" s="1">
        <v>0.53944983179999995</v>
      </c>
      <c r="AZ391">
        <v>1045.3826099582</v>
      </c>
      <c r="BA391">
        <v>6.9908440899999993E-2</v>
      </c>
      <c r="BB391">
        <v>859.94274414920005</v>
      </c>
      <c r="BC391" s="1">
        <v>5.75074197E-2</v>
      </c>
      <c r="BD391">
        <v>14953.5963938726</v>
      </c>
      <c r="BE391" s="1">
        <v>0.58979101352088503</v>
      </c>
      <c r="BF391">
        <v>0.24749099602168001</v>
      </c>
      <c r="BG391">
        <v>0.120072841410061</v>
      </c>
      <c r="BH391">
        <v>2.8078136646780001E-2</v>
      </c>
      <c r="BI391">
        <v>1.4567012400593301E-2</v>
      </c>
    </row>
    <row r="392" spans="1:61" x14ac:dyDescent="0.25">
      <c r="A392" t="s">
        <v>1301</v>
      </c>
      <c r="B392" t="s">
        <v>664</v>
      </c>
      <c r="C392">
        <v>220</v>
      </c>
      <c r="D392">
        <v>7.0681996818181796</v>
      </c>
      <c r="E392">
        <v>1555.0039300000001</v>
      </c>
      <c r="F392" t="e">
        <v>#N/A</v>
      </c>
      <c r="G392" t="e">
        <v>#N/A</v>
      </c>
      <c r="H392" t="e">
        <v>#N/A</v>
      </c>
      <c r="I392">
        <v>2.4019495134148899E-2</v>
      </c>
      <c r="J392">
        <v>0.92796094519353001</v>
      </c>
      <c r="K392">
        <v>4.0386058986167199E-2</v>
      </c>
      <c r="L392">
        <v>0.40391902591690398</v>
      </c>
      <c r="M392" t="e">
        <v>#N/A</v>
      </c>
      <c r="N392">
        <v>0.127444779274626</v>
      </c>
      <c r="O392">
        <v>58094.186352357297</v>
      </c>
      <c r="P392" s="1">
        <v>0.157894736842105</v>
      </c>
      <c r="Q392">
        <v>0.175438596491228</v>
      </c>
      <c r="R392">
        <v>0.66666666666666696</v>
      </c>
      <c r="S392">
        <v>17</v>
      </c>
      <c r="T392">
        <v>85947.294117647107</v>
      </c>
      <c r="U392" s="1">
        <v>91.470819411764694</v>
      </c>
      <c r="V392">
        <v>332978.92050986597</v>
      </c>
      <c r="W392" s="1">
        <v>0.80901899293706803</v>
      </c>
      <c r="X392">
        <v>0.15196671087626101</v>
      </c>
      <c r="Y392">
        <v>3.9014296186670898E-2</v>
      </c>
      <c r="Z392">
        <v>0.190981007062932</v>
      </c>
      <c r="AA392">
        <v>332.97892050986599</v>
      </c>
      <c r="AB392">
        <v>7800.11147624559</v>
      </c>
      <c r="AC392" s="1">
        <v>796.22234138019201</v>
      </c>
      <c r="AD392">
        <v>277745.16206116899</v>
      </c>
      <c r="AE392" s="1">
        <v>494</v>
      </c>
      <c r="AF392">
        <v>49218</v>
      </c>
      <c r="AG392" s="1">
        <v>77998.314301056002</v>
      </c>
      <c r="AH392" s="1">
        <v>32.199905351032797</v>
      </c>
      <c r="AI392">
        <v>22.999996824993001</v>
      </c>
      <c r="AJ392">
        <v>23.436383614540102</v>
      </c>
      <c r="AK392">
        <v>2</v>
      </c>
      <c r="AL392">
        <v>1.1314820000000001</v>
      </c>
      <c r="AM392">
        <v>1.5996939999999999</v>
      </c>
      <c r="AN392">
        <v>0</v>
      </c>
      <c r="AO392">
        <v>0.92143759054996799</v>
      </c>
      <c r="AP392">
        <v>1925.4443749219299</v>
      </c>
      <c r="AQ392" s="1">
        <v>2869.73071508572</v>
      </c>
      <c r="AR392" s="1">
        <v>8088.9526755086799</v>
      </c>
      <c r="AS392" s="1">
        <v>621.87878843495901</v>
      </c>
      <c r="AT392" s="1">
        <v>346.08728609451202</v>
      </c>
      <c r="AU392">
        <v>13852.0938400458</v>
      </c>
      <c r="AV392" s="1">
        <v>5631.5872754360998</v>
      </c>
      <c r="AW392" s="1">
        <v>0.36826951200000002</v>
      </c>
      <c r="AX392">
        <v>7156.2054210587003</v>
      </c>
      <c r="AY392" s="1">
        <v>0.46796971250000002</v>
      </c>
      <c r="AZ392">
        <v>1715.6710402102999</v>
      </c>
      <c r="BA392" s="1">
        <v>0.1121938285</v>
      </c>
      <c r="BB392">
        <v>788.563138471</v>
      </c>
      <c r="BC392" s="1">
        <v>5.1566946900000001E-2</v>
      </c>
      <c r="BD392">
        <v>15292.0268751761</v>
      </c>
      <c r="BE392" s="1">
        <v>0.54143741200213202</v>
      </c>
      <c r="BF392">
        <v>0.22399613338232199</v>
      </c>
      <c r="BG392">
        <v>0.16575812914351001</v>
      </c>
      <c r="BH392">
        <v>4.8214521243342197E-2</v>
      </c>
      <c r="BI392">
        <v>2.0593804228693901E-2</v>
      </c>
    </row>
    <row r="393" spans="1:61" x14ac:dyDescent="0.25">
      <c r="A393" t="s">
        <v>1493</v>
      </c>
      <c r="B393" t="s">
        <v>868</v>
      </c>
      <c r="C393">
        <v>126</v>
      </c>
      <c r="D393">
        <v>10.252920420634901</v>
      </c>
      <c r="E393">
        <v>1291.8679729999999</v>
      </c>
      <c r="F393" t="e">
        <v>#N/A</v>
      </c>
      <c r="G393" t="e">
        <v>#N/A</v>
      </c>
      <c r="H393" t="e">
        <v>#N/A</v>
      </c>
      <c r="I393">
        <v>2.0553398811430701E-2</v>
      </c>
      <c r="J393">
        <v>0.904986511095631</v>
      </c>
      <c r="K393">
        <v>6.2732216049067105E-2</v>
      </c>
      <c r="L393">
        <v>0.53688434704228205</v>
      </c>
      <c r="M393" t="e">
        <v>#N/A</v>
      </c>
      <c r="N393">
        <v>0.17174915758291601</v>
      </c>
      <c r="O393">
        <v>60479.682392369199</v>
      </c>
      <c r="P393" s="1">
        <v>0.12844036697247699</v>
      </c>
      <c r="Q393">
        <v>0.119266055045872</v>
      </c>
      <c r="R393">
        <v>0.75229357798165097</v>
      </c>
      <c r="S393">
        <v>12</v>
      </c>
      <c r="T393">
        <v>85411.5</v>
      </c>
      <c r="U393" s="1">
        <v>107.65566441666699</v>
      </c>
      <c r="V393">
        <v>476087.04051369801</v>
      </c>
      <c r="W393" s="1">
        <v>0.87743383536983499</v>
      </c>
      <c r="X393">
        <v>8.7119830593572894E-2</v>
      </c>
      <c r="Y393">
        <v>3.5446334036592003E-2</v>
      </c>
      <c r="Z393">
        <v>0.12256616463016499</v>
      </c>
      <c r="AA393">
        <v>476.08704051369801</v>
      </c>
      <c r="AB393">
        <v>12095.4519552905</v>
      </c>
      <c r="AC393" s="1">
        <v>1325.22498876129</v>
      </c>
      <c r="AD393">
        <v>397237.896567624</v>
      </c>
      <c r="AE393" s="1">
        <v>583</v>
      </c>
      <c r="AF393">
        <v>43500</v>
      </c>
      <c r="AG393" s="1">
        <v>71469.366105377499</v>
      </c>
      <c r="AH393" s="1">
        <v>42.149959382541198</v>
      </c>
      <c r="AI393">
        <v>24.795296861082299</v>
      </c>
      <c r="AJ393">
        <v>24.743777425091</v>
      </c>
      <c r="AK393">
        <v>1.5</v>
      </c>
      <c r="AL393">
        <v>1.5</v>
      </c>
      <c r="AM393">
        <v>1.5</v>
      </c>
      <c r="AN393">
        <v>0</v>
      </c>
      <c r="AO393">
        <v>1.59853813397948</v>
      </c>
      <c r="AP393">
        <v>1872.7681625094399</v>
      </c>
      <c r="AQ393" s="1">
        <v>2616.2396859729301</v>
      </c>
      <c r="AR393" s="1">
        <v>9791.0172822281093</v>
      </c>
      <c r="AS393" s="1">
        <v>1350.58706962774</v>
      </c>
      <c r="AT393">
        <v>732.88497724836805</v>
      </c>
      <c r="AU393">
        <v>16363.4971775866</v>
      </c>
      <c r="AV393" s="1">
        <v>5647.6808294861003</v>
      </c>
      <c r="AW393" s="1">
        <v>0.28190365740000001</v>
      </c>
      <c r="AX393">
        <v>10873.8715568278</v>
      </c>
      <c r="AY393" s="1">
        <v>0.54276866109999999</v>
      </c>
      <c r="AZ393">
        <v>2308.6088725942</v>
      </c>
      <c r="BA393">
        <v>0.1152340765</v>
      </c>
      <c r="BB393">
        <v>1203.9201763381</v>
      </c>
      <c r="BC393" s="1">
        <v>6.0093605000000001E-2</v>
      </c>
      <c r="BD393">
        <v>20034.0814352462</v>
      </c>
      <c r="BE393" s="1">
        <v>0.52630371404006304</v>
      </c>
      <c r="BF393">
        <v>0.21723193523547499</v>
      </c>
      <c r="BG393">
        <v>0.19655215214202101</v>
      </c>
      <c r="BH393">
        <v>3.8048681284005001E-2</v>
      </c>
      <c r="BI393">
        <v>2.1863517298435501E-2</v>
      </c>
    </row>
    <row r="394" spans="1:61" x14ac:dyDescent="0.25">
      <c r="A394" t="s">
        <v>1700</v>
      </c>
      <c r="B394" t="s">
        <v>1083</v>
      </c>
      <c r="C394">
        <v>62</v>
      </c>
      <c r="D394">
        <v>8.1253051290322595</v>
      </c>
      <c r="E394">
        <v>503.76891799999999</v>
      </c>
      <c r="F394" t="e">
        <v>#N/A</v>
      </c>
      <c r="G394" t="e">
        <v>#N/A</v>
      </c>
      <c r="H394" t="e">
        <v>#N/A</v>
      </c>
      <c r="I394">
        <v>2.2162892712280599E-2</v>
      </c>
      <c r="J394">
        <v>0.90866639256722703</v>
      </c>
      <c r="K394">
        <v>5.7857692688868603E-2</v>
      </c>
      <c r="L394">
        <v>1</v>
      </c>
      <c r="M394" t="e">
        <v>#N/A</v>
      </c>
      <c r="N394">
        <v>0.19672250966662899</v>
      </c>
      <c r="O394">
        <v>58641.514138185397</v>
      </c>
      <c r="P394" s="1">
        <v>0.203125</v>
      </c>
      <c r="Q394">
        <v>0.25</v>
      </c>
      <c r="R394">
        <v>0.546875</v>
      </c>
      <c r="S394">
        <v>7</v>
      </c>
      <c r="T394">
        <v>97755.857142857101</v>
      </c>
      <c r="U394" s="1">
        <v>71.966988285714294</v>
      </c>
      <c r="V394">
        <v>209529.02457551</v>
      </c>
      <c r="W394" s="1">
        <v>0.92280459490909905</v>
      </c>
      <c r="X394">
        <v>3.8309604136111702E-2</v>
      </c>
      <c r="Y394">
        <v>3.8885800954789003E-2</v>
      </c>
      <c r="Z394">
        <v>7.7195405090900698E-2</v>
      </c>
      <c r="AA394">
        <v>209.52902457550999</v>
      </c>
      <c r="AB394">
        <v>4377.9735533425701</v>
      </c>
      <c r="AC394" s="1">
        <v>556.54541195810702</v>
      </c>
      <c r="AD394">
        <v>173606.46089310301</v>
      </c>
      <c r="AE394" s="1">
        <v>232</v>
      </c>
      <c r="AF394">
        <v>45487</v>
      </c>
      <c r="AG394" s="1">
        <v>61712.642727821403</v>
      </c>
      <c r="AH394" s="1">
        <v>42.999736878008797</v>
      </c>
      <c r="AI394">
        <v>19.999997946736499</v>
      </c>
      <c r="AJ394">
        <v>19.999802163343801</v>
      </c>
      <c r="AK394">
        <v>2.5</v>
      </c>
      <c r="AL394">
        <v>2.5</v>
      </c>
      <c r="AM394">
        <v>2.5</v>
      </c>
      <c r="AN394">
        <v>2746.2397749596798</v>
      </c>
      <c r="AO394" s="1">
        <v>1.46921861671348</v>
      </c>
      <c r="AP394">
        <v>2974.9716912864401</v>
      </c>
      <c r="AQ394" s="1">
        <v>4280.5939250106703</v>
      </c>
      <c r="AR394" s="1">
        <v>10903.156415060899</v>
      </c>
      <c r="AS394" s="1">
        <v>1050.30199580515</v>
      </c>
      <c r="AT394">
        <v>1127.02600282299</v>
      </c>
      <c r="AU394">
        <v>20336.0500299862</v>
      </c>
      <c r="AV394" s="1">
        <v>11730.2734731132</v>
      </c>
      <c r="AW394" s="1">
        <v>0.54305444849999995</v>
      </c>
      <c r="AX394">
        <v>6352.2227654107</v>
      </c>
      <c r="AY394" s="1">
        <v>0.29407693169999999</v>
      </c>
      <c r="AZ394">
        <v>1914.5705588338001</v>
      </c>
      <c r="BA394">
        <v>8.86352787E-2</v>
      </c>
      <c r="BB394">
        <v>1603.4808177699001</v>
      </c>
      <c r="BC394" s="1">
        <v>7.4233340999999994E-2</v>
      </c>
      <c r="BD394">
        <v>21600.547615127602</v>
      </c>
      <c r="BE394" s="1">
        <v>0.53223207004206996</v>
      </c>
      <c r="BF394">
        <v>0.21847334442260899</v>
      </c>
      <c r="BG394">
        <v>0.17954136383722499</v>
      </c>
      <c r="BH394">
        <v>5.5740804514816798E-2</v>
      </c>
      <c r="BI394">
        <v>1.40124171832795E-2</v>
      </c>
    </row>
    <row r="395" spans="1:61" x14ac:dyDescent="0.25">
      <c r="A395" t="s">
        <v>1287</v>
      </c>
      <c r="B395" t="s">
        <v>649</v>
      </c>
      <c r="C395">
        <v>21</v>
      </c>
      <c r="D395">
        <v>188.622086285714</v>
      </c>
      <c r="E395">
        <v>3961.0638119999999</v>
      </c>
      <c r="F395">
        <v>4.15808926213182E-2</v>
      </c>
      <c r="G395">
        <v>3.50893152930229E-2</v>
      </c>
      <c r="H395" t="e">
        <v>#N/A</v>
      </c>
      <c r="I395">
        <v>8.2228221349023106E-2</v>
      </c>
      <c r="J395">
        <v>0.79399041820089</v>
      </c>
      <c r="K395">
        <v>4.6400076870123798E-2</v>
      </c>
      <c r="L395">
        <v>0.15736203153815201</v>
      </c>
      <c r="M395">
        <v>2.2803985881075899E-2</v>
      </c>
      <c r="N395">
        <v>0.111802951916617</v>
      </c>
      <c r="O395">
        <v>64631.103764157197</v>
      </c>
      <c r="P395" s="1">
        <v>0.102127659574468</v>
      </c>
      <c r="Q395">
        <v>0.16595744680851099</v>
      </c>
      <c r="R395">
        <v>0.731914893617021</v>
      </c>
      <c r="S395">
        <v>28</v>
      </c>
      <c r="T395">
        <v>99900.071428571406</v>
      </c>
      <c r="U395" s="1">
        <v>141.46656471428599</v>
      </c>
      <c r="V395">
        <v>358059.86909458099</v>
      </c>
      <c r="W395" s="1">
        <v>0.84244817268619299</v>
      </c>
      <c r="X395">
        <v>0.13923212286298201</v>
      </c>
      <c r="Y395">
        <v>1.8319704450825602E-2</v>
      </c>
      <c r="Z395">
        <v>0.15755182731380701</v>
      </c>
      <c r="AA395">
        <v>358.05986909458102</v>
      </c>
      <c r="AB395">
        <v>11580.467565565201</v>
      </c>
      <c r="AC395" s="1">
        <v>1141.8877187227699</v>
      </c>
      <c r="AD395">
        <v>258495.85322719501</v>
      </c>
      <c r="AE395" s="1">
        <v>467</v>
      </c>
      <c r="AF395">
        <v>68028.5</v>
      </c>
      <c r="AG395" s="1">
        <v>135345.086726384</v>
      </c>
      <c r="AH395" s="1">
        <v>49.128962236556497</v>
      </c>
      <c r="AI395">
        <v>32.028999971586202</v>
      </c>
      <c r="AJ395">
        <v>32.028999055261501</v>
      </c>
      <c r="AK395">
        <v>1.25</v>
      </c>
      <c r="AL395">
        <v>0.67164299999999999</v>
      </c>
      <c r="AM395">
        <v>0.65349100000000004</v>
      </c>
      <c r="AN395">
        <v>0</v>
      </c>
      <c r="AO395" s="1">
        <v>0.69429070763487599</v>
      </c>
      <c r="AP395">
        <v>1722.5921656017999</v>
      </c>
      <c r="AQ395" s="1">
        <v>2866.2441199773298</v>
      </c>
      <c r="AR395" s="1">
        <v>8256.4551701799192</v>
      </c>
      <c r="AS395" s="1">
        <v>1055.48236494808</v>
      </c>
      <c r="AT395">
        <v>405.23794772938101</v>
      </c>
      <c r="AU395">
        <v>14306.0117684365</v>
      </c>
      <c r="AV395" s="1">
        <v>2801.3850839049001</v>
      </c>
      <c r="AW395" s="1">
        <v>0.1838094267</v>
      </c>
      <c r="AX395">
        <v>9227.7433035193008</v>
      </c>
      <c r="AY395" s="1">
        <v>0.60546699429999995</v>
      </c>
      <c r="AZ395">
        <v>2698.9424535459002</v>
      </c>
      <c r="BA395">
        <v>0.17708777989999999</v>
      </c>
      <c r="BB395">
        <v>512.63326003880002</v>
      </c>
      <c r="BC395" s="1">
        <v>3.3635799000000001E-2</v>
      </c>
      <c r="BD395">
        <v>15240.7041010089</v>
      </c>
      <c r="BE395" s="1">
        <v>0.54629527818356605</v>
      </c>
      <c r="BF395">
        <v>0.23243658043681401</v>
      </c>
      <c r="BG395">
        <v>0.169245336748583</v>
      </c>
      <c r="BH395">
        <v>3.8362587280626803E-2</v>
      </c>
      <c r="BI395">
        <v>1.3660217350410399E-2</v>
      </c>
    </row>
    <row r="396" spans="1:61" x14ac:dyDescent="0.25">
      <c r="A396" t="s">
        <v>1286</v>
      </c>
      <c r="B396" t="s">
        <v>648</v>
      </c>
      <c r="C396">
        <v>11</v>
      </c>
      <c r="D396">
        <v>292.156974727273</v>
      </c>
      <c r="E396">
        <v>3213.7267219999999</v>
      </c>
      <c r="F396">
        <v>1.9153798662664201E-2</v>
      </c>
      <c r="G396">
        <v>1.6979477914522301E-2</v>
      </c>
      <c r="H396" t="e">
        <v>#N/A</v>
      </c>
      <c r="I396">
        <v>5.4246651070461199E-2</v>
      </c>
      <c r="J396">
        <v>0.86541157687443304</v>
      </c>
      <c r="K396">
        <v>4.3933236028414001E-2</v>
      </c>
      <c r="L396">
        <v>0.14723659494736299</v>
      </c>
      <c r="M396">
        <v>1.4856507278354299E-2</v>
      </c>
      <c r="N396">
        <v>0.104946902842338</v>
      </c>
      <c r="O396">
        <v>78448.682431766705</v>
      </c>
      <c r="P396" s="1">
        <v>8.8785046728972E-2</v>
      </c>
      <c r="Q396">
        <v>0.11214953271028</v>
      </c>
      <c r="R396">
        <v>0.79906542056074803</v>
      </c>
      <c r="S396">
        <v>20.75</v>
      </c>
      <c r="T396">
        <v>109426.854457831</v>
      </c>
      <c r="U396" s="1">
        <v>154.87839624096401</v>
      </c>
      <c r="V396">
        <v>473362.330277192</v>
      </c>
      <c r="W396" s="1">
        <v>0.86797397313170899</v>
      </c>
      <c r="X396">
        <v>9.0763864731694205E-2</v>
      </c>
      <c r="Y396">
        <v>4.1262162136596503E-2</v>
      </c>
      <c r="Z396">
        <v>0.13202602686829101</v>
      </c>
      <c r="AA396">
        <v>473.36233027719197</v>
      </c>
      <c r="AB396">
        <v>15233.5304880973</v>
      </c>
      <c r="AC396" s="1">
        <v>1657.57991291955</v>
      </c>
      <c r="AD396">
        <v>332895.74200850597</v>
      </c>
      <c r="AE396" s="1">
        <v>553</v>
      </c>
      <c r="AF396">
        <v>64763</v>
      </c>
      <c r="AG396" s="1">
        <v>131648.57529868401</v>
      </c>
      <c r="AH396" s="1">
        <v>59.685988737359501</v>
      </c>
      <c r="AI396">
        <v>30.425999807347999</v>
      </c>
      <c r="AJ396">
        <v>36.465996278259396</v>
      </c>
      <c r="AK396">
        <v>1.5</v>
      </c>
      <c r="AL396">
        <v>0.38369500000000001</v>
      </c>
      <c r="AM396">
        <v>1.001004</v>
      </c>
      <c r="AN396">
        <v>0</v>
      </c>
      <c r="AO396" s="1">
        <v>0.73553223759069397</v>
      </c>
      <c r="AP396">
        <v>2059.0852808672598</v>
      </c>
      <c r="AQ396" s="1">
        <v>3703.1338814626201</v>
      </c>
      <c r="AR396" s="1">
        <v>9893.7073001068893</v>
      </c>
      <c r="AS396" s="1">
        <v>1083.1480586606001</v>
      </c>
      <c r="AT396">
        <v>798.17470242262903</v>
      </c>
      <c r="AU396">
        <v>17537.249223520001</v>
      </c>
      <c r="AV396" s="1">
        <v>2727.3505854535001</v>
      </c>
      <c r="AW396" s="1">
        <v>0.1684234124</v>
      </c>
      <c r="AX396">
        <v>11868.4417839366</v>
      </c>
      <c r="AY396" s="1">
        <v>0.73291768059999995</v>
      </c>
      <c r="AZ396">
        <v>1069.0092894124</v>
      </c>
      <c r="BA396" s="1">
        <v>6.6015052599999999E-2</v>
      </c>
      <c r="BB396">
        <v>528.61555311109998</v>
      </c>
      <c r="BC396" s="1">
        <v>3.2643854399999998E-2</v>
      </c>
      <c r="BD396">
        <v>16193.4172119136</v>
      </c>
      <c r="BE396" s="1">
        <v>0.54657874616423296</v>
      </c>
      <c r="BF396">
        <v>0.22545740010638299</v>
      </c>
      <c r="BG396">
        <v>0.177253096474872</v>
      </c>
      <c r="BH396">
        <v>3.1454839333446998E-2</v>
      </c>
      <c r="BI396">
        <v>1.9255917921065398E-2</v>
      </c>
    </row>
    <row r="397" spans="1:61" x14ac:dyDescent="0.25">
      <c r="A397" t="s">
        <v>1361</v>
      </c>
      <c r="B397" t="s">
        <v>728</v>
      </c>
      <c r="C397">
        <v>4</v>
      </c>
      <c r="D397">
        <v>308.99886850000001</v>
      </c>
      <c r="E397">
        <v>1235.9954740000001</v>
      </c>
      <c r="F397" t="e">
        <v>#N/A</v>
      </c>
      <c r="G397">
        <v>0.14268604564942</v>
      </c>
      <c r="H397" t="e">
        <v>#N/A</v>
      </c>
      <c r="I397">
        <v>0.43424321272890998</v>
      </c>
      <c r="J397">
        <v>0.32029917814998399</v>
      </c>
      <c r="K397">
        <v>9.8797833917506198E-2</v>
      </c>
      <c r="L397">
        <v>1</v>
      </c>
      <c r="M397">
        <v>1.9807661132175001E-2</v>
      </c>
      <c r="N397">
        <v>0.11436857439938899</v>
      </c>
      <c r="O397">
        <v>71338.256302520997</v>
      </c>
      <c r="P397" s="1">
        <v>0.25842696629213502</v>
      </c>
      <c r="Q397">
        <v>0.17977528089887601</v>
      </c>
      <c r="R397">
        <v>0.56179775280898903</v>
      </c>
      <c r="S397">
        <v>12.25</v>
      </c>
      <c r="T397">
        <v>88892.714285714304</v>
      </c>
      <c r="U397" s="1">
        <v>100.897589714286</v>
      </c>
      <c r="V397">
        <v>113219.637890033</v>
      </c>
      <c r="W397" s="1">
        <v>0.73270817505003605</v>
      </c>
      <c r="X397">
        <v>0.217780523736921</v>
      </c>
      <c r="Y397">
        <v>4.9511301213043202E-2</v>
      </c>
      <c r="Z397">
        <v>0.26729182494996401</v>
      </c>
      <c r="AA397">
        <v>113.219637890033</v>
      </c>
      <c r="AB397">
        <v>3061.4141229452398</v>
      </c>
      <c r="AC397" s="1">
        <v>321.96729548865602</v>
      </c>
      <c r="AD397">
        <v>61916.147918199204</v>
      </c>
      <c r="AE397" s="1">
        <v>6</v>
      </c>
      <c r="AF397">
        <v>33309</v>
      </c>
      <c r="AG397" s="1">
        <v>45685.492154611602</v>
      </c>
      <c r="AH397" s="1">
        <v>43.349989030909697</v>
      </c>
      <c r="AI397">
        <v>26.1899955156522</v>
      </c>
      <c r="AJ397">
        <v>26.1899699369799</v>
      </c>
      <c r="AK397">
        <v>1</v>
      </c>
      <c r="AL397">
        <v>0.51766400000000001</v>
      </c>
      <c r="AM397">
        <v>0.79749999999999999</v>
      </c>
      <c r="AN397">
        <v>0</v>
      </c>
      <c r="AO397">
        <v>1.3853032123714899</v>
      </c>
      <c r="AP397">
        <v>2674.9995202652299</v>
      </c>
      <c r="AQ397" s="1">
        <v>3154.2485405573598</v>
      </c>
      <c r="AR397" s="1">
        <v>10633.4972550231</v>
      </c>
      <c r="AS397" s="1">
        <v>851.48944485536197</v>
      </c>
      <c r="AT397">
        <v>105.12153380263899</v>
      </c>
      <c r="AU397">
        <v>17419.356294503701</v>
      </c>
      <c r="AV397" s="1">
        <v>12923.4259441659</v>
      </c>
      <c r="AW397" s="1">
        <v>0.72221167009999998</v>
      </c>
      <c r="AX397">
        <v>2496.8237203843</v>
      </c>
      <c r="AY397" s="1">
        <v>0.139532291</v>
      </c>
      <c r="AZ397">
        <v>637.02732125590001</v>
      </c>
      <c r="BA397" s="1">
        <v>3.5599582300000002E-2</v>
      </c>
      <c r="BB397">
        <v>1836.9588452894</v>
      </c>
      <c r="BC397" s="1">
        <v>0.1026564567</v>
      </c>
      <c r="BD397">
        <v>17894.235831095499</v>
      </c>
      <c r="BE397" s="1">
        <v>0.58265844265589395</v>
      </c>
      <c r="BF397">
        <v>0.228024967450634</v>
      </c>
      <c r="BG397">
        <v>0.16201790795710899</v>
      </c>
      <c r="BH397">
        <v>8.9739067377762795E-3</v>
      </c>
      <c r="BI397">
        <v>1.8324775198586201E-2</v>
      </c>
    </row>
    <row r="398" spans="1:61" x14ac:dyDescent="0.25">
      <c r="A398" t="s">
        <v>1370</v>
      </c>
      <c r="B398" t="s">
        <v>737</v>
      </c>
      <c r="C398">
        <v>25</v>
      </c>
      <c r="D398">
        <v>39.10842324</v>
      </c>
      <c r="E398">
        <v>977.71058100000005</v>
      </c>
      <c r="F398">
        <v>0.100905812542883</v>
      </c>
      <c r="G398">
        <v>2.1545739476323499E-2</v>
      </c>
      <c r="H398" t="e">
        <v>#N/A</v>
      </c>
      <c r="I398">
        <v>4.8701003434296203E-2</v>
      </c>
      <c r="J398">
        <v>0.80463738719620304</v>
      </c>
      <c r="K398">
        <v>2.3306438001463099E-2</v>
      </c>
      <c r="L398">
        <v>0.28117247812798402</v>
      </c>
      <c r="M398">
        <v>4.4950011774463797E-2</v>
      </c>
      <c r="N398">
        <v>0.12779286334655399</v>
      </c>
      <c r="O398">
        <v>68116.666666666701</v>
      </c>
      <c r="P398" s="1">
        <v>0.123287671232877</v>
      </c>
      <c r="Q398">
        <v>0.150684931506849</v>
      </c>
      <c r="R398">
        <v>0.72602739726027399</v>
      </c>
      <c r="S398">
        <v>7.58</v>
      </c>
      <c r="T398">
        <v>105870.55540897101</v>
      </c>
      <c r="U398" s="1">
        <v>128.985564775726</v>
      </c>
      <c r="V398">
        <v>441572.63753699698</v>
      </c>
      <c r="W398" s="1">
        <v>0.89536725525643002</v>
      </c>
      <c r="X398">
        <v>6.1934693293664099E-2</v>
      </c>
      <c r="Y398">
        <v>4.2698051449905398E-2</v>
      </c>
      <c r="Z398">
        <v>0.104632744743569</v>
      </c>
      <c r="AA398">
        <v>441.57263753699698</v>
      </c>
      <c r="AB398">
        <v>12064.607082328401</v>
      </c>
      <c r="AC398" s="1">
        <v>1188.6008728793699</v>
      </c>
      <c r="AD398">
        <v>298040.805299106</v>
      </c>
      <c r="AE398" s="1">
        <v>522</v>
      </c>
      <c r="AF398">
        <v>55053.5</v>
      </c>
      <c r="AG398" s="1">
        <v>106153.874882629</v>
      </c>
      <c r="AH398" s="1">
        <v>51.062979140763503</v>
      </c>
      <c r="AI398">
        <v>26.262998337736001</v>
      </c>
      <c r="AJ398">
        <v>26.262982870016501</v>
      </c>
      <c r="AK398">
        <v>2</v>
      </c>
      <c r="AL398">
        <v>1.14453</v>
      </c>
      <c r="AM398">
        <v>1.254858</v>
      </c>
      <c r="AN398">
        <v>0</v>
      </c>
      <c r="AO398">
        <v>0.83646283269345001</v>
      </c>
      <c r="AP398">
        <v>3011.3798880938998</v>
      </c>
      <c r="AQ398" s="1">
        <v>2714.5082006635198</v>
      </c>
      <c r="AR398" s="1">
        <v>8561.6001735793907</v>
      </c>
      <c r="AS398" s="1">
        <v>1380.3228237743699</v>
      </c>
      <c r="AT398" s="1">
        <v>264.55049687142503</v>
      </c>
      <c r="AU398">
        <v>15932.361582982599</v>
      </c>
      <c r="AV398" s="1">
        <v>3720.3134135236</v>
      </c>
      <c r="AW398" s="1">
        <v>0.23880330759999999</v>
      </c>
      <c r="AX398">
        <v>9403.0937646712991</v>
      </c>
      <c r="AY398" s="1">
        <v>0.60357546350000002</v>
      </c>
      <c r="AZ398">
        <v>1945.7504895797999</v>
      </c>
      <c r="BA398">
        <v>0.1248958357</v>
      </c>
      <c r="BB398">
        <v>509.82844645030002</v>
      </c>
      <c r="BC398" s="1">
        <v>3.2725393200000001E-2</v>
      </c>
      <c r="BD398">
        <v>15578.986114224999</v>
      </c>
      <c r="BE398" s="1">
        <v>0.60925828259416503</v>
      </c>
      <c r="BF398">
        <v>0.23370073922340001</v>
      </c>
      <c r="BG398">
        <v>9.1838415009261098E-2</v>
      </c>
      <c r="BH398">
        <v>4.2876486843286599E-2</v>
      </c>
      <c r="BI398">
        <v>2.2326076329887201E-2</v>
      </c>
    </row>
    <row r="399" spans="1:61" x14ac:dyDescent="0.25">
      <c r="A399" t="s">
        <v>1437</v>
      </c>
      <c r="B399" t="s">
        <v>809</v>
      </c>
      <c r="C399">
        <v>89</v>
      </c>
      <c r="D399">
        <v>18.622340910112399</v>
      </c>
      <c r="E399">
        <v>1657.3883410000001</v>
      </c>
      <c r="F399" t="e">
        <v>#N/A</v>
      </c>
      <c r="G399" t="e">
        <v>#N/A</v>
      </c>
      <c r="H399" t="e">
        <v>#N/A</v>
      </c>
      <c r="I399">
        <v>7.8171527409669095E-2</v>
      </c>
      <c r="J399">
        <v>0.89120832716957099</v>
      </c>
      <c r="K399">
        <v>2.4295387210292601E-2</v>
      </c>
      <c r="L399">
        <v>0.39336485003329402</v>
      </c>
      <c r="M399" t="e">
        <v>#N/A</v>
      </c>
      <c r="N399">
        <v>0.15759305497745699</v>
      </c>
      <c r="O399">
        <v>62771.211962513698</v>
      </c>
      <c r="P399" s="1">
        <v>0.170542635658915</v>
      </c>
      <c r="Q399">
        <v>0.162790697674419</v>
      </c>
      <c r="R399">
        <v>0.66666666666666696</v>
      </c>
      <c r="S399">
        <v>12.35</v>
      </c>
      <c r="T399">
        <v>86057.425101214598</v>
      </c>
      <c r="U399" s="1">
        <v>134.20148510121501</v>
      </c>
      <c r="V399">
        <v>332157.33837480901</v>
      </c>
      <c r="W399" s="1">
        <v>0.85595784446418</v>
      </c>
      <c r="X399">
        <v>5.8842877116409599E-2</v>
      </c>
      <c r="Y399">
        <v>8.5199278419410801E-2</v>
      </c>
      <c r="Z399">
        <v>0.14404215553582</v>
      </c>
      <c r="AA399">
        <v>332.157338374809</v>
      </c>
      <c r="AB399">
        <v>8848.8507112045609</v>
      </c>
      <c r="AC399" s="1">
        <v>899.41017631425495</v>
      </c>
      <c r="AD399">
        <v>236508.395287605</v>
      </c>
      <c r="AE399" s="1">
        <v>430</v>
      </c>
      <c r="AF399">
        <v>48362</v>
      </c>
      <c r="AG399" s="1">
        <v>83451.376854115704</v>
      </c>
      <c r="AH399" s="1">
        <v>47.497994280581501</v>
      </c>
      <c r="AI399">
        <v>24.697998703441002</v>
      </c>
      <c r="AJ399">
        <v>24.697959270613701</v>
      </c>
      <c r="AK399">
        <v>1.9</v>
      </c>
      <c r="AL399">
        <v>1.705902</v>
      </c>
      <c r="AM399">
        <v>1.719096</v>
      </c>
      <c r="AN399">
        <v>0</v>
      </c>
      <c r="AO399" s="1">
        <v>0.964159744850421</v>
      </c>
      <c r="AP399">
        <v>2118.32726413513</v>
      </c>
      <c r="AQ399" s="1">
        <v>2419.92866172817</v>
      </c>
      <c r="AR399" s="1">
        <v>8624.8615043201899</v>
      </c>
      <c r="AS399" s="1">
        <v>919.75962560484697</v>
      </c>
      <c r="AT399">
        <v>122.27206200674</v>
      </c>
      <c r="AU399">
        <v>14205.149117795099</v>
      </c>
      <c r="AV399" s="1">
        <v>6301.1543839301003</v>
      </c>
      <c r="AW399" s="1">
        <v>0.37867225729999998</v>
      </c>
      <c r="AX399">
        <v>7554.9784541977997</v>
      </c>
      <c r="AY399" s="1">
        <v>0.45402168729999998</v>
      </c>
      <c r="AZ399">
        <v>1520.8413863368</v>
      </c>
      <c r="BA399">
        <v>9.1396021399999999E-2</v>
      </c>
      <c r="BB399">
        <v>1263.1525936471</v>
      </c>
      <c r="BC399" s="1">
        <v>7.5910034099999996E-2</v>
      </c>
      <c r="BD399">
        <v>16640.126818111799</v>
      </c>
      <c r="BE399" s="1">
        <v>0.55813817045995595</v>
      </c>
      <c r="BF399">
        <v>0.2385015136784</v>
      </c>
      <c r="BG399">
        <v>0.14473512926391199</v>
      </c>
      <c r="BH399">
        <v>4.3293738261791899E-2</v>
      </c>
      <c r="BI399">
        <v>1.5331448335939701E-2</v>
      </c>
    </row>
    <row r="400" spans="1:61" x14ac:dyDescent="0.25">
      <c r="A400" t="s">
        <v>1513</v>
      </c>
      <c r="B400" t="s">
        <v>888</v>
      </c>
      <c r="C400">
        <v>63</v>
      </c>
      <c r="D400">
        <v>22.048789095238099</v>
      </c>
      <c r="E400">
        <v>1389.073713</v>
      </c>
      <c r="F400" t="e">
        <v>#N/A</v>
      </c>
      <c r="G400">
        <v>8.7175244237410708E-3</v>
      </c>
      <c r="H400" t="e">
        <v>#N/A</v>
      </c>
      <c r="I400">
        <v>4.5758959855438999E-2</v>
      </c>
      <c r="J400">
        <v>0.90702111618263004</v>
      </c>
      <c r="K400">
        <v>3.34171769576741E-2</v>
      </c>
      <c r="L400">
        <v>0.32063180508163402</v>
      </c>
      <c r="M400" t="e">
        <v>#N/A</v>
      </c>
      <c r="N400">
        <v>0.14119805038406999</v>
      </c>
      <c r="O400">
        <v>64637.0842342342</v>
      </c>
      <c r="P400" s="1">
        <v>0.326315789473684</v>
      </c>
      <c r="Q400">
        <v>0.12631578947368399</v>
      </c>
      <c r="R400">
        <v>0.54736842105263195</v>
      </c>
      <c r="S400">
        <v>12</v>
      </c>
      <c r="T400">
        <v>88861.333333333299</v>
      </c>
      <c r="U400" s="1">
        <v>115.75614275</v>
      </c>
      <c r="V400">
        <v>355286.775195061</v>
      </c>
      <c r="W400" s="1">
        <v>0.81781000273302296</v>
      </c>
      <c r="X400">
        <v>7.7798847753782902E-2</v>
      </c>
      <c r="Y400">
        <v>0.104391149513195</v>
      </c>
      <c r="Z400">
        <v>0.18218999726697699</v>
      </c>
      <c r="AA400">
        <v>355.28677519506101</v>
      </c>
      <c r="AB400">
        <v>8276.3829539116796</v>
      </c>
      <c r="AC400" s="1">
        <v>752.24578812542802</v>
      </c>
      <c r="AD400">
        <v>263772.685008033</v>
      </c>
      <c r="AE400" s="1">
        <v>478</v>
      </c>
      <c r="AF400">
        <v>49265.5</v>
      </c>
      <c r="AG400" s="1">
        <v>77473.524182076799</v>
      </c>
      <c r="AH400" s="1">
        <v>50.549980812930002</v>
      </c>
      <c r="AI400">
        <v>20</v>
      </c>
      <c r="AJ400">
        <v>21.3597775766534</v>
      </c>
      <c r="AK400">
        <v>2</v>
      </c>
      <c r="AL400">
        <v>0.55476300000000001</v>
      </c>
      <c r="AM400">
        <v>0.93729899999999999</v>
      </c>
      <c r="AN400">
        <v>0</v>
      </c>
      <c r="AO400" s="1">
        <v>0.77137272755226804</v>
      </c>
      <c r="AP400">
        <v>2725.3884114067901</v>
      </c>
      <c r="AQ400" s="1">
        <v>2435.3630900507901</v>
      </c>
      <c r="AR400" s="1">
        <v>8272.1176007165595</v>
      </c>
      <c r="AS400" s="1">
        <v>889.53621282731694</v>
      </c>
      <c r="AT400">
        <v>587.87926253126102</v>
      </c>
      <c r="AU400">
        <v>14910.2845775327</v>
      </c>
      <c r="AV400" s="1">
        <v>5585.0845737497002</v>
      </c>
      <c r="AW400" s="1">
        <v>0.36995387880000002</v>
      </c>
      <c r="AX400">
        <v>7688.0444898102996</v>
      </c>
      <c r="AY400" s="1">
        <v>0.5092531441</v>
      </c>
      <c r="AZ400">
        <v>1069.752063573</v>
      </c>
      <c r="BA400">
        <v>7.0859969999999994E-2</v>
      </c>
      <c r="BB400">
        <v>753.82387870479999</v>
      </c>
      <c r="BC400" s="1">
        <v>4.9933007100000003E-2</v>
      </c>
      <c r="BD400">
        <v>15096.705005837801</v>
      </c>
      <c r="BE400" s="1">
        <v>0.53084511043485905</v>
      </c>
      <c r="BF400">
        <v>0.21619789541448101</v>
      </c>
      <c r="BG400">
        <v>0.19119330758775599</v>
      </c>
      <c r="BH400">
        <v>3.8342843731013203E-2</v>
      </c>
      <c r="BI400">
        <v>2.3420842831889801E-2</v>
      </c>
    </row>
    <row r="401" spans="1:61" x14ac:dyDescent="0.25">
      <c r="A401" t="s">
        <v>1586</v>
      </c>
      <c r="B401" t="s">
        <v>962</v>
      </c>
      <c r="C401">
        <v>63</v>
      </c>
      <c r="D401">
        <v>39.358148539682503</v>
      </c>
      <c r="E401">
        <v>2479.5633579999999</v>
      </c>
      <c r="F401">
        <v>5.9182879150602597E-3</v>
      </c>
      <c r="G401">
        <v>2.8869876388961799E-2</v>
      </c>
      <c r="H401">
        <v>5.0826209268234196E-3</v>
      </c>
      <c r="I401">
        <v>7.6310998572893599E-2</v>
      </c>
      <c r="J401">
        <v>0.83819919834620105</v>
      </c>
      <c r="K401">
        <v>4.5619017850059403E-2</v>
      </c>
      <c r="L401">
        <v>0.44495432112498101</v>
      </c>
      <c r="M401">
        <v>2.5388597398413301E-2</v>
      </c>
      <c r="N401">
        <v>0.16662660084386299</v>
      </c>
      <c r="O401">
        <v>64489.365945945901</v>
      </c>
      <c r="P401" s="1">
        <v>0.28021978021978</v>
      </c>
      <c r="Q401">
        <v>0.17032967032967</v>
      </c>
      <c r="R401">
        <v>0.54945054945054905</v>
      </c>
      <c r="S401">
        <v>24</v>
      </c>
      <c r="T401">
        <v>80134.333333333299</v>
      </c>
      <c r="U401" s="1">
        <v>103.31513991666699</v>
      </c>
      <c r="V401">
        <v>381115.89161497803</v>
      </c>
      <c r="W401" s="1">
        <v>0.82878833990651901</v>
      </c>
      <c r="X401">
        <v>8.9205641052231693E-2</v>
      </c>
      <c r="Y401">
        <v>8.2006019041249698E-2</v>
      </c>
      <c r="Z401">
        <v>0.17121166009348099</v>
      </c>
      <c r="AA401">
        <v>381.11589161497898</v>
      </c>
      <c r="AB401">
        <v>10931.514579995701</v>
      </c>
      <c r="AC401" s="1">
        <v>1216.6124290662301</v>
      </c>
      <c r="AD401">
        <v>251469.126308523</v>
      </c>
      <c r="AE401" s="1">
        <v>453</v>
      </c>
      <c r="AF401">
        <v>47039</v>
      </c>
      <c r="AG401" s="1">
        <v>76422.184509435698</v>
      </c>
      <c r="AH401" s="1">
        <v>46.491995627632299</v>
      </c>
      <c r="AI401">
        <v>27.091998972786001</v>
      </c>
      <c r="AJ401">
        <v>27.0919894822527</v>
      </c>
      <c r="AK401">
        <v>3.64</v>
      </c>
      <c r="AL401">
        <v>3.64</v>
      </c>
      <c r="AM401">
        <v>3.64</v>
      </c>
      <c r="AN401">
        <v>0</v>
      </c>
      <c r="AO401">
        <v>1.0828737483308</v>
      </c>
      <c r="AP401">
        <v>1976.8211504599899</v>
      </c>
      <c r="AQ401" s="1">
        <v>2843.54276217692</v>
      </c>
      <c r="AR401" s="1">
        <v>8983.9428535384995</v>
      </c>
      <c r="AS401" s="1">
        <v>1236.16373830928</v>
      </c>
      <c r="AT401" s="1">
        <v>903.92657351085097</v>
      </c>
      <c r="AU401">
        <v>15944.3970779955</v>
      </c>
      <c r="AV401" s="1">
        <v>6373.3741987167996</v>
      </c>
      <c r="AW401" s="1">
        <v>0.37216480460000001</v>
      </c>
      <c r="AX401">
        <v>8818.7650878736004</v>
      </c>
      <c r="AY401" s="1">
        <v>0.51496018960000001</v>
      </c>
      <c r="AZ401">
        <v>1194.5854451881</v>
      </c>
      <c r="BA401" s="1">
        <v>6.9756245999999994E-2</v>
      </c>
      <c r="BB401">
        <v>738.41477730999998</v>
      </c>
      <c r="BC401" s="1">
        <v>4.3118759800000003E-2</v>
      </c>
      <c r="BD401">
        <v>17125.139509088502</v>
      </c>
      <c r="BE401" s="1">
        <v>0.56742599227093304</v>
      </c>
      <c r="BF401">
        <v>0.23851534827287599</v>
      </c>
      <c r="BG401">
        <v>0.13746003927957601</v>
      </c>
      <c r="BH401">
        <v>3.0109295470189801E-2</v>
      </c>
      <c r="BI401">
        <v>2.6489324706424702E-2</v>
      </c>
    </row>
    <row r="402" spans="1:61" x14ac:dyDescent="0.25">
      <c r="A402" t="s">
        <v>1277</v>
      </c>
      <c r="B402" t="s">
        <v>637</v>
      </c>
      <c r="C402">
        <v>74</v>
      </c>
      <c r="D402">
        <v>51.986090554054101</v>
      </c>
      <c r="E402">
        <v>3846.9707010000002</v>
      </c>
      <c r="F402">
        <v>2.22623108158609E-2</v>
      </c>
      <c r="G402">
        <v>2.0617163590462201E-2</v>
      </c>
      <c r="H402" t="e">
        <v>#N/A</v>
      </c>
      <c r="I402">
        <v>3.49217952859242E-2</v>
      </c>
      <c r="J402">
        <v>0.90800116860245905</v>
      </c>
      <c r="K402">
        <v>1.16598865536005E-2</v>
      </c>
      <c r="L402">
        <v>0.15937357581605499</v>
      </c>
      <c r="M402">
        <v>4.99170533387639E-3</v>
      </c>
      <c r="N402">
        <v>0.116945771146877</v>
      </c>
      <c r="O402">
        <v>67034.726365613402</v>
      </c>
      <c r="P402" s="1">
        <v>0.178137651821862</v>
      </c>
      <c r="Q402">
        <v>0.145748987854251</v>
      </c>
      <c r="R402">
        <v>0.67611336032388702</v>
      </c>
      <c r="S402">
        <v>18.21</v>
      </c>
      <c r="T402">
        <v>114814.607358594</v>
      </c>
      <c r="U402" s="1">
        <v>211.25594184514</v>
      </c>
      <c r="V402">
        <v>451059.83249338</v>
      </c>
      <c r="W402" s="1">
        <v>0.86158220511319505</v>
      </c>
      <c r="X402">
        <v>0.103368324676226</v>
      </c>
      <c r="Y402">
        <v>3.5049470210578498E-2</v>
      </c>
      <c r="Z402">
        <v>0.138417794886805</v>
      </c>
      <c r="AA402">
        <v>451.05983249337999</v>
      </c>
      <c r="AB402">
        <v>10762.6761985053</v>
      </c>
      <c r="AC402" s="1">
        <v>1075.0128299456501</v>
      </c>
      <c r="AD402">
        <v>305512.00354886899</v>
      </c>
      <c r="AE402" s="1">
        <v>527</v>
      </c>
      <c r="AF402">
        <v>61611</v>
      </c>
      <c r="AG402" s="1">
        <v>126744.90608031501</v>
      </c>
      <c r="AH402" s="1">
        <v>65.369996183716296</v>
      </c>
      <c r="AI402">
        <v>21.769998955271401</v>
      </c>
      <c r="AJ402">
        <v>27.213695158551602</v>
      </c>
      <c r="AK402">
        <v>2.2000000000000002</v>
      </c>
      <c r="AL402">
        <v>2.2000000000000002</v>
      </c>
      <c r="AM402">
        <v>2.2000000000000002</v>
      </c>
      <c r="AN402">
        <v>0</v>
      </c>
      <c r="AO402">
        <v>0.51014112928108402</v>
      </c>
      <c r="AP402">
        <v>1648.9845655312699</v>
      </c>
      <c r="AQ402" s="1">
        <v>2613.38084726942</v>
      </c>
      <c r="AR402" s="1">
        <v>8461.6858198421905</v>
      </c>
      <c r="AS402" s="1">
        <v>1131.38050125222</v>
      </c>
      <c r="AT402">
        <v>263.164655695671</v>
      </c>
      <c r="AU402">
        <v>14118.596389590801</v>
      </c>
      <c r="AV402" s="1">
        <v>3087.9419562163998</v>
      </c>
      <c r="AW402" s="1">
        <v>0.21563485960000001</v>
      </c>
      <c r="AX402">
        <v>9383.2859201740994</v>
      </c>
      <c r="AY402" s="1">
        <v>0.65524662389999999</v>
      </c>
      <c r="AZ402">
        <v>1252.8380865823001</v>
      </c>
      <c r="BA402">
        <v>8.7487254799999997E-2</v>
      </c>
      <c r="BB402">
        <v>596.16946901849997</v>
      </c>
      <c r="BC402" s="1">
        <v>4.1631261699999998E-2</v>
      </c>
      <c r="BD402">
        <v>14320.235431991299</v>
      </c>
      <c r="BE402" s="1">
        <v>0.62832930252372599</v>
      </c>
      <c r="BF402">
        <v>0.218156010621785</v>
      </c>
      <c r="BG402">
        <v>0.11859474355666599</v>
      </c>
      <c r="BH402">
        <v>1.8538412844033701E-2</v>
      </c>
      <c r="BI402">
        <v>1.6381530453789001E-2</v>
      </c>
    </row>
    <row r="403" spans="1:61" x14ac:dyDescent="0.25">
      <c r="A403" t="s">
        <v>1660</v>
      </c>
      <c r="B403" t="s">
        <v>1041</v>
      </c>
      <c r="C403">
        <v>2</v>
      </c>
      <c r="D403">
        <v>511.14777950000001</v>
      </c>
      <c r="E403">
        <v>1022.295559</v>
      </c>
      <c r="F403">
        <v>0.157070115791383</v>
      </c>
      <c r="G403">
        <v>3.2441986320729602E-2</v>
      </c>
      <c r="H403" t="e">
        <v>#N/A</v>
      </c>
      <c r="I403">
        <v>4.4464932940023301E-2</v>
      </c>
      <c r="J403">
        <v>0.72981983005031303</v>
      </c>
      <c r="K403">
        <v>3.32677455815341E-2</v>
      </c>
      <c r="L403">
        <v>3.3723958896714E-2</v>
      </c>
      <c r="M403">
        <v>1.84868284903353E-2</v>
      </c>
      <c r="N403">
        <v>7.8760623484596698E-2</v>
      </c>
      <c r="O403">
        <v>86183.826639552601</v>
      </c>
      <c r="P403" s="1">
        <v>0.102564102564103</v>
      </c>
      <c r="Q403">
        <v>0.102564102564103</v>
      </c>
      <c r="R403">
        <v>0.79487179487179505</v>
      </c>
      <c r="S403">
        <v>11.2</v>
      </c>
      <c r="T403">
        <v>82241.442857142902</v>
      </c>
      <c r="U403" s="1">
        <v>91.276389196428596</v>
      </c>
      <c r="V403">
        <v>234534.88366371699</v>
      </c>
      <c r="W403" s="1">
        <v>0.973491805295016</v>
      </c>
      <c r="X403">
        <v>1.4556941145076999E-2</v>
      </c>
      <c r="Y403">
        <v>1.19512535599073E-2</v>
      </c>
      <c r="Z403">
        <v>2.6508194704984198E-2</v>
      </c>
      <c r="AA403">
        <v>234.53488366371701</v>
      </c>
      <c r="AB403">
        <v>15588.9349803974</v>
      </c>
      <c r="AC403" s="1">
        <v>1497.36611542885</v>
      </c>
      <c r="AD403">
        <v>191828.871785205</v>
      </c>
      <c r="AE403" s="1">
        <v>298</v>
      </c>
      <c r="AF403">
        <v>81947</v>
      </c>
      <c r="AG403" s="1">
        <v>212674.19739696299</v>
      </c>
      <c r="AH403" s="1">
        <v>152.84978432932701</v>
      </c>
      <c r="AI403">
        <v>64.855999526323501</v>
      </c>
      <c r="AJ403">
        <v>103.31267566893899</v>
      </c>
      <c r="AK403">
        <v>4</v>
      </c>
      <c r="AL403">
        <v>2.514284</v>
      </c>
      <c r="AM403">
        <v>3.2250640000000002</v>
      </c>
      <c r="AN403">
        <v>0</v>
      </c>
      <c r="AO403">
        <v>0.77297711587015305</v>
      </c>
      <c r="AP403">
        <v>2361.0824372171601</v>
      </c>
      <c r="AQ403" s="1">
        <v>1562.12930393841</v>
      </c>
      <c r="AR403" s="1">
        <v>10859.757887297999</v>
      </c>
      <c r="AS403" s="1">
        <v>1580.6891615382599</v>
      </c>
      <c r="AT403">
        <v>544.85288045744096</v>
      </c>
      <c r="AU403">
        <v>16908.511670449301</v>
      </c>
      <c r="AV403" s="1">
        <v>4233.4346749098004</v>
      </c>
      <c r="AW403" s="1">
        <v>0.23164519929999999</v>
      </c>
      <c r="AX403">
        <v>12597.671630408</v>
      </c>
      <c r="AY403" s="1">
        <v>0.68931975560000003</v>
      </c>
      <c r="AZ403">
        <v>1037.2042376822001</v>
      </c>
      <c r="BA403" s="1">
        <v>5.6753771100000003E-2</v>
      </c>
      <c r="BB403">
        <v>407.20169706360002</v>
      </c>
      <c r="BC403" s="1">
        <v>2.2281274100000002E-2</v>
      </c>
      <c r="BD403">
        <v>18275.512240063599</v>
      </c>
      <c r="BE403" s="1">
        <v>0.63741876715594903</v>
      </c>
      <c r="BF403">
        <v>0.23185590155230601</v>
      </c>
      <c r="BG403">
        <v>8.7266906001507702E-2</v>
      </c>
      <c r="BH403">
        <v>2.73375354875664E-2</v>
      </c>
      <c r="BI403">
        <v>1.6120889802670998E-2</v>
      </c>
    </row>
    <row r="404" spans="1:61" x14ac:dyDescent="0.25">
      <c r="A404" t="s">
        <v>1738</v>
      </c>
      <c r="B404" t="s">
        <v>1122</v>
      </c>
      <c r="C404">
        <v>22</v>
      </c>
      <c r="D404">
        <v>137.07847677272699</v>
      </c>
      <c r="E404">
        <v>3015.7264890000001</v>
      </c>
      <c r="F404">
        <v>1.1911025673705999E-2</v>
      </c>
      <c r="G404">
        <v>0.203019576795055</v>
      </c>
      <c r="H404" t="e">
        <v>#N/A</v>
      </c>
      <c r="I404">
        <v>0.121048767231671</v>
      </c>
      <c r="J404">
        <v>0.56889279070526899</v>
      </c>
      <c r="K404">
        <v>9.3934097896369001E-2</v>
      </c>
      <c r="L404">
        <v>0.53386879643698404</v>
      </c>
      <c r="M404">
        <v>1.73602177182706E-2</v>
      </c>
      <c r="N404">
        <v>0.196392009847314</v>
      </c>
      <c r="O404">
        <v>70419.725720620801</v>
      </c>
      <c r="P404" s="1">
        <v>0.25514403292181098</v>
      </c>
      <c r="Q404">
        <v>0.19341563786008201</v>
      </c>
      <c r="R404">
        <v>0.55144032921810704</v>
      </c>
      <c r="S404">
        <v>24.81</v>
      </c>
      <c r="T404">
        <v>104724.869004434</v>
      </c>
      <c r="U404" s="1">
        <v>121.55286130592501</v>
      </c>
      <c r="V404">
        <v>365584.75512332801</v>
      </c>
      <c r="W404" s="1">
        <v>0.74634803696746099</v>
      </c>
      <c r="X404">
        <v>0.235088214630187</v>
      </c>
      <c r="Y404">
        <v>1.8563748402352202E-2</v>
      </c>
      <c r="Z404">
        <v>0.25365196303253901</v>
      </c>
      <c r="AA404">
        <v>365.58475512332802</v>
      </c>
      <c r="AB404">
        <v>11280.5969387763</v>
      </c>
      <c r="AC404" s="1">
        <v>980.33044799773302</v>
      </c>
      <c r="AD404" s="1">
        <v>216631.541909394</v>
      </c>
      <c r="AE404" s="1">
        <v>387</v>
      </c>
      <c r="AF404">
        <v>45387</v>
      </c>
      <c r="AG404" s="1">
        <v>86233.481895984194</v>
      </c>
      <c r="AH404" s="1">
        <v>73.949996579793407</v>
      </c>
      <c r="AI404">
        <v>28.2615991596636</v>
      </c>
      <c r="AJ404">
        <v>35.690997659939498</v>
      </c>
      <c r="AK404">
        <v>2.25</v>
      </c>
      <c r="AL404">
        <v>1.3813690000000001</v>
      </c>
      <c r="AM404">
        <v>1.7645550000000001</v>
      </c>
      <c r="AN404">
        <v>0</v>
      </c>
      <c r="AO404">
        <v>0.80236510311604903</v>
      </c>
      <c r="AP404">
        <v>1971.9249314190699</v>
      </c>
      <c r="AQ404" s="1">
        <v>2784.4176222971801</v>
      </c>
      <c r="AR404" s="1">
        <v>10237.4173595025</v>
      </c>
      <c r="AS404" s="1">
        <v>1325.28769587632</v>
      </c>
      <c r="AT404">
        <v>495.66889286954898</v>
      </c>
      <c r="AU404">
        <v>16814.716501964602</v>
      </c>
      <c r="AV404" s="1">
        <v>3656.6325184297998</v>
      </c>
      <c r="AW404" s="1">
        <v>0.2338503914</v>
      </c>
      <c r="AX404">
        <v>9602.4483094176994</v>
      </c>
      <c r="AY404" s="1">
        <v>0.61409952570000004</v>
      </c>
      <c r="AZ404">
        <v>1073.5388440106999</v>
      </c>
      <c r="BA404">
        <v>6.8655375599999999E-2</v>
      </c>
      <c r="BB404">
        <v>1304.0123512750999</v>
      </c>
      <c r="BC404">
        <v>8.3394707299999996E-2</v>
      </c>
      <c r="BD404">
        <v>15636.632023133299</v>
      </c>
      <c r="BE404" s="1">
        <v>0.610365005783995</v>
      </c>
      <c r="BF404">
        <v>0.207633373969065</v>
      </c>
      <c r="BG404">
        <v>0.145790875184442</v>
      </c>
      <c r="BH404">
        <v>2.2399288878605698E-2</v>
      </c>
      <c r="BI404">
        <v>1.3811456183893201E-2</v>
      </c>
    </row>
    <row r="405" spans="1:61" x14ac:dyDescent="0.25">
      <c r="A405" t="s">
        <v>1926</v>
      </c>
      <c r="B405" t="s">
        <v>1186</v>
      </c>
      <c r="C405">
        <v>19</v>
      </c>
      <c r="D405">
        <v>344.70514710526299</v>
      </c>
      <c r="E405">
        <v>6549.3977949999999</v>
      </c>
      <c r="F405">
        <v>5.2574574381015603E-3</v>
      </c>
      <c r="G405">
        <v>0.140438880050231</v>
      </c>
      <c r="H405" t="e">
        <v>#N/A</v>
      </c>
      <c r="I405">
        <v>0.15675341571284299</v>
      </c>
      <c r="J405">
        <v>0.57509387943219104</v>
      </c>
      <c r="K405">
        <v>0.121784230706748</v>
      </c>
      <c r="L405">
        <v>0.66429545948563096</v>
      </c>
      <c r="M405">
        <v>1.5989815488134801E-2</v>
      </c>
      <c r="N405">
        <v>0.18787574052879799</v>
      </c>
      <c r="O405">
        <v>74515.562896101401</v>
      </c>
      <c r="P405" s="1">
        <v>0.205673758865248</v>
      </c>
      <c r="Q405">
        <v>0.118203309692671</v>
      </c>
      <c r="R405">
        <v>0.67612293144208002</v>
      </c>
      <c r="S405">
        <v>44.23</v>
      </c>
      <c r="T405">
        <v>113512.70992538999</v>
      </c>
      <c r="U405" s="1">
        <v>148.07591668550799</v>
      </c>
      <c r="V405">
        <v>182507.622443172</v>
      </c>
      <c r="W405" s="1">
        <v>0.61464802809890196</v>
      </c>
      <c r="X405">
        <v>0.35110628828206297</v>
      </c>
      <c r="Y405">
        <v>3.42456836190346E-2</v>
      </c>
      <c r="Z405">
        <v>0.38535197190109799</v>
      </c>
      <c r="AA405">
        <v>182.50762244317099</v>
      </c>
      <c r="AB405">
        <v>7690.1340514773201</v>
      </c>
      <c r="AC405" s="1">
        <v>611.49037596364201</v>
      </c>
      <c r="AD405">
        <v>122785.84035880399</v>
      </c>
      <c r="AE405" s="1">
        <v>81</v>
      </c>
      <c r="AF405">
        <v>39807</v>
      </c>
      <c r="AG405" s="1">
        <v>55547.1845384306</v>
      </c>
      <c r="AH405" s="1">
        <v>84.199980554243197</v>
      </c>
      <c r="AI405">
        <v>35.499499508655298</v>
      </c>
      <c r="AJ405">
        <v>49.650998175716701</v>
      </c>
      <c r="AK405">
        <v>3.2</v>
      </c>
      <c r="AL405">
        <v>1.9024779999999999</v>
      </c>
      <c r="AM405">
        <v>2.4531990000000001</v>
      </c>
      <c r="AN405">
        <v>0</v>
      </c>
      <c r="AO405" s="1">
        <v>1.08057560772497</v>
      </c>
      <c r="AP405">
        <v>1961.08463282005</v>
      </c>
      <c r="AQ405" s="1">
        <v>2705.46329519446</v>
      </c>
      <c r="AR405" s="1">
        <v>10311.125516235399</v>
      </c>
      <c r="AS405" s="1">
        <v>1153.0476734464501</v>
      </c>
      <c r="AT405" s="1">
        <v>352.46821345350901</v>
      </c>
      <c r="AU405">
        <v>16483.189331149799</v>
      </c>
      <c r="AV405" s="1">
        <v>8317.1252160588992</v>
      </c>
      <c r="AW405" s="1">
        <v>0.46388506699999998</v>
      </c>
      <c r="AX405">
        <v>6930.7252823786002</v>
      </c>
      <c r="AY405" s="1">
        <v>0.38655904270000002</v>
      </c>
      <c r="AZ405">
        <v>1304.6886673952999</v>
      </c>
      <c r="BA405" s="1">
        <v>7.2768603799999998E-2</v>
      </c>
      <c r="BB405">
        <v>1376.7407537188001</v>
      </c>
      <c r="BC405" s="1">
        <v>7.6787286499999996E-2</v>
      </c>
      <c r="BD405">
        <v>17929.279919551602</v>
      </c>
      <c r="BE405" s="1">
        <v>0.60267039963265201</v>
      </c>
      <c r="BF405">
        <v>0.23112237234359201</v>
      </c>
      <c r="BG405">
        <v>0.12049806424653001</v>
      </c>
      <c r="BH405">
        <v>3.4352310551658098E-2</v>
      </c>
      <c r="BI405">
        <v>1.13568532255682E-2</v>
      </c>
    </row>
    <row r="406" spans="1:61" x14ac:dyDescent="0.25">
      <c r="A406" t="s">
        <v>1502</v>
      </c>
      <c r="B406" t="s">
        <v>877</v>
      </c>
      <c r="C406">
        <v>40</v>
      </c>
      <c r="D406">
        <v>23.645890224999999</v>
      </c>
      <c r="E406">
        <v>945.83560899999998</v>
      </c>
      <c r="F406" t="e">
        <v>#N/A</v>
      </c>
      <c r="G406" t="e">
        <v>#N/A</v>
      </c>
      <c r="H406" t="e">
        <v>#N/A</v>
      </c>
      <c r="I406">
        <v>3.0210580982367001E-2</v>
      </c>
      <c r="J406">
        <v>0.92004423216739994</v>
      </c>
      <c r="K406">
        <v>3.6718605114273703E-2</v>
      </c>
      <c r="L406">
        <v>0.44129343300742402</v>
      </c>
      <c r="M406">
        <v>2.4441128966788999E-2</v>
      </c>
      <c r="N406">
        <v>0.14531152283375001</v>
      </c>
      <c r="O406">
        <v>73760.622838401905</v>
      </c>
      <c r="P406" s="1">
        <v>0.109756097560976</v>
      </c>
      <c r="Q406">
        <v>0.12195121951219499</v>
      </c>
      <c r="R406">
        <v>0.76829268292682895</v>
      </c>
      <c r="S406">
        <v>10</v>
      </c>
      <c r="T406">
        <v>100508.9</v>
      </c>
      <c r="U406" s="1">
        <v>94.583560899999995</v>
      </c>
      <c r="V406">
        <v>349575.49372620397</v>
      </c>
      <c r="W406" s="1">
        <v>0.708421204330559</v>
      </c>
      <c r="X406">
        <v>0.20725775195117199</v>
      </c>
      <c r="Y406">
        <v>8.4321043718268998E-2</v>
      </c>
      <c r="Z406">
        <v>0.291578795669441</v>
      </c>
      <c r="AA406">
        <v>349.575493726204</v>
      </c>
      <c r="AB406">
        <v>9591.9522522438692</v>
      </c>
      <c r="AC406" s="1">
        <v>944.27254747182997</v>
      </c>
      <c r="AD406">
        <v>259744.78661826701</v>
      </c>
      <c r="AE406" s="1">
        <v>468</v>
      </c>
      <c r="AF406">
        <v>46273</v>
      </c>
      <c r="AG406" s="1">
        <v>77142.838509316804</v>
      </c>
      <c r="AH406" s="1">
        <v>29.989967715196499</v>
      </c>
      <c r="AI406">
        <v>27.199999009533499</v>
      </c>
      <c r="AJ406">
        <v>27.217396126249302</v>
      </c>
      <c r="AK406">
        <v>0.5</v>
      </c>
      <c r="AL406">
        <v>0.23569200000000001</v>
      </c>
      <c r="AM406">
        <v>0.41395900000000002</v>
      </c>
      <c r="AN406">
        <v>2277.8886621512302</v>
      </c>
      <c r="AO406">
        <v>1.4490319628530299</v>
      </c>
      <c r="AP406">
        <v>3354.33581672225</v>
      </c>
      <c r="AQ406" s="1">
        <v>3321.4791768322998</v>
      </c>
      <c r="AR406" s="1">
        <v>11581.041098231701</v>
      </c>
      <c r="AS406" s="1">
        <v>632.22465332239403</v>
      </c>
      <c r="AT406">
        <v>331.36248732627303</v>
      </c>
      <c r="AU406">
        <v>19220.4432324349</v>
      </c>
      <c r="AV406" s="1">
        <v>6086.2170631177996</v>
      </c>
      <c r="AW406" s="1">
        <v>0.27833366549999999</v>
      </c>
      <c r="AX406">
        <v>10149.9159221645</v>
      </c>
      <c r="AY406" s="1">
        <v>0.46417393169999999</v>
      </c>
      <c r="AZ406">
        <v>4433.1322333955004</v>
      </c>
      <c r="BA406">
        <v>0.20273511960000001</v>
      </c>
      <c r="BB406">
        <v>1197.3568140332</v>
      </c>
      <c r="BC406" s="1">
        <v>5.4757283099999998E-2</v>
      </c>
      <c r="BD406">
        <v>21866.622032710999</v>
      </c>
      <c r="BE406" s="1">
        <v>0.53955521992022404</v>
      </c>
      <c r="BF406">
        <v>0.247381910195797</v>
      </c>
      <c r="BG406">
        <v>0.157550428194033</v>
      </c>
      <c r="BH406">
        <v>3.5504778739099803E-2</v>
      </c>
      <c r="BI406">
        <v>2.00076629508463E-2</v>
      </c>
    </row>
    <row r="407" spans="1:61" x14ac:dyDescent="0.25">
      <c r="A407" t="s">
        <v>1506</v>
      </c>
      <c r="B407" t="s">
        <v>881</v>
      </c>
      <c r="C407">
        <v>109</v>
      </c>
      <c r="D407">
        <v>20.270674972477099</v>
      </c>
      <c r="E407">
        <v>2209.5035720000001</v>
      </c>
      <c r="F407">
        <v>1.46904560984823E-2</v>
      </c>
      <c r="G407" t="e">
        <v>#N/A</v>
      </c>
      <c r="H407" t="e">
        <v>#N/A</v>
      </c>
      <c r="I407">
        <v>0.12786633050919899</v>
      </c>
      <c r="J407">
        <v>0.82143172789991503</v>
      </c>
      <c r="K407">
        <v>3.1278615781125098E-2</v>
      </c>
      <c r="L407">
        <v>0.30476302390242099</v>
      </c>
      <c r="M407">
        <v>7.4269771222990999E-2</v>
      </c>
      <c r="N407">
        <v>0.15888604347964799</v>
      </c>
      <c r="O407">
        <v>60465.240780047803</v>
      </c>
      <c r="P407" s="1">
        <v>0.240740740740741</v>
      </c>
      <c r="Q407">
        <v>0.16049382716049401</v>
      </c>
      <c r="R407">
        <v>0.59876543209876498</v>
      </c>
      <c r="S407">
        <v>17.02</v>
      </c>
      <c r="T407">
        <v>91111.097532314903</v>
      </c>
      <c r="U407" s="1">
        <v>129.818071210341</v>
      </c>
      <c r="V407">
        <v>321139.31336970901</v>
      </c>
      <c r="W407" s="1">
        <v>0.82360721905845502</v>
      </c>
      <c r="X407">
        <v>0.13922365184681201</v>
      </c>
      <c r="Y407">
        <v>3.7169129094733099E-2</v>
      </c>
      <c r="Z407">
        <v>0.17639278094154501</v>
      </c>
      <c r="AA407">
        <v>321.13931336970899</v>
      </c>
      <c r="AB407">
        <v>6542.5882008938397</v>
      </c>
      <c r="AC407" s="1">
        <v>720.72037817913997</v>
      </c>
      <c r="AD407">
        <v>232761.79043157899</v>
      </c>
      <c r="AE407" s="1">
        <v>425</v>
      </c>
      <c r="AF407">
        <v>57585</v>
      </c>
      <c r="AG407" s="1">
        <v>100933.228302199</v>
      </c>
      <c r="AH407" s="1">
        <v>29.199955865073001</v>
      </c>
      <c r="AI407">
        <v>19.999997604370201</v>
      </c>
      <c r="AJ407">
        <v>20.223384944545501</v>
      </c>
      <c r="AK407">
        <v>2.4</v>
      </c>
      <c r="AL407">
        <v>0.66000700000000001</v>
      </c>
      <c r="AM407">
        <v>1.0588360000000001</v>
      </c>
      <c r="AN407">
        <v>3015.1042136445999</v>
      </c>
      <c r="AO407" s="1">
        <v>1.0705920440224099</v>
      </c>
      <c r="AP407">
        <v>1688.33392137191</v>
      </c>
      <c r="AQ407" s="1">
        <v>3363.6196131028501</v>
      </c>
      <c r="AR407" s="1">
        <v>7785.04329568923</v>
      </c>
      <c r="AS407" s="1">
        <v>1330.06493279387</v>
      </c>
      <c r="AT407">
        <v>854.78388626927301</v>
      </c>
      <c r="AU407">
        <v>15021.8456492271</v>
      </c>
      <c r="AV407" s="1">
        <v>4635.4075466395998</v>
      </c>
      <c r="AW407" s="1">
        <v>0.2897044594</v>
      </c>
      <c r="AX407">
        <v>8619.9607989048</v>
      </c>
      <c r="AY407" s="1">
        <v>0.53873172069999997</v>
      </c>
      <c r="AZ407">
        <v>2009.3984699276</v>
      </c>
      <c r="BA407">
        <v>0.12558371439999999</v>
      </c>
      <c r="BB407">
        <v>735.70330382940006</v>
      </c>
      <c r="BC407" s="1">
        <v>4.59801055E-2</v>
      </c>
      <c r="BD407">
        <v>16000.470119301401</v>
      </c>
      <c r="BE407" s="1">
        <v>0.56971288777791196</v>
      </c>
      <c r="BF407">
        <v>0.24356075190748999</v>
      </c>
      <c r="BG407">
        <v>0.134492394838577</v>
      </c>
      <c r="BH407">
        <v>3.7785056093910099E-2</v>
      </c>
      <c r="BI407">
        <v>1.44489093821113E-2</v>
      </c>
    </row>
    <row r="408" spans="1:61" x14ac:dyDescent="0.25">
      <c r="A408" t="s">
        <v>1555</v>
      </c>
      <c r="B408" t="s">
        <v>931</v>
      </c>
      <c r="C408">
        <v>248</v>
      </c>
      <c r="D408">
        <v>4.3229031653225798</v>
      </c>
      <c r="E408">
        <v>1072.0799850000001</v>
      </c>
      <c r="F408" t="e">
        <v>#N/A</v>
      </c>
      <c r="G408" t="e">
        <v>#N/A</v>
      </c>
      <c r="H408" t="e">
        <v>#N/A</v>
      </c>
      <c r="I408">
        <v>4.7084973822106899E-2</v>
      </c>
      <c r="J408">
        <v>0.89744691815789401</v>
      </c>
      <c r="K408">
        <v>4.55960669806941E-2</v>
      </c>
      <c r="L408">
        <v>0.52377759046093697</v>
      </c>
      <c r="M408">
        <v>1.8650033638906001E-2</v>
      </c>
      <c r="N408">
        <v>0.196676847754161</v>
      </c>
      <c r="O408">
        <v>62825.724485194703</v>
      </c>
      <c r="P408" s="1">
        <v>0.189873417721519</v>
      </c>
      <c r="Q408">
        <v>0.253164556962025</v>
      </c>
      <c r="R408">
        <v>0.556962025316456</v>
      </c>
      <c r="S408">
        <v>11.2</v>
      </c>
      <c r="T408">
        <v>87582.232142857101</v>
      </c>
      <c r="U408" s="1">
        <v>95.721427232142901</v>
      </c>
      <c r="V408">
        <v>450277.17777979001</v>
      </c>
      <c r="W408" s="1">
        <v>0.86645133030536603</v>
      </c>
      <c r="X408">
        <v>2.78306140773634E-2</v>
      </c>
      <c r="Y408">
        <v>0.10571805561727</v>
      </c>
      <c r="Z408">
        <v>0.133548669694634</v>
      </c>
      <c r="AA408">
        <v>450.27717777979001</v>
      </c>
      <c r="AB408">
        <v>10527.281693445701</v>
      </c>
      <c r="AC408" s="1">
        <v>978.98468834860296</v>
      </c>
      <c r="AD408" s="1">
        <v>278622.16934585001</v>
      </c>
      <c r="AE408" s="1">
        <v>497</v>
      </c>
      <c r="AF408">
        <v>46979</v>
      </c>
      <c r="AG408" s="1">
        <v>77747.748385553699</v>
      </c>
      <c r="AH408" s="1">
        <v>45.949972968794498</v>
      </c>
      <c r="AI408">
        <v>19.9999913930119</v>
      </c>
      <c r="AJ408">
        <v>42.859195102852603</v>
      </c>
      <c r="AK408">
        <v>2.5</v>
      </c>
      <c r="AL408">
        <v>0.71731999999999996</v>
      </c>
      <c r="AM408">
        <v>2.334015</v>
      </c>
      <c r="AN408">
        <v>3143.8609592175198</v>
      </c>
      <c r="AO408">
        <v>1.5763716024963299</v>
      </c>
      <c r="AP408">
        <v>2869.7884701205398</v>
      </c>
      <c r="AQ408" s="1">
        <v>3414.867734892</v>
      </c>
      <c r="AR408" s="1">
        <v>9799.4580133869404</v>
      </c>
      <c r="AS408" s="1">
        <v>1110.00523902142</v>
      </c>
      <c r="AT408">
        <v>370.83145433407202</v>
      </c>
      <c r="AU408">
        <v>17564.950911755001</v>
      </c>
      <c r="AV408" s="1">
        <v>5911.4288653513004</v>
      </c>
      <c r="AW408" s="1">
        <v>0.2646575203</v>
      </c>
      <c r="AX408">
        <v>12431.618985540101</v>
      </c>
      <c r="AY408" s="1">
        <v>0.55656957559999998</v>
      </c>
      <c r="AZ408">
        <v>2571.5030886589002</v>
      </c>
      <c r="BA408" s="1">
        <v>0.1151274331</v>
      </c>
      <c r="BB408">
        <v>1421.5944975552</v>
      </c>
      <c r="BC408" s="1">
        <v>6.3645470999999995E-2</v>
      </c>
      <c r="BD408">
        <v>22336.145437105501</v>
      </c>
      <c r="BE408" s="1">
        <v>0.53188007472436905</v>
      </c>
      <c r="BF408">
        <v>0.26793404990965097</v>
      </c>
      <c r="BG408">
        <v>0.13350361229966201</v>
      </c>
      <c r="BH408">
        <v>5.0036035961457101E-2</v>
      </c>
      <c r="BI408">
        <v>1.6646227104860498E-2</v>
      </c>
    </row>
    <row r="409" spans="1:61" x14ac:dyDescent="0.25">
      <c r="A409" t="s">
        <v>1285</v>
      </c>
      <c r="B409" t="s">
        <v>647</v>
      </c>
      <c r="C409">
        <v>27</v>
      </c>
      <c r="D409">
        <v>150.996665333333</v>
      </c>
      <c r="E409">
        <v>4076.9099639999999</v>
      </c>
      <c r="F409">
        <v>6.9957184667535401E-3</v>
      </c>
      <c r="G409">
        <v>0.14196769701290701</v>
      </c>
      <c r="H409" t="e">
        <v>#N/A</v>
      </c>
      <c r="I409">
        <v>8.4103592494006493E-2</v>
      </c>
      <c r="J409">
        <v>0.69008088086687902</v>
      </c>
      <c r="K409">
        <v>7.5464037541697906E-2</v>
      </c>
      <c r="L409">
        <v>0.99987691852139904</v>
      </c>
      <c r="M409">
        <v>1.2157310798230601E-2</v>
      </c>
      <c r="N409">
        <v>0.16737521733518501</v>
      </c>
      <c r="O409">
        <v>56773.890544567897</v>
      </c>
      <c r="P409" s="1">
        <v>0.14642857142857099</v>
      </c>
      <c r="Q409">
        <v>0.16428571428571401</v>
      </c>
      <c r="R409">
        <v>0.68928571428571395</v>
      </c>
      <c r="S409">
        <v>31.2</v>
      </c>
      <c r="T409">
        <v>84903.365384615405</v>
      </c>
      <c r="U409" s="1">
        <v>130.67019115384599</v>
      </c>
      <c r="V409">
        <v>229037.34402901799</v>
      </c>
      <c r="W409" s="1">
        <v>0.73920830563050999</v>
      </c>
      <c r="X409">
        <v>0.226373781152966</v>
      </c>
      <c r="Y409">
        <v>3.4417913216524397E-2</v>
      </c>
      <c r="Z409">
        <v>0.26079169436949001</v>
      </c>
      <c r="AA409">
        <v>229.03734402901799</v>
      </c>
      <c r="AB409">
        <v>5454.4361284305296</v>
      </c>
      <c r="AC409" s="1">
        <v>663.46816434133996</v>
      </c>
      <c r="AD409">
        <v>163753.973741136</v>
      </c>
      <c r="AE409" s="1">
        <v>198</v>
      </c>
      <c r="AF409">
        <v>39760.5</v>
      </c>
      <c r="AG409" s="1">
        <v>59251.142200806797</v>
      </c>
      <c r="AH409" s="1">
        <v>54.599988860618602</v>
      </c>
      <c r="AI409">
        <v>20.683698580349301</v>
      </c>
      <c r="AJ409">
        <v>29.357796342252701</v>
      </c>
      <c r="AK409">
        <v>0.5</v>
      </c>
      <c r="AL409">
        <v>0.30806299999999998</v>
      </c>
      <c r="AM409">
        <v>0.416632</v>
      </c>
      <c r="AN409">
        <v>0</v>
      </c>
      <c r="AO409">
        <v>0.69648759617851697</v>
      </c>
      <c r="AP409">
        <v>1371.7276048238</v>
      </c>
      <c r="AQ409" s="1">
        <v>2302.3778285234698</v>
      </c>
      <c r="AR409" s="1">
        <v>8028.3356093267003</v>
      </c>
      <c r="AS409" s="1">
        <v>905.87712571814905</v>
      </c>
      <c r="AT409">
        <v>253.769329991512</v>
      </c>
      <c r="AU409">
        <v>12862.0874983836</v>
      </c>
      <c r="AV409" s="1">
        <v>7609.5379720886003</v>
      </c>
      <c r="AW409" s="1">
        <v>0.51782667090000001</v>
      </c>
      <c r="AX409">
        <v>4902.9991663589999</v>
      </c>
      <c r="AY409" s="1">
        <v>0.3336475545</v>
      </c>
      <c r="AZ409">
        <v>907.5644074352</v>
      </c>
      <c r="BA409">
        <v>6.1759473099999997E-2</v>
      </c>
      <c r="BB409">
        <v>1275.0433745713999</v>
      </c>
      <c r="BC409" s="1">
        <v>8.6766301500000004E-2</v>
      </c>
      <c r="BD409">
        <v>14695.1449204542</v>
      </c>
      <c r="BE409" s="1">
        <v>0.57337379358495399</v>
      </c>
      <c r="BF409">
        <v>0.240533043086571</v>
      </c>
      <c r="BG409">
        <v>0.14983524683354801</v>
      </c>
      <c r="BH409">
        <v>2.5315258166908401E-2</v>
      </c>
      <c r="BI409">
        <v>1.0942658328018599E-2</v>
      </c>
    </row>
    <row r="410" spans="1:61" x14ac:dyDescent="0.25">
      <c r="A410" t="s">
        <v>1316</v>
      </c>
      <c r="B410" t="s">
        <v>679</v>
      </c>
      <c r="C410">
        <v>25</v>
      </c>
      <c r="D410">
        <v>141.05680532</v>
      </c>
      <c r="E410">
        <v>3526.4201330000001</v>
      </c>
      <c r="F410">
        <v>3.02251956403276E-2</v>
      </c>
      <c r="G410">
        <v>0.10167530304361901</v>
      </c>
      <c r="H410" t="e">
        <v>#N/A</v>
      </c>
      <c r="I410">
        <v>0.102345326469895</v>
      </c>
      <c r="J410">
        <v>0.67480331868524202</v>
      </c>
      <c r="K410">
        <v>9.0665317820093502E-2</v>
      </c>
      <c r="L410">
        <v>0.48656845019776401</v>
      </c>
      <c r="M410">
        <v>2.2998971485471101E-2</v>
      </c>
      <c r="N410">
        <v>0.16990130852379101</v>
      </c>
      <c r="O410">
        <v>74970.7367549669</v>
      </c>
      <c r="P410" s="1">
        <v>0.212927756653992</v>
      </c>
      <c r="Q410">
        <v>0.19011406844106499</v>
      </c>
      <c r="R410">
        <v>0.59695817490494296</v>
      </c>
      <c r="S410">
        <v>33.25</v>
      </c>
      <c r="T410">
        <v>80073.691729323298</v>
      </c>
      <c r="U410" s="1">
        <v>106.057748360902</v>
      </c>
      <c r="V410">
        <v>350749.33596971998</v>
      </c>
      <c r="W410" s="1">
        <v>0.66504129649348198</v>
      </c>
      <c r="X410">
        <v>0.28458440653616301</v>
      </c>
      <c r="Y410">
        <v>5.0374296970355101E-2</v>
      </c>
      <c r="Z410">
        <v>0.33495870350651902</v>
      </c>
      <c r="AA410">
        <v>350.74933596971999</v>
      </c>
      <c r="AB410">
        <v>11600.0537250789</v>
      </c>
      <c r="AC410" s="1">
        <v>974.81405231076599</v>
      </c>
      <c r="AD410">
        <v>223424.71356168599</v>
      </c>
      <c r="AE410" s="1">
        <v>403</v>
      </c>
      <c r="AF410">
        <v>40761</v>
      </c>
      <c r="AG410" s="1">
        <v>69668.739688115398</v>
      </c>
      <c r="AH410" s="1">
        <v>57.689996571838002</v>
      </c>
      <c r="AI410">
        <v>29.6725990839996</v>
      </c>
      <c r="AJ410">
        <v>36.6590978105734</v>
      </c>
      <c r="AK410">
        <v>1.6</v>
      </c>
      <c r="AL410">
        <v>0.98772000000000004</v>
      </c>
      <c r="AM410">
        <v>1.3836329999999999</v>
      </c>
      <c r="AN410">
        <v>0</v>
      </c>
      <c r="AO410">
        <v>0.93835616602459804</v>
      </c>
      <c r="AP410">
        <v>1827.70912055702</v>
      </c>
      <c r="AQ410" s="1">
        <v>2944.15956080863</v>
      </c>
      <c r="AR410" s="1">
        <v>9450.6054335755598</v>
      </c>
      <c r="AS410" s="1">
        <v>970.63247738666405</v>
      </c>
      <c r="AT410">
        <v>370.19670395580698</v>
      </c>
      <c r="AU410">
        <v>15563.303296283701</v>
      </c>
      <c r="AV410" s="1">
        <v>4156.0075011299004</v>
      </c>
      <c r="AW410" s="1">
        <v>0.241840202</v>
      </c>
      <c r="AX410">
        <v>10717.099093168399</v>
      </c>
      <c r="AY410" s="1">
        <v>0.62363347719999995</v>
      </c>
      <c r="AZ410">
        <v>1056.3300835875</v>
      </c>
      <c r="BA410">
        <v>6.1468387800000003E-2</v>
      </c>
      <c r="BB410">
        <v>1255.4956347351001</v>
      </c>
      <c r="BC410" s="1">
        <v>7.30579331E-2</v>
      </c>
      <c r="BD410">
        <v>17184.932312620898</v>
      </c>
      <c r="BE410" s="1">
        <v>0.57298330104078499</v>
      </c>
      <c r="BF410">
        <v>0.246328957835759</v>
      </c>
      <c r="BG410">
        <v>0.12700628164451899</v>
      </c>
      <c r="BH410">
        <v>3.8802750381454802E-2</v>
      </c>
      <c r="BI410">
        <v>1.48787090974826E-2</v>
      </c>
    </row>
    <row r="411" spans="1:61" x14ac:dyDescent="0.25">
      <c r="A411" t="s">
        <v>1337</v>
      </c>
      <c r="B411" t="s">
        <v>703</v>
      </c>
      <c r="C411">
        <v>30</v>
      </c>
      <c r="D411">
        <v>80.342602533333306</v>
      </c>
      <c r="E411">
        <v>2410.2780760000001</v>
      </c>
      <c r="F411">
        <v>3.7219575064978999E-2</v>
      </c>
      <c r="G411">
        <v>1.3006303437147201E-2</v>
      </c>
      <c r="H411" t="e">
        <v>#N/A</v>
      </c>
      <c r="I411">
        <v>4.7223133898714E-2</v>
      </c>
      <c r="J411">
        <v>0.87813488360467895</v>
      </c>
      <c r="K411">
        <v>2.3999314310949899E-2</v>
      </c>
      <c r="L411">
        <v>0.17876874544111299</v>
      </c>
      <c r="M411">
        <v>5.5435595334081501E-3</v>
      </c>
      <c r="N411">
        <v>0.10864355067279299</v>
      </c>
      <c r="O411">
        <v>67394.878027245199</v>
      </c>
      <c r="P411" s="1">
        <v>0.104938271604938</v>
      </c>
      <c r="Q411">
        <v>0.117283950617284</v>
      </c>
      <c r="R411">
        <v>0.77777777777777801</v>
      </c>
      <c r="S411">
        <v>15.25</v>
      </c>
      <c r="T411">
        <v>90336.737704918007</v>
      </c>
      <c r="U411" s="1">
        <v>158.05102137704901</v>
      </c>
      <c r="V411">
        <v>398595.75107382803</v>
      </c>
      <c r="W411" s="1">
        <v>0.87075255332786705</v>
      </c>
      <c r="X411">
        <v>0.10630860017824</v>
      </c>
      <c r="Y411">
        <v>2.29388464938933E-2</v>
      </c>
      <c r="Z411">
        <v>0.129247446672133</v>
      </c>
      <c r="AA411">
        <v>398.59575107382801</v>
      </c>
      <c r="AB411">
        <v>10151.298409769001</v>
      </c>
      <c r="AC411" s="1">
        <v>1018.4149640002</v>
      </c>
      <c r="AD411" s="1">
        <v>279667.74690619297</v>
      </c>
      <c r="AE411" s="1">
        <v>504</v>
      </c>
      <c r="AF411">
        <v>56455</v>
      </c>
      <c r="AG411" s="1">
        <v>138255.230439443</v>
      </c>
      <c r="AH411" s="1">
        <v>58.019980070750599</v>
      </c>
      <c r="AI411">
        <v>24.044599140231199</v>
      </c>
      <c r="AJ411">
        <v>30.099595137736401</v>
      </c>
      <c r="AK411">
        <v>1</v>
      </c>
      <c r="AL411">
        <v>0.61923700000000004</v>
      </c>
      <c r="AM411">
        <v>0.82688200000000001</v>
      </c>
      <c r="AN411">
        <v>0</v>
      </c>
      <c r="AO411">
        <v>0.515077823881401</v>
      </c>
      <c r="AP411">
        <v>1458.4390012930601</v>
      </c>
      <c r="AQ411" s="1">
        <v>2413.7525988930802</v>
      </c>
      <c r="AR411" s="1">
        <v>8606.0841222205909</v>
      </c>
      <c r="AS411" s="1">
        <v>668.47073208825896</v>
      </c>
      <c r="AT411" s="1">
        <v>273.08353196006902</v>
      </c>
      <c r="AU411">
        <v>13419.829986455101</v>
      </c>
      <c r="AV411" s="1">
        <v>3365.7030693133001</v>
      </c>
      <c r="AW411" s="1">
        <v>0.23765580080000001</v>
      </c>
      <c r="AX411">
        <v>9144.8816881465009</v>
      </c>
      <c r="AY411" s="1">
        <v>0.64572962509999998</v>
      </c>
      <c r="AZ411">
        <v>1119.8672658897999</v>
      </c>
      <c r="BA411" s="1">
        <v>7.9074994600000004E-2</v>
      </c>
      <c r="BB411">
        <v>531.63894000530001</v>
      </c>
      <c r="BC411" s="1">
        <v>3.7539579500000003E-2</v>
      </c>
      <c r="BD411">
        <v>14162.0909633549</v>
      </c>
      <c r="BE411" s="1">
        <v>0.60194716350994504</v>
      </c>
      <c r="BF411">
        <v>0.23491555342627801</v>
      </c>
      <c r="BG411">
        <v>0.10610126861934099</v>
      </c>
      <c r="BH411">
        <v>3.8889221413201301E-2</v>
      </c>
      <c r="BI411">
        <v>1.8146793031234201E-2</v>
      </c>
    </row>
    <row r="412" spans="1:61" x14ac:dyDescent="0.25">
      <c r="A412" t="s">
        <v>1499</v>
      </c>
      <c r="B412" t="s">
        <v>874</v>
      </c>
      <c r="C412">
        <v>52</v>
      </c>
      <c r="D412">
        <v>14.779800384615401</v>
      </c>
      <c r="E412">
        <v>768.54962</v>
      </c>
      <c r="F412" t="e">
        <v>#N/A</v>
      </c>
      <c r="G412" t="e">
        <v>#N/A</v>
      </c>
      <c r="H412" t="e">
        <v>#N/A</v>
      </c>
      <c r="I412">
        <v>2.5536380406232399E-2</v>
      </c>
      <c r="J412">
        <v>0.91562889336141196</v>
      </c>
      <c r="K412">
        <v>4.8210370904956397E-2</v>
      </c>
      <c r="L412">
        <v>0.492061572006388</v>
      </c>
      <c r="M412" t="e">
        <v>#N/A</v>
      </c>
      <c r="N412">
        <v>0.10416604027238401</v>
      </c>
      <c r="O412">
        <v>68343.837169650506</v>
      </c>
      <c r="P412" s="1">
        <v>0.28358208955223901</v>
      </c>
      <c r="Q412">
        <v>0.22388059701492499</v>
      </c>
      <c r="R412">
        <v>0.49253731343283602</v>
      </c>
      <c r="S412">
        <v>5.2</v>
      </c>
      <c r="T412">
        <v>110778.653846154</v>
      </c>
      <c r="U412" s="1">
        <v>147.79800384615399</v>
      </c>
      <c r="V412">
        <v>460183.98916129803</v>
      </c>
      <c r="W412" s="1">
        <v>0.71690399947997296</v>
      </c>
      <c r="X412">
        <v>0.18102478091208399</v>
      </c>
      <c r="Y412">
        <v>0.10207121960794301</v>
      </c>
      <c r="Z412">
        <v>0.28309600052002698</v>
      </c>
      <c r="AA412">
        <v>460.18398916129797</v>
      </c>
      <c r="AB412">
        <v>11517.599865575399</v>
      </c>
      <c r="AC412" s="1">
        <v>1289.9808473004</v>
      </c>
      <c r="AD412">
        <v>331117.22854662401</v>
      </c>
      <c r="AE412" s="1">
        <v>549</v>
      </c>
      <c r="AF412">
        <v>43660</v>
      </c>
      <c r="AG412" s="1">
        <v>80013.153615461502</v>
      </c>
      <c r="AH412" s="1">
        <v>35.389983811616403</v>
      </c>
      <c r="AI412">
        <v>23.855897407723202</v>
      </c>
      <c r="AJ412">
        <v>23.8285762482077</v>
      </c>
      <c r="AK412">
        <v>6.25</v>
      </c>
      <c r="AL412">
        <v>5.5630319999999998</v>
      </c>
      <c r="AM412">
        <v>5.7108600000000003</v>
      </c>
      <c r="AN412">
        <v>0</v>
      </c>
      <c r="AO412">
        <v>1.1834995954752601</v>
      </c>
      <c r="AP412">
        <v>2025.3214099565901</v>
      </c>
      <c r="AQ412" s="1">
        <v>3672.6585200835798</v>
      </c>
      <c r="AR412" s="1">
        <v>8651.6338919014706</v>
      </c>
      <c r="AS412" s="1">
        <v>586.61387406580195</v>
      </c>
      <c r="AT412">
        <v>358.331307222558</v>
      </c>
      <c r="AU412">
        <v>15294.559003230001</v>
      </c>
      <c r="AV412" s="1">
        <v>5084.5650741658001</v>
      </c>
      <c r="AW412" s="1">
        <v>0.26563251180000003</v>
      </c>
      <c r="AX412">
        <v>10619.176631479701</v>
      </c>
      <c r="AY412" s="1">
        <v>0.55477676470000004</v>
      </c>
      <c r="AZ412">
        <v>2068.0674583455002</v>
      </c>
      <c r="BA412" s="1">
        <v>0.10804187680000001</v>
      </c>
      <c r="BB412">
        <v>1369.5415674609001</v>
      </c>
      <c r="BC412" s="1">
        <v>7.1548846599999993E-2</v>
      </c>
      <c r="BD412">
        <v>19141.350731451901</v>
      </c>
      <c r="BE412" s="1">
        <v>0.55235636105758301</v>
      </c>
      <c r="BF412">
        <v>0.20259216431431401</v>
      </c>
      <c r="BG412">
        <v>0.174000735834696</v>
      </c>
      <c r="BH412">
        <v>4.7798880986748199E-2</v>
      </c>
      <c r="BI412">
        <v>2.32518578066588E-2</v>
      </c>
    </row>
    <row r="413" spans="1:61" x14ac:dyDescent="0.25">
      <c r="A413" t="s">
        <v>1548</v>
      </c>
      <c r="B413" t="s">
        <v>923</v>
      </c>
      <c r="C413">
        <v>6</v>
      </c>
      <c r="D413">
        <v>75.525175666666698</v>
      </c>
      <c r="E413">
        <v>453.15105399999999</v>
      </c>
      <c r="F413" t="e">
        <v>#N/A</v>
      </c>
      <c r="G413" t="e">
        <v>#N/A</v>
      </c>
      <c r="H413" t="e">
        <v>#N/A</v>
      </c>
      <c r="I413">
        <v>0.10709671463374899</v>
      </c>
      <c r="J413">
        <v>0.80984474433007003</v>
      </c>
      <c r="K413">
        <v>6.9713832349380306E-2</v>
      </c>
      <c r="L413">
        <v>0.56445495690104097</v>
      </c>
      <c r="M413" t="e">
        <v>#N/A</v>
      </c>
      <c r="N413">
        <v>0.16616865634918501</v>
      </c>
      <c r="O413">
        <v>60902.557377049197</v>
      </c>
      <c r="P413" s="1">
        <v>0.18918918918918901</v>
      </c>
      <c r="Q413">
        <v>0.162162162162162</v>
      </c>
      <c r="R413">
        <v>0.64864864864864902</v>
      </c>
      <c r="S413">
        <v>3.17</v>
      </c>
      <c r="T413">
        <v>96962.274447949501</v>
      </c>
      <c r="U413" s="1">
        <v>142.94985930599401</v>
      </c>
      <c r="V413">
        <v>145936.30405635099</v>
      </c>
      <c r="W413" s="1">
        <v>0.64624952310702399</v>
      </c>
      <c r="X413">
        <v>4.9958121122574702E-2</v>
      </c>
      <c r="Y413">
        <v>0.30379235577040098</v>
      </c>
      <c r="Z413">
        <v>0.35375047689297601</v>
      </c>
      <c r="AA413">
        <v>145.93630405635099</v>
      </c>
      <c r="AB413">
        <v>4585.5327526171905</v>
      </c>
      <c r="AC413" s="1">
        <v>280.01466371961698</v>
      </c>
      <c r="AD413">
        <v>113878.25273423499</v>
      </c>
      <c r="AE413" s="1">
        <v>66</v>
      </c>
      <c r="AF413">
        <v>42811</v>
      </c>
      <c r="AG413" s="1">
        <v>77661.842872008303</v>
      </c>
      <c r="AH413" s="1">
        <v>55.899980836380003</v>
      </c>
      <c r="AI413">
        <v>20.001286933529901</v>
      </c>
      <c r="AJ413">
        <v>30.2985359238935</v>
      </c>
      <c r="AK413">
        <v>4</v>
      </c>
      <c r="AL413">
        <v>3.063612</v>
      </c>
      <c r="AM413">
        <v>3.3255560000000002</v>
      </c>
      <c r="AN413">
        <v>0</v>
      </c>
      <c r="AO413">
        <v>0.54877852957544104</v>
      </c>
      <c r="AP413">
        <v>2079.0101924820901</v>
      </c>
      <c r="AQ413" s="1">
        <v>2755.1082558002799</v>
      </c>
      <c r="AR413" s="1">
        <v>9304.6073329887895</v>
      </c>
      <c r="AS413" s="1">
        <v>894.21685423245196</v>
      </c>
      <c r="AT413">
        <v>161.628157660646</v>
      </c>
      <c r="AU413">
        <v>15194.570793164299</v>
      </c>
      <c r="AV413" s="1">
        <v>11216.9289441862</v>
      </c>
      <c r="AW413" s="1">
        <v>0.64140070319999998</v>
      </c>
      <c r="AX413">
        <v>4193.3080142150002</v>
      </c>
      <c r="AY413" s="1">
        <v>0.23977959770000001</v>
      </c>
      <c r="AZ413">
        <v>1274.5562932498999</v>
      </c>
      <c r="BA413">
        <v>7.2881027099999995E-2</v>
      </c>
      <c r="BB413">
        <v>803.38362071040001</v>
      </c>
      <c r="BC413" s="1">
        <v>4.5938672E-2</v>
      </c>
      <c r="BD413">
        <v>17488.176872361499</v>
      </c>
      <c r="BE413" s="1">
        <v>0.57790438606132899</v>
      </c>
      <c r="BF413">
        <v>0.22680182697753501</v>
      </c>
      <c r="BG413">
        <v>0.16276961933925899</v>
      </c>
      <c r="BH413">
        <v>2.28101680543846E-2</v>
      </c>
      <c r="BI413">
        <v>9.7139995674928106E-3</v>
      </c>
    </row>
    <row r="414" spans="1:61" x14ac:dyDescent="0.25">
      <c r="A414" t="s">
        <v>1682</v>
      </c>
      <c r="B414" t="s">
        <v>1063</v>
      </c>
      <c r="C414">
        <v>18</v>
      </c>
      <c r="D414">
        <v>92.560288388888907</v>
      </c>
      <c r="E414">
        <v>1666.0851909999999</v>
      </c>
      <c r="F414">
        <v>1.9298812786768899E-2</v>
      </c>
      <c r="G414">
        <v>1.4748519271204101E-2</v>
      </c>
      <c r="H414" t="e">
        <v>#N/A</v>
      </c>
      <c r="I414">
        <v>5.0103594480425499E-2</v>
      </c>
      <c r="J414">
        <v>0.89742689640636097</v>
      </c>
      <c r="K414">
        <v>1.7837364528828899E-2</v>
      </c>
      <c r="L414">
        <v>0.24280490747747399</v>
      </c>
      <c r="M414">
        <v>7.9359053985923293E-3</v>
      </c>
      <c r="N414">
        <v>0.124361462135717</v>
      </c>
      <c r="O414">
        <v>63920.497634484003</v>
      </c>
      <c r="P414" s="1">
        <v>7.8260869565217397E-2</v>
      </c>
      <c r="Q414">
        <v>0.24347826086956501</v>
      </c>
      <c r="R414">
        <v>0.67826086956521703</v>
      </c>
      <c r="S414">
        <v>13.25</v>
      </c>
      <c r="T414">
        <v>88562.584905660406</v>
      </c>
      <c r="U414" s="1">
        <v>125.742278566038</v>
      </c>
      <c r="V414">
        <v>363239.15083643497</v>
      </c>
      <c r="W414" s="1">
        <v>0.84741915549228997</v>
      </c>
      <c r="X414">
        <v>0.119772559034072</v>
      </c>
      <c r="Y414">
        <v>3.2808285473637698E-2</v>
      </c>
      <c r="Z414">
        <v>0.15258084450771001</v>
      </c>
      <c r="AA414">
        <v>363.23915083643499</v>
      </c>
      <c r="AB414">
        <v>11560.851212199501</v>
      </c>
      <c r="AC414" s="1">
        <v>1391.67277431254</v>
      </c>
      <c r="AD414">
        <v>253167.605589616</v>
      </c>
      <c r="AE414" s="1">
        <v>458</v>
      </c>
      <c r="AF414">
        <v>52331.5</v>
      </c>
      <c r="AG414" s="1">
        <v>113691.883851248</v>
      </c>
      <c r="AH414" s="1">
        <v>44.109994580753799</v>
      </c>
      <c r="AI414">
        <v>31.409998261276101</v>
      </c>
      <c r="AJ414">
        <v>31.413699747422999</v>
      </c>
      <c r="AK414">
        <v>1</v>
      </c>
      <c r="AL414">
        <v>0.62338700000000002</v>
      </c>
      <c r="AM414">
        <v>0.84723499999999996</v>
      </c>
      <c r="AN414">
        <v>0</v>
      </c>
      <c r="AO414">
        <v>0.70729755742392597</v>
      </c>
      <c r="AP414">
        <v>1823.8982234612499</v>
      </c>
      <c r="AQ414" s="1">
        <v>2623.1445628400602</v>
      </c>
      <c r="AR414" s="1">
        <v>7823.3611284766503</v>
      </c>
      <c r="AS414" s="1">
        <v>1108.47011303878</v>
      </c>
      <c r="AT414">
        <v>139.583960805999</v>
      </c>
      <c r="AU414">
        <v>13518.4579886227</v>
      </c>
      <c r="AV414" s="1">
        <v>4401.2884769703996</v>
      </c>
      <c r="AW414" s="1">
        <v>0.27938965910000002</v>
      </c>
      <c r="AX414">
        <v>9893.5781381493998</v>
      </c>
      <c r="AY414" s="1">
        <v>0.62803504870000004</v>
      </c>
      <c r="AZ414">
        <v>877.31644161300005</v>
      </c>
      <c r="BA414">
        <v>5.5691223800000002E-2</v>
      </c>
      <c r="BB414">
        <v>581.04307048759995</v>
      </c>
      <c r="BC414" s="1">
        <v>3.6884068399999997E-2</v>
      </c>
      <c r="BD414">
        <v>15753.2261272204</v>
      </c>
      <c r="BE414" s="1">
        <v>0.50580158897461502</v>
      </c>
      <c r="BF414">
        <v>0.20956176550594399</v>
      </c>
      <c r="BG414">
        <v>0.217765965448803</v>
      </c>
      <c r="BH414">
        <v>5.0309997111438097E-2</v>
      </c>
      <c r="BI414">
        <v>1.6560682959200001E-2</v>
      </c>
    </row>
    <row r="415" spans="1:61" x14ac:dyDescent="0.25">
      <c r="A415" t="s">
        <v>1712</v>
      </c>
      <c r="B415" t="s">
        <v>1095</v>
      </c>
      <c r="C415">
        <v>2</v>
      </c>
      <c r="D415">
        <v>182.07626350000001</v>
      </c>
      <c r="E415">
        <v>364.15252700000002</v>
      </c>
      <c r="F415" t="e">
        <v>#N/A</v>
      </c>
      <c r="G415" t="e">
        <v>#N/A</v>
      </c>
      <c r="H415" t="e">
        <v>#N/A</v>
      </c>
      <c r="I415" t="e">
        <v>#N/A</v>
      </c>
      <c r="J415">
        <v>0.90750173649151</v>
      </c>
      <c r="K415">
        <v>4.3786084492432403E-2</v>
      </c>
      <c r="L415">
        <v>0.99871350491115896</v>
      </c>
      <c r="M415" t="e">
        <v>#N/A</v>
      </c>
      <c r="N415">
        <v>0.21025455475559501</v>
      </c>
      <c r="O415">
        <v>54941.752045826499</v>
      </c>
      <c r="P415" s="1">
        <v>0.29729729729729698</v>
      </c>
      <c r="Q415">
        <v>2.7027027027027001E-2</v>
      </c>
      <c r="R415">
        <v>0.67567567567567599</v>
      </c>
      <c r="S415">
        <v>4.1399999999999997</v>
      </c>
      <c r="T415">
        <v>95910.968599033804</v>
      </c>
      <c r="U415" s="1">
        <v>87.959547584541099</v>
      </c>
      <c r="V415">
        <v>205297.98492926601</v>
      </c>
      <c r="W415" s="1">
        <v>0.67808211848670497</v>
      </c>
      <c r="X415">
        <v>0.24784650249104501</v>
      </c>
      <c r="Y415">
        <v>7.4071379022249695E-2</v>
      </c>
      <c r="Z415">
        <v>0.32191788151329498</v>
      </c>
      <c r="AA415">
        <v>205.29798492926599</v>
      </c>
      <c r="AB415">
        <v>5046.2233919909104</v>
      </c>
      <c r="AC415" s="1">
        <v>477.93574696242598</v>
      </c>
      <c r="AD415">
        <v>120312.79049701001</v>
      </c>
      <c r="AE415" s="1">
        <v>75</v>
      </c>
      <c r="AF415">
        <v>36544.5</v>
      </c>
      <c r="AG415" s="1">
        <v>49305.389247311803</v>
      </c>
      <c r="AH415" s="1">
        <v>51.699846141621897</v>
      </c>
      <c r="AI415">
        <v>20.014096545754501</v>
      </c>
      <c r="AJ415">
        <v>28.9667790133818</v>
      </c>
      <c r="AK415">
        <v>3</v>
      </c>
      <c r="AL415">
        <v>1.102212</v>
      </c>
      <c r="AM415">
        <v>2.0047619999999999</v>
      </c>
      <c r="AN415">
        <v>2008.2507075393701</v>
      </c>
      <c r="AO415" s="1">
        <v>1.06857857034874</v>
      </c>
      <c r="AP415">
        <v>4220.8176685260296</v>
      </c>
      <c r="AQ415" s="1">
        <v>6961.1769026663897</v>
      </c>
      <c r="AR415" s="1">
        <v>11693.492792925201</v>
      </c>
      <c r="AS415" s="1">
        <v>905.74804661454402</v>
      </c>
      <c r="AT415">
        <v>228.744066905789</v>
      </c>
      <c r="AU415">
        <v>24009.979477638</v>
      </c>
      <c r="AV415" s="1">
        <v>14796.4924282907</v>
      </c>
      <c r="AW415" s="1">
        <v>0.58328392309999999</v>
      </c>
      <c r="AX415">
        <v>6643.3966398299999</v>
      </c>
      <c r="AY415" s="1">
        <v>0.26188547550000002</v>
      </c>
      <c r="AZ415">
        <v>1521.2416808078001</v>
      </c>
      <c r="BA415">
        <v>5.9967983599999997E-2</v>
      </c>
      <c r="BB415">
        <v>2406.4335572967002</v>
      </c>
      <c r="BC415">
        <v>9.4862617799999993E-2</v>
      </c>
      <c r="BD415">
        <v>25367.564306225198</v>
      </c>
      <c r="BE415" s="1">
        <v>0.47429766469332901</v>
      </c>
      <c r="BF415">
        <v>0.23556843757766499</v>
      </c>
      <c r="BG415">
        <v>0.222356350212642</v>
      </c>
      <c r="BH415">
        <v>4.3416176687296401E-2</v>
      </c>
      <c r="BI415">
        <v>2.4361370829067499E-2</v>
      </c>
    </row>
    <row r="416" spans="1:61" x14ac:dyDescent="0.25">
      <c r="A416" t="s">
        <v>1724</v>
      </c>
      <c r="B416" t="s">
        <v>1107</v>
      </c>
      <c r="C416">
        <v>53</v>
      </c>
      <c r="D416">
        <v>23.176461</v>
      </c>
      <c r="E416">
        <v>1228.352433</v>
      </c>
      <c r="F416" t="e">
        <v>#N/A</v>
      </c>
      <c r="G416" t="e">
        <v>#N/A</v>
      </c>
      <c r="H416" t="e">
        <v>#N/A</v>
      </c>
      <c r="I416">
        <v>1.8303071173258099E-2</v>
      </c>
      <c r="J416">
        <v>0.96251179005607901</v>
      </c>
      <c r="K416">
        <v>1.1453298426701199E-2</v>
      </c>
      <c r="L416">
        <v>0.27589241019176403</v>
      </c>
      <c r="M416" t="e">
        <v>#N/A</v>
      </c>
      <c r="N416">
        <v>0.11604279078933</v>
      </c>
      <c r="O416">
        <v>68350.110929853196</v>
      </c>
      <c r="P416" s="1">
        <v>0.20253164556962</v>
      </c>
      <c r="Q416">
        <v>0.126582278481013</v>
      </c>
      <c r="R416">
        <v>0.670886075949367</v>
      </c>
      <c r="S416">
        <v>6.85</v>
      </c>
      <c r="T416">
        <v>95905.875912408796</v>
      </c>
      <c r="U416" s="1">
        <v>179.32152306569299</v>
      </c>
      <c r="V416">
        <v>251485.690670668</v>
      </c>
      <c r="W416" s="1">
        <v>0.79783910722324303</v>
      </c>
      <c r="X416">
        <v>0.148406739423707</v>
      </c>
      <c r="Y416">
        <v>5.3754153353050199E-2</v>
      </c>
      <c r="Z416">
        <v>0.202160892776757</v>
      </c>
      <c r="AA416">
        <v>251.48569067066799</v>
      </c>
      <c r="AB416">
        <v>6647.4130555981901</v>
      </c>
      <c r="AC416" s="1">
        <v>809.69573819373102</v>
      </c>
      <c r="AD416" s="1">
        <v>192833.67542793701</v>
      </c>
      <c r="AE416" s="1">
        <v>301</v>
      </c>
      <c r="AF416">
        <v>45038</v>
      </c>
      <c r="AG416" s="1">
        <v>94755.379029915799</v>
      </c>
      <c r="AH416" s="1">
        <v>44.219998843746801</v>
      </c>
      <c r="AI416">
        <v>25.422497631692401</v>
      </c>
      <c r="AJ416">
        <v>25.419993290402999</v>
      </c>
      <c r="AK416">
        <v>0.5</v>
      </c>
      <c r="AL416">
        <v>0.312886</v>
      </c>
      <c r="AM416">
        <v>0.38073200000000001</v>
      </c>
      <c r="AN416">
        <v>0</v>
      </c>
      <c r="AO416">
        <v>0.87471960976253704</v>
      </c>
      <c r="AP416">
        <v>1760.5091599960999</v>
      </c>
      <c r="AQ416" s="1">
        <v>2422.2285885275701</v>
      </c>
      <c r="AR416" s="1">
        <v>7138.2003685908003</v>
      </c>
      <c r="AS416" s="1">
        <v>761.82012984216499</v>
      </c>
      <c r="AT416" s="1">
        <v>333.87767955029602</v>
      </c>
      <c r="AU416">
        <v>12416.6359265069</v>
      </c>
      <c r="AV416" s="1">
        <v>5814.0385430015003</v>
      </c>
      <c r="AW416" s="1">
        <v>0.41168302740000001</v>
      </c>
      <c r="AX416">
        <v>6039.7668076698001</v>
      </c>
      <c r="AY416" s="1">
        <v>0.42766649480000002</v>
      </c>
      <c r="AZ416">
        <v>1565.8170457455999</v>
      </c>
      <c r="BA416">
        <v>0.1108730699</v>
      </c>
      <c r="BB416">
        <v>702.98688287189998</v>
      </c>
      <c r="BC416">
        <v>4.9777407900000001E-2</v>
      </c>
      <c r="BD416">
        <v>14122.609279288799</v>
      </c>
      <c r="BE416" s="1">
        <v>0.55413997509103796</v>
      </c>
      <c r="BF416">
        <v>0.26345346732438102</v>
      </c>
      <c r="BG416">
        <v>0.134399922816517</v>
      </c>
      <c r="BH416">
        <v>3.4445569262347001E-2</v>
      </c>
      <c r="BI416">
        <v>1.3561065505717E-2</v>
      </c>
    </row>
    <row r="417" spans="1:61" x14ac:dyDescent="0.25">
      <c r="A417" t="s">
        <v>1739</v>
      </c>
      <c r="B417" t="s">
        <v>1123</v>
      </c>
      <c r="C417">
        <v>35</v>
      </c>
      <c r="D417">
        <v>24.711554085714301</v>
      </c>
      <c r="E417">
        <v>864.90439300000003</v>
      </c>
      <c r="F417" t="e">
        <v>#N/A</v>
      </c>
      <c r="G417" t="e">
        <v>#N/A</v>
      </c>
      <c r="H417" t="e">
        <v>#N/A</v>
      </c>
      <c r="I417">
        <v>2.8681653357120598E-2</v>
      </c>
      <c r="J417">
        <v>0.93967823765768599</v>
      </c>
      <c r="K417">
        <v>2.2299500398167998E-2</v>
      </c>
      <c r="L417">
        <v>0.42613700910691399</v>
      </c>
      <c r="M417" t="e">
        <v>#N/A</v>
      </c>
      <c r="N417">
        <v>0.12935017215594</v>
      </c>
      <c r="O417">
        <v>66107.691823899397</v>
      </c>
      <c r="P417" s="1">
        <v>5.7971014492753603E-2</v>
      </c>
      <c r="Q417">
        <v>0.15942028985507201</v>
      </c>
      <c r="R417">
        <v>0.78260869565217395</v>
      </c>
      <c r="S417">
        <v>10.17</v>
      </c>
      <c r="T417">
        <v>72664.740412979401</v>
      </c>
      <c r="U417" s="1">
        <v>85.044679744346098</v>
      </c>
      <c r="V417">
        <v>323257.05854057299</v>
      </c>
      <c r="W417" s="1">
        <v>0.80860631836771801</v>
      </c>
      <c r="X417">
        <v>0.11488160459850601</v>
      </c>
      <c r="Y417">
        <v>7.6512077033776105E-2</v>
      </c>
      <c r="Z417">
        <v>0.19139368163228199</v>
      </c>
      <c r="AA417">
        <v>323.25705854057298</v>
      </c>
      <c r="AB417">
        <v>6725.7248859874899</v>
      </c>
      <c r="AC417" s="1">
        <v>923.34754738608399</v>
      </c>
      <c r="AD417">
        <v>231646.94762430899</v>
      </c>
      <c r="AE417" s="1">
        <v>422</v>
      </c>
      <c r="AF417">
        <v>42558</v>
      </c>
      <c r="AG417" s="1">
        <v>75708.362503055498</v>
      </c>
      <c r="AH417" s="1">
        <v>30.499996727708901</v>
      </c>
      <c r="AI417">
        <v>20.003196279187801</v>
      </c>
      <c r="AJ417">
        <v>20.0013761179402</v>
      </c>
      <c r="AK417">
        <v>3.5</v>
      </c>
      <c r="AL417">
        <v>3.3222740000000002</v>
      </c>
      <c r="AM417">
        <v>3.4184139999999998</v>
      </c>
      <c r="AN417">
        <v>3593.27807229671</v>
      </c>
      <c r="AO417" s="1">
        <v>1.18738933294561</v>
      </c>
      <c r="AP417">
        <v>2642.6083258430099</v>
      </c>
      <c r="AQ417" s="1">
        <v>3184.6316336145601</v>
      </c>
      <c r="AR417" s="1">
        <v>8693.8539806907902</v>
      </c>
      <c r="AS417" s="1">
        <v>579.838504762919</v>
      </c>
      <c r="AT417">
        <v>512.55291751073298</v>
      </c>
      <c r="AU417">
        <v>15613.485362422</v>
      </c>
      <c r="AV417" s="1">
        <v>5809.4242962366998</v>
      </c>
      <c r="AW417" s="1">
        <v>0.32469038420000002</v>
      </c>
      <c r="AX417">
        <v>10022.5710669171</v>
      </c>
      <c r="AY417" s="1">
        <v>0.56016436120000002</v>
      </c>
      <c r="AZ417">
        <v>1066.1491251839</v>
      </c>
      <c r="BA417">
        <v>5.95873793E-2</v>
      </c>
      <c r="BB417">
        <v>994.05244687740003</v>
      </c>
      <c r="BC417" s="1">
        <v>5.5557875299999997E-2</v>
      </c>
      <c r="BD417">
        <v>17892.196935215099</v>
      </c>
      <c r="BE417" s="1">
        <v>0.53584365027896197</v>
      </c>
      <c r="BF417">
        <v>0.220056893213979</v>
      </c>
      <c r="BG417">
        <v>0.15913712284845599</v>
      </c>
      <c r="BH417">
        <v>4.8327856118119697E-2</v>
      </c>
      <c r="BI417">
        <v>3.6634477540483198E-2</v>
      </c>
    </row>
    <row r="418" spans="1:61" x14ac:dyDescent="0.25">
      <c r="A418" t="s">
        <v>1807</v>
      </c>
      <c r="B418" t="s">
        <v>1198</v>
      </c>
      <c r="C418">
        <v>111</v>
      </c>
      <c r="D418">
        <v>14.7985985135135</v>
      </c>
      <c r="E418">
        <v>1642.6444349999999</v>
      </c>
      <c r="F418">
        <v>7.7665564253993E-3</v>
      </c>
      <c r="G418" t="e">
        <v>#N/A</v>
      </c>
      <c r="H418" t="e">
        <v>#N/A</v>
      </c>
      <c r="I418">
        <v>2.79535558983043E-2</v>
      </c>
      <c r="J418">
        <v>0.93032415236048305</v>
      </c>
      <c r="K418">
        <v>3.0208415885217801E-2</v>
      </c>
      <c r="L418">
        <v>0.430188970246078</v>
      </c>
      <c r="M418">
        <v>7.1295485472432701E-3</v>
      </c>
      <c r="N418">
        <v>0.15418080589193101</v>
      </c>
      <c r="O418">
        <v>57867.137355584098</v>
      </c>
      <c r="P418" s="1">
        <v>0.16793893129771001</v>
      </c>
      <c r="Q418">
        <v>0.12977099236641201</v>
      </c>
      <c r="R418">
        <v>0.70229007633587803</v>
      </c>
      <c r="S418">
        <v>9.1999999999999993</v>
      </c>
      <c r="T418">
        <v>92680.760869565202</v>
      </c>
      <c r="U418" s="1">
        <v>178.548308152174</v>
      </c>
      <c r="V418">
        <v>239770.14843142201</v>
      </c>
      <c r="W418" s="1">
        <v>0.820042243747796</v>
      </c>
      <c r="X418">
        <v>8.0821749817383007E-2</v>
      </c>
      <c r="Y418">
        <v>9.9136006434821206E-2</v>
      </c>
      <c r="Z418">
        <v>0.179957756252204</v>
      </c>
      <c r="AA418">
        <v>239.770148431422</v>
      </c>
      <c r="AB418">
        <v>5033.0989615534199</v>
      </c>
      <c r="AC418" s="1">
        <v>540.70908534749299</v>
      </c>
      <c r="AD418">
        <v>193430.938503096</v>
      </c>
      <c r="AE418" s="1">
        <v>303</v>
      </c>
      <c r="AF418">
        <v>40359</v>
      </c>
      <c r="AG418" s="1">
        <v>88363.808979317299</v>
      </c>
      <c r="AH418" s="1">
        <v>29.9999590220825</v>
      </c>
      <c r="AI418">
        <v>19.9999962845935</v>
      </c>
      <c r="AJ418">
        <v>19.999956019404198</v>
      </c>
      <c r="AK418">
        <v>0</v>
      </c>
      <c r="AL418">
        <v>0</v>
      </c>
      <c r="AM418">
        <v>0</v>
      </c>
      <c r="AN418">
        <v>5.1551022361086898E-2</v>
      </c>
      <c r="AO418" s="1">
        <v>0.62476515390375498</v>
      </c>
      <c r="AP418">
        <v>1519.9371067786799</v>
      </c>
      <c r="AQ418" s="1">
        <v>2966.4799491437102</v>
      </c>
      <c r="AR418" s="1">
        <v>8378.0754780324696</v>
      </c>
      <c r="AS418" s="1">
        <v>1134.5398738102499</v>
      </c>
      <c r="AT418">
        <v>520.10596559808801</v>
      </c>
      <c r="AU418">
        <v>14519.138373363199</v>
      </c>
      <c r="AV418" s="1">
        <v>8144.3184266788003</v>
      </c>
      <c r="AW418" s="1">
        <v>0.51733479689999995</v>
      </c>
      <c r="AX418">
        <v>4386.0877904815998</v>
      </c>
      <c r="AY418" s="1">
        <v>0.27860843810000002</v>
      </c>
      <c r="AZ418">
        <v>1826.6519945606001</v>
      </c>
      <c r="BA418">
        <v>0.1160306596</v>
      </c>
      <c r="BB418">
        <v>1385.7808066765999</v>
      </c>
      <c r="BC418">
        <v>8.8026105399999999E-2</v>
      </c>
      <c r="BD418">
        <v>15742.839018397601</v>
      </c>
      <c r="BE418" s="1">
        <v>0.56678911660618303</v>
      </c>
      <c r="BF418">
        <v>0.22999888997999701</v>
      </c>
      <c r="BG418">
        <v>0.13475240193961599</v>
      </c>
      <c r="BH418">
        <v>5.7243768171086902E-2</v>
      </c>
      <c r="BI418">
        <v>1.12158233031175E-2</v>
      </c>
    </row>
    <row r="419" spans="1:61" x14ac:dyDescent="0.25">
      <c r="A419" t="s">
        <v>1817</v>
      </c>
      <c r="B419" t="s">
        <v>1208</v>
      </c>
      <c r="C419">
        <v>49</v>
      </c>
      <c r="D419">
        <v>11.1164556122449</v>
      </c>
      <c r="E419">
        <v>544.70632499999999</v>
      </c>
      <c r="F419" t="e">
        <v>#N/A</v>
      </c>
      <c r="G419" t="e">
        <v>#N/A</v>
      </c>
      <c r="H419" t="e">
        <v>#N/A</v>
      </c>
      <c r="I419">
        <v>3.60585684866815E-2</v>
      </c>
      <c r="J419">
        <v>0.93884193031535201</v>
      </c>
      <c r="K419">
        <v>2.32369005433294E-2</v>
      </c>
      <c r="L419">
        <v>0.32665212580279701</v>
      </c>
      <c r="M419" t="e">
        <v>#N/A</v>
      </c>
      <c r="N419">
        <v>0.129937282864651</v>
      </c>
      <c r="O419">
        <v>56393.695038167898</v>
      </c>
      <c r="P419" s="1">
        <v>0.15686274509803899</v>
      </c>
      <c r="Q419">
        <v>0.19607843137254899</v>
      </c>
      <c r="R419">
        <v>0.64705882352941202</v>
      </c>
      <c r="S419">
        <v>6.2</v>
      </c>
      <c r="T419">
        <v>77687.419354838697</v>
      </c>
      <c r="U419" s="1">
        <v>87.855858870967694</v>
      </c>
      <c r="V419">
        <v>302890.46120402601</v>
      </c>
      <c r="W419" s="1">
        <v>0.88856326599139901</v>
      </c>
      <c r="X419">
        <v>5.1194720048052499E-2</v>
      </c>
      <c r="Y419">
        <v>6.0242013960548901E-2</v>
      </c>
      <c r="Z419">
        <v>0.111436734008601</v>
      </c>
      <c r="AA419">
        <v>302.890461204026</v>
      </c>
      <c r="AB419">
        <v>7875.2050474170601</v>
      </c>
      <c r="AC419" s="1">
        <v>1185.9541561225701</v>
      </c>
      <c r="AD419">
        <v>223403.059631829</v>
      </c>
      <c r="AE419" s="1">
        <v>402</v>
      </c>
      <c r="AF419">
        <v>46624.5</v>
      </c>
      <c r="AG419" s="1">
        <v>95959.749745157998</v>
      </c>
      <c r="AH419" s="1">
        <v>38.399917095192599</v>
      </c>
      <c r="AI419">
        <v>25.199997189647199</v>
      </c>
      <c r="AJ419">
        <v>25.297433353499599</v>
      </c>
      <c r="AK419">
        <v>3</v>
      </c>
      <c r="AL419">
        <v>1.794918</v>
      </c>
      <c r="AM419">
        <v>2.0782880000000001</v>
      </c>
      <c r="AN419">
        <v>0</v>
      </c>
      <c r="AO419">
        <v>0.86328384764709498</v>
      </c>
      <c r="AP419">
        <v>2272.9192652572901</v>
      </c>
      <c r="AQ419" s="1">
        <v>3241.3087180509601</v>
      </c>
      <c r="AR419" s="1">
        <v>9979.2224002539297</v>
      </c>
      <c r="AS419" s="1">
        <v>459.37509537823001</v>
      </c>
      <c r="AT419" s="1">
        <v>508.63235340621401</v>
      </c>
      <c r="AU419">
        <v>16461.457832346601</v>
      </c>
      <c r="AV419" s="1">
        <v>8337.1065680091997</v>
      </c>
      <c r="AW419" s="1">
        <v>0.46773529409999998</v>
      </c>
      <c r="AX419">
        <v>7096.0150726264001</v>
      </c>
      <c r="AY419" s="1">
        <v>0.39810654569999998</v>
      </c>
      <c r="AZ419">
        <v>1348.2899929970999</v>
      </c>
      <c r="BA419">
        <v>7.5642887800000003E-2</v>
      </c>
      <c r="BB419">
        <v>1043.0003209429001</v>
      </c>
      <c r="BC419" s="1">
        <v>5.8515272399999999E-2</v>
      </c>
      <c r="BD419">
        <v>17824.4119545756</v>
      </c>
      <c r="BE419" s="1">
        <v>0.60319728285722796</v>
      </c>
      <c r="BF419">
        <v>0.22625795599766499</v>
      </c>
      <c r="BG419">
        <v>0.126702049025915</v>
      </c>
      <c r="BH419">
        <v>2.7250160821642801E-2</v>
      </c>
      <c r="BI419">
        <v>1.65925512975502E-2</v>
      </c>
    </row>
    <row r="420" spans="1:61" x14ac:dyDescent="0.25">
      <c r="A420" t="s">
        <v>1416</v>
      </c>
      <c r="B420" t="s">
        <v>786</v>
      </c>
      <c r="C420">
        <v>132</v>
      </c>
      <c r="D420">
        <v>7.6891123712121203</v>
      </c>
      <c r="E420">
        <v>1014.962833</v>
      </c>
      <c r="F420" t="e">
        <v>#N/A</v>
      </c>
      <c r="G420" t="e">
        <v>#N/A</v>
      </c>
      <c r="H420" t="e">
        <v>#N/A</v>
      </c>
      <c r="I420">
        <v>4.4266912182282597E-2</v>
      </c>
      <c r="J420">
        <v>0.91408498135167904</v>
      </c>
      <c r="K420">
        <v>3.4404655075790699E-2</v>
      </c>
      <c r="L420">
        <v>0.59064185074953102</v>
      </c>
      <c r="M420">
        <v>1.34334388861257E-2</v>
      </c>
      <c r="N420">
        <v>0.14945817883366799</v>
      </c>
      <c r="O420">
        <v>59754.810103743803</v>
      </c>
      <c r="P420" s="1">
        <v>0.32894736842105299</v>
      </c>
      <c r="Q420">
        <v>0.26315789473684198</v>
      </c>
      <c r="R420">
        <v>0.40789473684210498</v>
      </c>
      <c r="S420">
        <v>7.55</v>
      </c>
      <c r="T420">
        <v>98849.536423841098</v>
      </c>
      <c r="U420" s="1">
        <v>134.43216331125799</v>
      </c>
      <c r="V420">
        <v>240787.31954907</v>
      </c>
      <c r="W420" s="1">
        <v>0.78437198254037899</v>
      </c>
      <c r="X420">
        <v>4.8995585665512403E-2</v>
      </c>
      <c r="Y420">
        <v>0.166632431794109</v>
      </c>
      <c r="Z420">
        <v>0.21562801745962101</v>
      </c>
      <c r="AA420">
        <v>240.78731954906999</v>
      </c>
      <c r="AB420">
        <v>6272.8228000049303</v>
      </c>
      <c r="AC420" s="1">
        <v>763.73432090000495</v>
      </c>
      <c r="AD420">
        <v>201929.243778912</v>
      </c>
      <c r="AE420" s="1">
        <v>336</v>
      </c>
      <c r="AF420">
        <v>44404</v>
      </c>
      <c r="AG420" s="1">
        <v>66107.083174603205</v>
      </c>
      <c r="AH420" s="1">
        <v>35.829953002369898</v>
      </c>
      <c r="AI420">
        <v>23.829991328313302</v>
      </c>
      <c r="AJ420">
        <v>28.3554255706512</v>
      </c>
      <c r="AK420">
        <v>1</v>
      </c>
      <c r="AL420">
        <v>0.59187199999999995</v>
      </c>
      <c r="AM420">
        <v>0.86314900000000006</v>
      </c>
      <c r="AN420">
        <v>1311.1890472545001</v>
      </c>
      <c r="AO420">
        <v>1.30859566236186</v>
      </c>
      <c r="AP420">
        <v>2348.4652762649498</v>
      </c>
      <c r="AQ420" s="1">
        <v>3220.4274419967901</v>
      </c>
      <c r="AR420" s="1">
        <v>8251.3539981025006</v>
      </c>
      <c r="AS420" s="1">
        <v>1187.3297531871301</v>
      </c>
      <c r="AT420">
        <v>406.26151677024001</v>
      </c>
      <c r="AU420">
        <v>15413.8379863216</v>
      </c>
      <c r="AV420" s="1">
        <v>8226.0683820820996</v>
      </c>
      <c r="AW420" s="1">
        <v>0.4346935348</v>
      </c>
      <c r="AX420">
        <v>7109.3030935999996</v>
      </c>
      <c r="AY420" s="1">
        <v>0.37567984459999998</v>
      </c>
      <c r="AZ420">
        <v>2187.8455728055001</v>
      </c>
      <c r="BA420">
        <v>0.1156132288</v>
      </c>
      <c r="BB420">
        <v>1400.6171554049999</v>
      </c>
      <c r="BC420" s="1">
        <v>7.4013391799999995E-2</v>
      </c>
      <c r="BD420">
        <v>18923.834203892598</v>
      </c>
      <c r="BE420" s="1">
        <v>0.53970427461907899</v>
      </c>
      <c r="BF420">
        <v>0.23728904284782601</v>
      </c>
      <c r="BG420">
        <v>0.134838577442004</v>
      </c>
      <c r="BH420">
        <v>7.0321794882653402E-2</v>
      </c>
      <c r="BI420">
        <v>1.78463102084374E-2</v>
      </c>
    </row>
    <row r="421" spans="1:61" x14ac:dyDescent="0.25">
      <c r="A421" t="s">
        <v>1680</v>
      </c>
      <c r="B421" t="s">
        <v>1061</v>
      </c>
      <c r="C421">
        <v>35</v>
      </c>
      <c r="D421">
        <v>35.926656514285703</v>
      </c>
      <c r="E421">
        <v>1257.432978</v>
      </c>
      <c r="F421" t="e">
        <v>#N/A</v>
      </c>
      <c r="G421">
        <v>1.1778954433173099E-2</v>
      </c>
      <c r="H421" t="e">
        <v>#N/A</v>
      </c>
      <c r="I421">
        <v>4.4443459342907499E-2</v>
      </c>
      <c r="J421">
        <v>0.89383429591005203</v>
      </c>
      <c r="K421">
        <v>3.8818790145399601E-2</v>
      </c>
      <c r="L421">
        <v>0.43034773270615601</v>
      </c>
      <c r="M421">
        <v>1.2730335803745E-2</v>
      </c>
      <c r="N421">
        <v>0.130069625816328</v>
      </c>
      <c r="O421">
        <v>57964.507082153003</v>
      </c>
      <c r="P421" s="1">
        <v>0.44578313253011997</v>
      </c>
      <c r="Q421">
        <v>0.132530120481928</v>
      </c>
      <c r="R421">
        <v>0.421686746987952</v>
      </c>
      <c r="S421">
        <v>10.5</v>
      </c>
      <c r="T421">
        <v>93314.380952380903</v>
      </c>
      <c r="U421" s="1">
        <v>119.755521714286</v>
      </c>
      <c r="V421">
        <v>233700.16942565</v>
      </c>
      <c r="W421" s="1">
        <v>0.81261580679113998</v>
      </c>
      <c r="X421">
        <v>8.9552862003734399E-2</v>
      </c>
      <c r="Y421">
        <v>9.7831331205125702E-2</v>
      </c>
      <c r="Z421">
        <v>0.18738419320885999</v>
      </c>
      <c r="AA421">
        <v>233.70016942564999</v>
      </c>
      <c r="AB421">
        <v>5231.8048874967599</v>
      </c>
      <c r="AC421" s="1">
        <v>630.36416561996703</v>
      </c>
      <c r="AD421">
        <v>191371.99459632099</v>
      </c>
      <c r="AE421" s="1">
        <v>296</v>
      </c>
      <c r="AF421">
        <v>46815</v>
      </c>
      <c r="AG421" s="1">
        <v>82149.765177270499</v>
      </c>
      <c r="AH421" s="1">
        <v>41.249973042484299</v>
      </c>
      <c r="AI421">
        <v>20.0186978780944</v>
      </c>
      <c r="AJ421">
        <v>23.268662166778601</v>
      </c>
      <c r="AK421">
        <v>2.15</v>
      </c>
      <c r="AL421">
        <v>2.0071409999999998</v>
      </c>
      <c r="AM421">
        <v>2.1149269999999998</v>
      </c>
      <c r="AN421">
        <v>1945.93870433705</v>
      </c>
      <c r="AO421" s="1">
        <v>0.93608905146166899</v>
      </c>
      <c r="AP421">
        <v>2077.77015213609</v>
      </c>
      <c r="AQ421" s="1">
        <v>2588.4534658673501</v>
      </c>
      <c r="AR421" s="1">
        <v>6636.32805564926</v>
      </c>
      <c r="AS421" s="1">
        <v>501.02313286076401</v>
      </c>
      <c r="AT421">
        <v>329.19871455765201</v>
      </c>
      <c r="AU421">
        <v>12132.7735210711</v>
      </c>
      <c r="AV421" s="1">
        <v>5667.3750949422001</v>
      </c>
      <c r="AW421" s="1">
        <v>0.39808076019999999</v>
      </c>
      <c r="AX421">
        <v>6339.0491635455001</v>
      </c>
      <c r="AY421" s="1">
        <v>0.44525966039999998</v>
      </c>
      <c r="AZ421">
        <v>1450.3525147173</v>
      </c>
      <c r="BA421">
        <v>0.1018738696</v>
      </c>
      <c r="BB421">
        <v>779.97029172960004</v>
      </c>
      <c r="BC421" s="1">
        <v>5.4785709699999997E-2</v>
      </c>
      <c r="BD421">
        <v>14236.7470649346</v>
      </c>
      <c r="BE421" s="1">
        <v>0.54638149155345495</v>
      </c>
      <c r="BF421">
        <v>0.20795695982152301</v>
      </c>
      <c r="BG421">
        <v>0.19591797579883599</v>
      </c>
      <c r="BH421">
        <v>2.9499597386626299E-2</v>
      </c>
      <c r="BI421">
        <v>2.02439754395599E-2</v>
      </c>
    </row>
    <row r="422" spans="1:61" x14ac:dyDescent="0.25">
      <c r="A422" t="s">
        <v>1927</v>
      </c>
      <c r="B422" t="s">
        <v>1074</v>
      </c>
      <c r="C422">
        <v>122</v>
      </c>
      <c r="D422">
        <v>4.8999841967213102</v>
      </c>
      <c r="E422">
        <v>597.79807200000005</v>
      </c>
      <c r="F422" t="e">
        <v>#N/A</v>
      </c>
      <c r="G422" t="e">
        <v>#N/A</v>
      </c>
      <c r="H422" t="e">
        <v>#N/A</v>
      </c>
      <c r="I422">
        <v>1.69859076165834E-2</v>
      </c>
      <c r="J422">
        <v>0.92150688791203195</v>
      </c>
      <c r="K422">
        <v>5.3694292423426597E-2</v>
      </c>
      <c r="L422">
        <v>0.59884180271438603</v>
      </c>
      <c r="M422" t="e">
        <v>#N/A</v>
      </c>
      <c r="N422">
        <v>0.14154489992130401</v>
      </c>
      <c r="O422">
        <v>58690.261762189897</v>
      </c>
      <c r="P422" s="1">
        <v>0.175438596491228</v>
      </c>
      <c r="Q422">
        <v>0.19298245614035101</v>
      </c>
      <c r="R422">
        <v>0.63157894736842102</v>
      </c>
      <c r="S422">
        <v>5</v>
      </c>
      <c r="T422">
        <v>88175</v>
      </c>
      <c r="U422" s="1">
        <v>119.5596144</v>
      </c>
      <c r="V422">
        <v>318904.89268757601</v>
      </c>
      <c r="W422" s="1">
        <v>0.77732528615474805</v>
      </c>
      <c r="X422">
        <v>7.6960783773750804E-2</v>
      </c>
      <c r="Y422">
        <v>0.14571393007150199</v>
      </c>
      <c r="Z422">
        <v>0.222674713845252</v>
      </c>
      <c r="AA422">
        <v>318.90489268757602</v>
      </c>
      <c r="AB422">
        <v>8379.6255535598302</v>
      </c>
      <c r="AC422" s="1">
        <v>756.74012879720397</v>
      </c>
      <c r="AD422">
        <v>260378.87321392799</v>
      </c>
      <c r="AE422" s="1">
        <v>472</v>
      </c>
      <c r="AF422">
        <v>46996.5</v>
      </c>
      <c r="AG422" s="1">
        <v>72145.993314231106</v>
      </c>
      <c r="AH422" s="1">
        <v>43.959953936443398</v>
      </c>
      <c r="AI422">
        <v>23.259985534772799</v>
      </c>
      <c r="AJ422">
        <v>23.259900244413501</v>
      </c>
      <c r="AK422">
        <v>0</v>
      </c>
      <c r="AL422">
        <v>0</v>
      </c>
      <c r="AM422">
        <v>0</v>
      </c>
      <c r="AN422">
        <v>1971.50696063135</v>
      </c>
      <c r="AO422" s="1">
        <v>1.3363471554317801</v>
      </c>
      <c r="AP422">
        <v>2535.0579585007399</v>
      </c>
      <c r="AQ422" s="1">
        <v>3256.1077915286401</v>
      </c>
      <c r="AR422" s="1">
        <v>9737.4559113666692</v>
      </c>
      <c r="AS422" s="1">
        <v>915.65131377673595</v>
      </c>
      <c r="AT422">
        <v>730.62763240226695</v>
      </c>
      <c r="AU422">
        <v>17174.900607575099</v>
      </c>
      <c r="AV422" s="1">
        <v>7663.7701464450001</v>
      </c>
      <c r="AW422" s="1">
        <v>0.35638675520000002</v>
      </c>
      <c r="AX422">
        <v>9390.2007488712006</v>
      </c>
      <c r="AY422" s="1">
        <v>0.43667060880000003</v>
      </c>
      <c r="AZ422">
        <v>2351.9926822917</v>
      </c>
      <c r="BA422">
        <v>0.1093742407</v>
      </c>
      <c r="BB422">
        <v>2098.1188122393</v>
      </c>
      <c r="BC422" s="1">
        <v>9.7568395299999999E-2</v>
      </c>
      <c r="BD422">
        <v>21504.082389847201</v>
      </c>
      <c r="BE422" s="1">
        <v>0.52407884662858195</v>
      </c>
      <c r="BF422">
        <v>0.23851550442557101</v>
      </c>
      <c r="BG422">
        <v>0.16645431288177301</v>
      </c>
      <c r="BH422">
        <v>5.1741714867795101E-2</v>
      </c>
      <c r="BI422">
        <v>1.9209621196279902E-2</v>
      </c>
    </row>
    <row r="423" spans="1:61" x14ac:dyDescent="0.25">
      <c r="A423" t="s">
        <v>1696</v>
      </c>
      <c r="B423" t="s">
        <v>1079</v>
      </c>
      <c r="C423">
        <v>121</v>
      </c>
      <c r="D423">
        <v>14.587330892562001</v>
      </c>
      <c r="E423">
        <v>1765.0670379999999</v>
      </c>
      <c r="F423">
        <v>8.9337049684634403E-3</v>
      </c>
      <c r="G423">
        <v>1.9920990603796301E-2</v>
      </c>
      <c r="H423" t="e">
        <v>#N/A</v>
      </c>
      <c r="I423">
        <v>3.1250123905352999E-2</v>
      </c>
      <c r="J423">
        <v>0.88176134649382998</v>
      </c>
      <c r="K423">
        <v>5.64636692035205E-2</v>
      </c>
      <c r="L423">
        <v>0.99208334468535098</v>
      </c>
      <c r="M423">
        <v>7.0655688260555403E-3</v>
      </c>
      <c r="N423">
        <v>0.100404945825248</v>
      </c>
      <c r="O423">
        <v>64911.033549244297</v>
      </c>
      <c r="P423" s="1">
        <v>0.171875</v>
      </c>
      <c r="Q423">
        <v>0.1484375</v>
      </c>
      <c r="R423">
        <v>0.6796875</v>
      </c>
      <c r="S423">
        <v>13.08</v>
      </c>
      <c r="T423">
        <v>85941.782874617697</v>
      </c>
      <c r="U423" s="1">
        <v>134.94396314984701</v>
      </c>
      <c r="V423">
        <v>227294.08649236799</v>
      </c>
      <c r="W423" s="1">
        <v>0.75757396819905198</v>
      </c>
      <c r="X423">
        <v>0.18629534735846601</v>
      </c>
      <c r="Y423">
        <v>5.6130684442481399E-2</v>
      </c>
      <c r="Z423">
        <v>0.24242603180094799</v>
      </c>
      <c r="AA423">
        <v>227.294086492368</v>
      </c>
      <c r="AB423">
        <v>4792.6434621912604</v>
      </c>
      <c r="AC423" s="1">
        <v>496.53440415105598</v>
      </c>
      <c r="AD423" s="1">
        <v>181351.19227058199</v>
      </c>
      <c r="AE423" s="1">
        <v>264</v>
      </c>
      <c r="AF423">
        <v>44314</v>
      </c>
      <c r="AG423" s="1">
        <v>69862.460975609705</v>
      </c>
      <c r="AH423" s="1">
        <v>30.999958701595901</v>
      </c>
      <c r="AI423">
        <v>19.999998683909901</v>
      </c>
      <c r="AJ423">
        <v>22.513296146492401</v>
      </c>
      <c r="AK423">
        <v>2.5</v>
      </c>
      <c r="AL423">
        <v>2.4505400000000002</v>
      </c>
      <c r="AM423">
        <v>2.4859819999999999</v>
      </c>
      <c r="AN423">
        <v>1783.58963270153</v>
      </c>
      <c r="AO423">
        <v>1.0650545295042699</v>
      </c>
      <c r="AP423">
        <v>2114.6883827309898</v>
      </c>
      <c r="AQ423" s="1">
        <v>8418.7948220015496</v>
      </c>
      <c r="AR423" s="1">
        <v>7455.7584537477596</v>
      </c>
      <c r="AS423" s="1">
        <v>618.68243896127899</v>
      </c>
      <c r="AT423" s="1">
        <v>473.22017918732502</v>
      </c>
      <c r="AU423">
        <v>19081.1442766289</v>
      </c>
      <c r="AV423" s="1">
        <v>7388.8718394133002</v>
      </c>
      <c r="AW423" s="1">
        <v>0.45381795019999999</v>
      </c>
      <c r="AX423">
        <v>6043.6626279925003</v>
      </c>
      <c r="AY423" s="1">
        <v>0.37119639440000002</v>
      </c>
      <c r="AZ423">
        <v>1339.4876943764</v>
      </c>
      <c r="BA423">
        <v>8.22701453E-2</v>
      </c>
      <c r="BB423">
        <v>1509.5547050969999</v>
      </c>
      <c r="BC423" s="1">
        <v>9.2715510099999995E-2</v>
      </c>
      <c r="BD423">
        <v>16281.576866879201</v>
      </c>
      <c r="BE423" s="1">
        <v>0.53346762238655598</v>
      </c>
      <c r="BF423">
        <v>0.24401010137715301</v>
      </c>
      <c r="BG423">
        <v>0.15032845575517401</v>
      </c>
      <c r="BH423">
        <v>5.9035670220880201E-2</v>
      </c>
      <c r="BI423">
        <v>1.3158150260236401E-2</v>
      </c>
    </row>
    <row r="424" spans="1:61" x14ac:dyDescent="0.25">
      <c r="A424" t="s">
        <v>1310</v>
      </c>
      <c r="B424" t="s">
        <v>673</v>
      </c>
      <c r="C424">
        <v>114</v>
      </c>
      <c r="D424">
        <v>7.7275733245613996</v>
      </c>
      <c r="E424">
        <v>880.94335899999999</v>
      </c>
      <c r="F424" t="e">
        <v>#N/A</v>
      </c>
      <c r="G424" t="e">
        <v>#N/A</v>
      </c>
      <c r="H424" t="e">
        <v>#N/A</v>
      </c>
      <c r="I424">
        <v>4.2604253676043903E-2</v>
      </c>
      <c r="J424">
        <v>0.91713479743448301</v>
      </c>
      <c r="K424">
        <v>3.3671373177146399E-2</v>
      </c>
      <c r="L424">
        <v>0.46767518892598298</v>
      </c>
      <c r="M424" t="e">
        <v>#N/A</v>
      </c>
      <c r="N424">
        <v>0.11611530014617399</v>
      </c>
      <c r="O424">
        <v>60693.898503740602</v>
      </c>
      <c r="P424" s="1">
        <v>0.15277777777777801</v>
      </c>
      <c r="Q424">
        <v>0.23611111111111099</v>
      </c>
      <c r="R424">
        <v>0.61111111111111105</v>
      </c>
      <c r="S424">
        <v>10</v>
      </c>
      <c r="T424">
        <v>72468.3</v>
      </c>
      <c r="U424" s="1">
        <v>88.094335900000004</v>
      </c>
      <c r="V424">
        <v>394518.08842116501</v>
      </c>
      <c r="W424" s="1">
        <v>0.85848850442538804</v>
      </c>
      <c r="X424">
        <v>3.6772608935931698E-2</v>
      </c>
      <c r="Y424">
        <v>0.104738886638681</v>
      </c>
      <c r="Z424">
        <v>0.14151149557461201</v>
      </c>
      <c r="AA424">
        <v>394.51808842116498</v>
      </c>
      <c r="AB424">
        <v>10755.095549792301</v>
      </c>
      <c r="AC424" s="1">
        <v>1110.9058034229399</v>
      </c>
      <c r="AD424">
        <v>253337.139162857</v>
      </c>
      <c r="AE424" s="1">
        <v>459</v>
      </c>
      <c r="AF424">
        <v>44849</v>
      </c>
      <c r="AG424" s="1">
        <v>65918.090929965605</v>
      </c>
      <c r="AH424" s="1">
        <v>48.299974177101099</v>
      </c>
      <c r="AI424">
        <v>24.799993993954502</v>
      </c>
      <c r="AJ424">
        <v>24.799827859392401</v>
      </c>
      <c r="AK424">
        <v>1.4</v>
      </c>
      <c r="AL424">
        <v>0.96289400000000003</v>
      </c>
      <c r="AM424">
        <v>1.1608959999999999</v>
      </c>
      <c r="AN424">
        <v>0</v>
      </c>
      <c r="AO424" s="1">
        <v>1.1788932241944401</v>
      </c>
      <c r="AP424">
        <v>2920.3608764590299</v>
      </c>
      <c r="AQ424" s="1">
        <v>3593.6745622257399</v>
      </c>
      <c r="AR424" s="1">
        <v>11714.854541516601</v>
      </c>
      <c r="AS424" s="1">
        <v>713.22687614471204</v>
      </c>
      <c r="AT424" s="1">
        <v>338.81823042382501</v>
      </c>
      <c r="AU424">
        <v>19280.935086769899</v>
      </c>
      <c r="AV424" s="1">
        <v>8455.9407717853992</v>
      </c>
      <c r="AW424" s="1">
        <v>0.41139600129999998</v>
      </c>
      <c r="AX424">
        <v>9235.4575911706997</v>
      </c>
      <c r="AY424" s="1">
        <v>0.44932082969999998</v>
      </c>
      <c r="AZ424">
        <v>793.93064066199997</v>
      </c>
      <c r="BA424">
        <v>3.8626085499999997E-2</v>
      </c>
      <c r="BB424">
        <v>2068.9319634211001</v>
      </c>
      <c r="BC424" s="1">
        <v>0.10065708349999999</v>
      </c>
      <c r="BD424">
        <v>20554.260967039201</v>
      </c>
      <c r="BE424" s="1">
        <v>0.50345273075122698</v>
      </c>
      <c r="BF424">
        <v>0.27263139563206401</v>
      </c>
      <c r="BG424">
        <v>0.175884403709444</v>
      </c>
      <c r="BH424">
        <v>3.1685985304483098E-2</v>
      </c>
      <c r="BI424">
        <v>1.6345484602782099E-2</v>
      </c>
    </row>
    <row r="425" spans="1:61" x14ac:dyDescent="0.25">
      <c r="A425" t="s">
        <v>1928</v>
      </c>
      <c r="B425" t="s">
        <v>696</v>
      </c>
      <c r="C425">
        <v>71</v>
      </c>
      <c r="D425">
        <v>27.152663478873201</v>
      </c>
      <c r="E425">
        <v>1927.839107</v>
      </c>
      <c r="F425" t="e">
        <v>#N/A</v>
      </c>
      <c r="G425">
        <v>1.46308964470144E-2</v>
      </c>
      <c r="H425" t="e">
        <v>#N/A</v>
      </c>
      <c r="I425">
        <v>3.8618089336101599E-2</v>
      </c>
      <c r="J425">
        <v>0.90024027564522102</v>
      </c>
      <c r="K425">
        <v>4.34977052833889E-2</v>
      </c>
      <c r="L425">
        <v>0.22772467327252099</v>
      </c>
      <c r="M425" t="e">
        <v>#N/A</v>
      </c>
      <c r="N425">
        <v>0.125064331901453</v>
      </c>
      <c r="O425">
        <v>68837.378821304796</v>
      </c>
      <c r="P425" s="1">
        <v>0.184397163120567</v>
      </c>
      <c r="Q425">
        <v>0.184397163120567</v>
      </c>
      <c r="R425">
        <v>0.63120567375886505</v>
      </c>
      <c r="S425">
        <v>14.63</v>
      </c>
      <c r="T425">
        <v>96151.742993848296</v>
      </c>
      <c r="U425" s="1">
        <v>131.77300799726601</v>
      </c>
      <c r="V425">
        <v>434653.95891048299</v>
      </c>
      <c r="W425" s="1">
        <v>0.77192718024104001</v>
      </c>
      <c r="X425">
        <v>0.124430232656664</v>
      </c>
      <c r="Y425">
        <v>0.103642587102295</v>
      </c>
      <c r="Z425">
        <v>0.22807281975895999</v>
      </c>
      <c r="AA425">
        <v>434.65395891048303</v>
      </c>
      <c r="AB425">
        <v>12042.7098484002</v>
      </c>
      <c r="AC425" s="1">
        <v>1165.27122613246</v>
      </c>
      <c r="AD425">
        <v>359349.61372561101</v>
      </c>
      <c r="AE425" s="1">
        <v>570</v>
      </c>
      <c r="AF425">
        <v>53186</v>
      </c>
      <c r="AG425" s="1">
        <v>92184.483824586598</v>
      </c>
      <c r="AH425" s="1">
        <v>58.899988796333602</v>
      </c>
      <c r="AI425">
        <v>23.8999992115405</v>
      </c>
      <c r="AJ425">
        <v>25.338091446033498</v>
      </c>
      <c r="AK425">
        <v>1</v>
      </c>
      <c r="AL425">
        <v>1</v>
      </c>
      <c r="AM425">
        <v>1</v>
      </c>
      <c r="AN425">
        <v>0</v>
      </c>
      <c r="AO425" s="1">
        <v>0.77495084740825104</v>
      </c>
      <c r="AP425">
        <v>1950.9006878964601</v>
      </c>
      <c r="AQ425" s="1">
        <v>2423.9783304696698</v>
      </c>
      <c r="AR425" s="1">
        <v>8218.1645721745408</v>
      </c>
      <c r="AS425" s="1">
        <v>915.92480595944301</v>
      </c>
      <c r="AT425">
        <v>632.11245978734098</v>
      </c>
      <c r="AU425">
        <v>14141.080856287501</v>
      </c>
      <c r="AV425" s="1">
        <v>4150.5994565816</v>
      </c>
      <c r="AW425" s="1">
        <v>0.24120964719999999</v>
      </c>
      <c r="AX425">
        <v>10724.2100497871</v>
      </c>
      <c r="AY425" s="1">
        <v>0.62323116199999995</v>
      </c>
      <c r="AZ425">
        <v>1822.5544539806999</v>
      </c>
      <c r="BA425">
        <v>0.10591668059999999</v>
      </c>
      <c r="BB425">
        <v>510.07158451859999</v>
      </c>
      <c r="BC425" s="1">
        <v>2.9642510300000001E-2</v>
      </c>
      <c r="BD425">
        <v>17207.435544868</v>
      </c>
      <c r="BE425" s="1">
        <v>0.57885835653690798</v>
      </c>
      <c r="BF425">
        <v>0.234007743920009</v>
      </c>
      <c r="BG425">
        <v>0.12914267666241999</v>
      </c>
      <c r="BH425">
        <v>3.7484559662969798E-2</v>
      </c>
      <c r="BI425">
        <v>2.05066632176935E-2</v>
      </c>
    </row>
    <row r="426" spans="1:61" x14ac:dyDescent="0.25">
      <c r="A426" t="s">
        <v>1366</v>
      </c>
      <c r="B426" t="s">
        <v>733</v>
      </c>
      <c r="C426">
        <v>117</v>
      </c>
      <c r="D426">
        <v>19.439241111111102</v>
      </c>
      <c r="E426">
        <v>2274.3912099999998</v>
      </c>
      <c r="F426">
        <v>9.0031816860753709E-3</v>
      </c>
      <c r="G426">
        <v>6.8118636763180602E-3</v>
      </c>
      <c r="H426" t="e">
        <v>#N/A</v>
      </c>
      <c r="I426">
        <v>3.3860947287556599E-2</v>
      </c>
      <c r="J426">
        <v>0.91251319318026003</v>
      </c>
      <c r="K426">
        <v>3.69478002110551E-2</v>
      </c>
      <c r="L426">
        <v>0.99715881780807802</v>
      </c>
      <c r="M426" t="e">
        <v>#N/A</v>
      </c>
      <c r="N426">
        <v>0.15663855672990701</v>
      </c>
      <c r="O426">
        <v>82951.702400492402</v>
      </c>
      <c r="P426" s="1">
        <v>0.18079096045197701</v>
      </c>
      <c r="Q426">
        <v>0.22033898305084701</v>
      </c>
      <c r="R426">
        <v>0.59887005649717495</v>
      </c>
      <c r="S426">
        <v>14.18</v>
      </c>
      <c r="T426">
        <v>101189.98589562799</v>
      </c>
      <c r="U426" s="1">
        <v>160.394302538787</v>
      </c>
      <c r="V426">
        <v>403780.91331086401</v>
      </c>
      <c r="W426" s="1">
        <v>0.77999417132201598</v>
      </c>
      <c r="X426">
        <v>0.118653233034658</v>
      </c>
      <c r="Y426">
        <v>0.10135259564332701</v>
      </c>
      <c r="Z426">
        <v>0.22000582867798399</v>
      </c>
      <c r="AA426">
        <v>403.78091331086398</v>
      </c>
      <c r="AB426">
        <v>11073.1768084876</v>
      </c>
      <c r="AC426" s="1">
        <v>1032.5591611831801</v>
      </c>
      <c r="AD426">
        <v>354335.42010710499</v>
      </c>
      <c r="AE426" s="1">
        <v>566</v>
      </c>
      <c r="AF426">
        <v>48375.5</v>
      </c>
      <c r="AG426" s="1">
        <v>83513.1787234043</v>
      </c>
      <c r="AH426" s="1">
        <v>51.999994843020502</v>
      </c>
      <c r="AI426">
        <v>24.599999100950601</v>
      </c>
      <c r="AJ426">
        <v>24.993291478029601</v>
      </c>
      <c r="AK426">
        <v>1.7</v>
      </c>
      <c r="AL426">
        <v>1.0692349999999999</v>
      </c>
      <c r="AM426">
        <v>1.499743</v>
      </c>
      <c r="AN426">
        <v>2866.2324191799898</v>
      </c>
      <c r="AO426">
        <v>1.18538412501599</v>
      </c>
      <c r="AP426">
        <v>1705.9308675397101</v>
      </c>
      <c r="AQ426" s="1">
        <v>3341.2091845008499</v>
      </c>
      <c r="AR426" s="1">
        <v>10703.8404048352</v>
      </c>
      <c r="AS426" s="1">
        <v>1291.6098281966199</v>
      </c>
      <c r="AT426">
        <v>474.80350576979203</v>
      </c>
      <c r="AU426">
        <v>17517.393790842201</v>
      </c>
      <c r="AV426" s="1">
        <v>5110.6425125589003</v>
      </c>
      <c r="AW426" s="1">
        <v>0.2496395961</v>
      </c>
      <c r="AX426">
        <v>13026.961515310901</v>
      </c>
      <c r="AY426" s="1">
        <v>0.63632809440000004</v>
      </c>
      <c r="AZ426">
        <v>1423.3429583655</v>
      </c>
      <c r="BA426">
        <v>6.9526044999999995E-2</v>
      </c>
      <c r="BB426">
        <v>911.1359363885</v>
      </c>
      <c r="BC426" s="1">
        <v>4.4506264400000002E-2</v>
      </c>
      <c r="BD426">
        <v>20472.082922623798</v>
      </c>
      <c r="BE426" s="1">
        <v>0.56509391884475701</v>
      </c>
      <c r="BF426">
        <v>0.25209614485222798</v>
      </c>
      <c r="BG426">
        <v>0.12816261436994</v>
      </c>
      <c r="BH426">
        <v>3.9005164343831902E-2</v>
      </c>
      <c r="BI426">
        <v>1.5642157589242901E-2</v>
      </c>
    </row>
    <row r="427" spans="1:61" x14ac:dyDescent="0.25">
      <c r="A427" t="s">
        <v>1477</v>
      </c>
      <c r="B427" t="s">
        <v>852</v>
      </c>
      <c r="C427">
        <v>78</v>
      </c>
      <c r="D427">
        <v>41.140231999999997</v>
      </c>
      <c r="E427">
        <v>3208.9380959999999</v>
      </c>
      <c r="F427">
        <v>2.3435449251852401E-2</v>
      </c>
      <c r="G427">
        <v>3.9956388008842202E-3</v>
      </c>
      <c r="H427" t="e">
        <v>#N/A</v>
      </c>
      <c r="I427">
        <v>2.95893941069196E-2</v>
      </c>
      <c r="J427">
        <v>0.90535452393835203</v>
      </c>
      <c r="K427">
        <v>3.6728916354990399E-2</v>
      </c>
      <c r="L427">
        <v>0.105523846749339</v>
      </c>
      <c r="M427">
        <v>1.3675956605562801E-2</v>
      </c>
      <c r="N427">
        <v>0.11142273595859301</v>
      </c>
      <c r="O427">
        <v>75965.146464646503</v>
      </c>
      <c r="P427" s="1">
        <v>0.10989010989011</v>
      </c>
      <c r="Q427">
        <v>0.18681318681318701</v>
      </c>
      <c r="R427">
        <v>0.70329670329670302</v>
      </c>
      <c r="S427">
        <v>16</v>
      </c>
      <c r="T427">
        <v>108411.0625</v>
      </c>
      <c r="U427" s="1">
        <v>200.55863099999999</v>
      </c>
      <c r="V427">
        <v>421959.45807986701</v>
      </c>
      <c r="W427" s="1">
        <v>0.91300855576258499</v>
      </c>
      <c r="X427">
        <v>6.8009998923371506E-2</v>
      </c>
      <c r="Y427">
        <v>1.8981445314043398E-2</v>
      </c>
      <c r="Z427">
        <v>8.6991444237414894E-2</v>
      </c>
      <c r="AA427">
        <v>421.95945807986698</v>
      </c>
      <c r="AB427">
        <v>10449.258289462499</v>
      </c>
      <c r="AC427" s="1">
        <v>1255.93028579259</v>
      </c>
      <c r="AD427">
        <v>331055.83300282498</v>
      </c>
      <c r="AE427" s="1">
        <v>548</v>
      </c>
      <c r="AF427">
        <v>67752</v>
      </c>
      <c r="AG427" s="1">
        <v>160230.86526414199</v>
      </c>
      <c r="AH427" s="1">
        <v>69.399965060636106</v>
      </c>
      <c r="AI427">
        <v>23.899999719312799</v>
      </c>
      <c r="AJ427">
        <v>23.899996937724399</v>
      </c>
      <c r="AK427">
        <v>0</v>
      </c>
      <c r="AL427">
        <v>0</v>
      </c>
      <c r="AM427">
        <v>0</v>
      </c>
      <c r="AN427">
        <v>0</v>
      </c>
      <c r="AO427">
        <v>0.52200513075045496</v>
      </c>
      <c r="AP427">
        <v>1287.35683469539</v>
      </c>
      <c r="AQ427" s="1">
        <v>2849.2334181818401</v>
      </c>
      <c r="AR427" s="1">
        <v>8181.7529738971998</v>
      </c>
      <c r="AS427" s="1">
        <v>1128.3531316834701</v>
      </c>
      <c r="AT427" s="1">
        <v>278.104863136007</v>
      </c>
      <c r="AU427">
        <v>13724.8012215939</v>
      </c>
      <c r="AV427" s="1">
        <v>2984.1050155876001</v>
      </c>
      <c r="AW427" s="1">
        <v>0.21781699060000001</v>
      </c>
      <c r="AX427">
        <v>8985.4291294431005</v>
      </c>
      <c r="AY427" s="1">
        <v>0.6558680482</v>
      </c>
      <c r="AZ427">
        <v>1249.6152800947</v>
      </c>
      <c r="BA427">
        <v>9.1212419899999994E-2</v>
      </c>
      <c r="BB427">
        <v>480.9067895705</v>
      </c>
      <c r="BC427" s="1">
        <v>3.5102541299999998E-2</v>
      </c>
      <c r="BD427">
        <v>13700.0562146959</v>
      </c>
      <c r="BE427" s="1">
        <v>0.56697075725013801</v>
      </c>
      <c r="BF427">
        <v>0.202784124211046</v>
      </c>
      <c r="BG427">
        <v>0.171958680894262</v>
      </c>
      <c r="BH427">
        <v>4.5535969456542098E-2</v>
      </c>
      <c r="BI427">
        <v>1.27504681880115E-2</v>
      </c>
    </row>
    <row r="428" spans="1:61" x14ac:dyDescent="0.25">
      <c r="A428" t="s">
        <v>1406</v>
      </c>
      <c r="B428" t="s">
        <v>777</v>
      </c>
      <c r="C428">
        <v>116</v>
      </c>
      <c r="D428">
        <v>6.1633177672413799</v>
      </c>
      <c r="E428">
        <v>714.94486099999995</v>
      </c>
      <c r="F428" t="e">
        <v>#N/A</v>
      </c>
      <c r="G428" t="e">
        <v>#N/A</v>
      </c>
      <c r="H428" t="e">
        <v>#N/A</v>
      </c>
      <c r="I428" t="e">
        <v>#N/A</v>
      </c>
      <c r="J428">
        <v>0.97275863634384396</v>
      </c>
      <c r="K428">
        <v>2.0206319005566301E-2</v>
      </c>
      <c r="L428">
        <v>0.99855732173896705</v>
      </c>
      <c r="M428" t="e">
        <v>#N/A</v>
      </c>
      <c r="N428">
        <v>0.174807934651112</v>
      </c>
      <c r="O428">
        <v>58221.089676746597</v>
      </c>
      <c r="P428" s="1">
        <v>0.12068965517241401</v>
      </c>
      <c r="Q428">
        <v>0.15517241379310301</v>
      </c>
      <c r="R428">
        <v>0.72413793103448298</v>
      </c>
      <c r="S428">
        <v>9</v>
      </c>
      <c r="T428">
        <v>72661.333333333299</v>
      </c>
      <c r="U428" s="1">
        <v>79.438317888888903</v>
      </c>
      <c r="V428">
        <v>181456.10532614199</v>
      </c>
      <c r="W428" s="1">
        <v>0.736627243843054</v>
      </c>
      <c r="X428">
        <v>4.3750492846318802E-2</v>
      </c>
      <c r="Y428">
        <v>0.21962226331062801</v>
      </c>
      <c r="Z428">
        <v>0.263372756156946</v>
      </c>
      <c r="AA428">
        <v>181.45610532614199</v>
      </c>
      <c r="AB428">
        <v>3629.1204280717302</v>
      </c>
      <c r="AC428" s="1">
        <v>393.80937658072099</v>
      </c>
      <c r="AD428">
        <v>157764.50979462799</v>
      </c>
      <c r="AE428" s="1">
        <v>165</v>
      </c>
      <c r="AF428">
        <v>41027.5</v>
      </c>
      <c r="AG428" s="1">
        <v>76605.830965909103</v>
      </c>
      <c r="AH428" s="1">
        <v>19.999971921785299</v>
      </c>
      <c r="AI428">
        <v>19.999995814300199</v>
      </c>
      <c r="AJ428">
        <v>20</v>
      </c>
      <c r="AK428">
        <v>0</v>
      </c>
      <c r="AL428">
        <v>0</v>
      </c>
      <c r="AM428">
        <v>0</v>
      </c>
      <c r="AN428">
        <v>0</v>
      </c>
      <c r="AO428">
        <v>0.59062261221497303</v>
      </c>
      <c r="AP428">
        <v>2160.71604156897</v>
      </c>
      <c r="AQ428" s="1">
        <v>3346.36126575361</v>
      </c>
      <c r="AR428" s="1">
        <v>9212.10433037857</v>
      </c>
      <c r="AS428" s="1">
        <v>909.58536171644801</v>
      </c>
      <c r="AT428" s="1">
        <v>104.519682672424</v>
      </c>
      <c r="AU428" s="1">
        <v>15733.28668209</v>
      </c>
      <c r="AV428" s="1">
        <v>12231.7296560744</v>
      </c>
      <c r="AW428" s="1">
        <v>0.67153710889999996</v>
      </c>
      <c r="AX428">
        <v>3508.6543688437</v>
      </c>
      <c r="AY428" s="1">
        <v>0.19262947080000001</v>
      </c>
      <c r="AZ428">
        <v>719.24641557359996</v>
      </c>
      <c r="BA428">
        <v>3.94875191E-2</v>
      </c>
      <c r="BB428">
        <v>1754.8948535402999</v>
      </c>
      <c r="BC428" s="1">
        <v>9.63459012E-2</v>
      </c>
      <c r="BD428">
        <v>18214.525294031999</v>
      </c>
      <c r="BE428" s="1">
        <v>0.57516590630862297</v>
      </c>
      <c r="BF428">
        <v>0.25162961389077299</v>
      </c>
      <c r="BG428">
        <v>0.11327206432805199</v>
      </c>
      <c r="BH428">
        <v>4.4188655399276001E-2</v>
      </c>
      <c r="BI428">
        <v>1.57437600732762E-2</v>
      </c>
    </row>
    <row r="429" spans="1:61" x14ac:dyDescent="0.25">
      <c r="A429" t="s">
        <v>1580</v>
      </c>
      <c r="B429" t="s">
        <v>956</v>
      </c>
      <c r="C429">
        <v>199</v>
      </c>
      <c r="D429">
        <v>7.4199896884422101</v>
      </c>
      <c r="E429">
        <v>1476.5779480000001</v>
      </c>
      <c r="F429" t="e">
        <v>#N/A</v>
      </c>
      <c r="G429">
        <v>7.0985197974213097E-3</v>
      </c>
      <c r="H429" t="e">
        <v>#N/A</v>
      </c>
      <c r="I429">
        <v>1.67218720917485E-2</v>
      </c>
      <c r="J429">
        <v>0.94597967645512104</v>
      </c>
      <c r="K429">
        <v>2.9214234423239501E-2</v>
      </c>
      <c r="L429">
        <v>0.99927404147883803</v>
      </c>
      <c r="M429" t="e">
        <v>#N/A</v>
      </c>
      <c r="N429">
        <v>0.18496634396232101</v>
      </c>
      <c r="O429">
        <v>59752.574074074102</v>
      </c>
      <c r="P429" s="1">
        <v>0.317460317460317</v>
      </c>
      <c r="Q429">
        <v>0.158730158730159</v>
      </c>
      <c r="R429">
        <v>0.52380952380952395</v>
      </c>
      <c r="S429">
        <v>17</v>
      </c>
      <c r="T429">
        <v>86761.058823529398</v>
      </c>
      <c r="U429" s="1">
        <v>86.857526352941207</v>
      </c>
      <c r="V429">
        <v>147120.94291685801</v>
      </c>
      <c r="W429" s="1">
        <v>0.70808966157195097</v>
      </c>
      <c r="X429">
        <v>0.11190802388964501</v>
      </c>
      <c r="Y429">
        <v>0.18000231453840401</v>
      </c>
      <c r="Z429">
        <v>0.29191033842804898</v>
      </c>
      <c r="AA429">
        <v>147.12094291685801</v>
      </c>
      <c r="AB429">
        <v>2942.4183165438999</v>
      </c>
      <c r="AC429" s="1">
        <v>334.16271092787599</v>
      </c>
      <c r="AD429">
        <v>112527.82364230099</v>
      </c>
      <c r="AE429" s="1">
        <v>62</v>
      </c>
      <c r="AF429">
        <v>35319.5</v>
      </c>
      <c r="AG429" s="1">
        <v>53394.926504363801</v>
      </c>
      <c r="AH429" s="1">
        <v>20</v>
      </c>
      <c r="AI429">
        <v>19.999994799191601</v>
      </c>
      <c r="AJ429">
        <v>20</v>
      </c>
      <c r="AK429">
        <v>0</v>
      </c>
      <c r="AL429">
        <v>0</v>
      </c>
      <c r="AM429">
        <v>0</v>
      </c>
      <c r="AN429">
        <v>0</v>
      </c>
      <c r="AO429">
        <v>0.76853756430098197</v>
      </c>
      <c r="AP429">
        <v>2177.1181564469598</v>
      </c>
      <c r="AQ429" s="1">
        <v>5185.7904693562396</v>
      </c>
      <c r="AR429" s="1">
        <v>10399.206151492701</v>
      </c>
      <c r="AS429" s="1">
        <v>919.94014392527004</v>
      </c>
      <c r="AT429">
        <v>995.72506279905497</v>
      </c>
      <c r="AU429">
        <v>19677.779984020199</v>
      </c>
      <c r="AV429" s="1">
        <v>12418.966263238</v>
      </c>
      <c r="AW429" s="1">
        <v>0.67892194429999997</v>
      </c>
      <c r="AX429">
        <v>2634.0213282823001</v>
      </c>
      <c r="AY429" s="1">
        <v>0.14399708019999999</v>
      </c>
      <c r="AZ429">
        <v>330.6423343829</v>
      </c>
      <c r="BA429">
        <v>1.8075605599999999E-2</v>
      </c>
      <c r="BB429">
        <v>2908.5557489848002</v>
      </c>
      <c r="BC429" s="1">
        <v>0.1590053699</v>
      </c>
      <c r="BD429">
        <v>18292.185674888002</v>
      </c>
      <c r="BE429" s="1">
        <v>0.56070958758899903</v>
      </c>
      <c r="BF429">
        <v>0.311265739851182</v>
      </c>
      <c r="BG429">
        <v>8.7110866978767201E-2</v>
      </c>
      <c r="BH429">
        <v>2.9670919239498699E-2</v>
      </c>
      <c r="BI429">
        <v>1.12428863415528E-2</v>
      </c>
    </row>
    <row r="430" spans="1:61" x14ac:dyDescent="0.25">
      <c r="A430" t="s">
        <v>1730</v>
      </c>
      <c r="B430" t="s">
        <v>1114</v>
      </c>
      <c r="C430">
        <v>80</v>
      </c>
      <c r="D430">
        <v>8.0755516000000007</v>
      </c>
      <c r="E430">
        <v>646.044128</v>
      </c>
      <c r="F430" t="e">
        <v>#N/A</v>
      </c>
      <c r="G430" t="e">
        <v>#N/A</v>
      </c>
      <c r="H430" t="e">
        <v>#N/A</v>
      </c>
      <c r="I430">
        <v>1.7682258737854901E-2</v>
      </c>
      <c r="J430">
        <v>0.93867076525999604</v>
      </c>
      <c r="K430">
        <v>4.3083938938202303E-2</v>
      </c>
      <c r="L430">
        <v>1</v>
      </c>
      <c r="M430" t="e">
        <v>#N/A</v>
      </c>
      <c r="N430">
        <v>0.18451661565948599</v>
      </c>
      <c r="O430">
        <v>59150.445544554503</v>
      </c>
      <c r="P430" s="1">
        <v>0.15094339622641501</v>
      </c>
      <c r="Q430">
        <v>0.20754716981132099</v>
      </c>
      <c r="R430">
        <v>0.64150943396226401</v>
      </c>
      <c r="S430">
        <v>14</v>
      </c>
      <c r="T430">
        <v>53173.5</v>
      </c>
      <c r="U430" s="1">
        <v>46.146009142857103</v>
      </c>
      <c r="V430">
        <v>197063.31886976</v>
      </c>
      <c r="W430" s="1">
        <v>0.62776518400522796</v>
      </c>
      <c r="X430">
        <v>0.145079945582335</v>
      </c>
      <c r="Y430">
        <v>0.22715487041243701</v>
      </c>
      <c r="Z430">
        <v>0.37223481599477198</v>
      </c>
      <c r="AA430">
        <v>197.06331886976</v>
      </c>
      <c r="AB430">
        <v>4323.4554404927603</v>
      </c>
      <c r="AC430" s="1">
        <v>430.91643114508702</v>
      </c>
      <c r="AD430">
        <v>163855.97839427899</v>
      </c>
      <c r="AE430" s="1">
        <v>199</v>
      </c>
      <c r="AF430">
        <v>39732</v>
      </c>
      <c r="AG430" s="1">
        <v>59687.5681352459</v>
      </c>
      <c r="AH430" s="1">
        <v>26.999994813179399</v>
      </c>
      <c r="AI430">
        <v>19.9999899902142</v>
      </c>
      <c r="AJ430">
        <v>22.407955232058299</v>
      </c>
      <c r="AK430">
        <v>0.5</v>
      </c>
      <c r="AL430">
        <v>0.35364299999999999</v>
      </c>
      <c r="AM430">
        <v>0.47272700000000001</v>
      </c>
      <c r="AN430">
        <v>0</v>
      </c>
      <c r="AO430" s="1">
        <v>0.70828803571518695</v>
      </c>
      <c r="AP430">
        <v>2635.6012015327901</v>
      </c>
      <c r="AQ430" s="1">
        <v>3690.7566320299402</v>
      </c>
      <c r="AR430" s="1">
        <v>8927.9556612578599</v>
      </c>
      <c r="AS430" s="1">
        <v>935.20416611541498</v>
      </c>
      <c r="AT430">
        <v>330.61927311565898</v>
      </c>
      <c r="AU430">
        <v>16520.136934051701</v>
      </c>
      <c r="AV430" s="1">
        <v>11724.908251160399</v>
      </c>
      <c r="AW430" s="1">
        <v>0.62771234919999996</v>
      </c>
      <c r="AX430">
        <v>4029.8734013046001</v>
      </c>
      <c r="AY430" s="1">
        <v>0.21574593559999999</v>
      </c>
      <c r="AZ430">
        <v>544.96101134749995</v>
      </c>
      <c r="BA430">
        <v>2.91753888E-2</v>
      </c>
      <c r="BB430">
        <v>2379.0490872105001</v>
      </c>
      <c r="BC430">
        <v>0.12736632640000001</v>
      </c>
      <c r="BD430">
        <v>18678.791751023</v>
      </c>
      <c r="BE430" s="1">
        <v>0.50298921357993698</v>
      </c>
      <c r="BF430">
        <v>0.28761209362145002</v>
      </c>
      <c r="BG430">
        <v>0.157674358710261</v>
      </c>
      <c r="BH430">
        <v>3.6874166285835001E-2</v>
      </c>
      <c r="BI430">
        <v>1.48501678025165E-2</v>
      </c>
    </row>
    <row r="431" spans="1:61" x14ac:dyDescent="0.25">
      <c r="A431" t="s">
        <v>1566</v>
      </c>
      <c r="B431" t="s">
        <v>942</v>
      </c>
      <c r="C431">
        <v>53</v>
      </c>
      <c r="D431">
        <v>18.483502018867899</v>
      </c>
      <c r="E431">
        <v>979.62560699999995</v>
      </c>
      <c r="F431" t="e">
        <v>#N/A</v>
      </c>
      <c r="G431" t="e">
        <v>#N/A</v>
      </c>
      <c r="H431" t="e">
        <v>#N/A</v>
      </c>
      <c r="I431" t="e">
        <v>#N/A</v>
      </c>
      <c r="J431">
        <v>0.97574685931669203</v>
      </c>
      <c r="K431">
        <v>1.1527514245120499E-2</v>
      </c>
      <c r="L431">
        <v>5.2506030142257402E-2</v>
      </c>
      <c r="M431" t="e">
        <v>#N/A</v>
      </c>
      <c r="N431">
        <v>0.1073840349725</v>
      </c>
      <c r="O431">
        <v>67399.846756152096</v>
      </c>
      <c r="P431" s="1">
        <v>0.191176470588235</v>
      </c>
      <c r="Q431">
        <v>0.17647058823529399</v>
      </c>
      <c r="R431">
        <v>0.63235294117647101</v>
      </c>
      <c r="S431">
        <v>6.37</v>
      </c>
      <c r="T431">
        <v>83693.8775510204</v>
      </c>
      <c r="U431" s="1">
        <v>153.787379434851</v>
      </c>
      <c r="V431">
        <v>212345.429226821</v>
      </c>
      <c r="W431" s="1">
        <v>0.93690687515016702</v>
      </c>
      <c r="X431">
        <v>4.5644912662313297E-2</v>
      </c>
      <c r="Y431">
        <v>1.7448212187520198E-2</v>
      </c>
      <c r="Z431">
        <v>6.3093124849833399E-2</v>
      </c>
      <c r="AA431">
        <v>212.34542922682101</v>
      </c>
      <c r="AB431">
        <v>5478.5072599679397</v>
      </c>
      <c r="AC431" s="1">
        <v>623.48089477820304</v>
      </c>
      <c r="AD431">
        <v>167195.99941370299</v>
      </c>
      <c r="AE431" s="1">
        <v>208</v>
      </c>
      <c r="AF431">
        <v>57360</v>
      </c>
      <c r="AG431" s="1">
        <v>106709.463125322</v>
      </c>
      <c r="AH431" s="1">
        <v>25.799545950473298</v>
      </c>
      <c r="AI431">
        <v>25.799995843904199</v>
      </c>
      <c r="AJ431">
        <v>25.7997621908771</v>
      </c>
      <c r="AK431">
        <v>1.8</v>
      </c>
      <c r="AL431">
        <v>0.92251000000000005</v>
      </c>
      <c r="AM431">
        <v>1.315194</v>
      </c>
      <c r="AN431">
        <v>597.57792754390505</v>
      </c>
      <c r="AO431" s="1">
        <v>0.97023449460510303</v>
      </c>
      <c r="AP431">
        <v>1295.2769618648799</v>
      </c>
      <c r="AQ431" s="1">
        <v>1710.37418583935</v>
      </c>
      <c r="AR431" s="1">
        <v>7980.1465010091297</v>
      </c>
      <c r="AS431" s="1">
        <v>434.12737168272099</v>
      </c>
      <c r="AT431">
        <v>521.164357435993</v>
      </c>
      <c r="AU431">
        <v>11941.089377832101</v>
      </c>
      <c r="AV431" s="1">
        <v>8939.0162449944</v>
      </c>
      <c r="AW431" s="1">
        <v>0.54077273560000005</v>
      </c>
      <c r="AX431">
        <v>5600.2532393672</v>
      </c>
      <c r="AY431" s="1">
        <v>0.33879167249999997</v>
      </c>
      <c r="AZ431">
        <v>1518.2841120666001</v>
      </c>
      <c r="BA431">
        <v>9.1849777399999999E-2</v>
      </c>
      <c r="BB431">
        <v>472.52578260080003</v>
      </c>
      <c r="BC431" s="1">
        <v>2.8585814500000001E-2</v>
      </c>
      <c r="BD431">
        <v>16530.079379029001</v>
      </c>
      <c r="BE431" s="1">
        <v>0.60541273131003304</v>
      </c>
      <c r="BF431">
        <v>0.23511492966658701</v>
      </c>
      <c r="BG431">
        <v>0.10725754363762501</v>
      </c>
      <c r="BH431">
        <v>3.9500671404160498E-2</v>
      </c>
      <c r="BI431">
        <v>1.27141239815943E-2</v>
      </c>
    </row>
    <row r="432" spans="1:61" x14ac:dyDescent="0.25">
      <c r="A432" t="s">
        <v>1666</v>
      </c>
      <c r="B432" t="s">
        <v>1047</v>
      </c>
      <c r="C432">
        <v>161</v>
      </c>
      <c r="D432">
        <v>5.7512148695652199</v>
      </c>
      <c r="E432">
        <v>925.94559400000003</v>
      </c>
      <c r="F432">
        <v>1.3601702601406701E-2</v>
      </c>
      <c r="G432">
        <v>1.1262018438559099E-2</v>
      </c>
      <c r="H432" t="e">
        <v>#N/A</v>
      </c>
      <c r="I432">
        <v>1.9963626497666E-2</v>
      </c>
      <c r="J432">
        <v>0.93789577829641502</v>
      </c>
      <c r="K432">
        <v>1.72768741659531E-2</v>
      </c>
      <c r="L432">
        <v>0.331093156666521</v>
      </c>
      <c r="M432" t="e">
        <v>#N/A</v>
      </c>
      <c r="N432">
        <v>0.12061587263939701</v>
      </c>
      <c r="O432">
        <v>63537.625790966602</v>
      </c>
      <c r="P432" s="1">
        <v>0.206349206349206</v>
      </c>
      <c r="Q432">
        <v>0.19047619047618999</v>
      </c>
      <c r="R432">
        <v>0.60317460317460303</v>
      </c>
      <c r="S432">
        <v>10</v>
      </c>
      <c r="T432">
        <v>79989</v>
      </c>
      <c r="U432" s="1">
        <v>92.594559399999994</v>
      </c>
      <c r="V432">
        <v>273883.60789586499</v>
      </c>
      <c r="W432" s="1">
        <v>0.93861088735658005</v>
      </c>
      <c r="X432">
        <v>3.4105421848750601E-2</v>
      </c>
      <c r="Y432">
        <v>2.7283690794669399E-2</v>
      </c>
      <c r="Z432">
        <v>6.138911264342E-2</v>
      </c>
      <c r="AA432">
        <v>273.883607895865</v>
      </c>
      <c r="AB432">
        <v>5580.0330316167601</v>
      </c>
      <c r="AC432" s="1">
        <v>736.04212214654103</v>
      </c>
      <c r="AD432">
        <v>188131.59307807099</v>
      </c>
      <c r="AE432" s="1">
        <v>285</v>
      </c>
      <c r="AF432">
        <v>40620</v>
      </c>
      <c r="AG432" s="1">
        <v>63167.807664497501</v>
      </c>
      <c r="AH432" s="1">
        <v>30.369783702693098</v>
      </c>
      <c r="AI432">
        <v>19.999990757582498</v>
      </c>
      <c r="AJ432">
        <v>22.662957644539699</v>
      </c>
      <c r="AK432">
        <v>2</v>
      </c>
      <c r="AL432">
        <v>1.109332</v>
      </c>
      <c r="AM432">
        <v>1.5267580000000001</v>
      </c>
      <c r="AN432">
        <v>1794.5296794619201</v>
      </c>
      <c r="AO432" s="1">
        <v>1.85618527755513</v>
      </c>
      <c r="AP432">
        <v>2100.6974843923699</v>
      </c>
      <c r="AQ432" s="1">
        <v>3055.7604986022502</v>
      </c>
      <c r="AR432" s="1">
        <v>10285.806014645799</v>
      </c>
      <c r="AS432" s="1">
        <v>326.76617498975901</v>
      </c>
      <c r="AT432">
        <v>0.75847868875976299</v>
      </c>
      <c r="AU432">
        <v>15769.788651319001</v>
      </c>
      <c r="AV432" s="1">
        <v>8724.1216608631003</v>
      </c>
      <c r="AW432" s="1">
        <v>0.49409287079999997</v>
      </c>
      <c r="AX432">
        <v>6620.9019265625002</v>
      </c>
      <c r="AY432" s="1">
        <v>0.37497648099999997</v>
      </c>
      <c r="AZ432">
        <v>1566.3524255017001</v>
      </c>
      <c r="BA432">
        <v>8.8710771899999999E-2</v>
      </c>
      <c r="BB432">
        <v>745.46985000220002</v>
      </c>
      <c r="BC432" s="1">
        <v>4.2219876400000002E-2</v>
      </c>
      <c r="BD432">
        <v>17656.845862929498</v>
      </c>
      <c r="BE432" s="1">
        <v>0.56569588616878497</v>
      </c>
      <c r="BF432">
        <v>0.22331136026454099</v>
      </c>
      <c r="BG432">
        <v>9.8841164588643907E-2</v>
      </c>
      <c r="BH432">
        <v>4.5385370591563098E-2</v>
      </c>
      <c r="BI432">
        <v>6.6766218386467194E-2</v>
      </c>
    </row>
    <row r="433" spans="1:61" x14ac:dyDescent="0.25">
      <c r="A433" t="s">
        <v>1743</v>
      </c>
      <c r="B433" t="s">
        <v>1127</v>
      </c>
      <c r="C433">
        <v>50</v>
      </c>
      <c r="D433">
        <v>19.691011060000001</v>
      </c>
      <c r="E433">
        <v>984.55055300000004</v>
      </c>
      <c r="F433" t="e">
        <v>#N/A</v>
      </c>
      <c r="G433" t="e">
        <v>#N/A</v>
      </c>
      <c r="H433" t="e">
        <v>#N/A</v>
      </c>
      <c r="I433">
        <v>2.1337378301648599E-2</v>
      </c>
      <c r="J433">
        <v>0.966560667825071</v>
      </c>
      <c r="K433" t="e">
        <v>#N/A</v>
      </c>
      <c r="L433">
        <v>9.0734649529981407E-2</v>
      </c>
      <c r="M433" t="e">
        <v>#N/A</v>
      </c>
      <c r="N433">
        <v>7.5338651884014896E-2</v>
      </c>
      <c r="O433">
        <v>68682.869839200401</v>
      </c>
      <c r="P433" s="1">
        <v>0.140845070422535</v>
      </c>
      <c r="Q433">
        <v>0.12676056338028199</v>
      </c>
      <c r="R433">
        <v>0.73239436619718301</v>
      </c>
      <c r="S433">
        <v>8</v>
      </c>
      <c r="T433">
        <v>79546.625</v>
      </c>
      <c r="U433" s="1">
        <v>123.068819125</v>
      </c>
      <c r="V433">
        <v>226465.21229469101</v>
      </c>
      <c r="W433" s="1">
        <v>0.90394312686953604</v>
      </c>
      <c r="X433">
        <v>7.5111569476035506E-2</v>
      </c>
      <c r="Y433">
        <v>2.0945303654428701E-2</v>
      </c>
      <c r="Z433">
        <v>9.6056873130464293E-2</v>
      </c>
      <c r="AA433">
        <v>226.46521229469101</v>
      </c>
      <c r="AB433">
        <v>5576.8492367095296</v>
      </c>
      <c r="AC433" s="1">
        <v>602.77606689841502</v>
      </c>
      <c r="AD433">
        <v>177521.080471352</v>
      </c>
      <c r="AE433" s="1">
        <v>253</v>
      </c>
      <c r="AF433">
        <v>55540</v>
      </c>
      <c r="AG433" s="1">
        <v>136882.55849889599</v>
      </c>
      <c r="AH433" s="1">
        <v>28.5437142673604</v>
      </c>
      <c r="AI433">
        <v>24.541839678779802</v>
      </c>
      <c r="AJ433">
        <v>24.5414799705745</v>
      </c>
      <c r="AK433">
        <v>1.21</v>
      </c>
      <c r="AL433">
        <v>0.61412</v>
      </c>
      <c r="AM433">
        <v>1.0342629999999999</v>
      </c>
      <c r="AN433">
        <v>0</v>
      </c>
      <c r="AO433">
        <v>0.58922965380953296</v>
      </c>
      <c r="AP433">
        <v>1306.54253972066</v>
      </c>
      <c r="AQ433" s="1">
        <v>2252.96404866272</v>
      </c>
      <c r="AR433" s="1">
        <v>7910.5596114575601</v>
      </c>
      <c r="AS433" s="1">
        <v>391.46800418281799</v>
      </c>
      <c r="AT433">
        <v>251.952110782066</v>
      </c>
      <c r="AU433">
        <v>12113.486314805799</v>
      </c>
      <c r="AV433" s="1">
        <v>7031.6125313780003</v>
      </c>
      <c r="AW433" s="1">
        <v>0.51522484840000005</v>
      </c>
      <c r="AX433">
        <v>4765.8848706695999</v>
      </c>
      <c r="AY433" s="1">
        <v>0.34920899</v>
      </c>
      <c r="AZ433">
        <v>1092.8546366836999</v>
      </c>
      <c r="BA433">
        <v>8.0076349800000002E-2</v>
      </c>
      <c r="BB433">
        <v>757.30597594129995</v>
      </c>
      <c r="BC433" s="1">
        <v>5.5489811899999998E-2</v>
      </c>
      <c r="BD433">
        <v>13647.658014672599</v>
      </c>
      <c r="BE433" s="1">
        <v>0.58042502662125195</v>
      </c>
      <c r="BF433">
        <v>0.237259390484829</v>
      </c>
      <c r="BG433">
        <v>0.115943577278462</v>
      </c>
      <c r="BH433">
        <v>2.7806199598008199E-2</v>
      </c>
      <c r="BI433">
        <v>3.8565806017449099E-2</v>
      </c>
    </row>
    <row r="434" spans="1:61" x14ac:dyDescent="0.25">
      <c r="A434" t="s">
        <v>1441</v>
      </c>
      <c r="B434" t="s">
        <v>813</v>
      </c>
      <c r="C434">
        <v>61</v>
      </c>
      <c r="D434">
        <v>14.9510466557377</v>
      </c>
      <c r="E434">
        <v>912.01384599999994</v>
      </c>
      <c r="F434" t="e">
        <v>#N/A</v>
      </c>
      <c r="G434" t="e">
        <v>#N/A</v>
      </c>
      <c r="H434" t="e">
        <v>#N/A</v>
      </c>
      <c r="I434">
        <v>2.8744774268574198E-2</v>
      </c>
      <c r="J434">
        <v>0.96387757910828997</v>
      </c>
      <c r="K434" t="e">
        <v>#N/A</v>
      </c>
      <c r="L434">
        <v>0.112546066968561</v>
      </c>
      <c r="M434" t="e">
        <v>#N/A</v>
      </c>
      <c r="N434">
        <v>7.2078270570092196E-2</v>
      </c>
      <c r="O434">
        <v>67479.487954110897</v>
      </c>
      <c r="P434" s="1">
        <v>0.194444444444444</v>
      </c>
      <c r="Q434">
        <v>0.125</v>
      </c>
      <c r="R434">
        <v>0.68055555555555602</v>
      </c>
      <c r="S434">
        <v>5</v>
      </c>
      <c r="T434">
        <v>100702.6</v>
      </c>
      <c r="U434" s="1">
        <v>182.40276919999999</v>
      </c>
      <c r="V434">
        <v>217194.31220126501</v>
      </c>
      <c r="W434" s="1">
        <v>0.89686967492917902</v>
      </c>
      <c r="X434">
        <v>7.8967774414337499E-2</v>
      </c>
      <c r="Y434">
        <v>2.41625506564834E-2</v>
      </c>
      <c r="Z434">
        <v>0.103130325070821</v>
      </c>
      <c r="AA434">
        <v>217.19431220126501</v>
      </c>
      <c r="AB434">
        <v>4376.4280745360502</v>
      </c>
      <c r="AC434" s="1">
        <v>489.11768385586498</v>
      </c>
      <c r="AD434">
        <v>158932.97540462</v>
      </c>
      <c r="AE434" s="1">
        <v>170</v>
      </c>
      <c r="AF434">
        <v>49851.5</v>
      </c>
      <c r="AG434" s="1">
        <v>123829.548338369</v>
      </c>
      <c r="AH434" s="1">
        <v>27.784138631320801</v>
      </c>
      <c r="AI434">
        <v>19.957357975450599</v>
      </c>
      <c r="AJ434">
        <v>19.9998465695836</v>
      </c>
      <c r="AK434">
        <v>0</v>
      </c>
      <c r="AL434">
        <v>0</v>
      </c>
      <c r="AM434">
        <v>0</v>
      </c>
      <c r="AN434">
        <v>4331.3547018232402</v>
      </c>
      <c r="AO434" s="1">
        <v>1.2541658065500301</v>
      </c>
      <c r="AP434">
        <v>1599.1735721959701</v>
      </c>
      <c r="AQ434" s="1">
        <v>2119.1706337318001</v>
      </c>
      <c r="AR434" s="1">
        <v>9212.1867084022306</v>
      </c>
      <c r="AS434" s="1">
        <v>299.107531312633</v>
      </c>
      <c r="AT434">
        <v>525.01129462019196</v>
      </c>
      <c r="AU434">
        <v>13754.649740262799</v>
      </c>
      <c r="AV434" s="1">
        <v>8073.7832374104</v>
      </c>
      <c r="AW434" s="1">
        <v>0.44844785469999998</v>
      </c>
      <c r="AX434">
        <v>7842.3654696611002</v>
      </c>
      <c r="AY434" s="1">
        <v>0.4355940539</v>
      </c>
      <c r="AZ434">
        <v>1612.1717389338</v>
      </c>
      <c r="BA434">
        <v>8.9545995500000003E-2</v>
      </c>
      <c r="BB434">
        <v>475.51913763930003</v>
      </c>
      <c r="BC434" s="1">
        <v>2.6412095900000002E-2</v>
      </c>
      <c r="BD434">
        <v>18003.8395836446</v>
      </c>
      <c r="BE434" s="1">
        <v>0.56360083196662103</v>
      </c>
      <c r="BF434">
        <v>0.25092781941541797</v>
      </c>
      <c r="BG434">
        <v>5.4021534965159303E-2</v>
      </c>
      <c r="BH434">
        <v>3.6529594286724101E-2</v>
      </c>
      <c r="BI434">
        <v>9.4920219366077793E-2</v>
      </c>
    </row>
    <row r="435" spans="1:61" x14ac:dyDescent="0.25">
      <c r="A435" t="s">
        <v>1306</v>
      </c>
      <c r="B435" t="s">
        <v>669</v>
      </c>
      <c r="C435">
        <v>34</v>
      </c>
      <c r="D435">
        <v>58.4493580882353</v>
      </c>
      <c r="E435">
        <v>1987.2781749999999</v>
      </c>
      <c r="F435">
        <v>3.3946087662633302E-2</v>
      </c>
      <c r="G435">
        <v>4.1779621943746702E-2</v>
      </c>
      <c r="H435" t="e">
        <v>#N/A</v>
      </c>
      <c r="I435">
        <v>4.20156451542276E-2</v>
      </c>
      <c r="J435">
        <v>0.837710030891053</v>
      </c>
      <c r="K435">
        <v>4.3530006249557898E-2</v>
      </c>
      <c r="L435">
        <v>0.41384391968129702</v>
      </c>
      <c r="M435">
        <v>0.183000730167825</v>
      </c>
      <c r="N435">
        <v>8.6146198292232801E-2</v>
      </c>
      <c r="O435">
        <v>65118.0043763676</v>
      </c>
      <c r="P435" s="1">
        <v>0.25</v>
      </c>
      <c r="Q435">
        <v>0.21551724137931</v>
      </c>
      <c r="R435">
        <v>0.53448275862068995</v>
      </c>
      <c r="S435">
        <v>19.7</v>
      </c>
      <c r="T435">
        <v>76410.913705583793</v>
      </c>
      <c r="U435" s="1">
        <v>100.877064720812</v>
      </c>
      <c r="V435">
        <v>106593.285562551</v>
      </c>
      <c r="W435" s="1">
        <v>0.87394700602854603</v>
      </c>
      <c r="X435">
        <v>9.17738903616859E-2</v>
      </c>
      <c r="Y435">
        <v>3.4279103609767998E-2</v>
      </c>
      <c r="Z435">
        <v>0.126052993971454</v>
      </c>
      <c r="AA435">
        <v>106.593285562551</v>
      </c>
      <c r="AB435">
        <v>2546.9962200938498</v>
      </c>
      <c r="AC435" s="1">
        <v>650.26311175585704</v>
      </c>
      <c r="AD435">
        <v>96240.563701360399</v>
      </c>
      <c r="AE435" s="1">
        <v>40</v>
      </c>
      <c r="AF435">
        <v>51052.5</v>
      </c>
      <c r="AG435" s="1">
        <v>86928.426610751005</v>
      </c>
      <c r="AH435" s="1">
        <v>49.229896327960603</v>
      </c>
      <c r="AI435">
        <v>22.804699478157499</v>
      </c>
      <c r="AJ435">
        <v>24.809585756752298</v>
      </c>
      <c r="AK435">
        <v>4</v>
      </c>
      <c r="AL435">
        <v>2.967174</v>
      </c>
      <c r="AM435">
        <v>3.6625899999999998</v>
      </c>
      <c r="AN435">
        <v>1390.0411702553899</v>
      </c>
      <c r="AO435">
        <v>0.615359189109701</v>
      </c>
      <c r="AP435">
        <v>1690.2892419678501</v>
      </c>
      <c r="AQ435" s="1">
        <v>2103.9527946307799</v>
      </c>
      <c r="AR435" s="1">
        <v>7256.0037398891</v>
      </c>
      <c r="AS435" s="1">
        <v>742.945536550263</v>
      </c>
      <c r="AT435">
        <v>411.51375297522202</v>
      </c>
      <c r="AU435">
        <v>12204.705066013201</v>
      </c>
      <c r="AV435" s="1">
        <v>7075.1675439451001</v>
      </c>
      <c r="AW435" s="1">
        <v>0.51573027890000001</v>
      </c>
      <c r="AX435">
        <v>3648.3281788487002</v>
      </c>
      <c r="AY435" s="1">
        <v>0.2659376329</v>
      </c>
      <c r="AZ435">
        <v>2645.7562412738998</v>
      </c>
      <c r="BA435">
        <v>0.19285714379999999</v>
      </c>
      <c r="BB435">
        <v>349.48403634179999</v>
      </c>
      <c r="BC435" s="1">
        <v>2.5474944400000001E-2</v>
      </c>
      <c r="BD435">
        <v>13718.736000409501</v>
      </c>
      <c r="BE435" s="1">
        <v>0.52760772386463906</v>
      </c>
      <c r="BF435">
        <v>0.21309203557787099</v>
      </c>
      <c r="BG435">
        <v>0.20355683289972801</v>
      </c>
      <c r="BH435">
        <v>3.9630740349723602E-2</v>
      </c>
      <c r="BI435">
        <v>1.61126673080376E-2</v>
      </c>
    </row>
    <row r="436" spans="1:61" x14ac:dyDescent="0.25">
      <c r="A436" t="s">
        <v>1582</v>
      </c>
      <c r="B436" t="s">
        <v>958</v>
      </c>
      <c r="C436">
        <v>121</v>
      </c>
      <c r="D436">
        <v>10.6809764132231</v>
      </c>
      <c r="E436">
        <v>1292.398146</v>
      </c>
      <c r="F436" t="e">
        <v>#N/A</v>
      </c>
      <c r="G436" t="e">
        <v>#N/A</v>
      </c>
      <c r="H436" t="e">
        <v>#N/A</v>
      </c>
      <c r="I436">
        <v>1.5643253244499299E-2</v>
      </c>
      <c r="J436">
        <v>0.95542604928562302</v>
      </c>
      <c r="K436">
        <v>1.5176791768977601E-2</v>
      </c>
      <c r="L436">
        <v>0.234373296730811</v>
      </c>
      <c r="M436" t="e">
        <v>#N/A</v>
      </c>
      <c r="N436">
        <v>0.12526820445681</v>
      </c>
      <c r="O436">
        <v>76361.8553753093</v>
      </c>
      <c r="P436" s="1">
        <v>0.16049382716049401</v>
      </c>
      <c r="Q436">
        <v>9.8765432098765399E-2</v>
      </c>
      <c r="R436">
        <v>0.74074074074074103</v>
      </c>
      <c r="S436">
        <v>10.01</v>
      </c>
      <c r="T436">
        <v>90579.720279720306</v>
      </c>
      <c r="U436" s="1">
        <v>129.11070389610401</v>
      </c>
      <c r="V436">
        <v>269738.285433907</v>
      </c>
      <c r="W436" s="1">
        <v>0.93949704606240203</v>
      </c>
      <c r="X436">
        <v>1.82546212341003E-2</v>
      </c>
      <c r="Y436">
        <v>4.2248332703497302E-2</v>
      </c>
      <c r="Z436">
        <v>6.0502953937597602E-2</v>
      </c>
      <c r="AA436">
        <v>269.73828543390698</v>
      </c>
      <c r="AB436">
        <v>5631.9184784717299</v>
      </c>
      <c r="AC436" s="1">
        <v>820.81779773769495</v>
      </c>
      <c r="AD436">
        <v>213627.63648340301</v>
      </c>
      <c r="AE436" s="1">
        <v>377</v>
      </c>
      <c r="AF436">
        <v>54981</v>
      </c>
      <c r="AG436" s="1">
        <v>110070.11592145701</v>
      </c>
      <c r="AH436" s="1">
        <v>37.999994568228502</v>
      </c>
      <c r="AI436">
        <v>19.9976477583464</v>
      </c>
      <c r="AJ436">
        <v>26.6249510900054</v>
      </c>
      <c r="AK436">
        <v>1.3</v>
      </c>
      <c r="AL436">
        <v>0.79708599999999996</v>
      </c>
      <c r="AM436">
        <v>1.2786409999999999</v>
      </c>
      <c r="AN436">
        <v>3998.7503123514998</v>
      </c>
      <c r="AO436" s="1">
        <v>0.93959722551462699</v>
      </c>
      <c r="AP436">
        <v>2699.3429701190498</v>
      </c>
      <c r="AQ436" s="1">
        <v>2850.3521622971998</v>
      </c>
      <c r="AR436" s="1">
        <v>8023.16425638079</v>
      </c>
      <c r="AS436" s="1">
        <v>642.03258304581402</v>
      </c>
      <c r="AT436">
        <v>623.24789964531499</v>
      </c>
      <c r="AU436">
        <v>14838.1398714882</v>
      </c>
      <c r="AV436" s="1">
        <v>5235.4555720778999</v>
      </c>
      <c r="AW436" s="1">
        <v>0.3234802369</v>
      </c>
      <c r="AX436">
        <v>9099.4267726171001</v>
      </c>
      <c r="AY436" s="1">
        <v>0.56222131720000001</v>
      </c>
      <c r="AZ436">
        <v>1269.8527519892</v>
      </c>
      <c r="BA436">
        <v>7.8459699100000002E-2</v>
      </c>
      <c r="BB436">
        <v>580.04213148899998</v>
      </c>
      <c r="BC436" s="1">
        <v>3.58387467E-2</v>
      </c>
      <c r="BD436">
        <v>16184.7772281732</v>
      </c>
      <c r="BE436" s="1">
        <v>0.502788302069061</v>
      </c>
      <c r="BF436">
        <v>0.23482671569213401</v>
      </c>
      <c r="BG436">
        <v>0.14045702299823101</v>
      </c>
      <c r="BH436">
        <v>2.68300299814609E-2</v>
      </c>
      <c r="BI436">
        <v>9.5097929259112896E-2</v>
      </c>
    </row>
    <row r="437" spans="1:61" x14ac:dyDescent="0.25">
      <c r="A437" t="s">
        <v>1621</v>
      </c>
      <c r="B437" t="s">
        <v>997</v>
      </c>
      <c r="C437">
        <v>40</v>
      </c>
      <c r="D437">
        <v>14.99765665</v>
      </c>
      <c r="E437">
        <v>599.90626599999996</v>
      </c>
      <c r="F437" t="e">
        <v>#N/A</v>
      </c>
      <c r="G437" t="e">
        <v>#N/A</v>
      </c>
      <c r="H437" t="e">
        <v>#N/A</v>
      </c>
      <c r="I437" t="e">
        <v>#N/A</v>
      </c>
      <c r="J437">
        <v>0.95635917333579501</v>
      </c>
      <c r="K437">
        <v>2.14095491718201E-2</v>
      </c>
      <c r="L437">
        <v>0.22742923633551701</v>
      </c>
      <c r="M437" t="e">
        <v>#N/A</v>
      </c>
      <c r="N437">
        <v>6.1909101441264401E-2</v>
      </c>
      <c r="O437">
        <v>67760.578761061901</v>
      </c>
      <c r="P437" s="1">
        <v>0.18421052631578899</v>
      </c>
      <c r="Q437">
        <v>0.23684210526315799</v>
      </c>
      <c r="R437">
        <v>0.57894736842105299</v>
      </c>
      <c r="S437">
        <v>3.75</v>
      </c>
      <c r="T437">
        <v>109798.39999999999</v>
      </c>
      <c r="U437" s="1">
        <v>159.97500426666701</v>
      </c>
      <c r="V437">
        <v>177810.21143726501</v>
      </c>
      <c r="W437" s="1">
        <v>0.95458175189037198</v>
      </c>
      <c r="X437">
        <v>1.48030185959505E-2</v>
      </c>
      <c r="Y437">
        <v>3.0615229513677102E-2</v>
      </c>
      <c r="Z437">
        <v>4.54182481096276E-2</v>
      </c>
      <c r="AA437">
        <v>177.810211437265</v>
      </c>
      <c r="AB437">
        <v>3643.3741800589901</v>
      </c>
      <c r="AC437" s="1">
        <v>580.03264796704104</v>
      </c>
      <c r="AD437">
        <v>157312.66321170001</v>
      </c>
      <c r="AE437" s="1">
        <v>162</v>
      </c>
      <c r="AF437">
        <v>47527</v>
      </c>
      <c r="AG437" s="1">
        <v>82809.768454258694</v>
      </c>
      <c r="AH437" s="1">
        <v>35.793441548698397</v>
      </c>
      <c r="AI437">
        <v>19.997079294693901</v>
      </c>
      <c r="AJ437">
        <v>20.642419713368302</v>
      </c>
      <c r="AK437">
        <v>2</v>
      </c>
      <c r="AL437">
        <v>1.22664</v>
      </c>
      <c r="AM437">
        <v>1.943133</v>
      </c>
      <c r="AN437">
        <v>4078.9575116723299</v>
      </c>
      <c r="AO437" s="1">
        <v>1.4741948041418</v>
      </c>
      <c r="AP437">
        <v>2530.7445446819202</v>
      </c>
      <c r="AQ437" s="1">
        <v>3453.8283352419598</v>
      </c>
      <c r="AR437" s="1">
        <v>8781.1846426021493</v>
      </c>
      <c r="AS437" s="1">
        <v>314.916247265869</v>
      </c>
      <c r="AT437">
        <v>443.52058826470102</v>
      </c>
      <c r="AU437">
        <v>15524.1943580566</v>
      </c>
      <c r="AV437" s="1">
        <v>9671.9621486389005</v>
      </c>
      <c r="AW437" s="1">
        <v>0.49253896959999999</v>
      </c>
      <c r="AX437">
        <v>7459.7542374558998</v>
      </c>
      <c r="AY437" s="1">
        <v>0.3798835861</v>
      </c>
      <c r="AZ437">
        <v>1608.1996074737001</v>
      </c>
      <c r="BA437">
        <v>8.1896616800000002E-2</v>
      </c>
      <c r="BB437">
        <v>897.03203431659995</v>
      </c>
      <c r="BC437" s="1">
        <v>4.5680827399999999E-2</v>
      </c>
      <c r="BD437">
        <v>19636.948027885101</v>
      </c>
      <c r="BE437" s="1">
        <v>0.54548673866554098</v>
      </c>
      <c r="BF437">
        <v>0.24600166043614399</v>
      </c>
      <c r="BG437">
        <v>9.4202932348887505E-2</v>
      </c>
      <c r="BH437">
        <v>6.9945406165535198E-2</v>
      </c>
      <c r="BI437">
        <v>4.4363262383891898E-2</v>
      </c>
    </row>
    <row r="438" spans="1:61" x14ac:dyDescent="0.25">
      <c r="A438" t="s">
        <v>1753</v>
      </c>
      <c r="B438" t="s">
        <v>1138</v>
      </c>
      <c r="C438">
        <v>546</v>
      </c>
      <c r="D438">
        <v>3.3814706501831502</v>
      </c>
      <c r="E438">
        <v>1846.2829750000001</v>
      </c>
      <c r="F438" t="e">
        <v>#N/A</v>
      </c>
      <c r="G438" t="e">
        <v>#N/A</v>
      </c>
      <c r="H438" t="e">
        <v>#N/A</v>
      </c>
      <c r="I438">
        <v>1.21958645632614E-2</v>
      </c>
      <c r="J438">
        <v>0.96504100123666703</v>
      </c>
      <c r="K438">
        <v>1.39193982137297E-2</v>
      </c>
      <c r="L438">
        <v>0.56923849704391405</v>
      </c>
      <c r="M438" t="e">
        <v>#N/A</v>
      </c>
      <c r="N438">
        <v>0.19626435441283499</v>
      </c>
      <c r="O438">
        <v>63985.7224889391</v>
      </c>
      <c r="P438" s="1">
        <v>0.157407407407407</v>
      </c>
      <c r="Q438">
        <v>0.180555555555556</v>
      </c>
      <c r="R438">
        <v>0.66203703703703698</v>
      </c>
      <c r="S438">
        <v>28</v>
      </c>
      <c r="T438">
        <v>83558.821428571406</v>
      </c>
      <c r="U438" s="1">
        <v>65.938677678571395</v>
      </c>
      <c r="V438">
        <v>785182.19017862098</v>
      </c>
      <c r="W438" s="1">
        <v>0.27942236256480502</v>
      </c>
      <c r="X438">
        <v>0.154611939525402</v>
      </c>
      <c r="Y438">
        <v>0.56596569790979301</v>
      </c>
      <c r="Z438">
        <v>0.72057763743519498</v>
      </c>
      <c r="AA438">
        <v>785.182190178621</v>
      </c>
      <c r="AB438">
        <v>24307.5647707795</v>
      </c>
      <c r="AC438" s="1">
        <v>595.770878513355</v>
      </c>
      <c r="AD438" s="1">
        <v>677365.10025191703</v>
      </c>
      <c r="AE438" s="1">
        <v>604</v>
      </c>
      <c r="AF438">
        <v>39532</v>
      </c>
      <c r="AG438" s="1">
        <v>69193.609239653495</v>
      </c>
      <c r="AH438" s="1">
        <v>35.399999012752097</v>
      </c>
      <c r="AI438">
        <v>19.999997531289701</v>
      </c>
      <c r="AJ438">
        <v>34.500789386589602</v>
      </c>
      <c r="AK438">
        <v>0.5</v>
      </c>
      <c r="AL438">
        <v>0.29358699999999999</v>
      </c>
      <c r="AM438">
        <v>0.48572700000000002</v>
      </c>
      <c r="AN438">
        <v>0</v>
      </c>
      <c r="AO438">
        <v>0.83531542053877295</v>
      </c>
      <c r="AP438">
        <v>4194.59229428252</v>
      </c>
      <c r="AQ438" s="1">
        <v>7665.0769582057201</v>
      </c>
      <c r="AR438" s="1">
        <v>15531.729798894899</v>
      </c>
      <c r="AS438" s="1">
        <v>2087.0419552019098</v>
      </c>
      <c r="AT438">
        <v>2540.7284492779299</v>
      </c>
      <c r="AU438">
        <v>32019.169455863001</v>
      </c>
      <c r="AV438" s="1">
        <v>8161.452628004</v>
      </c>
      <c r="AW438" s="1">
        <v>0.234631477</v>
      </c>
      <c r="AX438">
        <v>21666.588924214699</v>
      </c>
      <c r="AY438" s="1">
        <v>0.62288712479999997</v>
      </c>
      <c r="AZ438">
        <v>2600.0303880001002</v>
      </c>
      <c r="BA438">
        <v>7.4747596799999996E-2</v>
      </c>
      <c r="BB438">
        <v>2356.0615902009999</v>
      </c>
      <c r="BC438" s="1">
        <v>6.7733801299999993E-2</v>
      </c>
      <c r="BD438">
        <v>34784.1335304198</v>
      </c>
      <c r="BE438" s="1">
        <v>0.50401763751947704</v>
      </c>
      <c r="BF438">
        <v>0.25627776007103698</v>
      </c>
      <c r="BG438">
        <v>0.16869907863488601</v>
      </c>
      <c r="BH438">
        <v>5.0825402316688799E-2</v>
      </c>
      <c r="BI438">
        <v>2.0180121457911399E-2</v>
      </c>
    </row>
    <row r="439" spans="1:61" x14ac:dyDescent="0.25">
      <c r="A439" t="s">
        <v>1325</v>
      </c>
      <c r="B439" t="s">
        <v>689</v>
      </c>
      <c r="C439">
        <v>37</v>
      </c>
      <c r="D439">
        <v>39.992123864864901</v>
      </c>
      <c r="E439">
        <v>1479.7085830000001</v>
      </c>
      <c r="F439">
        <v>1.15777672606135E-2</v>
      </c>
      <c r="G439">
        <v>1.33586005800753E-2</v>
      </c>
      <c r="H439" t="e">
        <v>#N/A</v>
      </c>
      <c r="I439">
        <v>2.3087773985342199E-2</v>
      </c>
      <c r="J439">
        <v>0.91436167498262899</v>
      </c>
      <c r="K439">
        <v>3.4969250294471302E-2</v>
      </c>
      <c r="L439">
        <v>0.32240459866230597</v>
      </c>
      <c r="M439">
        <v>1.52947562614392E-2</v>
      </c>
      <c r="N439">
        <v>0.115757256369105</v>
      </c>
      <c r="O439">
        <v>69153.127849717304</v>
      </c>
      <c r="P439" s="1">
        <v>0.18888888888888899</v>
      </c>
      <c r="Q439">
        <v>0.155555555555556</v>
      </c>
      <c r="R439">
        <v>0.655555555555556</v>
      </c>
      <c r="S439">
        <v>7</v>
      </c>
      <c r="T439">
        <v>103834</v>
      </c>
      <c r="U439" s="1">
        <v>211.38694042857099</v>
      </c>
      <c r="V439">
        <v>233194.28160673199</v>
      </c>
      <c r="W439" s="1">
        <v>0.79297986741883797</v>
      </c>
      <c r="X439">
        <v>0.17793237330202499</v>
      </c>
      <c r="Y439">
        <v>2.9087759279136701E-2</v>
      </c>
      <c r="Z439">
        <v>0.207020132581162</v>
      </c>
      <c r="AA439">
        <v>233.19428160673201</v>
      </c>
      <c r="AB439">
        <v>6080.2485728367201</v>
      </c>
      <c r="AC439" s="1">
        <v>643.19362672778402</v>
      </c>
      <c r="AD439" s="1">
        <v>160324.744177949</v>
      </c>
      <c r="AE439" s="1">
        <v>179</v>
      </c>
      <c r="AF439">
        <v>47595</v>
      </c>
      <c r="AG439" s="1">
        <v>75823.953791220294</v>
      </c>
      <c r="AH439" s="1">
        <v>65.3180578678312</v>
      </c>
      <c r="AI439">
        <v>23.754539510783498</v>
      </c>
      <c r="AJ439">
        <v>29.9940860562693</v>
      </c>
      <c r="AK439">
        <v>2.8</v>
      </c>
      <c r="AL439">
        <v>1.415162</v>
      </c>
      <c r="AM439">
        <v>1.6087959999999999</v>
      </c>
      <c r="AN439">
        <v>0</v>
      </c>
      <c r="AO439">
        <v>0.77598973706144303</v>
      </c>
      <c r="AP439">
        <v>1297.28366926692</v>
      </c>
      <c r="AQ439" s="1">
        <v>2018.57857980675</v>
      </c>
      <c r="AR439" s="1">
        <v>7130.0408953564802</v>
      </c>
      <c r="AS439" s="1">
        <v>1313.3761419832199</v>
      </c>
      <c r="AT439" s="1">
        <v>625.72889056493398</v>
      </c>
      <c r="AU439">
        <v>12385.008176978299</v>
      </c>
      <c r="AV439" s="1">
        <v>6266.3418319660004</v>
      </c>
      <c r="AW439" s="1">
        <v>0.46715020680000002</v>
      </c>
      <c r="AX439">
        <v>5423.6351462867997</v>
      </c>
      <c r="AY439" s="1">
        <v>0.40432717330000001</v>
      </c>
      <c r="AZ439">
        <v>1112.6613253843</v>
      </c>
      <c r="BA439">
        <v>8.2947911599999993E-2</v>
      </c>
      <c r="BB439">
        <v>611.3380595049</v>
      </c>
      <c r="BC439" s="1">
        <v>4.5574708300000003E-2</v>
      </c>
      <c r="BD439">
        <v>13413.976363141999</v>
      </c>
      <c r="BE439" s="1">
        <v>0.62448068171095505</v>
      </c>
      <c r="BF439">
        <v>0.21976723693665601</v>
      </c>
      <c r="BG439">
        <v>8.1047128931342596E-2</v>
      </c>
      <c r="BH439">
        <v>2.3448185757525199E-2</v>
      </c>
      <c r="BI439">
        <v>5.12567666635214E-2</v>
      </c>
    </row>
    <row r="440" spans="1:61" x14ac:dyDescent="0.25">
      <c r="A440" t="s">
        <v>1503</v>
      </c>
      <c r="B440" t="s">
        <v>878</v>
      </c>
      <c r="C440">
        <v>30</v>
      </c>
      <c r="D440">
        <v>8.8331151333333295</v>
      </c>
      <c r="E440">
        <v>264.99345399999999</v>
      </c>
      <c r="F440" t="e">
        <v>#N/A</v>
      </c>
      <c r="G440">
        <v>0.63748479150450998</v>
      </c>
      <c r="H440" t="e">
        <v>#N/A</v>
      </c>
      <c r="I440">
        <v>8.0723540808205901E-2</v>
      </c>
      <c r="J440">
        <v>0.12774702586265299</v>
      </c>
      <c r="K440">
        <v>0.15404464182463201</v>
      </c>
      <c r="L440">
        <v>1</v>
      </c>
      <c r="M440">
        <v>8.1379049988136401E-2</v>
      </c>
      <c r="N440">
        <v>0.224784525685744</v>
      </c>
      <c r="O440">
        <v>46683.491558441601</v>
      </c>
      <c r="P440" s="1">
        <v>0.41666666666666702</v>
      </c>
      <c r="Q440">
        <v>0.194444444444444</v>
      </c>
      <c r="R440">
        <v>0.38888888888888901</v>
      </c>
      <c r="S440">
        <v>7.5</v>
      </c>
      <c r="T440">
        <v>60229.333333333299</v>
      </c>
      <c r="U440" s="1">
        <v>35.332460533333297</v>
      </c>
      <c r="V440">
        <v>485417.27374141099</v>
      </c>
      <c r="W440" s="1">
        <v>0.84965863965843802</v>
      </c>
      <c r="X440">
        <v>9.0379639966291503E-2</v>
      </c>
      <c r="Y440">
        <v>5.9961720375270901E-2</v>
      </c>
      <c r="Z440">
        <v>0.15034136034156201</v>
      </c>
      <c r="AA440">
        <v>485.41727374141101</v>
      </c>
      <c r="AB440">
        <v>13595.8150875682</v>
      </c>
      <c r="AC440" s="1">
        <v>1693.3547724541199</v>
      </c>
      <c r="AD440">
        <v>194910.02414982</v>
      </c>
      <c r="AE440" s="1">
        <v>308</v>
      </c>
      <c r="AF440">
        <v>36937</v>
      </c>
      <c r="AG440" s="1">
        <v>55852.132014533701</v>
      </c>
      <c r="AH440" s="1">
        <v>59.399949695449997</v>
      </c>
      <c r="AI440">
        <v>24.650796208342602</v>
      </c>
      <c r="AJ440">
        <v>38.747951745048702</v>
      </c>
      <c r="AK440">
        <v>2</v>
      </c>
      <c r="AL440">
        <v>0.67597799999999997</v>
      </c>
      <c r="AM440">
        <v>1.082168</v>
      </c>
      <c r="AN440">
        <v>0</v>
      </c>
      <c r="AO440">
        <v>1.0814774545716599</v>
      </c>
      <c r="AP440">
        <v>6231.9951495858404</v>
      </c>
      <c r="AQ440" s="1">
        <v>7804.7479995487001</v>
      </c>
      <c r="AR440" s="1">
        <v>14814.7483673314</v>
      </c>
      <c r="AS440" s="1">
        <v>2565.1719306243699</v>
      </c>
      <c r="AT440" s="1">
        <v>1775.1804163434199</v>
      </c>
      <c r="AU440">
        <v>33191.8438634337</v>
      </c>
      <c r="AV440" s="1">
        <v>12082.215796951899</v>
      </c>
      <c r="AW440" s="1">
        <v>0.33378661440000001</v>
      </c>
      <c r="AX440">
        <v>12922.888851510699</v>
      </c>
      <c r="AY440" s="1">
        <v>0.35701127929999998</v>
      </c>
      <c r="AZ440">
        <v>2072.3666180926002</v>
      </c>
      <c r="BA440">
        <v>5.7251769799999998E-2</v>
      </c>
      <c r="BB440">
        <v>9119.9533026038007</v>
      </c>
      <c r="BC440" s="1">
        <v>0.25195033659999999</v>
      </c>
      <c r="BD440">
        <v>36197.424569158997</v>
      </c>
      <c r="BE440" s="1">
        <v>0.34861535909385999</v>
      </c>
      <c r="BF440">
        <v>0.124747560903889</v>
      </c>
      <c r="BG440">
        <v>0.48712860697822402</v>
      </c>
      <c r="BH440">
        <v>2.3877350197029201E-2</v>
      </c>
      <c r="BI440">
        <v>1.5631122826997801E-2</v>
      </c>
    </row>
    <row r="441" spans="1:61" x14ac:dyDescent="0.25">
      <c r="A441" t="s">
        <v>1769</v>
      </c>
      <c r="B441" t="s">
        <v>1157</v>
      </c>
      <c r="C441">
        <v>31</v>
      </c>
      <c r="D441">
        <v>76.684669741935494</v>
      </c>
      <c r="E441">
        <v>2377.2247619999998</v>
      </c>
      <c r="F441" t="e">
        <v>#N/A</v>
      </c>
      <c r="G441">
        <v>0.82138322980864997</v>
      </c>
      <c r="H441" t="e">
        <v>#N/A</v>
      </c>
      <c r="I441">
        <v>4.3499672323143897E-2</v>
      </c>
      <c r="J441">
        <v>7.1036961482909194E-2</v>
      </c>
      <c r="K441">
        <v>6.0222939319315598E-2</v>
      </c>
      <c r="L441">
        <v>0.99031894504267604</v>
      </c>
      <c r="M441">
        <v>2.4619986457399299E-2</v>
      </c>
      <c r="N441">
        <v>0.131654471889013</v>
      </c>
      <c r="O441">
        <v>69983.2073873263</v>
      </c>
      <c r="P441" s="1">
        <v>0.40259740259740301</v>
      </c>
      <c r="Q441">
        <v>0.207792207792208</v>
      </c>
      <c r="R441">
        <v>0.38961038961039002</v>
      </c>
      <c r="S441">
        <v>26</v>
      </c>
      <c r="T441">
        <v>112246.884615385</v>
      </c>
      <c r="U441" s="1">
        <v>91.431721615384603</v>
      </c>
      <c r="V441">
        <v>132769.679605079</v>
      </c>
      <c r="W441" s="1">
        <v>0.75287349602787701</v>
      </c>
      <c r="X441">
        <v>0.17478537790151599</v>
      </c>
      <c r="Y441">
        <v>7.2341126070607498E-2</v>
      </c>
      <c r="Z441">
        <v>0.24712650397212299</v>
      </c>
      <c r="AA441">
        <v>132.76967960507901</v>
      </c>
      <c r="AB441">
        <v>4069.1629814009202</v>
      </c>
      <c r="AC441" s="1">
        <v>630.07944555475694</v>
      </c>
      <c r="AD441">
        <v>66721.367522161803</v>
      </c>
      <c r="AE441" s="1">
        <v>13</v>
      </c>
      <c r="AF441">
        <v>32874.5</v>
      </c>
      <c r="AG441" s="1">
        <v>45654.604609505601</v>
      </c>
      <c r="AH441" s="1">
        <v>48.939956334268402</v>
      </c>
      <c r="AI441">
        <v>27.042698927429502</v>
      </c>
      <c r="AJ441">
        <v>38.608390803451698</v>
      </c>
      <c r="AK441">
        <v>3.01</v>
      </c>
      <c r="AL441">
        <v>1.883705</v>
      </c>
      <c r="AM441">
        <v>2.4093800000000001</v>
      </c>
      <c r="AN441">
        <v>0</v>
      </c>
      <c r="AO441" s="1">
        <v>1.04877794469899</v>
      </c>
      <c r="AP441">
        <v>3086.1094656559899</v>
      </c>
      <c r="AQ441" s="1">
        <v>4098.5957347183303</v>
      </c>
      <c r="AR441" s="1">
        <v>11061.335402664001</v>
      </c>
      <c r="AS441" s="1">
        <v>1513.5546867570499</v>
      </c>
      <c r="AT441">
        <v>891.98028890463002</v>
      </c>
      <c r="AU441">
        <v>20651.575578700002</v>
      </c>
      <c r="AV441" s="1">
        <v>11786.7593553181</v>
      </c>
      <c r="AW441" s="1">
        <v>0.63504786960000004</v>
      </c>
      <c r="AX441">
        <v>3596.7367395584001</v>
      </c>
      <c r="AY441" s="1">
        <v>0.19378524110000001</v>
      </c>
      <c r="AZ441">
        <v>1060.7660774627</v>
      </c>
      <c r="BA441">
        <v>5.71520311E-2</v>
      </c>
      <c r="BB441">
        <v>2116.1644032712002</v>
      </c>
      <c r="BC441" s="1">
        <v>0.1140148582</v>
      </c>
      <c r="BD441">
        <v>18560.4265756104</v>
      </c>
      <c r="BE441" s="1">
        <v>0.55800704367056897</v>
      </c>
      <c r="BF441">
        <v>0.19659745956861799</v>
      </c>
      <c r="BG441">
        <v>0.13937288123486199</v>
      </c>
      <c r="BH441">
        <v>4.3173357201289002E-2</v>
      </c>
      <c r="BI441">
        <v>6.2849258324661594E-2</v>
      </c>
    </row>
    <row r="442" spans="1:61" x14ac:dyDescent="0.25">
      <c r="A442" t="s">
        <v>1551</v>
      </c>
      <c r="B442" t="s">
        <v>926</v>
      </c>
      <c r="C442">
        <v>11</v>
      </c>
      <c r="D442">
        <v>323.26461309090899</v>
      </c>
      <c r="E442">
        <v>3555.9107439999998</v>
      </c>
      <c r="F442">
        <v>2.7247693677834899E-2</v>
      </c>
      <c r="G442">
        <v>0.11925891170533499</v>
      </c>
      <c r="H442" t="e">
        <v>#N/A</v>
      </c>
      <c r="I442">
        <v>8.3312323854908304E-2</v>
      </c>
      <c r="J442">
        <v>0.67101793654529995</v>
      </c>
      <c r="K442">
        <v>9.7414129214029005E-2</v>
      </c>
      <c r="L442">
        <v>1</v>
      </c>
      <c r="M442">
        <v>5.56689751778221E-2</v>
      </c>
      <c r="N442">
        <v>0.14444856107734799</v>
      </c>
      <c r="O442">
        <v>72187.563818091003</v>
      </c>
      <c r="P442" s="1">
        <v>0.19920318725099601</v>
      </c>
      <c r="Q442">
        <v>0.155378486055777</v>
      </c>
      <c r="R442">
        <v>0.64541832669322696</v>
      </c>
      <c r="S442">
        <v>23.5</v>
      </c>
      <c r="T442">
        <v>124185.14893616999</v>
      </c>
      <c r="U442" s="1">
        <v>151.315350808511</v>
      </c>
      <c r="V442">
        <v>98643.718938070204</v>
      </c>
      <c r="W442" s="1">
        <v>0.75181882191963401</v>
      </c>
      <c r="X442">
        <v>0.187904971789637</v>
      </c>
      <c r="Y442">
        <v>6.0276206290728801E-2</v>
      </c>
      <c r="Z442">
        <v>0.24818117808036599</v>
      </c>
      <c r="AA442">
        <v>98.643718938070194</v>
      </c>
      <c r="AB442">
        <v>3482.4307727337</v>
      </c>
      <c r="AC442" s="1">
        <v>368.64461860069702</v>
      </c>
      <c r="AD442">
        <v>63508.234675031497</v>
      </c>
      <c r="AE442" s="1">
        <v>9</v>
      </c>
      <c r="AF442">
        <v>37956.5</v>
      </c>
      <c r="AG442" s="1">
        <v>56145.487854250998</v>
      </c>
      <c r="AH442" s="1">
        <v>65.299971905568697</v>
      </c>
      <c r="AI442">
        <v>29.451696529932502</v>
      </c>
      <c r="AJ442">
        <v>49.0925959360411</v>
      </c>
      <c r="AK442">
        <v>0</v>
      </c>
      <c r="AL442">
        <v>0</v>
      </c>
      <c r="AM442">
        <v>0</v>
      </c>
      <c r="AN442">
        <v>0</v>
      </c>
      <c r="AO442">
        <v>0.79649174852120097</v>
      </c>
      <c r="AP442">
        <v>1666.3054718113599</v>
      </c>
      <c r="AQ442" s="1">
        <v>2659.1793075670098</v>
      </c>
      <c r="AR442" s="1">
        <v>9713.43297023993</v>
      </c>
      <c r="AS442" s="1">
        <v>1356.30735617812</v>
      </c>
      <c r="AT442" s="1">
        <v>635.57554806836902</v>
      </c>
      <c r="AU442">
        <v>16030.800653864801</v>
      </c>
      <c r="AV442" s="1">
        <v>10859.5142054546</v>
      </c>
      <c r="AW442" s="1">
        <v>0.67917948309999998</v>
      </c>
      <c r="AX442">
        <v>3009.3961408096998</v>
      </c>
      <c r="AY442" s="1">
        <v>0.18821469139999999</v>
      </c>
      <c r="AZ442">
        <v>737.58723702990005</v>
      </c>
      <c r="BA442" s="1">
        <v>4.6130435400000003E-2</v>
      </c>
      <c r="BB442">
        <v>1382.669457276</v>
      </c>
      <c r="BC442" s="1">
        <v>8.6475390099999994E-2</v>
      </c>
      <c r="BD442">
        <v>15989.167040570201</v>
      </c>
      <c r="BE442" s="1">
        <v>0.58959011709659603</v>
      </c>
      <c r="BF442">
        <v>0.25426753376831401</v>
      </c>
      <c r="BG442">
        <v>0.119851253383933</v>
      </c>
      <c r="BH442">
        <v>2.9709858695130899E-2</v>
      </c>
      <c r="BI442">
        <v>6.5812370560262698E-3</v>
      </c>
    </row>
    <row r="443" spans="1:61" x14ac:dyDescent="0.25">
      <c r="A443" t="s">
        <v>1611</v>
      </c>
      <c r="B443" t="s">
        <v>987</v>
      </c>
      <c r="C443">
        <v>29</v>
      </c>
      <c r="D443">
        <v>33.1928523448276</v>
      </c>
      <c r="E443">
        <v>962.59271799999999</v>
      </c>
      <c r="F443" t="e">
        <v>#N/A</v>
      </c>
      <c r="G443" t="e">
        <v>#N/A</v>
      </c>
      <c r="H443" t="e">
        <v>#N/A</v>
      </c>
      <c r="I443">
        <v>2.0637644310138599E-2</v>
      </c>
      <c r="J443">
        <v>0.91869363800172599</v>
      </c>
      <c r="K443">
        <v>4.6292886046904999E-2</v>
      </c>
      <c r="L443">
        <v>0.998549689787669</v>
      </c>
      <c r="M443" t="e">
        <v>#N/A</v>
      </c>
      <c r="N443">
        <v>0.15506196380738901</v>
      </c>
      <c r="O443">
        <v>63136.081632652997</v>
      </c>
      <c r="P443" s="1">
        <v>0.30864197530864201</v>
      </c>
      <c r="Q443">
        <v>0.19753086419753099</v>
      </c>
      <c r="R443">
        <v>0.49382716049382702</v>
      </c>
      <c r="S443">
        <v>20</v>
      </c>
      <c r="T443">
        <v>59564.7</v>
      </c>
      <c r="U443" s="1">
        <v>48.129635899999997</v>
      </c>
      <c r="V443">
        <v>171389.97305400399</v>
      </c>
      <c r="W443" s="1">
        <v>0.88929294768525902</v>
      </c>
      <c r="X443">
        <v>5.9548703063194701E-2</v>
      </c>
      <c r="Y443">
        <v>5.1158349251545998E-2</v>
      </c>
      <c r="Z443">
        <v>0.110707052314741</v>
      </c>
      <c r="AA443">
        <v>171.389973054004</v>
      </c>
      <c r="AB443">
        <v>3697.0620423912201</v>
      </c>
      <c r="AC443" s="1">
        <v>489.00707557606898</v>
      </c>
      <c r="AD443">
        <v>113109.885810497</v>
      </c>
      <c r="AE443" s="1">
        <v>64</v>
      </c>
      <c r="AF443">
        <v>39733</v>
      </c>
      <c r="AG443" s="1">
        <v>58644.775439698496</v>
      </c>
      <c r="AH443" s="1">
        <v>44.949905450685101</v>
      </c>
      <c r="AI443">
        <v>20.016899496525301</v>
      </c>
      <c r="AJ443">
        <v>24.6957789230141</v>
      </c>
      <c r="AK443">
        <v>2.8</v>
      </c>
      <c r="AL443">
        <v>1.6726939999999999</v>
      </c>
      <c r="AM443">
        <v>2.352506</v>
      </c>
      <c r="AN443">
        <v>2456.7520466116798</v>
      </c>
      <c r="AO443">
        <v>1.46579714623101</v>
      </c>
      <c r="AP443">
        <v>1858.4506890067701</v>
      </c>
      <c r="AQ443" s="1">
        <v>2897.9430426150402</v>
      </c>
      <c r="AR443" s="1">
        <v>10466.2107157142</v>
      </c>
      <c r="AS443" s="1">
        <v>976.91691658943205</v>
      </c>
      <c r="AT443">
        <v>621.82296708377896</v>
      </c>
      <c r="AU443">
        <v>16821.344331009201</v>
      </c>
      <c r="AV443" s="1">
        <v>9994.0788569181004</v>
      </c>
      <c r="AW443" s="1">
        <v>0.52090135240000002</v>
      </c>
      <c r="AX443">
        <v>5010.4367111885003</v>
      </c>
      <c r="AY443" s="1">
        <v>0.26114895589999998</v>
      </c>
      <c r="AZ443">
        <v>1202.7187996447001</v>
      </c>
      <c r="BA443" s="1">
        <v>6.2686902700000005E-2</v>
      </c>
      <c r="BB443">
        <v>2978.8913963153</v>
      </c>
      <c r="BC443" s="1">
        <v>0.15526278900000001</v>
      </c>
      <c r="BD443">
        <v>19186.125764066601</v>
      </c>
      <c r="BE443" s="1">
        <v>0.55233162427608995</v>
      </c>
      <c r="BF443">
        <v>0.21891248955206499</v>
      </c>
      <c r="BG443">
        <v>0.15492765497955399</v>
      </c>
      <c r="BH443">
        <v>5.1666378338507402E-2</v>
      </c>
      <c r="BI443">
        <v>2.2161852853783401E-2</v>
      </c>
    </row>
    <row r="444" spans="1:61" x14ac:dyDescent="0.25">
      <c r="A444" t="s">
        <v>1637</v>
      </c>
      <c r="B444" t="s">
        <v>1013</v>
      </c>
      <c r="C444">
        <v>45</v>
      </c>
      <c r="D444">
        <v>99.903560799999994</v>
      </c>
      <c r="E444">
        <v>4495.6602359999997</v>
      </c>
      <c r="F444">
        <v>1.99243287965633E-2</v>
      </c>
      <c r="G444">
        <v>0.24407536876488201</v>
      </c>
      <c r="H444" t="e">
        <v>#N/A</v>
      </c>
      <c r="I444">
        <v>4.6043362176044399E-2</v>
      </c>
      <c r="J444">
        <v>0.590359464217456</v>
      </c>
      <c r="K444">
        <v>9.8527598408089195E-2</v>
      </c>
      <c r="L444">
        <v>0.48510032348163701</v>
      </c>
      <c r="M444">
        <v>1.7683521590140298E-2</v>
      </c>
      <c r="N444">
        <v>0.17633753427180801</v>
      </c>
      <c r="O444">
        <v>71956.020516981604</v>
      </c>
      <c r="P444" s="1">
        <v>0.18181818181818199</v>
      </c>
      <c r="Q444">
        <v>0.107142857142857</v>
      </c>
      <c r="R444">
        <v>0.71103896103896103</v>
      </c>
      <c r="S444">
        <v>26</v>
      </c>
      <c r="T444">
        <v>128163.57692307699</v>
      </c>
      <c r="U444" s="1">
        <v>172.91000907692299</v>
      </c>
      <c r="V444">
        <v>226607.20929089401</v>
      </c>
      <c r="W444" s="1">
        <v>0.86358853135387603</v>
      </c>
      <c r="X444">
        <v>0.110503478079419</v>
      </c>
      <c r="Y444">
        <v>2.5907990566705001E-2</v>
      </c>
      <c r="Z444">
        <v>0.136411468646124</v>
      </c>
      <c r="AA444">
        <v>226.60720929089399</v>
      </c>
      <c r="AB444">
        <v>8142.1270911185502</v>
      </c>
      <c r="AC444" s="1">
        <v>972.84634968130604</v>
      </c>
      <c r="AD444">
        <v>161049.494012001</v>
      </c>
      <c r="AE444" s="1">
        <v>185</v>
      </c>
      <c r="AF444">
        <v>47911.5</v>
      </c>
      <c r="AG444" s="1">
        <v>73207.135324614093</v>
      </c>
      <c r="AH444" s="1">
        <v>75.947289016259205</v>
      </c>
      <c r="AI444">
        <v>33.408985203425402</v>
      </c>
      <c r="AJ444">
        <v>46.254796011665398</v>
      </c>
      <c r="AK444">
        <v>1.7</v>
      </c>
      <c r="AL444">
        <v>1.045139</v>
      </c>
      <c r="AM444">
        <v>1.451074</v>
      </c>
      <c r="AN444">
        <v>0</v>
      </c>
      <c r="AO444">
        <v>1.0126958401381301</v>
      </c>
      <c r="AP444">
        <v>1820.2713440108801</v>
      </c>
      <c r="AQ444" s="1">
        <v>2636.4821667542101</v>
      </c>
      <c r="AR444" s="1">
        <v>10118.1595877167</v>
      </c>
      <c r="AS444" s="1">
        <v>1279.3031297038599</v>
      </c>
      <c r="AT444" s="1">
        <v>270.73421391002103</v>
      </c>
      <c r="AU444">
        <v>16124.9504420956</v>
      </c>
      <c r="AV444" s="1">
        <v>6603.4369493710001</v>
      </c>
      <c r="AW444" s="1">
        <v>0.40470053109999998</v>
      </c>
      <c r="AX444">
        <v>7052.6681687234004</v>
      </c>
      <c r="AY444" s="1">
        <v>0.4322322717</v>
      </c>
      <c r="AZ444">
        <v>1535.9849945622</v>
      </c>
      <c r="BA444">
        <v>9.4134910000000002E-2</v>
      </c>
      <c r="BB444">
        <v>1124.7576337406001</v>
      </c>
      <c r="BC444" s="1">
        <v>6.8932287100000003E-2</v>
      </c>
      <c r="BD444">
        <v>16316.847746397199</v>
      </c>
      <c r="BE444" s="1">
        <v>0.60465858431597796</v>
      </c>
      <c r="BF444">
        <v>0.27121067627572198</v>
      </c>
      <c r="BG444">
        <v>5.2045696516245597E-2</v>
      </c>
      <c r="BH444">
        <v>2.33010753689471E-2</v>
      </c>
      <c r="BI444">
        <v>4.8783967523107603E-2</v>
      </c>
    </row>
    <row r="445" spans="1:61" x14ac:dyDescent="0.25">
      <c r="A445" t="s">
        <v>1640</v>
      </c>
      <c r="B445" t="s">
        <v>1016</v>
      </c>
      <c r="C445">
        <v>6</v>
      </c>
      <c r="D445">
        <v>257.72682183333302</v>
      </c>
      <c r="E445">
        <v>1546.3609309999999</v>
      </c>
      <c r="F445">
        <v>8.9037438207789105E-3</v>
      </c>
      <c r="G445">
        <v>0.31976980465496502</v>
      </c>
      <c r="H445" t="e">
        <v>#N/A</v>
      </c>
      <c r="I445">
        <v>6.9633368238089299E-2</v>
      </c>
      <c r="J445">
        <v>0.47338535408039201</v>
      </c>
      <c r="K445">
        <v>0.12299099680285901</v>
      </c>
      <c r="L445">
        <v>0.99803510652913796</v>
      </c>
      <c r="M445">
        <v>4.8973565903753E-2</v>
      </c>
      <c r="N445">
        <v>0.14772221082824899</v>
      </c>
      <c r="O445">
        <v>69797.086297556496</v>
      </c>
      <c r="P445" s="1">
        <v>0.21804511278195499</v>
      </c>
      <c r="Q445">
        <v>0.14285714285714299</v>
      </c>
      <c r="R445">
        <v>0.63909774436090205</v>
      </c>
      <c r="S445">
        <v>17</v>
      </c>
      <c r="T445">
        <v>130597.17647058801</v>
      </c>
      <c r="U445" s="1">
        <v>90.962407705882399</v>
      </c>
      <c r="V445">
        <v>121601.151600745</v>
      </c>
      <c r="W445" s="1">
        <v>0.48985629437936001</v>
      </c>
      <c r="X445">
        <v>0.46398611311350002</v>
      </c>
      <c r="Y445">
        <v>4.6157592507139598E-2</v>
      </c>
      <c r="Z445">
        <v>0.51014370562064004</v>
      </c>
      <c r="AA445">
        <v>121.601151600745</v>
      </c>
      <c r="AB445">
        <v>5253.0924942257197</v>
      </c>
      <c r="AC445" s="1">
        <v>404.05133592967098</v>
      </c>
      <c r="AD445">
        <v>80804.642023877794</v>
      </c>
      <c r="AE445" s="1">
        <v>24</v>
      </c>
      <c r="AF445">
        <v>30637.5</v>
      </c>
      <c r="AG445" s="1">
        <v>39653.637889105099</v>
      </c>
      <c r="AH445" s="1">
        <v>67.799996313126201</v>
      </c>
      <c r="AI445">
        <v>34.229291184166399</v>
      </c>
      <c r="AJ445">
        <v>50.222292622113102</v>
      </c>
      <c r="AK445">
        <v>0.5</v>
      </c>
      <c r="AL445">
        <v>0.31768299999999999</v>
      </c>
      <c r="AM445">
        <v>0.44317899999999999</v>
      </c>
      <c r="AN445">
        <v>0</v>
      </c>
      <c r="AO445">
        <v>1.2946272345432499</v>
      </c>
      <c r="AP445">
        <v>3030.2694707695</v>
      </c>
      <c r="AQ445" s="1">
        <v>3291.2751402149902</v>
      </c>
      <c r="AR445" s="1">
        <v>12747.2706176382</v>
      </c>
      <c r="AS445" s="1">
        <v>1684.6794870297999</v>
      </c>
      <c r="AT445">
        <v>892.50656320416203</v>
      </c>
      <c r="AU445">
        <v>21646.0012788567</v>
      </c>
      <c r="AV445" s="1">
        <v>12016.5464647431</v>
      </c>
      <c r="AW445" s="1">
        <v>0.57505477049999998</v>
      </c>
      <c r="AX445">
        <v>4756.3129895248003</v>
      </c>
      <c r="AY445" s="1">
        <v>0.22761452160000001</v>
      </c>
      <c r="AZ445">
        <v>1348.7644536093001</v>
      </c>
      <c r="BA445">
        <v>6.4545452899999994E-2</v>
      </c>
      <c r="BB445">
        <v>2774.7273288375</v>
      </c>
      <c r="BC445" s="1">
        <v>0.1327852551</v>
      </c>
      <c r="BD445">
        <v>20896.351236714701</v>
      </c>
      <c r="BE445" s="1">
        <v>0.53780643021657903</v>
      </c>
      <c r="BF445">
        <v>0.22508155244438099</v>
      </c>
      <c r="BG445">
        <v>0.187079949099655</v>
      </c>
      <c r="BH445">
        <v>3.3917895624167999E-2</v>
      </c>
      <c r="BI445">
        <v>1.6114172615216402E-2</v>
      </c>
    </row>
    <row r="446" spans="1:61" x14ac:dyDescent="0.25">
      <c r="A446" t="s">
        <v>1783</v>
      </c>
      <c r="B446" t="s">
        <v>1171</v>
      </c>
      <c r="C446">
        <v>61</v>
      </c>
      <c r="D446">
        <v>26.484164967213101</v>
      </c>
      <c r="E446">
        <v>1615.5340630000001</v>
      </c>
      <c r="F446" t="e">
        <v>#N/A</v>
      </c>
      <c r="G446">
        <v>2.3884717478733899E-2</v>
      </c>
      <c r="H446" t="e">
        <v>#N/A</v>
      </c>
      <c r="I446">
        <v>2.5772526635417702E-2</v>
      </c>
      <c r="J446">
        <v>0.91641335429038995</v>
      </c>
      <c r="K446">
        <v>3.1356082495600297E-2</v>
      </c>
      <c r="L446">
        <v>0.37497673478576998</v>
      </c>
      <c r="M446" t="e">
        <v>#N/A</v>
      </c>
      <c r="N446">
        <v>0.16399418888398901</v>
      </c>
      <c r="O446">
        <v>60369.256988564201</v>
      </c>
      <c r="P446" s="1">
        <v>0.30769230769230799</v>
      </c>
      <c r="Q446">
        <v>0.213675213675214</v>
      </c>
      <c r="R446">
        <v>0.47863247863247899</v>
      </c>
      <c r="S446">
        <v>8.5</v>
      </c>
      <c r="T446">
        <v>101806.588235294</v>
      </c>
      <c r="U446" s="1">
        <v>190.062830941176</v>
      </c>
      <c r="V446">
        <v>236065.95412281301</v>
      </c>
      <c r="W446" s="1">
        <v>0.877837890761892</v>
      </c>
      <c r="X446">
        <v>5.2232358911792801E-2</v>
      </c>
      <c r="Y446">
        <v>6.9929750326314793E-2</v>
      </c>
      <c r="Z446">
        <v>0.122162109238108</v>
      </c>
      <c r="AA446">
        <v>236.065954122813</v>
      </c>
      <c r="AB446">
        <v>5000.6076535447201</v>
      </c>
      <c r="AC446" s="1">
        <v>682.03885342651495</v>
      </c>
      <c r="AD446" s="1">
        <v>171759.72460870401</v>
      </c>
      <c r="AE446" s="1">
        <v>222</v>
      </c>
      <c r="AF446">
        <v>48983</v>
      </c>
      <c r="AG446" s="1">
        <v>76474.725735152795</v>
      </c>
      <c r="AH446" s="1">
        <v>35.529929743161503</v>
      </c>
      <c r="AI446">
        <v>20.012795739429201</v>
      </c>
      <c r="AJ446">
        <v>21.643785965755999</v>
      </c>
      <c r="AK446">
        <v>3.8</v>
      </c>
      <c r="AL446">
        <v>3.8</v>
      </c>
      <c r="AM446">
        <v>3.8</v>
      </c>
      <c r="AN446">
        <v>4327.4075800158498</v>
      </c>
      <c r="AO446">
        <v>1.4409133288527201</v>
      </c>
      <c r="AP446">
        <v>2026.27780804644</v>
      </c>
      <c r="AQ446" s="1">
        <v>3863.05436259935</v>
      </c>
      <c r="AR446" s="1">
        <v>8791.9819614475</v>
      </c>
      <c r="AS446" s="1">
        <v>1634.76314148135</v>
      </c>
      <c r="AT446">
        <v>397.627289149891</v>
      </c>
      <c r="AU446">
        <v>16713.704562724499</v>
      </c>
      <c r="AV446" s="1">
        <v>6302.9822731736003</v>
      </c>
      <c r="AW446" s="1">
        <v>0.37492530470000002</v>
      </c>
      <c r="AX446">
        <v>8426.2538629879</v>
      </c>
      <c r="AY446" s="1">
        <v>0.5012255565</v>
      </c>
      <c r="AZ446">
        <v>1285.0406473447999</v>
      </c>
      <c r="BA446" s="1">
        <v>7.6439094299999996E-2</v>
      </c>
      <c r="BB446">
        <v>797.024544795</v>
      </c>
      <c r="BC446">
        <v>4.7410044499999998E-2</v>
      </c>
      <c r="BD446">
        <v>16811.301328301299</v>
      </c>
      <c r="BE446" s="1">
        <v>0.49296473320173601</v>
      </c>
      <c r="BF446">
        <v>0.20650835451928001</v>
      </c>
      <c r="BG446">
        <v>0.26956375610832001</v>
      </c>
      <c r="BH446">
        <v>2.1831833158911299E-2</v>
      </c>
      <c r="BI446">
        <v>9.1313230117528194E-3</v>
      </c>
    </row>
    <row r="447" spans="1:61" x14ac:dyDescent="0.25">
      <c r="A447" t="s">
        <v>1486</v>
      </c>
      <c r="B447" t="s">
        <v>861</v>
      </c>
      <c r="C447">
        <v>23</v>
      </c>
      <c r="D447">
        <v>239.265284826087</v>
      </c>
      <c r="E447">
        <v>5503.1015509999997</v>
      </c>
      <c r="F447">
        <v>1.9427388299233E-2</v>
      </c>
      <c r="G447">
        <v>0.26540976666469301</v>
      </c>
      <c r="H447" t="e">
        <v>#N/A</v>
      </c>
      <c r="I447">
        <v>9.23849273597733E-2</v>
      </c>
      <c r="J447">
        <v>0.496212176911072</v>
      </c>
      <c r="K447">
        <v>0.12582718834288201</v>
      </c>
      <c r="L447">
        <v>0.64181219658099498</v>
      </c>
      <c r="M447">
        <v>0.10684614574816</v>
      </c>
      <c r="N447">
        <v>0.178617834298058</v>
      </c>
      <c r="O447">
        <v>73459.908359736801</v>
      </c>
      <c r="P447" s="1">
        <v>0.17819148936170201</v>
      </c>
      <c r="Q447">
        <v>0.15691489361702099</v>
      </c>
      <c r="R447">
        <v>0.66489361702127703</v>
      </c>
      <c r="S447">
        <v>38.5</v>
      </c>
      <c r="T447">
        <v>116789.07012987</v>
      </c>
      <c r="U447" s="1">
        <v>142.93770262337699</v>
      </c>
      <c r="V447">
        <v>206682.40799469099</v>
      </c>
      <c r="W447" s="1">
        <v>0.84782603267531798</v>
      </c>
      <c r="X447">
        <v>0.12998589196351501</v>
      </c>
      <c r="Y447">
        <v>2.2188075361166799E-2</v>
      </c>
      <c r="Z447">
        <v>0.152173967324682</v>
      </c>
      <c r="AA447">
        <v>206.682407994691</v>
      </c>
      <c r="AB447">
        <v>6301.5488045461298</v>
      </c>
      <c r="AC447" s="1">
        <v>865.40564731802795</v>
      </c>
      <c r="AD447">
        <v>132849.13990388101</v>
      </c>
      <c r="AE447" s="1">
        <v>103</v>
      </c>
      <c r="AF447">
        <v>43455.5</v>
      </c>
      <c r="AG447" s="1">
        <v>63274.706629941</v>
      </c>
      <c r="AH447" s="1">
        <v>58.2499854378107</v>
      </c>
      <c r="AI447">
        <v>28.430714699450998</v>
      </c>
      <c r="AJ447">
        <v>39.175695986363003</v>
      </c>
      <c r="AK447">
        <v>1.5</v>
      </c>
      <c r="AL447">
        <v>0.86167000000000005</v>
      </c>
      <c r="AM447">
        <v>1.3110269999999999</v>
      </c>
      <c r="AN447">
        <v>0</v>
      </c>
      <c r="AO447">
        <v>0.98833751047812402</v>
      </c>
      <c r="AP447">
        <v>1991.18876300017</v>
      </c>
      <c r="AQ447" s="1">
        <v>2451.3701927867601</v>
      </c>
      <c r="AR447" s="1">
        <v>9679.4396080734805</v>
      </c>
      <c r="AS447" s="1">
        <v>1175.05891906082</v>
      </c>
      <c r="AT447">
        <v>408.94696729538902</v>
      </c>
      <c r="AU447">
        <v>15706.0044502166</v>
      </c>
      <c r="AV447" s="1">
        <v>7569.1194246302002</v>
      </c>
      <c r="AW447" s="1">
        <v>0.46690657340000002</v>
      </c>
      <c r="AX447">
        <v>5473.5240078186998</v>
      </c>
      <c r="AY447" s="1">
        <v>0.33763826349999998</v>
      </c>
      <c r="AZ447">
        <v>1555.4042436233001</v>
      </c>
      <c r="BA447">
        <v>9.5946228999999994E-2</v>
      </c>
      <c r="BB447">
        <v>1613.1599963179999</v>
      </c>
      <c r="BC447" s="1">
        <v>9.9508934100000002E-2</v>
      </c>
      <c r="BD447">
        <v>16211.207672390199</v>
      </c>
      <c r="BE447" s="1">
        <v>0.59584171009004305</v>
      </c>
      <c r="BF447">
        <v>0.24842566531945701</v>
      </c>
      <c r="BG447">
        <v>9.03923635758246E-2</v>
      </c>
      <c r="BH447">
        <v>4.0679015219661302E-2</v>
      </c>
      <c r="BI447">
        <v>2.4661245795014601E-2</v>
      </c>
    </row>
    <row r="448" spans="1:61" x14ac:dyDescent="0.25">
      <c r="A448" t="s">
        <v>1600</v>
      </c>
      <c r="B448" t="s">
        <v>976</v>
      </c>
      <c r="C448">
        <v>387</v>
      </c>
      <c r="D448">
        <v>3.8373251834625299</v>
      </c>
      <c r="E448">
        <v>1485.044846</v>
      </c>
      <c r="F448" t="e">
        <v>#N/A</v>
      </c>
      <c r="G448">
        <v>2.2511934332570802E-2</v>
      </c>
      <c r="H448" t="e">
        <v>#N/A</v>
      </c>
      <c r="I448">
        <v>1.1471328342933599E-2</v>
      </c>
      <c r="J448">
        <v>0.87975996066837703</v>
      </c>
      <c r="K448">
        <v>8.3116378499844101E-2</v>
      </c>
      <c r="L448">
        <v>0.99683596020139398</v>
      </c>
      <c r="M448" t="e">
        <v>#N/A</v>
      </c>
      <c r="N448">
        <v>0.19258018088214199</v>
      </c>
      <c r="O448">
        <v>60388.5614035088</v>
      </c>
      <c r="P448" s="1">
        <v>0.33812949640287798</v>
      </c>
      <c r="Q448">
        <v>0.17985611510791399</v>
      </c>
      <c r="R448">
        <v>0.48201438848920902</v>
      </c>
      <c r="S448">
        <v>24.25</v>
      </c>
      <c r="T448">
        <v>66502.556701030902</v>
      </c>
      <c r="U448" s="1">
        <v>61.2389627216495</v>
      </c>
      <c r="V448">
        <v>324783.13452898897</v>
      </c>
      <c r="W448" s="1">
        <v>0.64511662358854405</v>
      </c>
      <c r="X448">
        <v>4.8356360764170499E-2</v>
      </c>
      <c r="Y448">
        <v>0.30652701564728602</v>
      </c>
      <c r="Z448">
        <v>0.35488337641145601</v>
      </c>
      <c r="AA448">
        <v>324.78313452898902</v>
      </c>
      <c r="AB448">
        <v>7540.9507195448004</v>
      </c>
      <c r="AC448" s="1">
        <v>598.05480783440203</v>
      </c>
      <c r="AD448" s="1">
        <v>219941.26646139001</v>
      </c>
      <c r="AE448" s="1">
        <v>393</v>
      </c>
      <c r="AF448">
        <v>38979.5</v>
      </c>
      <c r="AG448" s="1">
        <v>55433.809599716602</v>
      </c>
      <c r="AH448" s="1">
        <v>30.499992052398699</v>
      </c>
      <c r="AI448">
        <v>19.999826450850801</v>
      </c>
      <c r="AJ448">
        <v>19.999982849635899</v>
      </c>
      <c r="AK448">
        <v>2.5</v>
      </c>
      <c r="AL448">
        <v>2.2218079999999998</v>
      </c>
      <c r="AM448">
        <v>2.3181530000000001</v>
      </c>
      <c r="AN448">
        <v>0</v>
      </c>
      <c r="AO448">
        <v>1.0463203799924501</v>
      </c>
      <c r="AP448">
        <v>3009.04395718162</v>
      </c>
      <c r="AQ448" s="1">
        <v>4663.8946215365704</v>
      </c>
      <c r="AR448" s="1">
        <v>11315.4324701114</v>
      </c>
      <c r="AS448" s="1">
        <v>1079.7617353570499</v>
      </c>
      <c r="AT448" s="1">
        <v>384.47454400983099</v>
      </c>
      <c r="AU448">
        <v>20452.6073281965</v>
      </c>
      <c r="AV448" s="1">
        <v>10115.035894128399</v>
      </c>
      <c r="AW448" s="1">
        <v>0.53896323560000003</v>
      </c>
      <c r="AX448">
        <v>6150.2788497038</v>
      </c>
      <c r="AY448" s="1">
        <v>0.32770760510000002</v>
      </c>
      <c r="AZ448">
        <v>869.63884938909996</v>
      </c>
      <c r="BA448">
        <v>4.6337291599999997E-2</v>
      </c>
      <c r="BB448">
        <v>1632.6268773497</v>
      </c>
      <c r="BC448" s="1">
        <v>8.6991867700000003E-2</v>
      </c>
      <c r="BD448">
        <v>18767.580470571</v>
      </c>
      <c r="BE448" s="1">
        <v>0.53358077730571096</v>
      </c>
      <c r="BF448">
        <v>0.268016397828377</v>
      </c>
      <c r="BG448">
        <v>0.108618743749643</v>
      </c>
      <c r="BH448">
        <v>7.0971946286195797E-2</v>
      </c>
      <c r="BI448">
        <v>1.8812134830073501E-2</v>
      </c>
    </row>
    <row r="449" spans="1:61" x14ac:dyDescent="0.25">
      <c r="A449" t="s">
        <v>1341</v>
      </c>
      <c r="B449" t="s">
        <v>707</v>
      </c>
      <c r="C449">
        <v>71</v>
      </c>
      <c r="D449">
        <v>12.301204957746499</v>
      </c>
      <c r="E449">
        <v>873.38555199999996</v>
      </c>
      <c r="F449" t="e">
        <v>#N/A</v>
      </c>
      <c r="G449" t="e">
        <v>#N/A</v>
      </c>
      <c r="H449" t="e">
        <v>#N/A</v>
      </c>
      <c r="I449">
        <v>2.1945461888052499E-2</v>
      </c>
      <c r="J449">
        <v>0.93523555085611398</v>
      </c>
      <c r="K449">
        <v>3.3876966429326603E-2</v>
      </c>
      <c r="L449">
        <v>0.99973505774890603</v>
      </c>
      <c r="M449" t="e">
        <v>#N/A</v>
      </c>
      <c r="N449">
        <v>0.185427893031271</v>
      </c>
      <c r="O449">
        <v>55320.647223417996</v>
      </c>
      <c r="P449" s="1">
        <v>0.223529411764706</v>
      </c>
      <c r="Q449">
        <v>0.223529411764706</v>
      </c>
      <c r="R449">
        <v>0.55294117647058805</v>
      </c>
      <c r="S449">
        <v>14.29</v>
      </c>
      <c r="T449">
        <v>71684.355493352006</v>
      </c>
      <c r="U449" s="1">
        <v>61.118653044086798</v>
      </c>
      <c r="V449">
        <v>265539.66855636699</v>
      </c>
      <c r="W449" s="1">
        <v>0.87276914636955905</v>
      </c>
      <c r="X449">
        <v>7.0178270807276205E-2</v>
      </c>
      <c r="Y449">
        <v>5.7052582823164902E-2</v>
      </c>
      <c r="Z449">
        <v>0.12723085363044101</v>
      </c>
      <c r="AA449">
        <v>265.53966855636702</v>
      </c>
      <c r="AB449">
        <v>5436.46043734875</v>
      </c>
      <c r="AC449" s="1">
        <v>702.30306488971996</v>
      </c>
      <c r="AD449">
        <v>165214.710801087</v>
      </c>
      <c r="AE449" s="1">
        <v>203</v>
      </c>
      <c r="AF449">
        <v>45282.5</v>
      </c>
      <c r="AG449" s="1">
        <v>66650.9684655397</v>
      </c>
      <c r="AH449" s="1">
        <v>26.0998900355589</v>
      </c>
      <c r="AI449">
        <v>20.006094520800499</v>
      </c>
      <c r="AJ449">
        <v>21.708762297519499</v>
      </c>
      <c r="AK449">
        <v>1</v>
      </c>
      <c r="AL449">
        <v>1</v>
      </c>
      <c r="AM449">
        <v>1</v>
      </c>
      <c r="AN449">
        <v>1645.29418503593</v>
      </c>
      <c r="AO449" s="1">
        <v>1.2122332441980901</v>
      </c>
      <c r="AP449">
        <v>2718.9526029622298</v>
      </c>
      <c r="AQ449" s="1">
        <v>3824.1927203302298</v>
      </c>
      <c r="AR449" s="1">
        <v>9685.4816073257007</v>
      </c>
      <c r="AS449" s="1">
        <v>758.90921080865303</v>
      </c>
      <c r="AT449">
        <v>628.12211484808302</v>
      </c>
      <c r="AU449">
        <v>17615.658256274899</v>
      </c>
      <c r="AV449" s="1">
        <v>9738.8808046862996</v>
      </c>
      <c r="AW449" s="1">
        <v>0.51480025080000003</v>
      </c>
      <c r="AX449">
        <v>6165.6471325064003</v>
      </c>
      <c r="AY449" s="1">
        <v>0.32591801399999998</v>
      </c>
      <c r="AZ449">
        <v>1338.7397305437</v>
      </c>
      <c r="BA449">
        <v>7.0766196099999998E-2</v>
      </c>
      <c r="BB449">
        <v>1674.5179971800001</v>
      </c>
      <c r="BC449" s="1">
        <v>8.8515539099999999E-2</v>
      </c>
      <c r="BD449">
        <v>18917.785664916399</v>
      </c>
      <c r="BE449" s="1">
        <v>0.51554536370916304</v>
      </c>
      <c r="BF449">
        <v>0.22341131941751</v>
      </c>
      <c r="BG449">
        <v>0.204547246628075</v>
      </c>
      <c r="BH449">
        <v>4.20063373459005E-2</v>
      </c>
      <c r="BI449">
        <v>1.4489732899351401E-2</v>
      </c>
    </row>
    <row r="450" spans="1:61" x14ac:dyDescent="0.25">
      <c r="A450" t="s">
        <v>1478</v>
      </c>
      <c r="B450" t="s">
        <v>853</v>
      </c>
      <c r="C450">
        <v>120</v>
      </c>
      <c r="D450">
        <v>13.351661033333301</v>
      </c>
      <c r="E450">
        <v>1602.1993239999999</v>
      </c>
      <c r="F450" t="e">
        <v>#N/A</v>
      </c>
      <c r="G450">
        <v>1.0608298056852599E-2</v>
      </c>
      <c r="H450" t="e">
        <v>#N/A</v>
      </c>
      <c r="I450">
        <v>2.80328985057967E-2</v>
      </c>
      <c r="J450">
        <v>0.934286370218673</v>
      </c>
      <c r="K450">
        <v>2.41256837584406E-2</v>
      </c>
      <c r="L450">
        <v>0.36342257321261501</v>
      </c>
      <c r="M450" t="e">
        <v>#N/A</v>
      </c>
      <c r="N450">
        <v>0.157324239136442</v>
      </c>
      <c r="O450">
        <v>58016.100647883097</v>
      </c>
      <c r="P450" s="1">
        <v>0.230769230769231</v>
      </c>
      <c r="Q450">
        <v>0.16153846153846199</v>
      </c>
      <c r="R450">
        <v>0.60769230769230798</v>
      </c>
      <c r="S450">
        <v>14.65</v>
      </c>
      <c r="T450">
        <v>79793.317406143397</v>
      </c>
      <c r="U450" s="1">
        <v>109.365141569966</v>
      </c>
      <c r="V450">
        <v>283276.40213134902</v>
      </c>
      <c r="W450" s="1">
        <v>0.88887671200038498</v>
      </c>
      <c r="X450">
        <v>7.8982515647925994E-2</v>
      </c>
      <c r="Y450">
        <v>3.2140772351688697E-2</v>
      </c>
      <c r="Z450">
        <v>0.111123287999615</v>
      </c>
      <c r="AA450">
        <v>283.27640213134902</v>
      </c>
      <c r="AB450">
        <v>5382.2498055179603</v>
      </c>
      <c r="AC450" s="1">
        <v>731.53736394910595</v>
      </c>
      <c r="AD450">
        <v>199285.530177971</v>
      </c>
      <c r="AE450" s="1">
        <v>323</v>
      </c>
      <c r="AF450">
        <v>46406</v>
      </c>
      <c r="AG450" s="1">
        <v>73389.313426772307</v>
      </c>
      <c r="AH450" s="1">
        <v>18.999930077504299</v>
      </c>
      <c r="AI450">
        <v>18.999997669981401</v>
      </c>
      <c r="AJ450">
        <v>18.999972661909801</v>
      </c>
      <c r="AK450">
        <v>1.1000000000000001</v>
      </c>
      <c r="AL450">
        <v>0.90820699999999999</v>
      </c>
      <c r="AM450">
        <v>0.92400400000000005</v>
      </c>
      <c r="AN450">
        <v>1187.40613074931</v>
      </c>
      <c r="AO450" s="1">
        <v>1.17054163677597</v>
      </c>
      <c r="AP450">
        <v>1815.4822601835001</v>
      </c>
      <c r="AQ450" s="1">
        <v>3326.0031696280998</v>
      </c>
      <c r="AR450" s="1">
        <v>8003.0481400952203</v>
      </c>
      <c r="AS450" s="1">
        <v>1963.8657455831001</v>
      </c>
      <c r="AT450">
        <v>186.48854454266399</v>
      </c>
      <c r="AU450">
        <v>15294.887860032601</v>
      </c>
      <c r="AV450" s="1">
        <v>6954.4523246182998</v>
      </c>
      <c r="AW450" s="1">
        <v>0.47073572899999999</v>
      </c>
      <c r="AX450">
        <v>5875.3666221915</v>
      </c>
      <c r="AY450" s="1">
        <v>0.3976941477</v>
      </c>
      <c r="AZ450">
        <v>1172.1022242192</v>
      </c>
      <c r="BA450">
        <v>7.93377205E-2</v>
      </c>
      <c r="BB450">
        <v>771.65962339329997</v>
      </c>
      <c r="BC450" s="1">
        <v>5.2232402800000001E-2</v>
      </c>
      <c r="BD450">
        <v>14773.5807944223</v>
      </c>
      <c r="BE450" s="1">
        <v>0.57152356112881797</v>
      </c>
      <c r="BF450">
        <v>0.250357352388553</v>
      </c>
      <c r="BG450">
        <v>0.113184661036905</v>
      </c>
      <c r="BH450">
        <v>4.2437422558754802E-2</v>
      </c>
      <c r="BI450">
        <v>2.2497002886969399E-2</v>
      </c>
    </row>
    <row r="451" spans="1:61" x14ac:dyDescent="0.25">
      <c r="A451" t="s">
        <v>1638</v>
      </c>
      <c r="B451" t="s">
        <v>1014</v>
      </c>
      <c r="C451">
        <v>101</v>
      </c>
      <c r="D451">
        <v>9.5625976336633691</v>
      </c>
      <c r="E451">
        <v>965.822361</v>
      </c>
      <c r="F451" t="e">
        <v>#N/A</v>
      </c>
      <c r="G451" t="e">
        <v>#N/A</v>
      </c>
      <c r="H451" t="e">
        <v>#N/A</v>
      </c>
      <c r="I451" t="e">
        <v>#N/A</v>
      </c>
      <c r="J451">
        <v>0.96096317254635899</v>
      </c>
      <c r="K451">
        <v>2.2489294862128702E-2</v>
      </c>
      <c r="L451">
        <v>0.406261600794044</v>
      </c>
      <c r="M451" t="e">
        <v>#N/A</v>
      </c>
      <c r="N451">
        <v>0.16243914711138999</v>
      </c>
      <c r="O451">
        <v>64976.222222222197</v>
      </c>
      <c r="P451" s="1">
        <v>9.5890410958904104E-2</v>
      </c>
      <c r="Q451">
        <v>0.20547945205479501</v>
      </c>
      <c r="R451">
        <v>0.69863013698630105</v>
      </c>
      <c r="S451">
        <v>11.16</v>
      </c>
      <c r="T451">
        <v>76167.008960573497</v>
      </c>
      <c r="U451" s="1">
        <v>86.543222311828004</v>
      </c>
      <c r="V451">
        <v>347409.12361212098</v>
      </c>
      <c r="W451" s="1">
        <v>0.87941889904346904</v>
      </c>
      <c r="X451">
        <v>2.3736743206009499E-2</v>
      </c>
      <c r="Y451">
        <v>9.6844357750521207E-2</v>
      </c>
      <c r="Z451">
        <v>0.120581100956531</v>
      </c>
      <c r="AA451">
        <v>347.40912361212099</v>
      </c>
      <c r="AB451">
        <v>7194.1831961788703</v>
      </c>
      <c r="AC451" s="1">
        <v>989.95058367674301</v>
      </c>
      <c r="AD451">
        <v>235386.39954625399</v>
      </c>
      <c r="AE451" s="1">
        <v>427</v>
      </c>
      <c r="AF451">
        <v>42076</v>
      </c>
      <c r="AG451" s="1">
        <v>68509.529961999404</v>
      </c>
      <c r="AH451" s="1">
        <v>27.3970663541646</v>
      </c>
      <c r="AI451">
        <v>19.991042315637301</v>
      </c>
      <c r="AJ451">
        <v>19.983752944308002</v>
      </c>
      <c r="AK451">
        <v>1</v>
      </c>
      <c r="AL451">
        <v>0.568048</v>
      </c>
      <c r="AM451">
        <v>0.76921899999999999</v>
      </c>
      <c r="AN451">
        <v>2445.25366709748</v>
      </c>
      <c r="AO451">
        <v>1.71826511153224</v>
      </c>
      <c r="AP451">
        <v>2169.97336635489</v>
      </c>
      <c r="AQ451" s="1">
        <v>3886.08726776</v>
      </c>
      <c r="AR451" s="1">
        <v>8824.7046912180595</v>
      </c>
      <c r="AS451" s="1">
        <v>1074.3663036809701</v>
      </c>
      <c r="AT451">
        <v>480.80283575045502</v>
      </c>
      <c r="AU451">
        <v>16435.934464764399</v>
      </c>
      <c r="AV451" s="1">
        <v>6598.7370947959998</v>
      </c>
      <c r="AW451" s="1">
        <v>0.37585905139999998</v>
      </c>
      <c r="AX451">
        <v>8627.3498303678007</v>
      </c>
      <c r="AY451" s="1">
        <v>0.49140729150000001</v>
      </c>
      <c r="AZ451">
        <v>1279.5808276163</v>
      </c>
      <c r="BA451">
        <v>7.2883951700000005E-2</v>
      </c>
      <c r="BB451">
        <v>1050.7462027324</v>
      </c>
      <c r="BC451" s="1">
        <v>5.9849705400000001E-2</v>
      </c>
      <c r="BD451">
        <v>17556.4139555125</v>
      </c>
      <c r="BE451" s="1">
        <v>0.49740328004472301</v>
      </c>
      <c r="BF451">
        <v>0.23524877168661201</v>
      </c>
      <c r="BG451">
        <v>0.14438838630898701</v>
      </c>
      <c r="BH451">
        <v>6.7968462470318194E-2</v>
      </c>
      <c r="BI451">
        <v>5.4991099489360699E-2</v>
      </c>
    </row>
    <row r="452" spans="1:61" x14ac:dyDescent="0.25">
      <c r="A452" t="s">
        <v>1404</v>
      </c>
      <c r="B452" t="s">
        <v>774</v>
      </c>
      <c r="C452">
        <v>192</v>
      </c>
      <c r="D452">
        <v>10.5146555885417</v>
      </c>
      <c r="E452">
        <v>2018.8138730000001</v>
      </c>
      <c r="F452" t="e">
        <v>#N/A</v>
      </c>
      <c r="G452">
        <v>6.09147821607443E-3</v>
      </c>
      <c r="H452" t="e">
        <v>#N/A</v>
      </c>
      <c r="I452">
        <v>1.6324553579367199E-2</v>
      </c>
      <c r="J452">
        <v>0.93313289135317001</v>
      </c>
      <c r="K452">
        <v>3.8105288812092401E-2</v>
      </c>
      <c r="L452">
        <v>0.99036291442004898</v>
      </c>
      <c r="M452" t="e">
        <v>#N/A</v>
      </c>
      <c r="N452">
        <v>0.162165452094677</v>
      </c>
      <c r="O452">
        <v>61036.4748201439</v>
      </c>
      <c r="P452" s="1">
        <v>0.133858267716535</v>
      </c>
      <c r="Q452">
        <v>0.196850393700787</v>
      </c>
      <c r="R452">
        <v>0.66929133858267698</v>
      </c>
      <c r="S452">
        <v>15.25</v>
      </c>
      <c r="T452">
        <v>86122.0491803279</v>
      </c>
      <c r="U452" s="1">
        <v>132.38123757377099</v>
      </c>
      <c r="V452">
        <v>254539.33959567201</v>
      </c>
      <c r="W452" s="1">
        <v>0.75515186744132801</v>
      </c>
      <c r="X452">
        <v>0.109428373128445</v>
      </c>
      <c r="Y452">
        <v>0.13541975943022699</v>
      </c>
      <c r="Z452">
        <v>0.24484813255867199</v>
      </c>
      <c r="AA452">
        <v>254.539339595672</v>
      </c>
      <c r="AB452">
        <v>5949.7307605434698</v>
      </c>
      <c r="AC452" s="1">
        <v>492.81120627607299</v>
      </c>
      <c r="AD452">
        <v>202050.75925847099</v>
      </c>
      <c r="AE452" s="1">
        <v>338</v>
      </c>
      <c r="AF452">
        <v>45605</v>
      </c>
      <c r="AG452" s="1">
        <v>74503.128129346296</v>
      </c>
      <c r="AH452" s="1">
        <v>32.149979694722397</v>
      </c>
      <c r="AI452">
        <v>21.9999977322395</v>
      </c>
      <c r="AJ452">
        <v>21.999979015391499</v>
      </c>
      <c r="AK452">
        <v>3.86</v>
      </c>
      <c r="AL452">
        <v>1.072813</v>
      </c>
      <c r="AM452">
        <v>2.589442</v>
      </c>
      <c r="AN452">
        <v>0</v>
      </c>
      <c r="AO452">
        <v>0.89602749280170801</v>
      </c>
      <c r="AP452">
        <v>1453.61633345582</v>
      </c>
      <c r="AQ452" s="1">
        <v>3060.1015688582002</v>
      </c>
      <c r="AR452" s="1">
        <v>7378.3757676802898</v>
      </c>
      <c r="AS452" s="1">
        <v>420.08694874864301</v>
      </c>
      <c r="AT452" s="1">
        <v>284.90102415696998</v>
      </c>
      <c r="AU452">
        <v>12597.081642899901</v>
      </c>
      <c r="AV452" s="1">
        <v>7163.3835655314997</v>
      </c>
      <c r="AW452" s="1">
        <v>0.4952612911</v>
      </c>
      <c r="AX452">
        <v>5171.0704034560003</v>
      </c>
      <c r="AY452" s="1">
        <v>0.35751694439999998</v>
      </c>
      <c r="AZ452">
        <v>1221.5247623316</v>
      </c>
      <c r="BA452">
        <v>8.4453655899999994E-2</v>
      </c>
      <c r="BB452">
        <v>907.86832255189995</v>
      </c>
      <c r="BC452" s="1">
        <v>6.2768108599999997E-2</v>
      </c>
      <c r="BD452">
        <v>14463.847053871001</v>
      </c>
      <c r="BE452" s="1">
        <v>0.53104106267218198</v>
      </c>
      <c r="BF452">
        <v>0.23060660135076499</v>
      </c>
      <c r="BG452">
        <v>0.18580274772500399</v>
      </c>
      <c r="BH452">
        <v>3.71487466696937E-2</v>
      </c>
      <c r="BI452">
        <v>1.54008415823548E-2</v>
      </c>
    </row>
    <row r="453" spans="1:61" x14ac:dyDescent="0.25">
      <c r="A453" t="s">
        <v>1929</v>
      </c>
      <c r="B453" t="s">
        <v>816</v>
      </c>
      <c r="C453">
        <v>191</v>
      </c>
      <c r="D453">
        <v>8.8725620104711993</v>
      </c>
      <c r="E453">
        <v>1694.6593439999999</v>
      </c>
      <c r="F453" t="e">
        <v>#N/A</v>
      </c>
      <c r="G453" t="e">
        <v>#N/A</v>
      </c>
      <c r="H453" t="e">
        <v>#N/A</v>
      </c>
      <c r="I453">
        <v>8.1031609073749303E-3</v>
      </c>
      <c r="J453">
        <v>0.95284523537841403</v>
      </c>
      <c r="K453">
        <v>3.2244185998678801E-2</v>
      </c>
      <c r="L453">
        <v>0.99665956085413998</v>
      </c>
      <c r="M453" t="e">
        <v>#N/A</v>
      </c>
      <c r="N453">
        <v>0.19749628126214</v>
      </c>
      <c r="O453">
        <v>60965.2</v>
      </c>
      <c r="P453" s="1">
        <v>0.26573426573426601</v>
      </c>
      <c r="Q453">
        <v>0.160839160839161</v>
      </c>
      <c r="R453">
        <v>0.57342657342657299</v>
      </c>
      <c r="S453">
        <v>13.7</v>
      </c>
      <c r="T453">
        <v>99346.496350365007</v>
      </c>
      <c r="U453" s="1">
        <v>123.697762335766</v>
      </c>
      <c r="V453">
        <v>350121.286676716</v>
      </c>
      <c r="W453" s="1">
        <v>0.55271033387456103</v>
      </c>
      <c r="X453">
        <v>3.7581182247214899E-2</v>
      </c>
      <c r="Y453">
        <v>0.40970848387822401</v>
      </c>
      <c r="Z453">
        <v>0.44728966612543902</v>
      </c>
      <c r="AA453">
        <v>350.12128667671601</v>
      </c>
      <c r="AB453">
        <v>8560.3381301156696</v>
      </c>
      <c r="AC453" s="1">
        <v>495.75399502827798</v>
      </c>
      <c r="AD453">
        <v>262413.26816186798</v>
      </c>
      <c r="AE453" s="1">
        <v>475</v>
      </c>
      <c r="AF453">
        <v>41810</v>
      </c>
      <c r="AG453" s="1">
        <v>64151.022758152198</v>
      </c>
      <c r="AH453" s="1">
        <v>30.889810449350399</v>
      </c>
      <c r="AI453">
        <v>19.981538871178</v>
      </c>
      <c r="AJ453">
        <v>19.951897635153902</v>
      </c>
      <c r="AK453">
        <v>3.5</v>
      </c>
      <c r="AL453">
        <v>1.573089</v>
      </c>
      <c r="AM453">
        <v>2.150792</v>
      </c>
      <c r="AN453">
        <v>0</v>
      </c>
      <c r="AO453">
        <v>0.85112812101610702</v>
      </c>
      <c r="AP453">
        <v>2070.4136630305502</v>
      </c>
      <c r="AQ453" s="1">
        <v>3350.38229960628</v>
      </c>
      <c r="AR453" s="1">
        <v>10471.7058049632</v>
      </c>
      <c r="AS453" s="1">
        <v>1022.84581036128</v>
      </c>
      <c r="AT453" s="1">
        <v>507.624935386424</v>
      </c>
      <c r="AU453">
        <v>17422.972513347799</v>
      </c>
      <c r="AV453" s="1">
        <v>8079.3451331991</v>
      </c>
      <c r="AW453" s="1">
        <v>0.41343646410000001</v>
      </c>
      <c r="AX453">
        <v>8845.8305212881005</v>
      </c>
      <c r="AY453" s="1">
        <v>0.4526590747</v>
      </c>
      <c r="AZ453">
        <v>1323.6121000382</v>
      </c>
      <c r="BA453">
        <v>6.7731913599999999E-2</v>
      </c>
      <c r="BB453">
        <v>1293.1390844555999</v>
      </c>
      <c r="BC453" s="1">
        <v>6.6172547600000006E-2</v>
      </c>
      <c r="BD453">
        <v>19541.926838980999</v>
      </c>
      <c r="BE453" s="1">
        <v>0.59130594081232701</v>
      </c>
      <c r="BF453">
        <v>0.23130204868851001</v>
      </c>
      <c r="BG453">
        <v>0.120892634961934</v>
      </c>
      <c r="BH453">
        <v>3.03129883102277E-2</v>
      </c>
      <c r="BI453">
        <v>2.6186387227000899E-2</v>
      </c>
    </row>
    <row r="454" spans="1:61" x14ac:dyDescent="0.25">
      <c r="A454" t="s">
        <v>1575</v>
      </c>
      <c r="B454" t="s">
        <v>951</v>
      </c>
      <c r="C454">
        <v>54</v>
      </c>
      <c r="D454">
        <v>31.698803759259299</v>
      </c>
      <c r="E454">
        <v>1711.7354029999999</v>
      </c>
      <c r="F454" t="e">
        <v>#N/A</v>
      </c>
      <c r="G454">
        <v>1.9613832379497001E-2</v>
      </c>
      <c r="H454" t="e">
        <v>#N/A</v>
      </c>
      <c r="I454">
        <v>1.2090520827673999E-2</v>
      </c>
      <c r="J454">
        <v>0.88735707328844704</v>
      </c>
      <c r="K454">
        <v>7.8883049054051399E-2</v>
      </c>
      <c r="L454">
        <v>0.98777161898452803</v>
      </c>
      <c r="M454" t="e">
        <v>#N/A</v>
      </c>
      <c r="N454">
        <v>0.208552146638154</v>
      </c>
      <c r="O454">
        <v>57279.868131868097</v>
      </c>
      <c r="P454" s="1">
        <v>0.27118644067796599</v>
      </c>
      <c r="Q454">
        <v>0.152542372881356</v>
      </c>
      <c r="R454">
        <v>0.57627118644067798</v>
      </c>
      <c r="S454">
        <v>15</v>
      </c>
      <c r="T454">
        <v>96367.266666666706</v>
      </c>
      <c r="U454" s="1">
        <v>114.115693533333</v>
      </c>
      <c r="V454">
        <v>186588.096174348</v>
      </c>
      <c r="W454" s="1">
        <v>0.76021305650515403</v>
      </c>
      <c r="X454">
        <v>0.17032369102986999</v>
      </c>
      <c r="Y454">
        <v>6.9463252464976505E-2</v>
      </c>
      <c r="Z454">
        <v>0.239786943494846</v>
      </c>
      <c r="AA454">
        <v>186.58809617434801</v>
      </c>
      <c r="AB454">
        <v>3951.45008284905</v>
      </c>
      <c r="AC454" s="1">
        <v>359.687623987292</v>
      </c>
      <c r="AD454">
        <v>115744.571934035</v>
      </c>
      <c r="AE454" s="1">
        <v>68</v>
      </c>
      <c r="AF454">
        <v>39701</v>
      </c>
      <c r="AG454" s="1">
        <v>62943.923698021797</v>
      </c>
      <c r="AH454" s="1">
        <v>36.9499811366084</v>
      </c>
      <c r="AI454">
        <v>19.999997528871301</v>
      </c>
      <c r="AJ454">
        <v>19.999985294006802</v>
      </c>
      <c r="AK454">
        <v>0.5</v>
      </c>
      <c r="AL454">
        <v>0.5</v>
      </c>
      <c r="AM454">
        <v>0.5</v>
      </c>
      <c r="AN454">
        <v>0</v>
      </c>
      <c r="AO454" s="1">
        <v>0.80462518665882898</v>
      </c>
      <c r="AP454">
        <v>1818.91589350974</v>
      </c>
      <c r="AQ454" s="1">
        <v>3490.2128153272802</v>
      </c>
      <c r="AR454" s="1">
        <v>9722.2953797842292</v>
      </c>
      <c r="AS454" s="1">
        <v>818.18164626697296</v>
      </c>
      <c r="AT454">
        <v>146.34798670457801</v>
      </c>
      <c r="AU454">
        <v>15995.953721592799</v>
      </c>
      <c r="AV454" s="1">
        <v>9453.7431953038995</v>
      </c>
      <c r="AW454" s="1">
        <v>0.65296796680000002</v>
      </c>
      <c r="AX454">
        <v>2874.0517899879001</v>
      </c>
      <c r="AY454" s="1">
        <v>0.19851012609999999</v>
      </c>
      <c r="AZ454">
        <v>780.38487435829995</v>
      </c>
      <c r="BA454">
        <v>5.3901011899999997E-2</v>
      </c>
      <c r="BB454">
        <v>1369.9318951219</v>
      </c>
      <c r="BC454" s="1">
        <v>9.4620895199999999E-2</v>
      </c>
      <c r="BD454">
        <v>14478.111754772</v>
      </c>
      <c r="BE454" s="1">
        <v>0.51758250507079795</v>
      </c>
      <c r="BF454">
        <v>0.234752995215493</v>
      </c>
      <c r="BG454">
        <v>0.193382167896719</v>
      </c>
      <c r="BH454">
        <v>4.09404246645E-2</v>
      </c>
      <c r="BI454">
        <v>1.33419071524894E-2</v>
      </c>
    </row>
    <row r="455" spans="1:61" x14ac:dyDescent="0.25">
      <c r="A455" t="s">
        <v>1930</v>
      </c>
      <c r="B455" t="s">
        <v>1152</v>
      </c>
      <c r="C455">
        <v>230</v>
      </c>
      <c r="D455">
        <v>11.817735982608699</v>
      </c>
      <c r="E455">
        <v>2718.0792759999999</v>
      </c>
      <c r="F455">
        <v>3.98775215289612E-3</v>
      </c>
      <c r="G455">
        <v>4.8387301242969298E-3</v>
      </c>
      <c r="H455" t="e">
        <v>#N/A</v>
      </c>
      <c r="I455">
        <v>1.38289310162188E-2</v>
      </c>
      <c r="J455">
        <v>0.91192558913066402</v>
      </c>
      <c r="K455">
        <v>6.4331428806952501E-2</v>
      </c>
      <c r="L455">
        <v>0.395911465459448</v>
      </c>
      <c r="M455" t="e">
        <v>#N/A</v>
      </c>
      <c r="N455">
        <v>0.18625830345477701</v>
      </c>
      <c r="O455">
        <v>61822.615384615397</v>
      </c>
      <c r="P455" s="1">
        <v>0.16374269005847999</v>
      </c>
      <c r="Q455">
        <v>0.13450292397660801</v>
      </c>
      <c r="R455">
        <v>0.70175438596491202</v>
      </c>
      <c r="S455">
        <v>20</v>
      </c>
      <c r="T455">
        <v>104559.2</v>
      </c>
      <c r="U455" s="1">
        <v>135.90396380000001</v>
      </c>
      <c r="V455">
        <v>295383.20941894402</v>
      </c>
      <c r="W455" s="1">
        <v>0.63840599441771095</v>
      </c>
      <c r="X455">
        <v>0.104615976450032</v>
      </c>
      <c r="Y455">
        <v>0.25697802913225698</v>
      </c>
      <c r="Z455">
        <v>0.36159400558228899</v>
      </c>
      <c r="AA455">
        <v>295.38320941894398</v>
      </c>
      <c r="AB455">
        <v>7100.8035602269902</v>
      </c>
      <c r="AC455" s="1">
        <v>476.59411976621101</v>
      </c>
      <c r="AD455">
        <v>211138.574060482</v>
      </c>
      <c r="AE455" s="1">
        <v>370</v>
      </c>
      <c r="AF455">
        <v>45681</v>
      </c>
      <c r="AG455" s="1">
        <v>70676.456314243798</v>
      </c>
      <c r="AH455" s="1">
        <v>35.549991631980902</v>
      </c>
      <c r="AI455">
        <v>19.999998049009701</v>
      </c>
      <c r="AJ455">
        <v>20.413781772528999</v>
      </c>
      <c r="AK455">
        <v>0.5</v>
      </c>
      <c r="AL455">
        <v>0.24124300000000001</v>
      </c>
      <c r="AM455">
        <v>0.42189700000000002</v>
      </c>
      <c r="AN455">
        <v>0</v>
      </c>
      <c r="AO455">
        <v>0.79699419366572699</v>
      </c>
      <c r="AP455">
        <v>2151.5908169559998</v>
      </c>
      <c r="AQ455" s="1">
        <v>2761.4648793635902</v>
      </c>
      <c r="AR455" s="1">
        <v>8710.7413234992</v>
      </c>
      <c r="AS455" s="1">
        <v>570.53584996319296</v>
      </c>
      <c r="AT455">
        <v>9.6398770379352303</v>
      </c>
      <c r="AU455">
        <v>14203.9727468199</v>
      </c>
      <c r="AV455" s="1">
        <v>7144.8502395093001</v>
      </c>
      <c r="AW455" s="1">
        <v>0.4625760411</v>
      </c>
      <c r="AX455">
        <v>6118.8826163163003</v>
      </c>
      <c r="AY455" s="1">
        <v>0.39615224980000002</v>
      </c>
      <c r="AZ455">
        <v>1090.0653193331</v>
      </c>
      <c r="BA455">
        <v>7.0573641600000001E-2</v>
      </c>
      <c r="BB455">
        <v>1091.9871766056999</v>
      </c>
      <c r="BC455" s="1">
        <v>7.0698067599999997E-2</v>
      </c>
      <c r="BD455">
        <v>15445.7853517644</v>
      </c>
      <c r="BE455" s="1">
        <v>0.53315278214845696</v>
      </c>
      <c r="BF455">
        <v>0.24043799882155101</v>
      </c>
      <c r="BG455">
        <v>9.6315046983889194E-2</v>
      </c>
      <c r="BH455">
        <v>3.7178313501086503E-2</v>
      </c>
      <c r="BI455">
        <v>9.2915858545016897E-2</v>
      </c>
    </row>
    <row r="456" spans="1:61" x14ac:dyDescent="0.25">
      <c r="A456" t="s">
        <v>1813</v>
      </c>
      <c r="B456" t="s">
        <v>1204</v>
      </c>
      <c r="C456">
        <v>81</v>
      </c>
      <c r="D456">
        <v>19.869612691358</v>
      </c>
      <c r="E456">
        <v>1609.4386280000001</v>
      </c>
      <c r="F456">
        <v>1.3257095377182299E-2</v>
      </c>
      <c r="G456">
        <v>1.9915880302026099E-2</v>
      </c>
      <c r="H456" t="e">
        <v>#N/A</v>
      </c>
      <c r="I456">
        <v>2.2045586915085302E-2</v>
      </c>
      <c r="J456">
        <v>0.87517980026340902</v>
      </c>
      <c r="K456">
        <v>6.9601637142296904E-2</v>
      </c>
      <c r="L456">
        <v>0.51848666096663698</v>
      </c>
      <c r="M456">
        <v>8.10254264572342E-3</v>
      </c>
      <c r="N456">
        <v>0.117626248608382</v>
      </c>
      <c r="O456">
        <v>56575.565197533702</v>
      </c>
      <c r="P456" s="1">
        <v>0.14285714285714299</v>
      </c>
      <c r="Q456">
        <v>9.8901098901098897E-2</v>
      </c>
      <c r="R456">
        <v>0.75824175824175799</v>
      </c>
      <c r="S456">
        <v>10.01</v>
      </c>
      <c r="T456">
        <v>91006.993006992998</v>
      </c>
      <c r="U456" s="1">
        <v>160.78307972028</v>
      </c>
      <c r="V456">
        <v>342744.35905983503</v>
      </c>
      <c r="W456" s="1">
        <v>0.71616316511949296</v>
      </c>
      <c r="X456">
        <v>0.21320858453862901</v>
      </c>
      <c r="Y456">
        <v>7.0628250341878807E-2</v>
      </c>
      <c r="Z456">
        <v>0.28383683488050698</v>
      </c>
      <c r="AA456">
        <v>342.74435905983501</v>
      </c>
      <c r="AB456">
        <v>8522.0782957372903</v>
      </c>
      <c r="AC456" s="1">
        <v>802.84477924187104</v>
      </c>
      <c r="AD456">
        <v>246669.615960739</v>
      </c>
      <c r="AE456" s="1">
        <v>443</v>
      </c>
      <c r="AF456">
        <v>42698.5</v>
      </c>
      <c r="AG456" s="1">
        <v>77314.893277571202</v>
      </c>
      <c r="AH456" s="1">
        <v>41.499980236332398</v>
      </c>
      <c r="AI456">
        <v>23.5999979040852</v>
      </c>
      <c r="AJ456">
        <v>23.599990956658999</v>
      </c>
      <c r="AK456">
        <v>0</v>
      </c>
      <c r="AL456">
        <v>0</v>
      </c>
      <c r="AM456">
        <v>0</v>
      </c>
      <c r="AN456">
        <v>0</v>
      </c>
      <c r="AO456" s="1">
        <v>0.89732223610510597</v>
      </c>
      <c r="AP456">
        <v>1527.06837479981</v>
      </c>
      <c r="AQ456" s="1">
        <v>3544.4017751014198</v>
      </c>
      <c r="AR456" s="1">
        <v>5494.5873338389802</v>
      </c>
      <c r="AS456" s="1">
        <v>400.09857399793901</v>
      </c>
      <c r="AT456">
        <v>219.751622613596</v>
      </c>
      <c r="AU456">
        <v>11185.9076803518</v>
      </c>
      <c r="AV456" s="1">
        <v>4810.7609461229004</v>
      </c>
      <c r="AW456" s="1">
        <v>0.32891349739999998</v>
      </c>
      <c r="AX456">
        <v>7021.7094514652999</v>
      </c>
      <c r="AY456" s="1">
        <v>0.48007686090000001</v>
      </c>
      <c r="AZ456">
        <v>1260.3322213816</v>
      </c>
      <c r="BA456">
        <v>8.6169378099999999E-2</v>
      </c>
      <c r="BB456">
        <v>1533.416687896</v>
      </c>
      <c r="BC456" s="1">
        <v>0.1048402636</v>
      </c>
      <c r="BD456">
        <v>14626.2193068658</v>
      </c>
      <c r="BE456" s="1">
        <v>0.46795597858031601</v>
      </c>
      <c r="BF456">
        <v>0.246918057172757</v>
      </c>
      <c r="BG456">
        <v>0.226129837398306</v>
      </c>
      <c r="BH456">
        <v>4.1429764775966202E-2</v>
      </c>
      <c r="BI456">
        <v>1.7566362072655699E-2</v>
      </c>
    </row>
    <row r="457" spans="1:61" x14ac:dyDescent="0.25">
      <c r="A457" t="s">
        <v>1623</v>
      </c>
      <c r="B457" t="s">
        <v>999</v>
      </c>
      <c r="C457">
        <v>238</v>
      </c>
      <c r="D457">
        <v>3.8252390420168099</v>
      </c>
      <c r="E457">
        <v>910.40689199999997</v>
      </c>
      <c r="F457" t="e">
        <v>#N/A</v>
      </c>
      <c r="G457" t="e">
        <v>#N/A</v>
      </c>
      <c r="H457" t="e">
        <v>#N/A</v>
      </c>
      <c r="I457" t="e">
        <v>#N/A</v>
      </c>
      <c r="J457">
        <v>0.97428035110273103</v>
      </c>
      <c r="K457">
        <v>1.7831232704638499E-2</v>
      </c>
      <c r="L457">
        <v>0.43207238132772002</v>
      </c>
      <c r="M457" t="e">
        <v>#N/A</v>
      </c>
      <c r="N457">
        <v>0.14244753870637</v>
      </c>
      <c r="O457">
        <v>69870.164105847201</v>
      </c>
      <c r="P457" s="1">
        <v>0.144736842105263</v>
      </c>
      <c r="Q457">
        <v>0.105263157894737</v>
      </c>
      <c r="R457">
        <v>0.75</v>
      </c>
      <c r="S457">
        <v>8</v>
      </c>
      <c r="T457">
        <v>102750</v>
      </c>
      <c r="U457" s="1">
        <v>113.8008615</v>
      </c>
      <c r="V457">
        <v>784008.60787859699</v>
      </c>
      <c r="W457" s="1">
        <v>0.235007499087517</v>
      </c>
      <c r="X457">
        <v>7.6479820777328303E-2</v>
      </c>
      <c r="Y457">
        <v>0.68851268013515499</v>
      </c>
      <c r="Z457">
        <v>0.76499250091248305</v>
      </c>
      <c r="AA457">
        <v>784.00860787859699</v>
      </c>
      <c r="AB457">
        <v>21655.614839084501</v>
      </c>
      <c r="AC457" s="1">
        <v>435.703709501356</v>
      </c>
      <c r="AD457" s="1">
        <v>703957.86828541395</v>
      </c>
      <c r="AE457" s="1">
        <v>605</v>
      </c>
      <c r="AF457">
        <v>43616</v>
      </c>
      <c r="AG457" s="1">
        <v>70683.571219333593</v>
      </c>
      <c r="AH457" s="1">
        <v>30.433476060191701</v>
      </c>
      <c r="AI457">
        <v>19.955078247026201</v>
      </c>
      <c r="AJ457">
        <v>25.866002451786802</v>
      </c>
      <c r="AK457">
        <v>0</v>
      </c>
      <c r="AL457">
        <v>0</v>
      </c>
      <c r="AM457">
        <v>0</v>
      </c>
      <c r="AN457">
        <v>0</v>
      </c>
      <c r="AO457">
        <v>0.81550110868875703</v>
      </c>
      <c r="AP457">
        <v>3348.2074298708199</v>
      </c>
      <c r="AQ457" s="1">
        <v>8240.1496692536002</v>
      </c>
      <c r="AR457" s="1">
        <v>12296.9974396899</v>
      </c>
      <c r="AS457" s="1">
        <v>1391.2991225466301</v>
      </c>
      <c r="AT457">
        <v>655.68765487772703</v>
      </c>
      <c r="AU457">
        <v>25932.341316238599</v>
      </c>
      <c r="AV457" s="1">
        <v>6659.3170137034003</v>
      </c>
      <c r="AW457" s="1">
        <v>0.21635709789999999</v>
      </c>
      <c r="AX457">
        <v>20805.126788855101</v>
      </c>
      <c r="AY457" s="1">
        <v>0.67594572289999999</v>
      </c>
      <c r="AZ457">
        <v>2463.1160589279002</v>
      </c>
      <c r="BA457">
        <v>8.0025119899999997E-2</v>
      </c>
      <c r="BB457">
        <v>851.72623263169999</v>
      </c>
      <c r="BC457" s="1">
        <v>2.7672059400000001E-2</v>
      </c>
      <c r="BD457">
        <v>30779.286094118099</v>
      </c>
      <c r="BE457" s="1">
        <v>0.46091085298798301</v>
      </c>
      <c r="BF457">
        <v>0.26764417777180799</v>
      </c>
      <c r="BG457">
        <v>0.19249150593876599</v>
      </c>
      <c r="BH457">
        <v>3.5092407667776701E-2</v>
      </c>
      <c r="BI457">
        <v>4.3861055633666303E-2</v>
      </c>
    </row>
    <row r="458" spans="1:61" x14ac:dyDescent="0.25">
      <c r="A458" t="s">
        <v>1302</v>
      </c>
      <c r="B458" t="s">
        <v>665</v>
      </c>
      <c r="C458">
        <v>116</v>
      </c>
      <c r="D458">
        <v>10.773302681034499</v>
      </c>
      <c r="E458">
        <v>1249.703111</v>
      </c>
      <c r="F458" t="e">
        <v>#N/A</v>
      </c>
      <c r="G458" t="e">
        <v>#N/A</v>
      </c>
      <c r="H458" t="e">
        <v>#N/A</v>
      </c>
      <c r="I458">
        <v>4.9940574859479198E-2</v>
      </c>
      <c r="J458">
        <v>0.91756602624316397</v>
      </c>
      <c r="K458">
        <v>2.3642294800196001E-2</v>
      </c>
      <c r="L458">
        <v>0.36201673789244998</v>
      </c>
      <c r="M458" t="e">
        <v>#N/A</v>
      </c>
      <c r="N458">
        <v>0.17444527465460499</v>
      </c>
      <c r="O458">
        <v>60749.510240035197</v>
      </c>
      <c r="P458" s="1">
        <v>0.13541666666666699</v>
      </c>
      <c r="Q458">
        <v>0.16666666666666699</v>
      </c>
      <c r="R458">
        <v>0.69791666666666696</v>
      </c>
      <c r="S458">
        <v>16</v>
      </c>
      <c r="T458">
        <v>70511.4375</v>
      </c>
      <c r="U458" s="1">
        <v>78.106444437500002</v>
      </c>
      <c r="V458">
        <v>414775.93793074897</v>
      </c>
      <c r="W458" s="1">
        <v>0.67985939837419296</v>
      </c>
      <c r="X458">
        <v>0.20571268909975701</v>
      </c>
      <c r="Y458">
        <v>0.114427912526051</v>
      </c>
      <c r="Z458">
        <v>0.32014060162580699</v>
      </c>
      <c r="AA458">
        <v>414.77593793074902</v>
      </c>
      <c r="AB458">
        <v>11321.4009595276</v>
      </c>
      <c r="AC458" s="1">
        <v>707.97952906752403</v>
      </c>
      <c r="AD458">
        <v>329573.35620611999</v>
      </c>
      <c r="AE458" s="1">
        <v>547</v>
      </c>
      <c r="AF458">
        <v>45772</v>
      </c>
      <c r="AG458" s="1">
        <v>71586.772691705803</v>
      </c>
      <c r="AH458" s="1">
        <v>38.479994550972798</v>
      </c>
      <c r="AI458">
        <v>25.8499978987121</v>
      </c>
      <c r="AJ458">
        <v>25.849993590014702</v>
      </c>
      <c r="AK458">
        <v>1.5</v>
      </c>
      <c r="AL458">
        <v>0.533775</v>
      </c>
      <c r="AM458">
        <v>0.68798999999999999</v>
      </c>
      <c r="AN458">
        <v>0</v>
      </c>
      <c r="AO458" s="1">
        <v>1.11556673274703</v>
      </c>
      <c r="AP458">
        <v>2707.1611330893102</v>
      </c>
      <c r="AQ458" s="1">
        <v>3205.5707109462401</v>
      </c>
      <c r="AR458" s="1">
        <v>9035.2479725882604</v>
      </c>
      <c r="AS458" s="1">
        <v>1945.83130072723</v>
      </c>
      <c r="AT458">
        <v>247.96046938863699</v>
      </c>
      <c r="AU458">
        <v>17141.771586739698</v>
      </c>
      <c r="AV458" s="1">
        <v>8611.3354725247991</v>
      </c>
      <c r="AW458" s="1">
        <v>0.41155396560000002</v>
      </c>
      <c r="AX458">
        <v>9990.7798953176007</v>
      </c>
      <c r="AY458" s="1">
        <v>0.47748053699999998</v>
      </c>
      <c r="AZ458">
        <v>1417.3959336738001</v>
      </c>
      <c r="BA458">
        <v>6.7740354500000002E-2</v>
      </c>
      <c r="BB458">
        <v>904.44081964980001</v>
      </c>
      <c r="BC458" s="1">
        <v>4.3225142899999999E-2</v>
      </c>
      <c r="BD458">
        <v>20923.952121165999</v>
      </c>
      <c r="BE458" s="1">
        <v>0.58829402417684495</v>
      </c>
      <c r="BF458">
        <v>0.217286143969361</v>
      </c>
      <c r="BG458">
        <v>0.14057372845413499</v>
      </c>
      <c r="BH458">
        <v>3.9913384630218998E-2</v>
      </c>
      <c r="BI458">
        <v>1.39327187694404E-2</v>
      </c>
    </row>
    <row r="459" spans="1:61" x14ac:dyDescent="0.25">
      <c r="A459" t="s">
        <v>1390</v>
      </c>
      <c r="B459" t="s">
        <v>758</v>
      </c>
      <c r="C459">
        <v>21</v>
      </c>
      <c r="D459">
        <v>22.689211047619001</v>
      </c>
      <c r="E459">
        <v>476.473432</v>
      </c>
      <c r="F459" t="e">
        <v>#N/A</v>
      </c>
      <c r="G459" t="e">
        <v>#N/A</v>
      </c>
      <c r="H459" t="e">
        <v>#N/A</v>
      </c>
      <c r="I459">
        <v>3.7725832906233603E-2</v>
      </c>
      <c r="J459">
        <v>0.92683091096816295</v>
      </c>
      <c r="K459">
        <v>2.3615463434955401E-2</v>
      </c>
      <c r="L459">
        <v>0.31910772861764702</v>
      </c>
      <c r="M459" t="e">
        <v>#N/A</v>
      </c>
      <c r="N459">
        <v>0.18352097854384</v>
      </c>
      <c r="O459">
        <v>85425.521885521899</v>
      </c>
      <c r="P459" s="1">
        <v>0.14893617021276601</v>
      </c>
      <c r="Q459">
        <v>0.23404255319148901</v>
      </c>
      <c r="R459">
        <v>0.61702127659574502</v>
      </c>
      <c r="S459">
        <v>7.25</v>
      </c>
      <c r="T459">
        <v>113255.724137931</v>
      </c>
      <c r="U459" s="1">
        <v>65.720473379310306</v>
      </c>
      <c r="V459">
        <v>1814246.3817374001</v>
      </c>
      <c r="W459" s="1">
        <v>0.88713609107952196</v>
      </c>
      <c r="X459">
        <v>9.2804707601520597E-2</v>
      </c>
      <c r="Y459">
        <v>2.0059201318957599E-2</v>
      </c>
      <c r="Z459">
        <v>0.112863908920478</v>
      </c>
      <c r="AA459">
        <v>1814.2463817374</v>
      </c>
      <c r="AB459">
        <v>37136.507120086397</v>
      </c>
      <c r="AC459" s="1">
        <v>3165.98237947504</v>
      </c>
      <c r="AD459">
        <v>1186234.2278133</v>
      </c>
      <c r="AE459" s="1">
        <v>607</v>
      </c>
      <c r="AF459">
        <v>42851.5</v>
      </c>
      <c r="AG459" s="1">
        <v>93196.227433004198</v>
      </c>
      <c r="AH459" s="1">
        <v>43.399992387534503</v>
      </c>
      <c r="AI459">
        <v>20</v>
      </c>
      <c r="AJ459">
        <v>19.999995013968402</v>
      </c>
      <c r="AK459">
        <v>1.5</v>
      </c>
      <c r="AL459">
        <v>0.78455699999999995</v>
      </c>
      <c r="AM459">
        <v>0.95150400000000002</v>
      </c>
      <c r="AN459">
        <v>0</v>
      </c>
      <c r="AO459">
        <v>2.77781718891482</v>
      </c>
      <c r="AP459">
        <v>4261.3890799267101</v>
      </c>
      <c r="AQ459" s="1">
        <v>4074.7255557367598</v>
      </c>
      <c r="AR459" s="1">
        <v>15139.159091665801</v>
      </c>
      <c r="AS459" s="1">
        <v>1502.49623991627</v>
      </c>
      <c r="AT459" s="1">
        <v>864.96833258900404</v>
      </c>
      <c r="AU459">
        <v>25842.738299834498</v>
      </c>
      <c r="AV459" s="1">
        <v>5123.3216090154001</v>
      </c>
      <c r="AW459" s="1">
        <v>0.1396383055</v>
      </c>
      <c r="AX459">
        <v>27591.596373119199</v>
      </c>
      <c r="AY459" s="1">
        <v>0.75202067260000005</v>
      </c>
      <c r="AZ459">
        <v>3155.0068845054002</v>
      </c>
      <c r="BA459" s="1">
        <v>8.5991051999999998E-2</v>
      </c>
      <c r="BB459">
        <v>820.01914528199995</v>
      </c>
      <c r="BC459" s="1">
        <v>2.2349969899999999E-2</v>
      </c>
      <c r="BD459">
        <v>36689.944011922002</v>
      </c>
      <c r="BE459" s="1">
        <v>0.57103710324724399</v>
      </c>
      <c r="BF459">
        <v>0.19875240204101</v>
      </c>
      <c r="BG459">
        <v>0.16233216088285499</v>
      </c>
      <c r="BH459">
        <v>3.8674665586450302E-2</v>
      </c>
      <c r="BI459">
        <v>2.9203668242440702E-2</v>
      </c>
    </row>
    <row r="460" spans="1:61" x14ac:dyDescent="0.25">
      <c r="A460" t="s">
        <v>1454</v>
      </c>
      <c r="B460" t="s">
        <v>828</v>
      </c>
      <c r="C460">
        <v>48</v>
      </c>
      <c r="D460">
        <v>24.634864499999999</v>
      </c>
      <c r="E460">
        <v>1182.4734960000001</v>
      </c>
      <c r="F460" t="e">
        <v>#N/A</v>
      </c>
      <c r="G460" t="e">
        <v>#N/A</v>
      </c>
      <c r="H460" t="e">
        <v>#N/A</v>
      </c>
      <c r="I460">
        <v>7.2524218938408505E-2</v>
      </c>
      <c r="J460">
        <v>0.90097411350353096</v>
      </c>
      <c r="K460">
        <v>1.9326150348973201E-2</v>
      </c>
      <c r="L460">
        <v>0.36003049784314201</v>
      </c>
      <c r="M460" t="e">
        <v>#N/A</v>
      </c>
      <c r="N460">
        <v>0.10310337419327199</v>
      </c>
      <c r="O460">
        <v>62978.5322162722</v>
      </c>
      <c r="P460" s="1">
        <v>0.229885057471264</v>
      </c>
      <c r="Q460">
        <v>0.20689655172413801</v>
      </c>
      <c r="R460">
        <v>0.56321839080459801</v>
      </c>
      <c r="S460">
        <v>16.899999999999999</v>
      </c>
      <c r="T460">
        <v>71087.798816568102</v>
      </c>
      <c r="U460" s="1">
        <v>69.968845917159797</v>
      </c>
      <c r="V460">
        <v>241982.97126145501</v>
      </c>
      <c r="W460" s="1">
        <v>0.88946134292682399</v>
      </c>
      <c r="X460">
        <v>6.5778157391989805E-2</v>
      </c>
      <c r="Y460">
        <v>4.4760499681185797E-2</v>
      </c>
      <c r="Z460">
        <v>0.11053865707317601</v>
      </c>
      <c r="AA460">
        <v>241.98297126145499</v>
      </c>
      <c r="AB460">
        <v>7583.32345742488</v>
      </c>
      <c r="AC460" s="1">
        <v>680.69184021694105</v>
      </c>
      <c r="AD460" s="1">
        <v>178155.939536288</v>
      </c>
      <c r="AE460" s="1">
        <v>255</v>
      </c>
      <c r="AF460">
        <v>49483</v>
      </c>
      <c r="AG460" s="1">
        <v>77739.764171250907</v>
      </c>
      <c r="AH460" s="1">
        <v>66.949959789813903</v>
      </c>
      <c r="AI460">
        <v>29.2999986758823</v>
      </c>
      <c r="AJ460">
        <v>34.666867853313697</v>
      </c>
      <c r="AK460">
        <v>2.6</v>
      </c>
      <c r="AL460">
        <v>1.597021</v>
      </c>
      <c r="AM460">
        <v>2.0070589999999999</v>
      </c>
      <c r="AN460">
        <v>0</v>
      </c>
      <c r="AO460">
        <v>0.95106574764442298</v>
      </c>
      <c r="AP460">
        <v>1956.0622354955501</v>
      </c>
      <c r="AQ460" s="1">
        <v>2122.4926211792199</v>
      </c>
      <c r="AR460" s="1">
        <v>8070.3558619126998</v>
      </c>
      <c r="AS460" s="1">
        <v>534.75617182036206</v>
      </c>
      <c r="AT460" s="1">
        <v>212.58454489706401</v>
      </c>
      <c r="AU460">
        <v>12896.251435304899</v>
      </c>
      <c r="AV460" s="1">
        <v>6623.8091782050997</v>
      </c>
      <c r="AW460" s="1">
        <v>0.44300911729999998</v>
      </c>
      <c r="AX460">
        <v>6408.3489500357</v>
      </c>
      <c r="AY460" s="1">
        <v>0.42859885240000001</v>
      </c>
      <c r="AZ460">
        <v>1203.4536783476001</v>
      </c>
      <c r="BA460">
        <v>8.0488573499999994E-2</v>
      </c>
      <c r="BB460">
        <v>716.24565826829996</v>
      </c>
      <c r="BC460">
        <v>4.7903456800000001E-2</v>
      </c>
      <c r="BD460">
        <v>14951.857464856699</v>
      </c>
      <c r="BE460" s="1">
        <v>0.55555325183328397</v>
      </c>
      <c r="BF460">
        <v>0.231157041230625</v>
      </c>
      <c r="BG460">
        <v>0.156067442644238</v>
      </c>
      <c r="BH460">
        <v>3.7110219631617897E-2</v>
      </c>
      <c r="BI460">
        <v>2.0112044660234599E-2</v>
      </c>
    </row>
    <row r="461" spans="1:61" x14ac:dyDescent="0.25">
      <c r="A461" t="s">
        <v>1278</v>
      </c>
      <c r="B461" t="s">
        <v>638</v>
      </c>
      <c r="C461">
        <v>65</v>
      </c>
      <c r="D461">
        <v>9.2580180769230793</v>
      </c>
      <c r="E461">
        <v>601.77117499999997</v>
      </c>
      <c r="F461" t="e">
        <v>#N/A</v>
      </c>
      <c r="G461" t="e">
        <v>#N/A</v>
      </c>
      <c r="H461" t="e">
        <v>#N/A</v>
      </c>
      <c r="I461">
        <v>5.5920209936758301E-2</v>
      </c>
      <c r="J461">
        <v>0.91410347790757596</v>
      </c>
      <c r="K461">
        <v>2.84527145471608E-2</v>
      </c>
      <c r="L461">
        <v>0.37554223791413299</v>
      </c>
      <c r="M461" t="e">
        <v>#N/A</v>
      </c>
      <c r="N461">
        <v>0.15239769386011101</v>
      </c>
      <c r="O461">
        <v>60551.541091781597</v>
      </c>
      <c r="P461" s="1">
        <v>0.140350877192982</v>
      </c>
      <c r="Q461">
        <v>0.22807017543859601</v>
      </c>
      <c r="R461">
        <v>0.63157894736842102</v>
      </c>
      <c r="S461">
        <v>9.5</v>
      </c>
      <c r="T461">
        <v>68624.736842105296</v>
      </c>
      <c r="U461" s="1">
        <v>63.344334210526299</v>
      </c>
      <c r="V461">
        <v>177231.90214287001</v>
      </c>
      <c r="W461" s="1">
        <v>0.85750224677118903</v>
      </c>
      <c r="X461">
        <v>5.5746085086174298E-2</v>
      </c>
      <c r="Y461">
        <v>8.6751668142636296E-2</v>
      </c>
      <c r="Z461">
        <v>0.142497753228811</v>
      </c>
      <c r="AA461">
        <v>177.23190214287001</v>
      </c>
      <c r="AB461">
        <v>3921.15989935876</v>
      </c>
      <c r="AC461" s="1">
        <v>445.87722235117002</v>
      </c>
      <c r="AD461">
        <v>157534.071570662</v>
      </c>
      <c r="AE461" s="1">
        <v>163</v>
      </c>
      <c r="AF461">
        <v>42391</v>
      </c>
      <c r="AG461" s="1">
        <v>63623.376533333299</v>
      </c>
      <c r="AH461" s="1">
        <v>37.599934286822901</v>
      </c>
      <c r="AI461">
        <v>20.015192132806401</v>
      </c>
      <c r="AJ461">
        <v>30.486974160245801</v>
      </c>
      <c r="AK461">
        <v>2.9</v>
      </c>
      <c r="AL461">
        <v>1.469754</v>
      </c>
      <c r="AM461">
        <v>2.7442989999999998</v>
      </c>
      <c r="AN461">
        <v>2798.4060718760802</v>
      </c>
      <c r="AO461">
        <v>1.4255754988067499</v>
      </c>
      <c r="AP461">
        <v>2755.8520728414801</v>
      </c>
      <c r="AQ461" s="1">
        <v>3858.1472434268699</v>
      </c>
      <c r="AR461" s="1">
        <v>9746.75822583228</v>
      </c>
      <c r="AS461" s="1">
        <v>884.28800199677198</v>
      </c>
      <c r="AT461">
        <v>659.91902985383103</v>
      </c>
      <c r="AU461">
        <v>17904.964573951202</v>
      </c>
      <c r="AV461" s="1">
        <v>10812.2931448665</v>
      </c>
      <c r="AW461" s="1">
        <v>0.55961531490000005</v>
      </c>
      <c r="AX461">
        <v>5824.2771465979004</v>
      </c>
      <c r="AY461" s="1">
        <v>0.30144897529999998</v>
      </c>
      <c r="AZ461">
        <v>1966.6775582057001</v>
      </c>
      <c r="BA461" s="1">
        <v>0.1017899595</v>
      </c>
      <c r="BB461">
        <v>717.69076013790004</v>
      </c>
      <c r="BC461" s="1">
        <v>3.7145750200000001E-2</v>
      </c>
      <c r="BD461">
        <v>19320.938609807999</v>
      </c>
      <c r="BE461" s="1">
        <v>0.49480663323566498</v>
      </c>
      <c r="BF461">
        <v>0.23939210110237599</v>
      </c>
      <c r="BG461">
        <v>0.21585602761900599</v>
      </c>
      <c r="BH461">
        <v>3.2524543866033401E-2</v>
      </c>
      <c r="BI461">
        <v>1.7420694176919702E-2</v>
      </c>
    </row>
    <row r="462" spans="1:61" x14ac:dyDescent="0.25">
      <c r="A462" t="s">
        <v>1802</v>
      </c>
      <c r="B462" t="s">
        <v>1192</v>
      </c>
      <c r="C462">
        <v>176</v>
      </c>
      <c r="D462">
        <v>4.8713638238636401</v>
      </c>
      <c r="E462">
        <v>857.36003300000004</v>
      </c>
      <c r="F462" t="e">
        <v>#N/A</v>
      </c>
      <c r="G462" t="e">
        <v>#N/A</v>
      </c>
      <c r="H462" t="e">
        <v>#N/A</v>
      </c>
      <c r="I462">
        <v>3.3673449969363001E-2</v>
      </c>
      <c r="J462">
        <v>0.938799041238774</v>
      </c>
      <c r="K462">
        <v>1.695747953731E-2</v>
      </c>
      <c r="L462">
        <v>0.48517944417438302</v>
      </c>
      <c r="M462" t="e">
        <v>#N/A</v>
      </c>
      <c r="N462">
        <v>0.15173263081147501</v>
      </c>
      <c r="O462">
        <v>61419.853076041298</v>
      </c>
      <c r="P462" s="1">
        <v>0.246753246753247</v>
      </c>
      <c r="Q462">
        <v>0.12987012987013</v>
      </c>
      <c r="R462">
        <v>0.62337662337662303</v>
      </c>
      <c r="S462">
        <v>11</v>
      </c>
      <c r="T462">
        <v>69197</v>
      </c>
      <c r="U462" s="1">
        <v>77.941821181818199</v>
      </c>
      <c r="V462">
        <v>267988.512592585</v>
      </c>
      <c r="W462" s="1">
        <v>0.70982723736113096</v>
      </c>
      <c r="X462">
        <v>6.10676304903182E-2</v>
      </c>
      <c r="Y462">
        <v>0.22910513214855099</v>
      </c>
      <c r="Z462">
        <v>0.29017276263886899</v>
      </c>
      <c r="AA462">
        <v>267.98851259258498</v>
      </c>
      <c r="AB462">
        <v>5735.3279960975296</v>
      </c>
      <c r="AC462" s="1">
        <v>504.119440333184</v>
      </c>
      <c r="AD462">
        <v>226051.39442212001</v>
      </c>
      <c r="AE462" s="1">
        <v>409</v>
      </c>
      <c r="AF462">
        <v>43001.5</v>
      </c>
      <c r="AG462" s="1">
        <v>83323.541041831093</v>
      </c>
      <c r="AH462" s="1">
        <v>25.699983662551901</v>
      </c>
      <c r="AI462">
        <v>20.010793922293299</v>
      </c>
      <c r="AJ462">
        <v>21.438366025090101</v>
      </c>
      <c r="AK462">
        <v>0</v>
      </c>
      <c r="AL462">
        <v>0</v>
      </c>
      <c r="AM462">
        <v>0</v>
      </c>
      <c r="AN462">
        <v>3111.2730327143699</v>
      </c>
      <c r="AO462">
        <v>1.3399688103485301</v>
      </c>
      <c r="AP462">
        <v>2272.7534699532698</v>
      </c>
      <c r="AQ462" s="1">
        <v>4192.0729001371601</v>
      </c>
      <c r="AR462" s="1">
        <v>10432.077675353899</v>
      </c>
      <c r="AS462" s="1">
        <v>978.665237127983</v>
      </c>
      <c r="AT462">
        <v>1002.79253395055</v>
      </c>
      <c r="AU462">
        <v>18878.361816522902</v>
      </c>
      <c r="AV462" s="1">
        <v>7971.2839401271003</v>
      </c>
      <c r="AW462" s="1">
        <v>0.35759895609999998</v>
      </c>
      <c r="AX462">
        <v>8507.9509388566003</v>
      </c>
      <c r="AY462" s="1">
        <v>0.38167431959999998</v>
      </c>
      <c r="AZ462">
        <v>4484.8951477567998</v>
      </c>
      <c r="BA462">
        <v>0.2011964239</v>
      </c>
      <c r="BB462">
        <v>1326.9975196523001</v>
      </c>
      <c r="BC462" s="1">
        <v>5.95303004E-2</v>
      </c>
      <c r="BD462">
        <v>22291.1275463928</v>
      </c>
      <c r="BE462" s="1">
        <v>0.49141724834204897</v>
      </c>
      <c r="BF462">
        <v>0.24456907999278801</v>
      </c>
      <c r="BG462">
        <v>0.20292331230236399</v>
      </c>
      <c r="BH462">
        <v>3.7221494495596801E-2</v>
      </c>
      <c r="BI462">
        <v>2.3868864867202601E-2</v>
      </c>
    </row>
    <row r="463" spans="1:61" x14ac:dyDescent="0.25">
      <c r="A463" t="s">
        <v>1636</v>
      </c>
      <c r="B463" t="s">
        <v>1012</v>
      </c>
      <c r="C463">
        <v>172</v>
      </c>
      <c r="D463">
        <v>12.4603232674419</v>
      </c>
      <c r="E463">
        <v>2143.1756019999998</v>
      </c>
      <c r="F463">
        <v>7.0389945756930599E-3</v>
      </c>
      <c r="G463">
        <v>5.1275513752668603E-3</v>
      </c>
      <c r="H463" t="e">
        <v>#N/A</v>
      </c>
      <c r="I463">
        <v>1.4034840583903399E-2</v>
      </c>
      <c r="J463">
        <v>0.95643099243276797</v>
      </c>
      <c r="K463">
        <v>1.6429088422276399E-2</v>
      </c>
      <c r="L463">
        <v>0.99639076679370497</v>
      </c>
      <c r="M463" t="e">
        <v>#N/A</v>
      </c>
      <c r="N463">
        <v>0.15148415391606901</v>
      </c>
      <c r="O463">
        <v>63191.115173674603</v>
      </c>
      <c r="P463" s="1">
        <v>0.15748031496063</v>
      </c>
      <c r="Q463">
        <v>0.118110236220472</v>
      </c>
      <c r="R463">
        <v>0.72440944881889802</v>
      </c>
      <c r="S463">
        <v>18.32</v>
      </c>
      <c r="T463">
        <v>91202.265283842804</v>
      </c>
      <c r="U463" s="1">
        <v>116.98556779476</v>
      </c>
      <c r="V463">
        <v>288724.67492750002</v>
      </c>
      <c r="W463" s="1">
        <v>0.811741275798738</v>
      </c>
      <c r="X463">
        <v>3.1863965087126397E-2</v>
      </c>
      <c r="Y463">
        <v>0.156394759114136</v>
      </c>
      <c r="Z463">
        <v>0.188258724201262</v>
      </c>
      <c r="AA463">
        <v>288.72467492750002</v>
      </c>
      <c r="AB463">
        <v>6331.3710679317501</v>
      </c>
      <c r="AC463" s="1">
        <v>615.86135954901602</v>
      </c>
      <c r="AD463">
        <v>218493.92055309899</v>
      </c>
      <c r="AE463" s="1">
        <v>390</v>
      </c>
      <c r="AF463">
        <v>48966</v>
      </c>
      <c r="AG463" s="1">
        <v>85878.279380178006</v>
      </c>
      <c r="AH463" s="1">
        <v>31.349979824366098</v>
      </c>
      <c r="AI463">
        <v>20.015397310945399</v>
      </c>
      <c r="AJ463">
        <v>24.430506239048501</v>
      </c>
      <c r="AK463">
        <v>6.2</v>
      </c>
      <c r="AL463">
        <v>3.115961</v>
      </c>
      <c r="AM463">
        <v>4.4992770000000002</v>
      </c>
      <c r="AN463">
        <v>0</v>
      </c>
      <c r="AO463" s="1">
        <v>0.75240250719799096</v>
      </c>
      <c r="AP463">
        <v>1736.1988800766501</v>
      </c>
      <c r="AQ463" s="1">
        <v>3882.0188239526301</v>
      </c>
      <c r="AR463" s="1">
        <v>7231.9887066351603</v>
      </c>
      <c r="AS463" s="1">
        <v>621.48029249541605</v>
      </c>
      <c r="AT463">
        <v>475.70691783192501</v>
      </c>
      <c r="AU463">
        <v>13947.393620991799</v>
      </c>
      <c r="AV463" s="1">
        <v>6780.4895834430999</v>
      </c>
      <c r="AW463" s="1">
        <v>0.45192714099999998</v>
      </c>
      <c r="AX463">
        <v>6084.8914796586996</v>
      </c>
      <c r="AY463" s="1">
        <v>0.40556475689999999</v>
      </c>
      <c r="AZ463">
        <v>800.23542827740005</v>
      </c>
      <c r="BA463" s="1">
        <v>5.3336577699999999E-2</v>
      </c>
      <c r="BB463">
        <v>1337.8851104380999</v>
      </c>
      <c r="BC463" s="1">
        <v>8.9171524500000002E-2</v>
      </c>
      <c r="BD463">
        <v>15003.501601817299</v>
      </c>
      <c r="BE463" s="1">
        <v>0.54216448053039201</v>
      </c>
      <c r="BF463">
        <v>0.227398587872776</v>
      </c>
      <c r="BG463">
        <v>0.172550915363823</v>
      </c>
      <c r="BH463">
        <v>4.3823390925518402E-2</v>
      </c>
      <c r="BI463">
        <v>1.4062625307491E-2</v>
      </c>
    </row>
    <row r="464" spans="1:61" x14ac:dyDescent="0.25">
      <c r="A464" t="s">
        <v>1731</v>
      </c>
      <c r="B464" t="s">
        <v>1115</v>
      </c>
      <c r="C464">
        <v>87</v>
      </c>
      <c r="D464">
        <v>6.4061283678160903</v>
      </c>
      <c r="E464">
        <v>557.333168</v>
      </c>
      <c r="F464" t="e">
        <v>#N/A</v>
      </c>
      <c r="G464" t="e">
        <v>#N/A</v>
      </c>
      <c r="H464" t="e">
        <v>#N/A</v>
      </c>
      <c r="I464" t="e">
        <v>#N/A</v>
      </c>
      <c r="J464">
        <v>0.96985514063527201</v>
      </c>
      <c r="K464">
        <v>2.2245838534151199E-2</v>
      </c>
      <c r="L464">
        <v>1</v>
      </c>
      <c r="M464" t="e">
        <v>#N/A</v>
      </c>
      <c r="N464">
        <v>0.26860141995293302</v>
      </c>
      <c r="O464">
        <v>59318.734265734303</v>
      </c>
      <c r="P464" s="1">
        <v>0.29411764705882398</v>
      </c>
      <c r="Q464">
        <v>0.11764705882352899</v>
      </c>
      <c r="R464">
        <v>0.58823529411764697</v>
      </c>
      <c r="S464">
        <v>8.75</v>
      </c>
      <c r="T464">
        <v>83675.457142857107</v>
      </c>
      <c r="U464" s="1">
        <v>63.695219199999997</v>
      </c>
      <c r="V464">
        <v>155952.96492384601</v>
      </c>
      <c r="W464" s="1">
        <v>0.76245372637306796</v>
      </c>
      <c r="X464">
        <v>6.2090877629612198E-2</v>
      </c>
      <c r="Y464">
        <v>0.17545539599731999</v>
      </c>
      <c r="Z464">
        <v>0.23754627362693201</v>
      </c>
      <c r="AA464">
        <v>155.952964923846</v>
      </c>
      <c r="AB464">
        <v>3323.4555313600099</v>
      </c>
      <c r="AC464" s="1">
        <v>383.42072977074298</v>
      </c>
      <c r="AD464">
        <v>98916.718949981398</v>
      </c>
      <c r="AE464" s="1">
        <v>43</v>
      </c>
      <c r="AF464">
        <v>39775.5</v>
      </c>
      <c r="AG464" s="1">
        <v>53417.6816628702</v>
      </c>
      <c r="AH464" s="1">
        <v>25.599943344968199</v>
      </c>
      <c r="AI464">
        <v>20.021979524306101</v>
      </c>
      <c r="AJ464">
        <v>25.014082419211402</v>
      </c>
      <c r="AK464">
        <v>0.5</v>
      </c>
      <c r="AL464">
        <v>0.5</v>
      </c>
      <c r="AM464">
        <v>0.5</v>
      </c>
      <c r="AN464">
        <v>0</v>
      </c>
      <c r="AO464">
        <v>0.729495949582319</v>
      </c>
      <c r="AP464">
        <v>3240.5134194346001</v>
      </c>
      <c r="AQ464" s="1">
        <v>7182.5243854856999</v>
      </c>
      <c r="AR464" s="1">
        <v>14421.0165507322</v>
      </c>
      <c r="AS464" s="1">
        <v>847.78903738239296</v>
      </c>
      <c r="AT464" s="1">
        <v>603.45615389608395</v>
      </c>
      <c r="AU464">
        <v>26295.299546931001</v>
      </c>
      <c r="AV464" s="1">
        <v>16558.846973526099</v>
      </c>
      <c r="AW464" s="1">
        <v>0.60979773020000005</v>
      </c>
      <c r="AX464">
        <v>2811.7838885168999</v>
      </c>
      <c r="AY464" s="1">
        <v>0.1035470305</v>
      </c>
      <c r="AZ464">
        <v>1533.6125607381</v>
      </c>
      <c r="BA464" s="1">
        <v>5.64769673E-2</v>
      </c>
      <c r="BB464">
        <v>6250.4115607746999</v>
      </c>
      <c r="BC464" s="1">
        <v>0.23017827199999999</v>
      </c>
      <c r="BD464">
        <v>27154.6549835558</v>
      </c>
      <c r="BE464" s="1">
        <v>0.51853959055255106</v>
      </c>
      <c r="BF464">
        <v>0.21690987768692499</v>
      </c>
      <c r="BG464">
        <v>0.128386554978457</v>
      </c>
      <c r="BH464">
        <v>1.73330485539996E-2</v>
      </c>
      <c r="BI464">
        <v>0.118830928228068</v>
      </c>
    </row>
    <row r="465" spans="1:61" x14ac:dyDescent="0.25">
      <c r="A465" t="s">
        <v>1540</v>
      </c>
      <c r="B465" t="s">
        <v>915</v>
      </c>
      <c r="C465">
        <v>198</v>
      </c>
      <c r="D465">
        <v>7.9293864141414101</v>
      </c>
      <c r="E465">
        <v>1570.0185100000001</v>
      </c>
      <c r="F465">
        <v>9.9742939070002895E-3</v>
      </c>
      <c r="G465">
        <v>1.29624691271317E-2</v>
      </c>
      <c r="H465" t="e">
        <v>#N/A</v>
      </c>
      <c r="I465">
        <v>2.3145740242193302E-2</v>
      </c>
      <c r="J465">
        <v>0.91924366238784905</v>
      </c>
      <c r="K465">
        <v>3.4102237860142097E-2</v>
      </c>
      <c r="L465">
        <v>0.433079902516252</v>
      </c>
      <c r="M465" t="e">
        <v>#N/A</v>
      </c>
      <c r="N465">
        <v>0.17507019876122101</v>
      </c>
      <c r="O465">
        <v>69546.763157894704</v>
      </c>
      <c r="P465" s="1">
        <v>5.8823529411764698E-2</v>
      </c>
      <c r="Q465">
        <v>7.5630252100840303E-2</v>
      </c>
      <c r="R465">
        <v>0.86554621848739499</v>
      </c>
      <c r="S465">
        <v>14</v>
      </c>
      <c r="T465">
        <v>106189.785714286</v>
      </c>
      <c r="U465" s="1">
        <v>112.144179285714</v>
      </c>
      <c r="V465">
        <v>367399.25442025502</v>
      </c>
      <c r="W465" s="1">
        <v>0.846895644687788</v>
      </c>
      <c r="X465">
        <v>5.6530953837657397E-2</v>
      </c>
      <c r="Y465">
        <v>9.6573401474554704E-2</v>
      </c>
      <c r="Z465">
        <v>0.153104355312212</v>
      </c>
      <c r="AA465">
        <v>367.39925442025498</v>
      </c>
      <c r="AB465">
        <v>8605.0533251356392</v>
      </c>
      <c r="AC465" s="1">
        <v>875.47048728744005</v>
      </c>
      <c r="AD465">
        <v>245732.94242475001</v>
      </c>
      <c r="AE465" s="1">
        <v>441</v>
      </c>
      <c r="AF465">
        <v>48167</v>
      </c>
      <c r="AG465" s="1">
        <v>75680.2091802168</v>
      </c>
      <c r="AH465" s="1">
        <v>37.529974426370501</v>
      </c>
      <c r="AI465">
        <v>21.5574983180468</v>
      </c>
      <c r="AJ465">
        <v>27.244951376010899</v>
      </c>
      <c r="AK465">
        <v>0.5</v>
      </c>
      <c r="AL465">
        <v>0.31936799999999999</v>
      </c>
      <c r="AM465">
        <v>0.449131</v>
      </c>
      <c r="AN465">
        <v>2391.83017657543</v>
      </c>
      <c r="AO465" s="1">
        <v>1.3616305548915499</v>
      </c>
      <c r="AP465">
        <v>2461.1970912368402</v>
      </c>
      <c r="AQ465" s="1">
        <v>3448.2704028756998</v>
      </c>
      <c r="AR465" s="1">
        <v>9477.9918104277604</v>
      </c>
      <c r="AS465" s="1">
        <v>1278.3529921567599</v>
      </c>
      <c r="AT465">
        <v>453.69741532537699</v>
      </c>
      <c r="AU465">
        <v>17119.509712022402</v>
      </c>
      <c r="AV465" s="1">
        <v>6409.4783319918997</v>
      </c>
      <c r="AW465" s="1">
        <v>0.33961321719999998</v>
      </c>
      <c r="AX465">
        <v>9991.7967271976995</v>
      </c>
      <c r="AY465" s="1">
        <v>0.52942627419999999</v>
      </c>
      <c r="AZ465">
        <v>1369.331458055</v>
      </c>
      <c r="BA465">
        <v>7.2555524499999996E-2</v>
      </c>
      <c r="BB465">
        <v>1102.2700567449999</v>
      </c>
      <c r="BC465">
        <v>5.8404984100000001E-2</v>
      </c>
      <c r="BD465">
        <v>18872.876573989601</v>
      </c>
      <c r="BE465" s="1">
        <v>0.57058575453740301</v>
      </c>
      <c r="BF465">
        <v>0.23975392159105999</v>
      </c>
      <c r="BG465">
        <v>0.13198948761743701</v>
      </c>
      <c r="BH465">
        <v>3.8381282373929598E-2</v>
      </c>
      <c r="BI465">
        <v>1.92895538801705E-2</v>
      </c>
    </row>
    <row r="466" spans="1:61" x14ac:dyDescent="0.25">
      <c r="A466" t="s">
        <v>1759</v>
      </c>
      <c r="B466" t="s">
        <v>1144</v>
      </c>
      <c r="C466">
        <v>152</v>
      </c>
      <c r="D466">
        <v>28.515189756578899</v>
      </c>
      <c r="E466">
        <v>4334.3088429999998</v>
      </c>
      <c r="F466">
        <v>1.15678329989428E-2</v>
      </c>
      <c r="G466">
        <v>2.8406545686352799E-2</v>
      </c>
      <c r="H466" t="e">
        <v>#N/A</v>
      </c>
      <c r="I466">
        <v>2.8382197692951999E-2</v>
      </c>
      <c r="J466">
        <v>0.88534225793793497</v>
      </c>
      <c r="K466">
        <v>4.5756027001176702E-2</v>
      </c>
      <c r="L466">
        <v>1</v>
      </c>
      <c r="M466">
        <v>1.08884270498571E-2</v>
      </c>
      <c r="N466">
        <v>0.22365058085912301</v>
      </c>
      <c r="O466">
        <v>75692.700787401598</v>
      </c>
      <c r="P466" s="1">
        <v>0.29390681003584201</v>
      </c>
      <c r="Q466">
        <v>0.13978494623655899</v>
      </c>
      <c r="R466">
        <v>0.56630824372759903</v>
      </c>
      <c r="S466">
        <v>27.5</v>
      </c>
      <c r="T466">
        <v>116441.56363636399</v>
      </c>
      <c r="U466" s="1">
        <v>157.61123065454501</v>
      </c>
      <c r="V466">
        <v>235514.23236685101</v>
      </c>
      <c r="W466" s="1">
        <v>0.75085347014378301</v>
      </c>
      <c r="X466">
        <v>7.1557840876052797E-2</v>
      </c>
      <c r="Y466">
        <v>0.177588688980164</v>
      </c>
      <c r="Z466">
        <v>0.24914652985621699</v>
      </c>
      <c r="AA466">
        <v>235.51423236685099</v>
      </c>
      <c r="AB466">
        <v>4786.5647676459303</v>
      </c>
      <c r="AC466" s="1">
        <v>589.02460633906401</v>
      </c>
      <c r="AD466">
        <v>183331.25829859899</v>
      </c>
      <c r="AE466" s="1">
        <v>273</v>
      </c>
      <c r="AF466">
        <v>56537.5</v>
      </c>
      <c r="AG466" s="1">
        <v>81456.000885269095</v>
      </c>
      <c r="AH466" s="1">
        <v>21.299991653841701</v>
      </c>
      <c r="AI466">
        <v>19.999999217185199</v>
      </c>
      <c r="AJ466">
        <v>21.299987418823001</v>
      </c>
      <c r="AK466">
        <v>3.7</v>
      </c>
      <c r="AL466">
        <v>3.7</v>
      </c>
      <c r="AM466">
        <v>3.7</v>
      </c>
      <c r="AN466">
        <v>2970.4818591304102</v>
      </c>
      <c r="AO466">
        <v>1.1121150320175299</v>
      </c>
      <c r="AP466">
        <v>1822.9126617869899</v>
      </c>
      <c r="AQ466" s="1">
        <v>2760.0016573161402</v>
      </c>
      <c r="AR466" s="1">
        <v>8906.9746384936898</v>
      </c>
      <c r="AS466" s="1">
        <v>782.34127581295604</v>
      </c>
      <c r="AT466">
        <v>385.87623323177201</v>
      </c>
      <c r="AU466">
        <v>14658.1064666415</v>
      </c>
      <c r="AV466" s="1">
        <v>7153.0946823620998</v>
      </c>
      <c r="AW466" s="1">
        <v>0.41542032150000002</v>
      </c>
      <c r="AX466">
        <v>7662.6937254475997</v>
      </c>
      <c r="AY466" s="1">
        <v>0.44501559559999998</v>
      </c>
      <c r="AZ466">
        <v>1531.7209489344</v>
      </c>
      <c r="BA466">
        <v>8.8955625100000005E-2</v>
      </c>
      <c r="BB466">
        <v>871.42364363570005</v>
      </c>
      <c r="BC466" s="1">
        <v>5.0608457799999999E-2</v>
      </c>
      <c r="BD466">
        <v>17218.933000379799</v>
      </c>
      <c r="BE466" s="1">
        <v>0.59847414291241896</v>
      </c>
      <c r="BF466">
        <v>0.22435422479873601</v>
      </c>
      <c r="BG466">
        <v>0.12916826751803001</v>
      </c>
      <c r="BH466">
        <v>3.4178997625569502E-2</v>
      </c>
      <c r="BI466">
        <v>1.3824367145245899E-2</v>
      </c>
    </row>
    <row r="467" spans="1:61" x14ac:dyDescent="0.25">
      <c r="A467" t="s">
        <v>1819</v>
      </c>
      <c r="B467" t="s">
        <v>1210</v>
      </c>
      <c r="C467">
        <v>200</v>
      </c>
      <c r="D467">
        <v>6.1656527600000004</v>
      </c>
      <c r="E467">
        <v>1233.1305520000001</v>
      </c>
      <c r="F467" t="e">
        <v>#N/A</v>
      </c>
      <c r="G467">
        <v>1.0024791879874999E-2</v>
      </c>
      <c r="H467" t="e">
        <v>#N/A</v>
      </c>
      <c r="I467">
        <v>2.65416703580355E-2</v>
      </c>
      <c r="J467">
        <v>0.92775072451384699</v>
      </c>
      <c r="K467">
        <v>3.0278647641292501E-2</v>
      </c>
      <c r="L467">
        <v>0.483681267950616</v>
      </c>
      <c r="M467" t="e">
        <v>#N/A</v>
      </c>
      <c r="N467">
        <v>0.19312957590292601</v>
      </c>
      <c r="O467">
        <v>70482.038461538497</v>
      </c>
      <c r="P467" s="1">
        <v>0.21052631578947401</v>
      </c>
      <c r="Q467">
        <v>0.26315789473684198</v>
      </c>
      <c r="R467">
        <v>0.52631578947368396</v>
      </c>
      <c r="S467">
        <v>11</v>
      </c>
      <c r="T467">
        <v>87359.727272727294</v>
      </c>
      <c r="U467" s="1">
        <v>112.10277745454501</v>
      </c>
      <c r="V467">
        <v>403076.49436943</v>
      </c>
      <c r="W467" s="1">
        <v>0.73449822364508199</v>
      </c>
      <c r="X467">
        <v>2.1721131048771901E-2</v>
      </c>
      <c r="Y467">
        <v>0.24378064530614599</v>
      </c>
      <c r="Z467">
        <v>0.26550177635491801</v>
      </c>
      <c r="AA467">
        <v>403.07649436943001</v>
      </c>
      <c r="AB467">
        <v>8779.0980301654199</v>
      </c>
      <c r="AC467" s="1">
        <v>802.36463073213997</v>
      </c>
      <c r="AD467">
        <v>315438.57864350098</v>
      </c>
      <c r="AE467" s="1">
        <v>534</v>
      </c>
      <c r="AF467">
        <v>50787</v>
      </c>
      <c r="AG467" s="1">
        <v>75884.424424424404</v>
      </c>
      <c r="AH467" s="1">
        <v>27.299992456889999</v>
      </c>
      <c r="AI467">
        <v>19.999999452173899</v>
      </c>
      <c r="AJ467">
        <v>20.0290837686636</v>
      </c>
      <c r="AK467">
        <v>3.75</v>
      </c>
      <c r="AL467">
        <v>1.510608</v>
      </c>
      <c r="AM467">
        <v>2.8042950000000002</v>
      </c>
      <c r="AN467">
        <v>0</v>
      </c>
      <c r="AO467">
        <v>0.97253587546382303</v>
      </c>
      <c r="AP467">
        <v>2155.2043015150298</v>
      </c>
      <c r="AQ467" s="1">
        <v>3685.1252226536299</v>
      </c>
      <c r="AR467" s="1">
        <v>9856.2592340993397</v>
      </c>
      <c r="AS467" s="1">
        <v>668.16756641351901</v>
      </c>
      <c r="AT467" s="1">
        <v>2091.4848844001399</v>
      </c>
      <c r="AU467">
        <v>18456.241209081702</v>
      </c>
      <c r="AV467" s="1">
        <v>7377.3866057428004</v>
      </c>
      <c r="AW467" s="1">
        <v>0.401489806</v>
      </c>
      <c r="AX467">
        <v>8536.4446180778996</v>
      </c>
      <c r="AY467" s="1">
        <v>0.46456769539999998</v>
      </c>
      <c r="AZ467">
        <v>1435.1828104819999</v>
      </c>
      <c r="BA467">
        <v>7.8105066099999995E-2</v>
      </c>
      <c r="BB467">
        <v>1026.0144104489</v>
      </c>
      <c r="BC467" s="1">
        <v>5.5837432499999999E-2</v>
      </c>
      <c r="BD467">
        <v>18375.028444751599</v>
      </c>
      <c r="BE467" s="1">
        <v>0.540309116447937</v>
      </c>
      <c r="BF467">
        <v>0.22445007563056801</v>
      </c>
      <c r="BG467">
        <v>0.14858553002615499</v>
      </c>
      <c r="BH467">
        <v>2.5777105291825999E-2</v>
      </c>
      <c r="BI467">
        <v>6.0878172603513601E-2</v>
      </c>
    </row>
    <row r="468" spans="1:61" x14ac:dyDescent="0.25">
      <c r="A468" t="s">
        <v>1408</v>
      </c>
      <c r="B468" t="s">
        <v>778</v>
      </c>
      <c r="C468">
        <v>87</v>
      </c>
      <c r="D468">
        <v>8.3363769195402302</v>
      </c>
      <c r="E468">
        <v>725.26479200000006</v>
      </c>
      <c r="F468" t="e">
        <v>#N/A</v>
      </c>
      <c r="G468" t="e">
        <v>#N/A</v>
      </c>
      <c r="H468" t="e">
        <v>#N/A</v>
      </c>
      <c r="I468">
        <v>1.5371988471588299E-2</v>
      </c>
      <c r="J468">
        <v>0.95994646157523</v>
      </c>
      <c r="K468">
        <v>1.8448398074473099E-2</v>
      </c>
      <c r="L468">
        <v>0.99970929490929605</v>
      </c>
      <c r="M468" t="e">
        <v>#N/A</v>
      </c>
      <c r="N468">
        <v>0.14201232350667101</v>
      </c>
      <c r="O468">
        <v>62290.750317823498</v>
      </c>
      <c r="P468" s="1">
        <v>0.13043478260869601</v>
      </c>
      <c r="Q468">
        <v>0.173913043478261</v>
      </c>
      <c r="R468">
        <v>0.69565217391304301</v>
      </c>
      <c r="S468" t="e">
        <v>#N/A</v>
      </c>
      <c r="T468" t="e">
        <v>#N/A</v>
      </c>
      <c r="U468" s="1" t="e">
        <v>#N/A</v>
      </c>
      <c r="V468">
        <v>151511.04977394201</v>
      </c>
      <c r="W468" s="1">
        <v>0.79625780004173397</v>
      </c>
      <c r="X468">
        <v>3.1448243050524398E-2</v>
      </c>
      <c r="Y468">
        <v>0.17229395690774099</v>
      </c>
      <c r="Z468">
        <v>0.20374219995826601</v>
      </c>
      <c r="AA468">
        <v>151.51104977394201</v>
      </c>
      <c r="AB468">
        <v>3106.4916218902799</v>
      </c>
      <c r="AC468" s="1">
        <v>351.10861965018699</v>
      </c>
      <c r="AD468">
        <v>112610.464553342</v>
      </c>
      <c r="AE468" s="1">
        <v>63</v>
      </c>
      <c r="AF468">
        <v>39472</v>
      </c>
      <c r="AG468" s="1">
        <v>58553.954206602801</v>
      </c>
      <c r="AH468" s="1">
        <v>22.499937937835401</v>
      </c>
      <c r="AI468">
        <v>20.0912851129446</v>
      </c>
      <c r="AJ468">
        <v>19.9996527486392</v>
      </c>
      <c r="AK468">
        <v>0</v>
      </c>
      <c r="AL468">
        <v>0</v>
      </c>
      <c r="AM468">
        <v>0</v>
      </c>
      <c r="AN468">
        <v>0</v>
      </c>
      <c r="AO468">
        <v>0.83076926327023004</v>
      </c>
      <c r="AP468">
        <v>2315.4058883365701</v>
      </c>
      <c r="AQ468" s="1">
        <v>4014.5249460834102</v>
      </c>
      <c r="AR468" s="1">
        <v>13136.193835809399</v>
      </c>
      <c r="AS468" s="1">
        <v>1129.64168264768</v>
      </c>
      <c r="AT468" s="1">
        <v>221.323855467122</v>
      </c>
      <c r="AU468">
        <v>20817.090208344202</v>
      </c>
      <c r="AV468" s="1">
        <v>14910.6787490689</v>
      </c>
      <c r="AW468" s="1">
        <v>0.73830228259999997</v>
      </c>
      <c r="AX468">
        <v>2401.1217909436</v>
      </c>
      <c r="AY468" s="1">
        <v>0.1188915494</v>
      </c>
      <c r="AZ468">
        <v>1074.5249404840999</v>
      </c>
      <c r="BA468" s="1">
        <v>5.3205104199999999E-2</v>
      </c>
      <c r="BB468">
        <v>1809.5740859535999</v>
      </c>
      <c r="BC468" s="1">
        <v>8.9601063800000005E-2</v>
      </c>
      <c r="BD468">
        <v>20195.8995664502</v>
      </c>
      <c r="BE468" s="1">
        <v>0.61285270339530395</v>
      </c>
      <c r="BF468">
        <v>0.26601629330722198</v>
      </c>
      <c r="BG468">
        <v>8.2756948115659507E-2</v>
      </c>
      <c r="BH468">
        <v>3.1258303726300202E-2</v>
      </c>
      <c r="BI468">
        <v>7.1157514555140796E-3</v>
      </c>
    </row>
    <row r="469" spans="1:61" x14ac:dyDescent="0.25">
      <c r="A469" t="s">
        <v>1711</v>
      </c>
      <c r="B469" t="s">
        <v>1094</v>
      </c>
      <c r="C469">
        <v>144</v>
      </c>
      <c r="D469">
        <v>7.8720105208333297</v>
      </c>
      <c r="E469">
        <v>1133.5695149999999</v>
      </c>
      <c r="F469" t="e">
        <v>#N/A</v>
      </c>
      <c r="G469" t="e">
        <v>#N/A</v>
      </c>
      <c r="H469" t="e">
        <v>#N/A</v>
      </c>
      <c r="I469">
        <v>1.14819145940944E-2</v>
      </c>
      <c r="J469">
        <v>0.951035647928823</v>
      </c>
      <c r="K469">
        <v>2.68269963861901E-2</v>
      </c>
      <c r="L469">
        <v>1</v>
      </c>
      <c r="M469" t="e">
        <v>#N/A</v>
      </c>
      <c r="N469">
        <v>0.19385086212109701</v>
      </c>
      <c r="O469">
        <v>64947.6606683805</v>
      </c>
      <c r="P469" s="1">
        <v>0.223529411764706</v>
      </c>
      <c r="Q469">
        <v>7.0588235294117604E-2</v>
      </c>
      <c r="R469">
        <v>0.70588235294117696</v>
      </c>
      <c r="S469">
        <v>10</v>
      </c>
      <c r="T469">
        <v>97294.1</v>
      </c>
      <c r="U469" s="1">
        <v>113.35695149999999</v>
      </c>
      <c r="V469">
        <v>225909.48910618899</v>
      </c>
      <c r="W469" s="1">
        <v>0.55531657157486303</v>
      </c>
      <c r="X469">
        <v>0.10765927647756</v>
      </c>
      <c r="Y469">
        <v>0.33702415194757701</v>
      </c>
      <c r="Z469">
        <v>0.44468342842513697</v>
      </c>
      <c r="AA469">
        <v>225.909489106189</v>
      </c>
      <c r="AB469">
        <v>4427.8237316570703</v>
      </c>
      <c r="AC469" s="1">
        <v>348.90862427612097</v>
      </c>
      <c r="AD469">
        <v>149601.66440914999</v>
      </c>
      <c r="AE469" s="1">
        <v>146</v>
      </c>
      <c r="AF469">
        <v>39410</v>
      </c>
      <c r="AG469" s="1">
        <v>58068.5605421687</v>
      </c>
      <c r="AH469" s="1">
        <v>19.599988552430499</v>
      </c>
      <c r="AI469">
        <v>19.599993671231001</v>
      </c>
      <c r="AJ469">
        <v>19.599975770615899</v>
      </c>
      <c r="AK469">
        <v>0</v>
      </c>
      <c r="AL469">
        <v>0</v>
      </c>
      <c r="AM469">
        <v>0</v>
      </c>
      <c r="AN469">
        <v>0</v>
      </c>
      <c r="AO469">
        <v>0.75251067883828804</v>
      </c>
      <c r="AP469">
        <v>2004.3527546698399</v>
      </c>
      <c r="AQ469" s="1">
        <v>3468.8265236208299</v>
      </c>
      <c r="AR469" s="1">
        <v>8690.8737220231196</v>
      </c>
      <c r="AS469" s="1">
        <v>907.197332313581</v>
      </c>
      <c r="AT469">
        <v>291.85484932523099</v>
      </c>
      <c r="AU469">
        <v>15363.1051819526</v>
      </c>
      <c r="AV469" s="1">
        <v>10952.8870952247</v>
      </c>
      <c r="AW469" s="1">
        <v>0.60951119229999995</v>
      </c>
      <c r="AX469">
        <v>3946.2191881929002</v>
      </c>
      <c r="AY469" s="1">
        <v>0.21960098210000001</v>
      </c>
      <c r="AZ469">
        <v>550.05952189890002</v>
      </c>
      <c r="BA469">
        <v>3.0609959900000001E-2</v>
      </c>
      <c r="BB469">
        <v>2520.7865648187999</v>
      </c>
      <c r="BC469" s="1">
        <v>0.1402778657</v>
      </c>
      <c r="BD469">
        <v>17969.952370135299</v>
      </c>
      <c r="BE469" s="1">
        <v>0.52540722391151495</v>
      </c>
      <c r="BF469">
        <v>0.23502894685256101</v>
      </c>
      <c r="BG469">
        <v>0.18723743771585299</v>
      </c>
      <c r="BH469">
        <v>4.0926007554322699E-2</v>
      </c>
      <c r="BI469">
        <v>1.14003839657479E-2</v>
      </c>
    </row>
    <row r="470" spans="1:61" x14ac:dyDescent="0.25">
      <c r="A470" t="s">
        <v>1800</v>
      </c>
      <c r="B470" t="s">
        <v>1190</v>
      </c>
      <c r="C470">
        <v>119</v>
      </c>
      <c r="D470">
        <v>13.3965318319328</v>
      </c>
      <c r="E470">
        <v>1594.1872880000001</v>
      </c>
      <c r="F470">
        <v>6.3726324767094701E-3</v>
      </c>
      <c r="G470">
        <v>2.8825620931775299E-2</v>
      </c>
      <c r="H470" t="e">
        <v>#N/A</v>
      </c>
      <c r="I470">
        <v>1.49521210177254E-2</v>
      </c>
      <c r="J470">
        <v>0.94134680351775801</v>
      </c>
      <c r="K470">
        <v>8.4521808445845292E-3</v>
      </c>
      <c r="L470">
        <v>0.99799424264800596</v>
      </c>
      <c r="M470" t="e">
        <v>#N/A</v>
      </c>
      <c r="N470">
        <v>0.19178395814572299</v>
      </c>
      <c r="O470">
        <v>67516.900934579404</v>
      </c>
      <c r="P470" s="1">
        <v>0.23008849557522101</v>
      </c>
      <c r="Q470">
        <v>0.20353982300885001</v>
      </c>
      <c r="R470">
        <v>0.56637168141592897</v>
      </c>
      <c r="S470">
        <v>14</v>
      </c>
      <c r="T470">
        <v>93563.928571428594</v>
      </c>
      <c r="U470" s="1">
        <v>113.870520571429</v>
      </c>
      <c r="V470">
        <v>191302.56043040301</v>
      </c>
      <c r="W470" s="1">
        <v>0.77852630524148603</v>
      </c>
      <c r="X470">
        <v>0.115717138855747</v>
      </c>
      <c r="Y470">
        <v>0.105756555902768</v>
      </c>
      <c r="Z470">
        <v>0.221473694758514</v>
      </c>
      <c r="AA470">
        <v>191.30256043040299</v>
      </c>
      <c r="AB470">
        <v>3973.8925580994801</v>
      </c>
      <c r="AC470" s="1">
        <v>445.03568391269198</v>
      </c>
      <c r="AD470">
        <v>142406.75099291999</v>
      </c>
      <c r="AE470" s="1">
        <v>121</v>
      </c>
      <c r="AF470">
        <v>41724</v>
      </c>
      <c r="AG470" s="1">
        <v>63590.588026081801</v>
      </c>
      <c r="AH470" s="1">
        <v>26.499962793927999</v>
      </c>
      <c r="AI470">
        <v>20.064692233432002</v>
      </c>
      <c r="AJ470">
        <v>20.302772700868498</v>
      </c>
      <c r="AK470">
        <v>1</v>
      </c>
      <c r="AL470">
        <v>1</v>
      </c>
      <c r="AM470">
        <v>1</v>
      </c>
      <c r="AN470">
        <v>0</v>
      </c>
      <c r="AO470" s="1">
        <v>0.72772928771007295</v>
      </c>
      <c r="AP470">
        <v>1991.1097421823099</v>
      </c>
      <c r="AQ470" s="1">
        <v>3245.7440094704898</v>
      </c>
      <c r="AR470" s="1">
        <v>9362.2567325351793</v>
      </c>
      <c r="AS470" s="1">
        <v>870.44127151514397</v>
      </c>
      <c r="AT470">
        <v>367.52739430951999</v>
      </c>
      <c r="AU470">
        <v>15837.0791500126</v>
      </c>
      <c r="AV470" s="1">
        <v>9780.5367706518991</v>
      </c>
      <c r="AW470" s="1">
        <v>0.5992094993</v>
      </c>
      <c r="AX470">
        <v>3529.3223530700998</v>
      </c>
      <c r="AY470" s="1">
        <v>0.21622570720000001</v>
      </c>
      <c r="AZ470">
        <v>648.58467544539997</v>
      </c>
      <c r="BA470">
        <v>3.9735866000000002E-2</v>
      </c>
      <c r="BB470">
        <v>2363.9555992068999</v>
      </c>
      <c r="BC470" s="1">
        <v>0.14482892750000001</v>
      </c>
      <c r="BD470">
        <v>16322.3993983743</v>
      </c>
      <c r="BE470" s="1">
        <v>0.51993369562547198</v>
      </c>
      <c r="BF470">
        <v>0.25541978954994199</v>
      </c>
      <c r="BG470">
        <v>0.152270497801796</v>
      </c>
      <c r="BH470">
        <v>5.9359053455411301E-2</v>
      </c>
      <c r="BI470">
        <v>1.30169635673777E-2</v>
      </c>
    </row>
    <row r="471" spans="1:61" x14ac:dyDescent="0.25">
      <c r="A471" t="s">
        <v>1815</v>
      </c>
      <c r="B471" t="s">
        <v>1206</v>
      </c>
      <c r="C471">
        <v>118</v>
      </c>
      <c r="D471">
        <v>5.6243067457627101</v>
      </c>
      <c r="E471">
        <v>663.66819599999997</v>
      </c>
      <c r="F471" t="e">
        <v>#N/A</v>
      </c>
      <c r="G471" t="e">
        <v>#N/A</v>
      </c>
      <c r="H471" t="e">
        <v>#N/A</v>
      </c>
      <c r="I471" t="e">
        <v>#N/A</v>
      </c>
      <c r="J471">
        <v>0.980895549810888</v>
      </c>
      <c r="K471" t="e">
        <v>#N/A</v>
      </c>
      <c r="L471">
        <v>0.99960702489362496</v>
      </c>
      <c r="M471" t="e">
        <v>#N/A</v>
      </c>
      <c r="N471">
        <v>0.16554481520435699</v>
      </c>
      <c r="O471">
        <v>62397.318181818198</v>
      </c>
      <c r="P471" s="1">
        <v>0.45454545454545497</v>
      </c>
      <c r="Q471">
        <v>4.5454545454545497E-2</v>
      </c>
      <c r="R471">
        <v>0.5</v>
      </c>
      <c r="S471">
        <v>7</v>
      </c>
      <c r="T471">
        <v>96039.714285714304</v>
      </c>
      <c r="U471" s="1">
        <v>94.809742285714293</v>
      </c>
      <c r="V471">
        <v>131890.966792689</v>
      </c>
      <c r="W471" s="1">
        <v>0.83621045781740699</v>
      </c>
      <c r="X471">
        <v>3.64907215477248E-2</v>
      </c>
      <c r="Y471">
        <v>0.127298820634868</v>
      </c>
      <c r="Z471">
        <v>0.16378954218259301</v>
      </c>
      <c r="AA471">
        <v>131.890966792689</v>
      </c>
      <c r="AB471">
        <v>2691.1068072335402</v>
      </c>
      <c r="AC471" s="1">
        <v>299.60429202185202</v>
      </c>
      <c r="AD471">
        <v>99251.175240460696</v>
      </c>
      <c r="AE471" s="1">
        <v>44</v>
      </c>
      <c r="AF471">
        <v>33483.5</v>
      </c>
      <c r="AG471" s="1">
        <v>53463.661192214102</v>
      </c>
      <c r="AH471" s="1">
        <v>22.499932691358499</v>
      </c>
      <c r="AI471">
        <v>20.102591651019001</v>
      </c>
      <c r="AJ471">
        <v>20</v>
      </c>
      <c r="AK471">
        <v>0</v>
      </c>
      <c r="AL471">
        <v>0</v>
      </c>
      <c r="AM471">
        <v>0</v>
      </c>
      <c r="AN471">
        <v>0</v>
      </c>
      <c r="AO471" s="1">
        <v>1.0255607616084801</v>
      </c>
      <c r="AP471">
        <v>3113.5930009218</v>
      </c>
      <c r="AQ471" s="1">
        <v>5738.1347681756297</v>
      </c>
      <c r="AR471" s="1">
        <v>11845.620669157401</v>
      </c>
      <c r="AS471" s="1">
        <v>1428.2860256271799</v>
      </c>
      <c r="AT471">
        <v>649.58591145145101</v>
      </c>
      <c r="AU471">
        <v>22775.220375333502</v>
      </c>
      <c r="AV471" s="1">
        <v>15926.5777100823</v>
      </c>
      <c r="AW471" s="1">
        <v>0.69625791579999996</v>
      </c>
      <c r="AX471">
        <v>2256.8132946164001</v>
      </c>
      <c r="AY471" s="1">
        <v>9.8660499999999998E-2</v>
      </c>
      <c r="AZ471">
        <v>1300.0197378666001</v>
      </c>
      <c r="BA471" s="1">
        <v>5.6832613400000002E-2</v>
      </c>
      <c r="BB471">
        <v>3391.1266204619001</v>
      </c>
      <c r="BC471" s="1">
        <v>0.14824897079999999</v>
      </c>
      <c r="BD471">
        <v>22874.537363027201</v>
      </c>
      <c r="BE471" s="1">
        <v>0.56717885981976401</v>
      </c>
      <c r="BF471">
        <v>0.25604412554435901</v>
      </c>
      <c r="BG471">
        <v>0.121213209921881</v>
      </c>
      <c r="BH471">
        <v>3.0815495633567599E-2</v>
      </c>
      <c r="BI471">
        <v>2.47483090804285E-2</v>
      </c>
    </row>
    <row r="472" spans="1:61" x14ac:dyDescent="0.25">
      <c r="A472" t="s">
        <v>1284</v>
      </c>
      <c r="B472" t="s">
        <v>646</v>
      </c>
      <c r="C472">
        <v>24</v>
      </c>
      <c r="D472">
        <v>117.558946666667</v>
      </c>
      <c r="E472">
        <v>2821.4147200000002</v>
      </c>
      <c r="F472">
        <v>0.111624945227928</v>
      </c>
      <c r="G472">
        <v>3.3296733397813402E-2</v>
      </c>
      <c r="H472" t="e">
        <v>#N/A</v>
      </c>
      <c r="I472">
        <v>4.0888415333108302E-2</v>
      </c>
      <c r="J472">
        <v>0.77799320347384404</v>
      </c>
      <c r="K472">
        <v>3.5196131141965702E-2</v>
      </c>
      <c r="L472">
        <v>0.104550830541438</v>
      </c>
      <c r="M472">
        <v>2.24663288312625E-2</v>
      </c>
      <c r="N472">
        <v>0.14474024534270799</v>
      </c>
      <c r="O472">
        <v>81588.823174411606</v>
      </c>
      <c r="P472" s="1">
        <v>7.1428571428571397E-2</v>
      </c>
      <c r="Q472">
        <v>0.147959183673469</v>
      </c>
      <c r="R472">
        <v>0.780612244897959</v>
      </c>
      <c r="S472">
        <v>15.5</v>
      </c>
      <c r="T472">
        <v>113740</v>
      </c>
      <c r="U472" s="1">
        <v>182.02675612903201</v>
      </c>
      <c r="V472">
        <v>422543.24100215902</v>
      </c>
      <c r="W472" s="1">
        <v>0.855910784246391</v>
      </c>
      <c r="X472">
        <v>0.124091492610633</v>
      </c>
      <c r="Y472">
        <v>1.9997723142976698E-2</v>
      </c>
      <c r="Z472">
        <v>0.144089215753609</v>
      </c>
      <c r="AA472">
        <v>422.54324100215899</v>
      </c>
      <c r="AB472">
        <v>15889.379070085801</v>
      </c>
      <c r="AC472" s="1">
        <v>1380.5709357042001</v>
      </c>
      <c r="AD472">
        <v>303245.44508468302</v>
      </c>
      <c r="AE472" s="1">
        <v>525</v>
      </c>
      <c r="AF472">
        <v>67272</v>
      </c>
      <c r="AG472" s="1">
        <v>148000.3905338</v>
      </c>
      <c r="AH472" s="1">
        <v>87.1799797656778</v>
      </c>
      <c r="AI472">
        <v>35.358998490500099</v>
      </c>
      <c r="AJ472">
        <v>45.100593410271799</v>
      </c>
      <c r="AK472">
        <v>1.5</v>
      </c>
      <c r="AL472">
        <v>0.68795200000000001</v>
      </c>
      <c r="AM472">
        <v>0.88559500000000002</v>
      </c>
      <c r="AN472">
        <v>0</v>
      </c>
      <c r="AO472">
        <v>0.78885866285456097</v>
      </c>
      <c r="AP472">
        <v>1952.9186868352299</v>
      </c>
      <c r="AQ472" s="1">
        <v>2779.5839422004601</v>
      </c>
      <c r="AR472" s="1">
        <v>11463.385581259001</v>
      </c>
      <c r="AS472" s="1">
        <v>1438.10179738483</v>
      </c>
      <c r="AT472">
        <v>663.519700499755</v>
      </c>
      <c r="AU472">
        <v>18297.509708179299</v>
      </c>
      <c r="AV472" s="1">
        <v>3252.7850356143999</v>
      </c>
      <c r="AW472" s="1">
        <v>0.17973358070000001</v>
      </c>
      <c r="AX472">
        <v>13300.4036071997</v>
      </c>
      <c r="AY472" s="1">
        <v>0.73491765949999999</v>
      </c>
      <c r="AZ472">
        <v>1180.3011921638999</v>
      </c>
      <c r="BA472" s="1">
        <v>6.5217884800000001E-2</v>
      </c>
      <c r="BB472">
        <v>364.32484555500002</v>
      </c>
      <c r="BC472" s="1">
        <v>2.0130874999999999E-2</v>
      </c>
      <c r="BD472">
        <v>18097.814680533</v>
      </c>
      <c r="BE472" s="1">
        <v>0.62780707263013702</v>
      </c>
      <c r="BF472">
        <v>0.26698072419333102</v>
      </c>
      <c r="BG472">
        <v>6.3924508011449693E-2</v>
      </c>
      <c r="BH472">
        <v>2.3594788666283398E-2</v>
      </c>
      <c r="BI472">
        <v>1.7692906498798601E-2</v>
      </c>
    </row>
    <row r="473" spans="1:61" x14ac:dyDescent="0.25">
      <c r="A473" t="s">
        <v>1386</v>
      </c>
      <c r="B473" t="s">
        <v>753</v>
      </c>
      <c r="C473">
        <v>74</v>
      </c>
      <c r="D473">
        <v>16.6605077567568</v>
      </c>
      <c r="E473">
        <v>1232.8775740000001</v>
      </c>
      <c r="F473" t="e">
        <v>#N/A</v>
      </c>
      <c r="G473" t="e">
        <v>#N/A</v>
      </c>
      <c r="H473" t="e">
        <v>#N/A</v>
      </c>
      <c r="I473">
        <v>3.8182755728077097E-2</v>
      </c>
      <c r="J473">
        <v>0.89110275455771404</v>
      </c>
      <c r="K473">
        <v>6.20430346153798E-2</v>
      </c>
      <c r="L473">
        <v>0.36068037488548199</v>
      </c>
      <c r="M473" t="e">
        <v>#N/A</v>
      </c>
      <c r="N473">
        <v>0.17724143074430601</v>
      </c>
      <c r="O473">
        <v>58725.265306122397</v>
      </c>
      <c r="P473" s="1">
        <v>0.26732673267326701</v>
      </c>
      <c r="Q473">
        <v>0.17821782178217799</v>
      </c>
      <c r="R473">
        <v>0.55445544554455495</v>
      </c>
      <c r="S473">
        <v>11</v>
      </c>
      <c r="T473">
        <v>99335.727272727294</v>
      </c>
      <c r="U473" s="1">
        <v>112.079779454545</v>
      </c>
      <c r="V473">
        <v>432083.22645667603</v>
      </c>
      <c r="W473" s="1">
        <v>0.88102065057608203</v>
      </c>
      <c r="X473">
        <v>7.1733564265088007E-2</v>
      </c>
      <c r="Y473">
        <v>4.7245785158830302E-2</v>
      </c>
      <c r="Z473">
        <v>0.118979349423918</v>
      </c>
      <c r="AA473">
        <v>432.08322645667698</v>
      </c>
      <c r="AB473">
        <v>10245.6263836623</v>
      </c>
      <c r="AC473" s="1">
        <v>1100.3093402038</v>
      </c>
      <c r="AD473" s="1">
        <v>260276.61058744401</v>
      </c>
      <c r="AE473" s="1">
        <v>470</v>
      </c>
      <c r="AF473">
        <v>48422</v>
      </c>
      <c r="AG473" s="1">
        <v>76682.410442130698</v>
      </c>
      <c r="AH473" s="1">
        <v>43.719986808698302</v>
      </c>
      <c r="AI473">
        <v>22.719999802269101</v>
      </c>
      <c r="AJ473">
        <v>22.719983419203199</v>
      </c>
      <c r="AK473">
        <v>3.5</v>
      </c>
      <c r="AL473">
        <v>0.79525199999999996</v>
      </c>
      <c r="AM473">
        <v>0.98099700000000001</v>
      </c>
      <c r="AN473">
        <v>0</v>
      </c>
      <c r="AO473">
        <v>0.88888457859312697</v>
      </c>
      <c r="AP473">
        <v>2671.4853359803301</v>
      </c>
      <c r="AQ473" s="1">
        <v>4427.7342496295596</v>
      </c>
      <c r="AR473" s="1">
        <v>10496.127776917399</v>
      </c>
      <c r="AS473" s="1">
        <v>1264.2910235951799</v>
      </c>
      <c r="AT473" s="1">
        <v>14.1714557620788</v>
      </c>
      <c r="AU473">
        <v>18873.809841884598</v>
      </c>
      <c r="AV473" s="1">
        <v>9241.3306410284004</v>
      </c>
      <c r="AW473" s="1">
        <v>0.47550258550000002</v>
      </c>
      <c r="AX473">
        <v>7958.1881465037004</v>
      </c>
      <c r="AY473" s="1">
        <v>0.40947988839999999</v>
      </c>
      <c r="AZ473">
        <v>1589.8403598675</v>
      </c>
      <c r="BA473">
        <v>8.1803501099999995E-2</v>
      </c>
      <c r="BB473">
        <v>645.5102360331</v>
      </c>
      <c r="BC473" s="1">
        <v>3.32140249E-2</v>
      </c>
      <c r="BD473">
        <v>19434.869383432699</v>
      </c>
      <c r="BE473" s="1">
        <v>0.516834683520765</v>
      </c>
      <c r="BF473">
        <v>0.257197095434824</v>
      </c>
      <c r="BG473">
        <v>0.16983873396781601</v>
      </c>
      <c r="BH473">
        <v>4.2266823170675802E-2</v>
      </c>
      <c r="BI473">
        <v>1.38626639059195E-2</v>
      </c>
    </row>
    <row r="474" spans="1:61" x14ac:dyDescent="0.25">
      <c r="A474" t="s">
        <v>1434</v>
      </c>
      <c r="B474" t="s">
        <v>806</v>
      </c>
      <c r="C474">
        <v>46</v>
      </c>
      <c r="D474">
        <v>42.021320652173898</v>
      </c>
      <c r="E474">
        <v>1932.9807499999999</v>
      </c>
      <c r="F474">
        <v>2.26772512437204E-2</v>
      </c>
      <c r="G474">
        <v>5.2968044850969502E-2</v>
      </c>
      <c r="H474" t="e">
        <v>#N/A</v>
      </c>
      <c r="I474">
        <v>2.7022868328103598E-2</v>
      </c>
      <c r="J474">
        <v>0.85588107633072796</v>
      </c>
      <c r="K474">
        <v>4.0407740512997399E-2</v>
      </c>
      <c r="L474">
        <v>0.40465240988453599</v>
      </c>
      <c r="M474">
        <v>3.4789473690770602E-2</v>
      </c>
      <c r="N474">
        <v>0.14752340356855101</v>
      </c>
      <c r="O474">
        <v>64786.824689786801</v>
      </c>
      <c r="P474" s="1">
        <v>0.219512195121951</v>
      </c>
      <c r="Q474">
        <v>0.16260162601625999</v>
      </c>
      <c r="R474">
        <v>0.61788617886178898</v>
      </c>
      <c r="S474">
        <v>14</v>
      </c>
      <c r="T474">
        <v>94692.571428571406</v>
      </c>
      <c r="U474" s="1">
        <v>138.07005357142901</v>
      </c>
      <c r="V474">
        <v>384703.82077007199</v>
      </c>
      <c r="W474" s="1">
        <v>0.77612294894626199</v>
      </c>
      <c r="X474">
        <v>0.195891617856676</v>
      </c>
      <c r="Y474">
        <v>2.79854331970622E-2</v>
      </c>
      <c r="Z474">
        <v>0.22387705105373801</v>
      </c>
      <c r="AA474">
        <v>384.70382077007201</v>
      </c>
      <c r="AB474">
        <v>10078.7661749865</v>
      </c>
      <c r="AC474" s="1">
        <v>838.76516618181495</v>
      </c>
      <c r="AD474">
        <v>260290.960149283</v>
      </c>
      <c r="AE474" s="1">
        <v>471</v>
      </c>
      <c r="AF474">
        <v>47561</v>
      </c>
      <c r="AG474" s="1">
        <v>79754.9976700322</v>
      </c>
      <c r="AH474" s="1">
        <v>61.349970952400902</v>
      </c>
      <c r="AI474">
        <v>24.259699681097199</v>
      </c>
      <c r="AJ474">
        <v>28.859595721615001</v>
      </c>
      <c r="AK474">
        <v>1</v>
      </c>
      <c r="AL474">
        <v>0.64229199999999997</v>
      </c>
      <c r="AM474">
        <v>0.73302900000000004</v>
      </c>
      <c r="AN474">
        <v>0</v>
      </c>
      <c r="AO474">
        <v>0.840060895907357</v>
      </c>
      <c r="AP474">
        <v>2142.8346091910098</v>
      </c>
      <c r="AQ474" s="1">
        <v>2653.1281234952799</v>
      </c>
      <c r="AR474" s="1">
        <v>7527.6633148053897</v>
      </c>
      <c r="AS474" s="1">
        <v>860.53473631333395</v>
      </c>
      <c r="AT474">
        <v>322.85478787101198</v>
      </c>
      <c r="AU474">
        <v>13507.015571676</v>
      </c>
      <c r="AV474" s="1">
        <v>4180.0400090617004</v>
      </c>
      <c r="AW474" s="1">
        <v>0.26844433140000001</v>
      </c>
      <c r="AX474">
        <v>8951.7166555376007</v>
      </c>
      <c r="AY474" s="1">
        <v>0.57488387360000004</v>
      </c>
      <c r="AZ474">
        <v>1533.9947750321001</v>
      </c>
      <c r="BA474">
        <v>9.8513937900000001E-2</v>
      </c>
      <c r="BB474">
        <v>905.59621224329999</v>
      </c>
      <c r="BC474" s="1">
        <v>5.8157857100000002E-2</v>
      </c>
      <c r="BD474">
        <v>15571.347651874699</v>
      </c>
      <c r="BE474" s="1">
        <v>0.55431029712500102</v>
      </c>
      <c r="BF474">
        <v>0.23212054951476499</v>
      </c>
      <c r="BG474">
        <v>0.14767768124036601</v>
      </c>
      <c r="BH474">
        <v>4.58264533034589E-2</v>
      </c>
      <c r="BI474">
        <v>2.0065018816409499E-2</v>
      </c>
    </row>
    <row r="475" spans="1:61" x14ac:dyDescent="0.25">
      <c r="A475" t="s">
        <v>1500</v>
      </c>
      <c r="B475" t="s">
        <v>875</v>
      </c>
      <c r="C475">
        <v>54</v>
      </c>
      <c r="D475">
        <v>20.684202296296299</v>
      </c>
      <c r="E475">
        <v>1116.9469240000001</v>
      </c>
      <c r="F475" t="e">
        <v>#N/A</v>
      </c>
      <c r="G475" t="e">
        <v>#N/A</v>
      </c>
      <c r="H475" t="e">
        <v>#N/A</v>
      </c>
      <c r="I475">
        <v>3.3267174467722399E-2</v>
      </c>
      <c r="J475">
        <v>0.92660762140242003</v>
      </c>
      <c r="K475">
        <v>3.1860419232777798E-2</v>
      </c>
      <c r="L475">
        <v>0.428232144326396</v>
      </c>
      <c r="M475" t="e">
        <v>#N/A</v>
      </c>
      <c r="N475">
        <v>0.15813401873265601</v>
      </c>
      <c r="O475">
        <v>68473.837999317198</v>
      </c>
      <c r="P475" s="1">
        <v>9.6385542168674704E-2</v>
      </c>
      <c r="Q475">
        <v>0.120481927710843</v>
      </c>
      <c r="R475">
        <v>0.78313253012048201</v>
      </c>
      <c r="S475">
        <v>9.9</v>
      </c>
      <c r="T475">
        <v>88534.848484848495</v>
      </c>
      <c r="U475" s="1">
        <v>112.82292161616201</v>
      </c>
      <c r="V475">
        <v>266625.45336845401</v>
      </c>
      <c r="W475" s="1">
        <v>0.874130844970197</v>
      </c>
      <c r="X475">
        <v>8.2433129057500706E-2</v>
      </c>
      <c r="Y475">
        <v>4.3436025972302499E-2</v>
      </c>
      <c r="Z475">
        <v>0.125869155029803</v>
      </c>
      <c r="AA475">
        <v>266.62545336845398</v>
      </c>
      <c r="AB475">
        <v>5764.4842934363096</v>
      </c>
      <c r="AC475" s="1">
        <v>591.38056232294196</v>
      </c>
      <c r="AD475">
        <v>173129.20744398801</v>
      </c>
      <c r="AE475" s="1">
        <v>229</v>
      </c>
      <c r="AF475">
        <v>41103</v>
      </c>
      <c r="AG475" s="1">
        <v>65634.571191660696</v>
      </c>
      <c r="AH475" s="1">
        <v>57.299932820688397</v>
      </c>
      <c r="AI475">
        <v>19.999997695160602</v>
      </c>
      <c r="AJ475">
        <v>19.999983706136899</v>
      </c>
      <c r="AK475">
        <v>0</v>
      </c>
      <c r="AL475">
        <v>0</v>
      </c>
      <c r="AM475">
        <v>0</v>
      </c>
      <c r="AN475">
        <v>3097.3469067004698</v>
      </c>
      <c r="AO475">
        <v>1.56104928741328</v>
      </c>
      <c r="AP475">
        <v>2026.8741793858101</v>
      </c>
      <c r="AQ475" s="1">
        <v>3318.02121512445</v>
      </c>
      <c r="AR475" s="1">
        <v>9120.4471055063295</v>
      </c>
      <c r="AS475" s="1">
        <v>1181.40430099792</v>
      </c>
      <c r="AT475" s="1">
        <v>369.545016984173</v>
      </c>
      <c r="AU475">
        <v>16016.291817998699</v>
      </c>
      <c r="AV475" s="1">
        <v>7453.3207001787996</v>
      </c>
      <c r="AW475" s="1">
        <v>0.4293060601</v>
      </c>
      <c r="AX475">
        <v>7471.3771941461</v>
      </c>
      <c r="AY475" s="1">
        <v>0.43034610150000002</v>
      </c>
      <c r="AZ475">
        <v>1127.6207074439999</v>
      </c>
      <c r="BA475">
        <v>6.4950164199999993E-2</v>
      </c>
      <c r="BB475">
        <v>1309.0032909048</v>
      </c>
      <c r="BC475" s="1">
        <v>7.5397674200000001E-2</v>
      </c>
      <c r="BD475">
        <v>17361.321892673699</v>
      </c>
      <c r="BE475" s="1">
        <v>0.52938708443219695</v>
      </c>
      <c r="BF475">
        <v>0.25963924705559399</v>
      </c>
      <c r="BG475">
        <v>0.156282873994805</v>
      </c>
      <c r="BH475">
        <v>3.6711330465693102E-2</v>
      </c>
      <c r="BI475">
        <v>1.79794640517109E-2</v>
      </c>
    </row>
    <row r="476" spans="1:61" x14ac:dyDescent="0.25">
      <c r="A476" t="s">
        <v>1704</v>
      </c>
      <c r="B476" t="s">
        <v>1087</v>
      </c>
      <c r="C476">
        <v>28</v>
      </c>
      <c r="D476">
        <v>32.657672499999997</v>
      </c>
      <c r="E476">
        <v>914.41483000000005</v>
      </c>
      <c r="F476">
        <v>1.9693379174296598E-2</v>
      </c>
      <c r="G476">
        <v>1.6819086043363098E-2</v>
      </c>
      <c r="H476" t="e">
        <v>#N/A</v>
      </c>
      <c r="I476">
        <v>3.1229210354624899E-2</v>
      </c>
      <c r="J476">
        <v>0.90534165553898005</v>
      </c>
      <c r="K476">
        <v>2.56943662619229E-2</v>
      </c>
      <c r="L476">
        <v>0.33157425921021899</v>
      </c>
      <c r="M476">
        <v>1.3003221373867399E-2</v>
      </c>
      <c r="N476">
        <v>0.14963736130000699</v>
      </c>
      <c r="O476">
        <v>57709.9157894737</v>
      </c>
      <c r="P476" s="1">
        <v>0.22535211267605601</v>
      </c>
      <c r="Q476">
        <v>0.154929577464789</v>
      </c>
      <c r="R476">
        <v>0.61971830985915499</v>
      </c>
      <c r="S476">
        <v>10.5</v>
      </c>
      <c r="T476">
        <v>84483.238095238106</v>
      </c>
      <c r="U476" s="1">
        <v>87.087126666666705</v>
      </c>
      <c r="V476">
        <v>383943.78402633697</v>
      </c>
      <c r="W476" s="1">
        <v>0.79335380498375996</v>
      </c>
      <c r="X476">
        <v>9.51385436682953E-2</v>
      </c>
      <c r="Y476">
        <v>0.11150765134794401</v>
      </c>
      <c r="Z476">
        <v>0.20664619501623999</v>
      </c>
      <c r="AA476">
        <v>383.94378402633703</v>
      </c>
      <c r="AB476">
        <v>11697.731323976899</v>
      </c>
      <c r="AC476" s="1">
        <v>1062.46521614266</v>
      </c>
      <c r="AD476">
        <v>223857.104520294</v>
      </c>
      <c r="AE476" s="1">
        <v>405</v>
      </c>
      <c r="AF476">
        <v>47511</v>
      </c>
      <c r="AG476" s="1">
        <v>74002.112316384198</v>
      </c>
      <c r="AH476" s="1">
        <v>60.2099848423466</v>
      </c>
      <c r="AI476">
        <v>26.679999342270001</v>
      </c>
      <c r="AJ476">
        <v>27.189288181018799</v>
      </c>
      <c r="AK476">
        <v>2.5</v>
      </c>
      <c r="AL476">
        <v>1.0827199999999999</v>
      </c>
      <c r="AM476">
        <v>1.4428300000000001</v>
      </c>
      <c r="AN476">
        <v>0</v>
      </c>
      <c r="AO476" s="1">
        <v>0.97978573579796002</v>
      </c>
      <c r="AP476">
        <v>2186.2178131997298</v>
      </c>
      <c r="AQ476" s="1">
        <v>3190.6630713764798</v>
      </c>
      <c r="AR476" s="1">
        <v>8974.6265926155193</v>
      </c>
      <c r="AS476" s="1">
        <v>705.31559511124703</v>
      </c>
      <c r="AT476">
        <v>432.56510833272398</v>
      </c>
      <c r="AU476">
        <v>15489.3881806357</v>
      </c>
      <c r="AV476" s="1">
        <v>6273.4606414673999</v>
      </c>
      <c r="AW476" s="1">
        <v>0.35674019499999998</v>
      </c>
      <c r="AX476">
        <v>9665.9168749141008</v>
      </c>
      <c r="AY476" s="1">
        <v>0.54965214060000001</v>
      </c>
      <c r="AZ476">
        <v>1015.7591926888</v>
      </c>
      <c r="BA476">
        <v>5.7761123099999999E-2</v>
      </c>
      <c r="BB476">
        <v>630.3799481991</v>
      </c>
      <c r="BC476" s="1">
        <v>3.5846541199999998E-2</v>
      </c>
      <c r="BD476">
        <v>17585.5166572694</v>
      </c>
      <c r="BE476" s="1">
        <v>0.525156164905068</v>
      </c>
      <c r="BF476">
        <v>0.24567212059552501</v>
      </c>
      <c r="BG476">
        <v>0.178197627776182</v>
      </c>
      <c r="BH476">
        <v>3.4021942375058199E-2</v>
      </c>
      <c r="BI476">
        <v>1.6952144348167299E-2</v>
      </c>
    </row>
    <row r="477" spans="1:61" x14ac:dyDescent="0.25">
      <c r="A477" t="s">
        <v>1726</v>
      </c>
      <c r="B477" t="s">
        <v>1109</v>
      </c>
      <c r="C477">
        <v>99</v>
      </c>
      <c r="D477">
        <v>13.981878707070701</v>
      </c>
      <c r="E477">
        <v>1384.2059919999999</v>
      </c>
      <c r="F477" t="e">
        <v>#N/A</v>
      </c>
      <c r="G477">
        <v>9.0021756196616808E-3</v>
      </c>
      <c r="H477" t="e">
        <v>#N/A</v>
      </c>
      <c r="I477">
        <v>2.3115861033004701E-2</v>
      </c>
      <c r="J477">
        <v>0.94201138782009697</v>
      </c>
      <c r="K477">
        <v>1.9309304864677902E-2</v>
      </c>
      <c r="L477">
        <v>0.52050795205372702</v>
      </c>
      <c r="M477" t="e">
        <v>#N/A</v>
      </c>
      <c r="N477">
        <v>0.115196438983202</v>
      </c>
      <c r="O477">
        <v>66355.676897006197</v>
      </c>
      <c r="P477" s="1">
        <v>0.160377358490566</v>
      </c>
      <c r="Q477">
        <v>0.122641509433962</v>
      </c>
      <c r="R477">
        <v>0.71698113207547198</v>
      </c>
      <c r="S477">
        <v>15</v>
      </c>
      <c r="T477">
        <v>84789.4</v>
      </c>
      <c r="U477" s="1">
        <v>92.280399466666694</v>
      </c>
      <c r="V477">
        <v>287820.77400514501</v>
      </c>
      <c r="W477" s="1">
        <v>0.90697871834576405</v>
      </c>
      <c r="X477">
        <v>4.8262810312486401E-2</v>
      </c>
      <c r="Y477">
        <v>4.4758471341749102E-2</v>
      </c>
      <c r="Z477">
        <v>9.3021281654235496E-2</v>
      </c>
      <c r="AA477">
        <v>287.82077400514498</v>
      </c>
      <c r="AB477">
        <v>7233.3655957761503</v>
      </c>
      <c r="AC477" s="1">
        <v>793.88312603114298</v>
      </c>
      <c r="AD477">
        <v>185827.81022496501</v>
      </c>
      <c r="AE477" s="1">
        <v>276</v>
      </c>
      <c r="AF477">
        <v>44128.5</v>
      </c>
      <c r="AG477" s="1">
        <v>69844.033920539703</v>
      </c>
      <c r="AH477" s="1">
        <v>33.059984567001202</v>
      </c>
      <c r="AI477">
        <v>24.7599996745477</v>
      </c>
      <c r="AJ477">
        <v>24.7599601831906</v>
      </c>
      <c r="AK477">
        <v>0</v>
      </c>
      <c r="AL477">
        <v>0</v>
      </c>
      <c r="AM477">
        <v>0</v>
      </c>
      <c r="AN477">
        <v>0</v>
      </c>
      <c r="AO477">
        <v>1.11590016653292</v>
      </c>
      <c r="AP477">
        <v>2086.992309451</v>
      </c>
      <c r="AQ477" s="1">
        <v>3489.8910118285398</v>
      </c>
      <c r="AR477" s="1">
        <v>9772.9327413574792</v>
      </c>
      <c r="AS477" s="1">
        <v>1054.0886966482699</v>
      </c>
      <c r="AT477">
        <v>857.18629803475096</v>
      </c>
      <c r="AU477">
        <v>17261.091057320002</v>
      </c>
      <c r="AV477" s="1">
        <v>8426.4405367794006</v>
      </c>
      <c r="AW477" s="1">
        <v>0.49117469159999999</v>
      </c>
      <c r="AX477">
        <v>5855.5137221737004</v>
      </c>
      <c r="AY477" s="1">
        <v>0.34131613869999999</v>
      </c>
      <c r="AZ477">
        <v>1148.4909479171999</v>
      </c>
      <c r="BA477">
        <v>6.6945192900000006E-2</v>
      </c>
      <c r="BB477">
        <v>1725.2443691675001</v>
      </c>
      <c r="BC477" s="1">
        <v>0.1005639768</v>
      </c>
      <c r="BD477">
        <v>17155.689576037799</v>
      </c>
      <c r="BE477" s="1">
        <v>0.52862784282873099</v>
      </c>
      <c r="BF477">
        <v>0.268215975908769</v>
      </c>
      <c r="BG477">
        <v>0.16084165988264501</v>
      </c>
      <c r="BH477">
        <v>2.90214391496715E-2</v>
      </c>
      <c r="BI477">
        <v>1.32930822301835E-2</v>
      </c>
    </row>
    <row r="478" spans="1:61" x14ac:dyDescent="0.25">
      <c r="A478" t="s">
        <v>1748</v>
      </c>
      <c r="B478" t="s">
        <v>1132</v>
      </c>
      <c r="C478">
        <v>24</v>
      </c>
      <c r="D478">
        <v>77.423217249999993</v>
      </c>
      <c r="E478">
        <v>1858.1572140000001</v>
      </c>
      <c r="F478">
        <v>4.6613159975239897E-2</v>
      </c>
      <c r="G478">
        <v>0.21097108176784299</v>
      </c>
      <c r="H478" t="e">
        <v>#N/A</v>
      </c>
      <c r="I478">
        <v>6.8987410060421098E-2</v>
      </c>
      <c r="J478">
        <v>0.62089610455260102</v>
      </c>
      <c r="K478">
        <v>5.1978024169567302E-2</v>
      </c>
      <c r="L478">
        <v>0.41452205566971201</v>
      </c>
      <c r="M478">
        <v>2.3940115653624298E-2</v>
      </c>
      <c r="N478">
        <v>0.150091640962384</v>
      </c>
      <c r="O478">
        <v>70296.656394453006</v>
      </c>
      <c r="P478" s="1">
        <v>0.22962962962962999</v>
      </c>
      <c r="Q478">
        <v>0.17037037037037001</v>
      </c>
      <c r="R478">
        <v>0.6</v>
      </c>
      <c r="S478">
        <v>19</v>
      </c>
      <c r="T478">
        <v>95455.842105263204</v>
      </c>
      <c r="U478" s="1">
        <v>97.797748105263196</v>
      </c>
      <c r="V478">
        <v>412742.35797789699</v>
      </c>
      <c r="W478" s="1">
        <v>0.64642216754868498</v>
      </c>
      <c r="X478">
        <v>0.33309113713287097</v>
      </c>
      <c r="Y478">
        <v>2.04866953184446E-2</v>
      </c>
      <c r="Z478">
        <v>0.35357783245131502</v>
      </c>
      <c r="AA478">
        <v>412.74235797789697</v>
      </c>
      <c r="AB478">
        <v>12331.5324598794</v>
      </c>
      <c r="AC478" s="1">
        <v>861.85196706396698</v>
      </c>
      <c r="AD478" s="1">
        <v>273029.24931288301</v>
      </c>
      <c r="AE478" s="1">
        <v>491</v>
      </c>
      <c r="AF478">
        <v>48736</v>
      </c>
      <c r="AG478" s="1">
        <v>74334.881425045605</v>
      </c>
      <c r="AH478" s="1">
        <v>68.1499636903349</v>
      </c>
      <c r="AI478">
        <v>26.573998026573499</v>
      </c>
      <c r="AJ478">
        <v>33.933299715674799</v>
      </c>
      <c r="AK478">
        <v>2</v>
      </c>
      <c r="AL478">
        <v>1.1596249999999999</v>
      </c>
      <c r="AM478">
        <v>1.4668159999999999</v>
      </c>
      <c r="AN478">
        <v>0</v>
      </c>
      <c r="AO478">
        <v>0.800464065037918</v>
      </c>
      <c r="AP478">
        <v>2713.5055537878702</v>
      </c>
      <c r="AQ478" s="1">
        <v>3031.9280454597701</v>
      </c>
      <c r="AR478" s="1">
        <v>9559.3032420345207</v>
      </c>
      <c r="AS478" s="1">
        <v>1224.2873438587301</v>
      </c>
      <c r="AT478" s="1">
        <v>462.622728326367</v>
      </c>
      <c r="AU478">
        <v>16991.646913467299</v>
      </c>
      <c r="AV478" s="1">
        <v>3762.6298447616</v>
      </c>
      <c r="AW478" s="1">
        <v>0.22473171110000001</v>
      </c>
      <c r="AX478">
        <v>11249.053086322199</v>
      </c>
      <c r="AY478" s="1">
        <v>0.67187553730000005</v>
      </c>
      <c r="AZ478">
        <v>967.82451658820003</v>
      </c>
      <c r="BA478">
        <v>5.7805542600000002E-2</v>
      </c>
      <c r="BB478">
        <v>763.2558497988</v>
      </c>
      <c r="BC478">
        <v>4.5587208999999997E-2</v>
      </c>
      <c r="BD478">
        <v>16742.763297470799</v>
      </c>
      <c r="BE478" s="1">
        <v>0.58086307953574201</v>
      </c>
      <c r="BF478">
        <v>0.27947709114000902</v>
      </c>
      <c r="BG478">
        <v>9.8114960203700502E-2</v>
      </c>
      <c r="BH478">
        <v>1.9693027491346798E-2</v>
      </c>
      <c r="BI478">
        <v>2.1851841629201601E-2</v>
      </c>
    </row>
    <row r="479" spans="1:61" x14ac:dyDescent="0.25">
      <c r="A479" t="s">
        <v>1798</v>
      </c>
      <c r="B479" t="s">
        <v>1188</v>
      </c>
      <c r="C479">
        <v>56</v>
      </c>
      <c r="D479">
        <v>12.8071630892857</v>
      </c>
      <c r="E479">
        <v>717.20113300000003</v>
      </c>
      <c r="F479" t="e">
        <v>#N/A</v>
      </c>
      <c r="G479" t="e">
        <v>#N/A</v>
      </c>
      <c r="H479" t="e">
        <v>#N/A</v>
      </c>
      <c r="I479">
        <v>2.5500682423930599E-2</v>
      </c>
      <c r="J479">
        <v>0.91870921211034595</v>
      </c>
      <c r="K479">
        <v>3.5303425480441498E-2</v>
      </c>
      <c r="L479">
        <v>0.52629904020172902</v>
      </c>
      <c r="M479" t="e">
        <v>#N/A</v>
      </c>
      <c r="N479">
        <v>0.21391579203382299</v>
      </c>
      <c r="O479">
        <v>56522.416521739098</v>
      </c>
      <c r="P479" s="1">
        <v>0.25862068965517199</v>
      </c>
      <c r="Q479">
        <v>0.12068965517241401</v>
      </c>
      <c r="R479">
        <v>0.62068965517241403</v>
      </c>
      <c r="S479">
        <v>8</v>
      </c>
      <c r="T479">
        <v>62954.125</v>
      </c>
      <c r="U479" s="1">
        <v>89.650141625000003</v>
      </c>
      <c r="V479">
        <v>402386.66215269302</v>
      </c>
      <c r="W479" s="1">
        <v>0.91683717545074095</v>
      </c>
      <c r="X479">
        <v>4.4999800237130502E-2</v>
      </c>
      <c r="Y479">
        <v>3.8163024312128799E-2</v>
      </c>
      <c r="Z479">
        <v>8.3162824549259301E-2</v>
      </c>
      <c r="AA479">
        <v>402.38666215269302</v>
      </c>
      <c r="AB479">
        <v>9834.9147476876606</v>
      </c>
      <c r="AC479" s="1">
        <v>1105.4223892309401</v>
      </c>
      <c r="AD479">
        <v>220031.87623573799</v>
      </c>
      <c r="AE479" s="1">
        <v>394</v>
      </c>
      <c r="AF479">
        <v>44896</v>
      </c>
      <c r="AG479" s="1">
        <v>73317.014592933905</v>
      </c>
      <c r="AH479" s="1">
        <v>51.949916239541302</v>
      </c>
      <c r="AI479">
        <v>23.349996596647301</v>
      </c>
      <c r="AJ479">
        <v>23.349932507301801</v>
      </c>
      <c r="AK479">
        <v>0</v>
      </c>
      <c r="AL479">
        <v>0</v>
      </c>
      <c r="AM479">
        <v>0</v>
      </c>
      <c r="AN479">
        <v>0</v>
      </c>
      <c r="AO479" s="1">
        <v>0.98568459520138896</v>
      </c>
      <c r="AP479">
        <v>2726.7834781850502</v>
      </c>
      <c r="AQ479" s="1">
        <v>3455.4562813274301</v>
      </c>
      <c r="AR479" s="1">
        <v>8359.9339350179107</v>
      </c>
      <c r="AS479" s="1">
        <v>1524.52229882353</v>
      </c>
      <c r="AT479">
        <v>191.32136535539999</v>
      </c>
      <c r="AU479">
        <v>16258.0173587093</v>
      </c>
      <c r="AV479" s="1">
        <v>7299.6225194499002</v>
      </c>
      <c r="AW479" s="1">
        <v>0.43128465980000003</v>
      </c>
      <c r="AX479">
        <v>7245.0043953920003</v>
      </c>
      <c r="AY479" s="1">
        <v>0.4280576492</v>
      </c>
      <c r="AZ479">
        <v>1171.3878634634</v>
      </c>
      <c r="BA479" s="1">
        <v>6.9209279600000007E-2</v>
      </c>
      <c r="BB479">
        <v>1209.2858416345</v>
      </c>
      <c r="BC479" s="1">
        <v>7.1448411399999995E-2</v>
      </c>
      <c r="BD479">
        <v>16925.300619939801</v>
      </c>
      <c r="BE479" s="1">
        <v>0.49763143775537799</v>
      </c>
      <c r="BF479">
        <v>0.22907690097255501</v>
      </c>
      <c r="BG479">
        <v>0.223195943758346</v>
      </c>
      <c r="BH479">
        <v>3.4782780118249597E-2</v>
      </c>
      <c r="BI479">
        <v>1.53129373954713E-2</v>
      </c>
    </row>
    <row r="480" spans="1:61" x14ac:dyDescent="0.25">
      <c r="A480" t="s">
        <v>1605</v>
      </c>
      <c r="B480" t="s">
        <v>981</v>
      </c>
      <c r="C480">
        <v>112</v>
      </c>
      <c r="D480">
        <v>7.8331618482142904</v>
      </c>
      <c r="E480">
        <v>877.31412699999998</v>
      </c>
      <c r="F480" t="e">
        <v>#N/A</v>
      </c>
      <c r="G480" t="e">
        <v>#N/A</v>
      </c>
      <c r="H480" t="e">
        <v>#N/A</v>
      </c>
      <c r="I480">
        <v>2.5975324581533898E-2</v>
      </c>
      <c r="J480">
        <v>0.93505663763930902</v>
      </c>
      <c r="K480">
        <v>3.1493828741293202E-2</v>
      </c>
      <c r="L480">
        <v>0.98011182746012304</v>
      </c>
      <c r="M480" t="e">
        <v>#N/A</v>
      </c>
      <c r="N480">
        <v>0.18143820220444001</v>
      </c>
      <c r="O480">
        <v>64358.238352941204</v>
      </c>
      <c r="P480" s="1">
        <v>0.16</v>
      </c>
      <c r="Q480">
        <v>0.16</v>
      </c>
      <c r="R480">
        <v>0.68</v>
      </c>
      <c r="S480">
        <v>8.5</v>
      </c>
      <c r="T480">
        <v>83425.882352941204</v>
      </c>
      <c r="U480" s="1">
        <v>103.213426705882</v>
      </c>
      <c r="V480">
        <v>253422.728709805</v>
      </c>
      <c r="W480" s="1">
        <v>0.86586443458668505</v>
      </c>
      <c r="X480">
        <v>6.6528182666465305E-2</v>
      </c>
      <c r="Y480">
        <v>6.7607382746849798E-2</v>
      </c>
      <c r="Z480">
        <v>0.13413556541331501</v>
      </c>
      <c r="AA480">
        <v>253.422728709805</v>
      </c>
      <c r="AB480">
        <v>5196.5867865251003</v>
      </c>
      <c r="AC480" s="1">
        <v>586.89713769991499</v>
      </c>
      <c r="AD480" s="1">
        <v>176607.71558712301</v>
      </c>
      <c r="AE480" s="1">
        <v>247</v>
      </c>
      <c r="AF480">
        <v>40049</v>
      </c>
      <c r="AG480" s="1">
        <v>61344.972093023302</v>
      </c>
      <c r="AH480" s="1">
        <v>27.498795841194699</v>
      </c>
      <c r="AI480">
        <v>19.998420851410401</v>
      </c>
      <c r="AJ480">
        <v>20</v>
      </c>
      <c r="AK480">
        <v>0</v>
      </c>
      <c r="AL480">
        <v>0</v>
      </c>
      <c r="AM480">
        <v>0</v>
      </c>
      <c r="AN480">
        <v>3600.5826793212</v>
      </c>
      <c r="AO480">
        <v>1.94410736859874</v>
      </c>
      <c r="AP480">
        <v>2397.2679172416902</v>
      </c>
      <c r="AQ480" s="1">
        <v>4634.9339020731404</v>
      </c>
      <c r="AR480" s="1">
        <v>11546.6970475445</v>
      </c>
      <c r="AS480" s="1">
        <v>942.52406812092704</v>
      </c>
      <c r="AT480" s="1">
        <v>686.39941096035705</v>
      </c>
      <c r="AU480">
        <v>20207.8223459406</v>
      </c>
      <c r="AV480" s="1">
        <v>10129.183126850299</v>
      </c>
      <c r="AW480" s="1">
        <v>0.47901238550000003</v>
      </c>
      <c r="AX480">
        <v>8636.8481540398006</v>
      </c>
      <c r="AY480" s="1">
        <v>0.40843937619999998</v>
      </c>
      <c r="AZ480">
        <v>1251.8103133164</v>
      </c>
      <c r="BA480">
        <v>5.9198519499999998E-2</v>
      </c>
      <c r="BB480">
        <v>1128.1317306817</v>
      </c>
      <c r="BC480">
        <v>5.3349718800000001E-2</v>
      </c>
      <c r="BD480">
        <v>21145.9733248882</v>
      </c>
      <c r="BE480" s="1">
        <v>0.45720012998631199</v>
      </c>
      <c r="BF480">
        <v>0.252070944210882</v>
      </c>
      <c r="BG480">
        <v>0.22486658111768301</v>
      </c>
      <c r="BH480">
        <v>3.8823255672529498E-2</v>
      </c>
      <c r="BI480">
        <v>2.7039089012593401E-2</v>
      </c>
    </row>
    <row r="481" spans="1:61" x14ac:dyDescent="0.25">
      <c r="A481" t="s">
        <v>1685</v>
      </c>
      <c r="B481" t="s">
        <v>1066</v>
      </c>
      <c r="C481">
        <v>82</v>
      </c>
      <c r="D481">
        <v>14.4024406097561</v>
      </c>
      <c r="E481">
        <v>1181.0001299999999</v>
      </c>
      <c r="F481" t="e">
        <v>#N/A</v>
      </c>
      <c r="G481" t="e">
        <v>#N/A</v>
      </c>
      <c r="H481" t="e">
        <v>#N/A</v>
      </c>
      <c r="I481">
        <v>1.34239267632545E-2</v>
      </c>
      <c r="J481">
        <v>0.96716259349824496</v>
      </c>
      <c r="K481">
        <v>1.6596812288787802E-2</v>
      </c>
      <c r="L481">
        <v>0.51935919908543404</v>
      </c>
      <c r="M481" t="e">
        <v>#N/A</v>
      </c>
      <c r="N481">
        <v>0.192700080866721</v>
      </c>
      <c r="O481">
        <v>61191.777777777803</v>
      </c>
      <c r="P481" s="1">
        <v>0.27906976744186002</v>
      </c>
      <c r="Q481">
        <v>0.15116279069767399</v>
      </c>
      <c r="R481">
        <v>0.56976744186046502</v>
      </c>
      <c r="S481">
        <v>10</v>
      </c>
      <c r="T481">
        <v>79792.800000000003</v>
      </c>
      <c r="U481" s="1">
        <v>118.100013</v>
      </c>
      <c r="V481">
        <v>218003.871007195</v>
      </c>
      <c r="W481" s="1">
        <v>0.92887790304300499</v>
      </c>
      <c r="X481">
        <v>3.1762244302667601E-2</v>
      </c>
      <c r="Y481">
        <v>3.9359852654327301E-2</v>
      </c>
      <c r="Z481">
        <v>7.1122096956994896E-2</v>
      </c>
      <c r="AA481">
        <v>218.00387100719499</v>
      </c>
      <c r="AB481">
        <v>4360.0740331840598</v>
      </c>
      <c r="AC481" s="1">
        <v>559.20783852919601</v>
      </c>
      <c r="AD481">
        <v>148792.47293851999</v>
      </c>
      <c r="AE481" s="1">
        <v>144</v>
      </c>
      <c r="AF481">
        <v>44178</v>
      </c>
      <c r="AG481" s="1">
        <v>67042.360121303995</v>
      </c>
      <c r="AH481" s="1">
        <v>19.999822374672998</v>
      </c>
      <c r="AI481">
        <v>19.9999941459658</v>
      </c>
      <c r="AJ481">
        <v>19.999902171666701</v>
      </c>
      <c r="AK481">
        <v>0</v>
      </c>
      <c r="AL481">
        <v>0</v>
      </c>
      <c r="AM481">
        <v>0</v>
      </c>
      <c r="AN481">
        <v>4013.30291978884</v>
      </c>
      <c r="AO481">
        <v>1.6667075829117799</v>
      </c>
      <c r="AP481">
        <v>2529.1614066122102</v>
      </c>
      <c r="AQ481" s="1">
        <v>4870.3499549995804</v>
      </c>
      <c r="AR481" s="1">
        <v>9429.9679882338205</v>
      </c>
      <c r="AS481" s="1">
        <v>1627.93485890641</v>
      </c>
      <c r="AT481" s="1">
        <v>226.19097425501599</v>
      </c>
      <c r="AU481">
        <v>18683.605183006999</v>
      </c>
      <c r="AV481" s="1">
        <v>8399.5690395381007</v>
      </c>
      <c r="AW481" s="1">
        <v>0.46081925140000002</v>
      </c>
      <c r="AX481">
        <v>7676.8416334160001</v>
      </c>
      <c r="AY481" s="1">
        <v>0.42116880020000003</v>
      </c>
      <c r="AZ481">
        <v>1212.5023587971</v>
      </c>
      <c r="BA481">
        <v>6.6520606800000007E-2</v>
      </c>
      <c r="BB481">
        <v>938.55687840619998</v>
      </c>
      <c r="BC481">
        <v>5.1491341500000003E-2</v>
      </c>
      <c r="BD481">
        <v>18227.469910157401</v>
      </c>
      <c r="BE481" s="1">
        <v>0.53994749958560995</v>
      </c>
      <c r="BF481">
        <v>0.24454834390768301</v>
      </c>
      <c r="BG481">
        <v>0.138481003580081</v>
      </c>
      <c r="BH481">
        <v>4.7391069183897801E-2</v>
      </c>
      <c r="BI481">
        <v>2.96320837427285E-2</v>
      </c>
    </row>
    <row r="482" spans="1:61" x14ac:dyDescent="0.25">
      <c r="A482" t="s">
        <v>1773</v>
      </c>
      <c r="B482" t="s">
        <v>1161</v>
      </c>
      <c r="C482">
        <v>60</v>
      </c>
      <c r="D482">
        <v>11.483575633333301</v>
      </c>
      <c r="E482">
        <v>689.01453800000002</v>
      </c>
      <c r="F482" t="e">
        <v>#N/A</v>
      </c>
      <c r="G482" t="e">
        <v>#N/A</v>
      </c>
      <c r="H482" t="e">
        <v>#N/A</v>
      </c>
      <c r="I482" t="e">
        <v>#N/A</v>
      </c>
      <c r="J482">
        <v>0.96885278756112103</v>
      </c>
      <c r="K482" t="e">
        <v>#N/A</v>
      </c>
      <c r="L482">
        <v>0.99997849785566895</v>
      </c>
      <c r="M482" t="e">
        <v>#N/A</v>
      </c>
      <c r="N482">
        <v>0.17263960573981199</v>
      </c>
      <c r="O482">
        <v>60134.423369220996</v>
      </c>
      <c r="P482" s="1">
        <v>0.28571428571428598</v>
      </c>
      <c r="Q482">
        <v>0.14285714285714299</v>
      </c>
      <c r="R482">
        <v>0.57142857142857095</v>
      </c>
      <c r="S482">
        <v>5.7</v>
      </c>
      <c r="T482">
        <v>87044.736842105296</v>
      </c>
      <c r="U482" s="1">
        <v>120.87974350877199</v>
      </c>
      <c r="V482">
        <v>263574.409514128</v>
      </c>
      <c r="W482" s="1">
        <v>0.86884177116910999</v>
      </c>
      <c r="X482">
        <v>4.3253328898839601E-2</v>
      </c>
      <c r="Y482">
        <v>8.7904899932050903E-2</v>
      </c>
      <c r="Z482">
        <v>0.13115822883089101</v>
      </c>
      <c r="AA482">
        <v>263.57440951412798</v>
      </c>
      <c r="AB482">
        <v>6014.4783185982596</v>
      </c>
      <c r="AC482" s="1">
        <v>706.92136832677397</v>
      </c>
      <c r="AD482">
        <v>196219.66725245299</v>
      </c>
      <c r="AE482" s="1">
        <v>314</v>
      </c>
      <c r="AF482">
        <v>42356</v>
      </c>
      <c r="AG482" s="1">
        <v>66308.927599999995</v>
      </c>
      <c r="AH482" s="1">
        <v>36.399962165131697</v>
      </c>
      <c r="AI482">
        <v>21.509296686554201</v>
      </c>
      <c r="AJ482">
        <v>21.524132759777402</v>
      </c>
      <c r="AK482">
        <v>2</v>
      </c>
      <c r="AL482">
        <v>1.433438</v>
      </c>
      <c r="AM482">
        <v>1.513736</v>
      </c>
      <c r="AN482">
        <v>3462.8613743415699</v>
      </c>
      <c r="AO482">
        <v>1.6885318371633</v>
      </c>
      <c r="AP482">
        <v>2997.7740759949002</v>
      </c>
      <c r="AQ482" s="1">
        <v>4284.8977157576301</v>
      </c>
      <c r="AR482" s="1">
        <v>10114.910434589399</v>
      </c>
      <c r="AS482" s="1">
        <v>843.75637658896505</v>
      </c>
      <c r="AT482">
        <v>595.72282929101198</v>
      </c>
      <c r="AU482">
        <v>18837.061432221901</v>
      </c>
      <c r="AV482" s="1">
        <v>10088.460911910101</v>
      </c>
      <c r="AW482" s="1">
        <v>0.49109363080000001</v>
      </c>
      <c r="AX482">
        <v>8745.4026937453</v>
      </c>
      <c r="AY482" s="1">
        <v>0.42571524030000002</v>
      </c>
      <c r="AZ482">
        <v>669.79137663610004</v>
      </c>
      <c r="BA482">
        <v>3.2604604600000003E-2</v>
      </c>
      <c r="BB482">
        <v>1039.1911862961001</v>
      </c>
      <c r="BC482" s="1">
        <v>5.0586524299999998E-2</v>
      </c>
      <c r="BD482">
        <v>20542.846168587599</v>
      </c>
      <c r="BE482" s="1">
        <v>0.52834150048221995</v>
      </c>
      <c r="BF482">
        <v>0.23039935642898399</v>
      </c>
      <c r="BG482">
        <v>0.16201384992901499</v>
      </c>
      <c r="BH482">
        <v>5.4401052299945997E-2</v>
      </c>
      <c r="BI482">
        <v>2.4844240859835699E-2</v>
      </c>
    </row>
    <row r="483" spans="1:61" x14ac:dyDescent="0.25">
      <c r="A483" t="s">
        <v>1373</v>
      </c>
      <c r="B483" t="s">
        <v>740</v>
      </c>
      <c r="C483">
        <v>73</v>
      </c>
      <c r="D483">
        <v>9.4180852602739709</v>
      </c>
      <c r="E483">
        <v>687.52022399999998</v>
      </c>
      <c r="F483" t="e">
        <v>#N/A</v>
      </c>
      <c r="G483" t="e">
        <v>#N/A</v>
      </c>
      <c r="H483" t="e">
        <v>#N/A</v>
      </c>
      <c r="I483">
        <v>9.0455113003514998E-2</v>
      </c>
      <c r="J483">
        <v>0.87270548917152102</v>
      </c>
      <c r="K483">
        <v>2.8083110913261999E-2</v>
      </c>
      <c r="L483">
        <v>0.34409551658619603</v>
      </c>
      <c r="M483" t="e">
        <v>#N/A</v>
      </c>
      <c r="N483">
        <v>0.15502023324320299</v>
      </c>
      <c r="O483">
        <v>69392.525542080097</v>
      </c>
      <c r="P483" s="1">
        <v>0.109090909090909</v>
      </c>
      <c r="Q483">
        <v>0.12727272727272701</v>
      </c>
      <c r="R483">
        <v>0.763636363636364</v>
      </c>
      <c r="S483">
        <v>4.95</v>
      </c>
      <c r="T483">
        <v>94679.797979797993</v>
      </c>
      <c r="U483" s="1">
        <v>138.89297454545499</v>
      </c>
      <c r="V483">
        <v>276668.99584905902</v>
      </c>
      <c r="W483" s="1">
        <v>0.86640528247088999</v>
      </c>
      <c r="X483">
        <v>3.5580480731515499E-2</v>
      </c>
      <c r="Y483">
        <v>9.80142367975948E-2</v>
      </c>
      <c r="Z483">
        <v>0.13359471752911001</v>
      </c>
      <c r="AA483">
        <v>276.668995849059</v>
      </c>
      <c r="AB483">
        <v>5752.3224218637697</v>
      </c>
      <c r="AC483" s="1">
        <v>678.21683453489197</v>
      </c>
      <c r="AD483">
        <v>187522.48550059399</v>
      </c>
      <c r="AE483" s="1">
        <v>281</v>
      </c>
      <c r="AF483">
        <v>46904.5</v>
      </c>
      <c r="AG483" s="1">
        <v>70587.373387096799</v>
      </c>
      <c r="AH483" s="1">
        <v>27.999933490060801</v>
      </c>
      <c r="AI483">
        <v>19.999995145741199</v>
      </c>
      <c r="AJ483">
        <v>20.203724608301499</v>
      </c>
      <c r="AK483">
        <v>0.5</v>
      </c>
      <c r="AL483">
        <v>0.240061</v>
      </c>
      <c r="AM483">
        <v>0.39710499999999999</v>
      </c>
      <c r="AN483">
        <v>2605.3914160930899</v>
      </c>
      <c r="AO483">
        <v>1.2709136015735201</v>
      </c>
      <c r="AP483">
        <v>2089.8923549338401</v>
      </c>
      <c r="AQ483" s="1">
        <v>2720.9740669388698</v>
      </c>
      <c r="AR483" s="1">
        <v>9483.6884827405393</v>
      </c>
      <c r="AS483" s="1">
        <v>639.21824356398895</v>
      </c>
      <c r="AT483">
        <v>237.39909649552399</v>
      </c>
      <c r="AU483">
        <v>15171.1722446728</v>
      </c>
      <c r="AV483" s="1">
        <v>9543.4868299843001</v>
      </c>
      <c r="AW483" s="1">
        <v>0.47084392069999997</v>
      </c>
      <c r="AX483">
        <v>7915.6305698557999</v>
      </c>
      <c r="AY483" s="1">
        <v>0.39053090330000001</v>
      </c>
      <c r="AZ483">
        <v>1812.2084777463999</v>
      </c>
      <c r="BA483">
        <v>8.9408343099999996E-2</v>
      </c>
      <c r="BB483">
        <v>997.57090455380001</v>
      </c>
      <c r="BC483" s="1">
        <v>4.9216832799999999E-2</v>
      </c>
      <c r="BD483">
        <v>20268.896782140298</v>
      </c>
      <c r="BE483" s="1">
        <v>0.57660499763309003</v>
      </c>
      <c r="BF483">
        <v>0.215054181714636</v>
      </c>
      <c r="BG483">
        <v>0.16496539437149199</v>
      </c>
      <c r="BH483">
        <v>3.0125511683602099E-2</v>
      </c>
      <c r="BI483">
        <v>1.3249914597180701E-2</v>
      </c>
    </row>
    <row r="484" spans="1:61" x14ac:dyDescent="0.25">
      <c r="A484" t="s">
        <v>1376</v>
      </c>
      <c r="B484" t="s">
        <v>743</v>
      </c>
      <c r="C484">
        <v>80</v>
      </c>
      <c r="D484">
        <v>6.0478680750000002</v>
      </c>
      <c r="E484">
        <v>483.82944600000002</v>
      </c>
      <c r="F484" t="e">
        <v>#N/A</v>
      </c>
      <c r="G484" t="e">
        <v>#N/A</v>
      </c>
      <c r="H484" t="e">
        <v>#N/A</v>
      </c>
      <c r="I484">
        <v>6.2657861780495594E-2</v>
      </c>
      <c r="J484">
        <v>0.92525660404261301</v>
      </c>
      <c r="K484" t="e">
        <v>#N/A</v>
      </c>
      <c r="L484">
        <v>0.34831023523153398</v>
      </c>
      <c r="M484" t="e">
        <v>#N/A</v>
      </c>
      <c r="N484">
        <v>0.186683172349798</v>
      </c>
      <c r="O484">
        <v>58418.736353906497</v>
      </c>
      <c r="P484" s="1">
        <v>0.15384615384615399</v>
      </c>
      <c r="Q484">
        <v>0.30769230769230799</v>
      </c>
      <c r="R484">
        <v>0.53846153846153799</v>
      </c>
      <c r="S484">
        <v>4</v>
      </c>
      <c r="T484">
        <v>92441.25</v>
      </c>
      <c r="U484" s="1">
        <v>120.9573615</v>
      </c>
      <c r="V484">
        <v>250877.43419403199</v>
      </c>
      <c r="W484" s="1">
        <v>0.85882152601182904</v>
      </c>
      <c r="X484">
        <v>3.3702638836814999E-2</v>
      </c>
      <c r="Y484">
        <v>0.107475835151356</v>
      </c>
      <c r="Z484">
        <v>0.14117847398817099</v>
      </c>
      <c r="AA484">
        <v>250.87743419403199</v>
      </c>
      <c r="AB484">
        <v>5322.2597782938601</v>
      </c>
      <c r="AC484" s="1">
        <v>576.91248911708396</v>
      </c>
      <c r="AD484">
        <v>160029.12704736399</v>
      </c>
      <c r="AE484" s="1">
        <v>177</v>
      </c>
      <c r="AF484">
        <v>45236</v>
      </c>
      <c r="AG484" s="1">
        <v>68598.821092278697</v>
      </c>
      <c r="AH484" s="1">
        <v>31.249952091200001</v>
      </c>
      <c r="AI484">
        <v>20.006392609437501</v>
      </c>
      <c r="AJ484">
        <v>19.999804443531801</v>
      </c>
      <c r="AK484">
        <v>1.4</v>
      </c>
      <c r="AL484">
        <v>0.46072099999999999</v>
      </c>
      <c r="AM484">
        <v>1.100919</v>
      </c>
      <c r="AN484">
        <v>2139.6964127726901</v>
      </c>
      <c r="AO484">
        <v>1.2950049954973699</v>
      </c>
      <c r="AP484">
        <v>2159.0524690801899</v>
      </c>
      <c r="AQ484" s="1">
        <v>5533.7053421093296</v>
      </c>
      <c r="AR484" s="1">
        <v>9385.253951658</v>
      </c>
      <c r="AS484" s="1">
        <v>568.17546404565098</v>
      </c>
      <c r="AT484">
        <v>754.94466700978796</v>
      </c>
      <c r="AU484">
        <v>18401.131893902999</v>
      </c>
      <c r="AV484" s="1">
        <v>10683.068667425099</v>
      </c>
      <c r="AW484" s="1">
        <v>0.53378313290000001</v>
      </c>
      <c r="AX484">
        <v>7133.8186812055001</v>
      </c>
      <c r="AY484" s="1">
        <v>0.35644365900000002</v>
      </c>
      <c r="AZ484">
        <v>1569.7973066382999</v>
      </c>
      <c r="BA484">
        <v>7.8435452399999994E-2</v>
      </c>
      <c r="BB484">
        <v>627.18991188380005</v>
      </c>
      <c r="BC484" s="1">
        <v>3.1337755699999997E-2</v>
      </c>
      <c r="BD484">
        <v>20013.874567152699</v>
      </c>
      <c r="BE484" s="1">
        <v>0.49789107302303698</v>
      </c>
      <c r="BF484">
        <v>0.201929479167545</v>
      </c>
      <c r="BG484">
        <v>0.150853535982025</v>
      </c>
      <c r="BH484">
        <v>4.7780117311619498E-2</v>
      </c>
      <c r="BI484">
        <v>0.101545794515774</v>
      </c>
    </row>
    <row r="485" spans="1:61" x14ac:dyDescent="0.25">
      <c r="A485" t="s">
        <v>1504</v>
      </c>
      <c r="B485" t="s">
        <v>879</v>
      </c>
      <c r="C485">
        <v>27</v>
      </c>
      <c r="D485">
        <v>12.101573111111099</v>
      </c>
      <c r="E485">
        <v>326.74247400000002</v>
      </c>
      <c r="F485" t="e">
        <v>#N/A</v>
      </c>
      <c r="G485" t="e">
        <v>#N/A</v>
      </c>
      <c r="H485" t="e">
        <v>#N/A</v>
      </c>
      <c r="I485" t="e">
        <v>#N/A</v>
      </c>
      <c r="J485">
        <v>0.98096495164120101</v>
      </c>
      <c r="K485" t="e">
        <v>#N/A</v>
      </c>
      <c r="L485">
        <v>0.14951226991366001</v>
      </c>
      <c r="M485" t="e">
        <v>#N/A</v>
      </c>
      <c r="N485">
        <v>0.12512257517019901</v>
      </c>
      <c r="O485">
        <v>58911.541230068302</v>
      </c>
      <c r="P485" s="1">
        <v>0.23529411764705899</v>
      </c>
      <c r="Q485">
        <v>0.17647058823529399</v>
      </c>
      <c r="R485">
        <v>0.58823529411764697</v>
      </c>
      <c r="S485">
        <v>4</v>
      </c>
      <c r="T485">
        <v>91161.25</v>
      </c>
      <c r="U485" s="1">
        <v>81.685618500000004</v>
      </c>
      <c r="V485">
        <v>260395.22489506501</v>
      </c>
      <c r="W485" s="1">
        <v>0.88248867154085597</v>
      </c>
      <c r="X485">
        <v>2.13860293659612E-2</v>
      </c>
      <c r="Y485">
        <v>9.6125299093182598E-2</v>
      </c>
      <c r="Z485">
        <v>0.117511328459144</v>
      </c>
      <c r="AA485">
        <v>260.39522489506498</v>
      </c>
      <c r="AB485">
        <v>5683.7697813354998</v>
      </c>
      <c r="AC485" s="1">
        <v>588.98568540556505</v>
      </c>
      <c r="AD485">
        <v>201797.72388247601</v>
      </c>
      <c r="AE485" s="1">
        <v>335</v>
      </c>
      <c r="AF485">
        <v>54871.5</v>
      </c>
      <c r="AG485" s="1">
        <v>93588.508196721305</v>
      </c>
      <c r="AH485" s="1">
        <v>38.199925414651702</v>
      </c>
      <c r="AI485">
        <v>19.999997336318799</v>
      </c>
      <c r="AJ485">
        <v>23.647345251900202</v>
      </c>
      <c r="AK485">
        <v>0</v>
      </c>
      <c r="AL485">
        <v>0</v>
      </c>
      <c r="AM485">
        <v>0</v>
      </c>
      <c r="AN485">
        <v>1996.9273722277101</v>
      </c>
      <c r="AO485">
        <v>0.88161350414625095</v>
      </c>
      <c r="AP485">
        <v>2631.4647418627301</v>
      </c>
      <c r="AQ485" s="1">
        <v>3090.7116165130101</v>
      </c>
      <c r="AR485" s="1">
        <v>8505.0188179697707</v>
      </c>
      <c r="AS485" s="1">
        <v>769.80888624843999</v>
      </c>
      <c r="AT485">
        <v>848.41293085146901</v>
      </c>
      <c r="AU485">
        <v>15845.4169934454</v>
      </c>
      <c r="AV485" s="1">
        <v>10231.7839980759</v>
      </c>
      <c r="AW485" s="1">
        <v>0.51764218070000001</v>
      </c>
      <c r="AX485">
        <v>7261.6092371860004</v>
      </c>
      <c r="AY485" s="1">
        <v>0.36737632860000002</v>
      </c>
      <c r="AZ485">
        <v>1741.1518187095</v>
      </c>
      <c r="BA485">
        <v>8.8087632099999993E-2</v>
      </c>
      <c r="BB485">
        <v>531.58757607810003</v>
      </c>
      <c r="BC485" s="1">
        <v>2.6893858600000001E-2</v>
      </c>
      <c r="BD485">
        <v>19766.132630049498</v>
      </c>
      <c r="BE485" s="1">
        <v>0.56418280497988005</v>
      </c>
      <c r="BF485">
        <v>0.239970093731211</v>
      </c>
      <c r="BG485">
        <v>0.145744461657039</v>
      </c>
      <c r="BH485">
        <v>3.4815740674172299E-2</v>
      </c>
      <c r="BI485">
        <v>1.52868989576987E-2</v>
      </c>
    </row>
    <row r="486" spans="1:61" x14ac:dyDescent="0.25">
      <c r="A486" t="s">
        <v>1508</v>
      </c>
      <c r="B486" t="s">
        <v>883</v>
      </c>
      <c r="C486">
        <v>39</v>
      </c>
      <c r="D486">
        <v>15.314442256410301</v>
      </c>
      <c r="E486">
        <v>597.26324799999998</v>
      </c>
      <c r="F486" t="e">
        <v>#N/A</v>
      </c>
      <c r="G486" t="e">
        <v>#N/A</v>
      </c>
      <c r="H486" t="e">
        <v>#N/A</v>
      </c>
      <c r="I486" t="e">
        <v>#N/A</v>
      </c>
      <c r="J486">
        <v>0.97980343677038095</v>
      </c>
      <c r="K486" t="e">
        <v>#N/A</v>
      </c>
      <c r="L486">
        <v>9.40708037046004E-2</v>
      </c>
      <c r="M486" t="e">
        <v>#N/A</v>
      </c>
      <c r="N486">
        <v>9.0092935958997894E-2</v>
      </c>
      <c r="O486">
        <v>57803.421692169199</v>
      </c>
      <c r="P486" s="1">
        <v>0.17073170731707299</v>
      </c>
      <c r="Q486">
        <v>0.17073170731707299</v>
      </c>
      <c r="R486">
        <v>0.65853658536585402</v>
      </c>
      <c r="S486">
        <v>5</v>
      </c>
      <c r="T486">
        <v>84012</v>
      </c>
      <c r="U486" s="1">
        <v>119.4526496</v>
      </c>
      <c r="V486">
        <v>262337.97328845499</v>
      </c>
      <c r="W486" s="1">
        <v>0.83055711264453602</v>
      </c>
      <c r="X486">
        <v>8.1989111517688104E-2</v>
      </c>
      <c r="Y486">
        <v>8.7453775837775694E-2</v>
      </c>
      <c r="Z486">
        <v>0.16944288735546401</v>
      </c>
      <c r="AA486">
        <v>262.33797328845498</v>
      </c>
      <c r="AB486">
        <v>5447.20106401056</v>
      </c>
      <c r="AC486" s="1">
        <v>597.61478911556901</v>
      </c>
      <c r="AD486">
        <v>210581.23658097</v>
      </c>
      <c r="AE486" s="1">
        <v>367</v>
      </c>
      <c r="AF486">
        <v>59392</v>
      </c>
      <c r="AG486" s="1">
        <v>122536.498239437</v>
      </c>
      <c r="AH486" s="1">
        <v>28.599952709980801</v>
      </c>
      <c r="AI486">
        <v>20.013593502782101</v>
      </c>
      <c r="AJ486">
        <v>20.008173464264399</v>
      </c>
      <c r="AK486">
        <v>0</v>
      </c>
      <c r="AL486">
        <v>0</v>
      </c>
      <c r="AM486">
        <v>0</v>
      </c>
      <c r="AN486">
        <v>3682.8674581363198</v>
      </c>
      <c r="AO486" s="1">
        <v>0.79463975248872498</v>
      </c>
      <c r="AP486">
        <v>1895.2693369138999</v>
      </c>
      <c r="AQ486" s="1">
        <v>2252.00489818185</v>
      </c>
      <c r="AR486" s="1">
        <v>8061.4889935434303</v>
      </c>
      <c r="AS486" s="1">
        <v>368.24281543605002</v>
      </c>
      <c r="AT486">
        <v>373.25529529317402</v>
      </c>
      <c r="AU486">
        <v>12950.261339368401</v>
      </c>
      <c r="AV486" s="1">
        <v>8376.3975504921</v>
      </c>
      <c r="AW486" s="1">
        <v>0.43093335929999999</v>
      </c>
      <c r="AX486">
        <v>8645.9922117536007</v>
      </c>
      <c r="AY486" s="1">
        <v>0.44480296520000001</v>
      </c>
      <c r="AZ486">
        <v>2048.5203890353</v>
      </c>
      <c r="BA486">
        <v>0.1053884761</v>
      </c>
      <c r="BB486">
        <v>366.89239991829999</v>
      </c>
      <c r="BC486" s="1">
        <v>1.8875199400000001E-2</v>
      </c>
      <c r="BD486">
        <v>19437.8025511993</v>
      </c>
      <c r="BE486" s="1">
        <v>0.59528455080564702</v>
      </c>
      <c r="BF486">
        <v>0.233740815588557</v>
      </c>
      <c r="BG486">
        <v>8.38597405941853E-2</v>
      </c>
      <c r="BH486">
        <v>3.8639701417105203E-2</v>
      </c>
      <c r="BI486">
        <v>4.8475191594505002E-2</v>
      </c>
    </row>
    <row r="487" spans="1:61" x14ac:dyDescent="0.25">
      <c r="A487" t="s">
        <v>1527</v>
      </c>
      <c r="B487" t="s">
        <v>902</v>
      </c>
      <c r="C487">
        <v>58</v>
      </c>
      <c r="D487">
        <v>11.0682506724138</v>
      </c>
      <c r="E487">
        <v>641.95853899999997</v>
      </c>
      <c r="F487" t="e">
        <v>#N/A</v>
      </c>
      <c r="G487" t="e">
        <v>#N/A</v>
      </c>
      <c r="H487" t="e">
        <v>#N/A</v>
      </c>
      <c r="I487">
        <v>0.45098039599176998</v>
      </c>
      <c r="J487">
        <v>0.51992107486684702</v>
      </c>
      <c r="K487" t="e">
        <v>#N/A</v>
      </c>
      <c r="L487">
        <v>0.48358450921324397</v>
      </c>
      <c r="M487">
        <v>5.7378648634953698E-2</v>
      </c>
      <c r="N487">
        <v>0.19309787595413699</v>
      </c>
      <c r="O487">
        <v>60584.5613371176</v>
      </c>
      <c r="P487" s="1">
        <v>0.125</v>
      </c>
      <c r="Q487">
        <v>0.171875</v>
      </c>
      <c r="R487">
        <v>0.703125</v>
      </c>
      <c r="S487">
        <v>8.5</v>
      </c>
      <c r="T487">
        <v>71932</v>
      </c>
      <c r="U487" s="1">
        <v>75.524534000000003</v>
      </c>
      <c r="V487">
        <v>213543.96222152299</v>
      </c>
      <c r="W487" s="1">
        <v>0.75426608786854599</v>
      </c>
      <c r="X487">
        <v>0.13356966122890301</v>
      </c>
      <c r="Y487">
        <v>0.112164250902551</v>
      </c>
      <c r="Z487">
        <v>0.24573391213145401</v>
      </c>
      <c r="AA487">
        <v>213.543962221523</v>
      </c>
      <c r="AB487">
        <v>5143.92565779081</v>
      </c>
      <c r="AC487" s="1">
        <v>489.66987882063199</v>
      </c>
      <c r="AD487">
        <v>154749.05190528001</v>
      </c>
      <c r="AE487" s="1">
        <v>154</v>
      </c>
      <c r="AF487">
        <v>44307.5</v>
      </c>
      <c r="AG487" s="1">
        <v>66963.6586538462</v>
      </c>
      <c r="AH487" s="1">
        <v>31.7999452400107</v>
      </c>
      <c r="AI487">
        <v>23.099992649874899</v>
      </c>
      <c r="AJ487">
        <v>23.193967640566299</v>
      </c>
      <c r="AK487">
        <v>0</v>
      </c>
      <c r="AL487">
        <v>0</v>
      </c>
      <c r="AM487">
        <v>0</v>
      </c>
      <c r="AN487">
        <v>1367.81959683537</v>
      </c>
      <c r="AO487">
        <v>1.35721001815135</v>
      </c>
      <c r="AP487">
        <v>1921.1832308067501</v>
      </c>
      <c r="AQ487" s="1">
        <v>2943.5022905739402</v>
      </c>
      <c r="AR487" s="1">
        <v>8767.8284936716209</v>
      </c>
      <c r="AS487" s="1">
        <v>439.34268783049902</v>
      </c>
      <c r="AT487">
        <v>100.489823066284</v>
      </c>
      <c r="AU487">
        <v>14172.3465259491</v>
      </c>
      <c r="AV487" s="1">
        <v>11285.796694520601</v>
      </c>
      <c r="AW487" s="1">
        <v>0.58509381029999996</v>
      </c>
      <c r="AX487">
        <v>5680.3277852949004</v>
      </c>
      <c r="AY487" s="1">
        <v>0.29448737359999999</v>
      </c>
      <c r="AZ487">
        <v>1414.7986154322</v>
      </c>
      <c r="BA487" s="1">
        <v>7.3347937700000004E-2</v>
      </c>
      <c r="BB487">
        <v>907.94391387940004</v>
      </c>
      <c r="BC487" s="1">
        <v>4.7070878400000002E-2</v>
      </c>
      <c r="BD487">
        <v>19288.867009127101</v>
      </c>
      <c r="BE487" s="1">
        <v>0.54602777913170697</v>
      </c>
      <c r="BF487">
        <v>0.24825541658534001</v>
      </c>
      <c r="BG487">
        <v>0.14122989333052999</v>
      </c>
      <c r="BH487">
        <v>5.1363438357688397E-2</v>
      </c>
      <c r="BI487">
        <v>1.3123472594734901E-2</v>
      </c>
    </row>
    <row r="488" spans="1:61" x14ac:dyDescent="0.25">
      <c r="A488" t="s">
        <v>1589</v>
      </c>
      <c r="B488" t="s">
        <v>965</v>
      </c>
      <c r="C488">
        <v>46</v>
      </c>
      <c r="D488">
        <v>11.2809382608696</v>
      </c>
      <c r="E488">
        <v>518.92316000000005</v>
      </c>
      <c r="F488" t="e">
        <v>#N/A</v>
      </c>
      <c r="G488" t="e">
        <v>#N/A</v>
      </c>
      <c r="H488" t="e">
        <v>#N/A</v>
      </c>
      <c r="I488">
        <v>3.03894247661682E-2</v>
      </c>
      <c r="J488">
        <v>0.96569841339185902</v>
      </c>
      <c r="K488" t="e">
        <v>#N/A</v>
      </c>
      <c r="L488">
        <v>0.14256529809869301</v>
      </c>
      <c r="M488" t="e">
        <v>#N/A</v>
      </c>
      <c r="N488">
        <v>0.109550133976481</v>
      </c>
      <c r="O488">
        <v>60635.840782122898</v>
      </c>
      <c r="P488" s="1">
        <v>0.2</v>
      </c>
      <c r="Q488">
        <v>0.31111111111111101</v>
      </c>
      <c r="R488">
        <v>0.48888888888888898</v>
      </c>
      <c r="S488">
        <v>4</v>
      </c>
      <c r="T488">
        <v>92679.5</v>
      </c>
      <c r="U488" s="1">
        <v>129.73079000000001</v>
      </c>
      <c r="V488">
        <v>176805.540920548</v>
      </c>
      <c r="W488" s="1">
        <v>0.95236673649887904</v>
      </c>
      <c r="X488">
        <v>1.3240980859739499E-2</v>
      </c>
      <c r="Y488">
        <v>3.4392282641381902E-2</v>
      </c>
      <c r="Z488">
        <v>4.7633263501121403E-2</v>
      </c>
      <c r="AA488">
        <v>176.805540920548</v>
      </c>
      <c r="AB488">
        <v>3612.8335455291699</v>
      </c>
      <c r="AC488" s="1">
        <v>415.28786265773903</v>
      </c>
      <c r="AD488">
        <v>134656.705781539</v>
      </c>
      <c r="AE488" s="1">
        <v>106</v>
      </c>
      <c r="AF488">
        <v>56091</v>
      </c>
      <c r="AG488" s="1">
        <v>87870.438755020106</v>
      </c>
      <c r="AH488" s="1">
        <v>30.999797175671201</v>
      </c>
      <c r="AI488">
        <v>19.999997711099802</v>
      </c>
      <c r="AJ488">
        <v>24.201540943663399</v>
      </c>
      <c r="AK488">
        <v>0</v>
      </c>
      <c r="AL488">
        <v>0</v>
      </c>
      <c r="AM488">
        <v>0</v>
      </c>
      <c r="AN488">
        <v>2130.9332387477202</v>
      </c>
      <c r="AO488">
        <v>1.1922833590161901</v>
      </c>
      <c r="AP488">
        <v>1695.9248263268901</v>
      </c>
      <c r="AQ488" s="1">
        <v>4110.29141578495</v>
      </c>
      <c r="AR488" s="1">
        <v>9101.6098221555494</v>
      </c>
      <c r="AS488" s="1">
        <v>1167.8459099802001</v>
      </c>
      <c r="AT488">
        <v>700.58952466103096</v>
      </c>
      <c r="AU488">
        <v>16776.2614989086</v>
      </c>
      <c r="AV488" s="1">
        <v>11784.0688178687</v>
      </c>
      <c r="AW488" s="1">
        <v>0.58285465030000005</v>
      </c>
      <c r="AX488">
        <v>5453.7772268811004</v>
      </c>
      <c r="AY488" s="1">
        <v>0.26975058169999999</v>
      </c>
      <c r="AZ488">
        <v>2434.3926449135001</v>
      </c>
      <c r="BA488" s="1">
        <v>0.1204080777</v>
      </c>
      <c r="BB488">
        <v>545.61289838510004</v>
      </c>
      <c r="BC488" s="1">
        <v>2.6986690300000001E-2</v>
      </c>
      <c r="BD488">
        <v>20217.851588048401</v>
      </c>
      <c r="BE488" s="1">
        <v>0.53460891449383896</v>
      </c>
      <c r="BF488">
        <v>0.23203028592184199</v>
      </c>
      <c r="BG488">
        <v>0.121671656528735</v>
      </c>
      <c r="BH488">
        <v>6.1152635910218599E-2</v>
      </c>
      <c r="BI488">
        <v>5.05365071453657E-2</v>
      </c>
    </row>
    <row r="489" spans="1:61" x14ac:dyDescent="0.25">
      <c r="A489" t="s">
        <v>1661</v>
      </c>
      <c r="B489" t="s">
        <v>1042</v>
      </c>
      <c r="C489">
        <v>61</v>
      </c>
      <c r="D489">
        <v>23.305952278688501</v>
      </c>
      <c r="E489">
        <v>1421.6630889999999</v>
      </c>
      <c r="F489" t="e">
        <v>#N/A</v>
      </c>
      <c r="G489" t="e">
        <v>#N/A</v>
      </c>
      <c r="H489" t="e">
        <v>#N/A</v>
      </c>
      <c r="I489">
        <v>0.11246726801920599</v>
      </c>
      <c r="J489">
        <v>0.868127437969899</v>
      </c>
      <c r="K489">
        <v>1.27580075324436E-2</v>
      </c>
      <c r="L489">
        <v>0.25227780112109399</v>
      </c>
      <c r="M489" t="e">
        <v>#N/A</v>
      </c>
      <c r="N489">
        <v>0.177059531921578</v>
      </c>
      <c r="O489">
        <v>59426.077588277702</v>
      </c>
      <c r="P489" s="1">
        <v>0.15533980582524301</v>
      </c>
      <c r="Q489">
        <v>0.116504854368932</v>
      </c>
      <c r="R489">
        <v>0.72815533980582503</v>
      </c>
      <c r="S489">
        <v>8</v>
      </c>
      <c r="T489">
        <v>100121.75</v>
      </c>
      <c r="U489" s="1">
        <v>177.70788612499999</v>
      </c>
      <c r="V489">
        <v>244776.144708643</v>
      </c>
      <c r="W489" s="1">
        <v>0.82655766826793298</v>
      </c>
      <c r="X489">
        <v>0.10790357551603399</v>
      </c>
      <c r="Y489">
        <v>6.5538756216033306E-2</v>
      </c>
      <c r="Z489">
        <v>0.173442331732067</v>
      </c>
      <c r="AA489">
        <v>244.77614470864299</v>
      </c>
      <c r="AB489">
        <v>5213.7310572040897</v>
      </c>
      <c r="AC489" s="1">
        <v>696.66165469391296</v>
      </c>
      <c r="AD489">
        <v>176768.12321836301</v>
      </c>
      <c r="AE489" s="1">
        <v>248</v>
      </c>
      <c r="AF489">
        <v>51298</v>
      </c>
      <c r="AG489" s="1">
        <v>87415.752853380196</v>
      </c>
      <c r="AH489" s="1">
        <v>21.299981847503201</v>
      </c>
      <c r="AI489">
        <v>21.299999669718201</v>
      </c>
      <c r="AJ489">
        <v>21.2999823165717</v>
      </c>
      <c r="AK489">
        <v>2</v>
      </c>
      <c r="AL489">
        <v>0.66514300000000004</v>
      </c>
      <c r="AM489">
        <v>1.373837</v>
      </c>
      <c r="AN489">
        <v>4142.8720669275299</v>
      </c>
      <c r="AO489">
        <v>1.2064738809551601</v>
      </c>
      <c r="AP489">
        <v>1862.9427045636701</v>
      </c>
      <c r="AQ489" s="1">
        <v>3053.1869987939099</v>
      </c>
      <c r="AR489" s="1">
        <v>8108.3809020521003</v>
      </c>
      <c r="AS489" s="1">
        <v>698.73701278883004</v>
      </c>
      <c r="AT489">
        <v>353.87046614108198</v>
      </c>
      <c r="AU489">
        <v>14077.1180843396</v>
      </c>
      <c r="AV489" s="1">
        <v>5971.0968658290003</v>
      </c>
      <c r="AW489" s="1">
        <v>0.34314444370000002</v>
      </c>
      <c r="AX489">
        <v>9042.6770728346</v>
      </c>
      <c r="AY489" s="1">
        <v>0.51966070279999999</v>
      </c>
      <c r="AZ489">
        <v>1637.3542135241</v>
      </c>
      <c r="BA489">
        <v>9.4094772399999999E-2</v>
      </c>
      <c r="BB489">
        <v>749.98958651329997</v>
      </c>
      <c r="BC489" s="1">
        <v>4.31000811E-2</v>
      </c>
      <c r="BD489">
        <v>17401.117738700999</v>
      </c>
      <c r="BE489" s="1">
        <v>0.522086708499235</v>
      </c>
      <c r="BF489">
        <v>0.229039567782473</v>
      </c>
      <c r="BG489">
        <v>0.18307612809548501</v>
      </c>
      <c r="BH489">
        <v>4.9615885159252901E-2</v>
      </c>
      <c r="BI489">
        <v>1.61817104635541E-2</v>
      </c>
    </row>
    <row r="490" spans="1:61" x14ac:dyDescent="0.25">
      <c r="A490" t="s">
        <v>1662</v>
      </c>
      <c r="B490" t="s">
        <v>1043</v>
      </c>
      <c r="C490">
        <v>43</v>
      </c>
      <c r="D490">
        <v>11.243290348837199</v>
      </c>
      <c r="E490">
        <v>483.46148499999998</v>
      </c>
      <c r="F490" t="e">
        <v>#N/A</v>
      </c>
      <c r="G490" t="e">
        <v>#N/A</v>
      </c>
      <c r="H490" t="e">
        <v>#N/A</v>
      </c>
      <c r="I490" t="e">
        <v>#N/A</v>
      </c>
      <c r="J490">
        <v>0.98327530396910301</v>
      </c>
      <c r="K490" t="e">
        <v>#N/A</v>
      </c>
      <c r="L490">
        <v>0.131315913947785</v>
      </c>
      <c r="M490" t="e">
        <v>#N/A</v>
      </c>
      <c r="N490">
        <v>0.13488810205187099</v>
      </c>
      <c r="O490">
        <v>60665.580872011204</v>
      </c>
      <c r="P490" s="1">
        <v>0.17647058823529399</v>
      </c>
      <c r="Q490">
        <v>8.8235294117647106E-2</v>
      </c>
      <c r="R490">
        <v>0.73529411764705899</v>
      </c>
      <c r="S490">
        <v>9</v>
      </c>
      <c r="T490">
        <v>70993.333333333299</v>
      </c>
      <c r="U490" s="1">
        <v>53.7179427777778</v>
      </c>
      <c r="V490">
        <v>261003.00420001399</v>
      </c>
      <c r="W490" s="1">
        <v>0.83838652643858302</v>
      </c>
      <c r="X490">
        <v>6.2463179033307503E-2</v>
      </c>
      <c r="Y490">
        <v>9.9150294528109195E-2</v>
      </c>
      <c r="Z490">
        <v>0.161613473561417</v>
      </c>
      <c r="AA490">
        <v>261.003004200014</v>
      </c>
      <c r="AB490">
        <v>5297.6071092819302</v>
      </c>
      <c r="AC490" s="1">
        <v>563.64845691896198</v>
      </c>
      <c r="AD490">
        <v>204838.26279321799</v>
      </c>
      <c r="AE490" s="1">
        <v>350</v>
      </c>
      <c r="AF490">
        <v>53085</v>
      </c>
      <c r="AG490" s="1">
        <v>91936.291148500401</v>
      </c>
      <c r="AH490" s="1">
        <v>22.799923588892302</v>
      </c>
      <c r="AI490">
        <v>20.003484204624002</v>
      </c>
      <c r="AJ490">
        <v>20.265392525415798</v>
      </c>
      <c r="AK490">
        <v>0</v>
      </c>
      <c r="AL490">
        <v>0</v>
      </c>
      <c r="AM490">
        <v>0</v>
      </c>
      <c r="AN490">
        <v>1914.8611600363599</v>
      </c>
      <c r="AO490">
        <v>0.93528914270568797</v>
      </c>
      <c r="AP490">
        <v>1993.6792276224501</v>
      </c>
      <c r="AQ490" s="1">
        <v>2680.2738795211399</v>
      </c>
      <c r="AR490" s="1">
        <v>8710.2368868121994</v>
      </c>
      <c r="AS490" s="1">
        <v>683.87923393732206</v>
      </c>
      <c r="AT490">
        <v>568.05116544082102</v>
      </c>
      <c r="AU490">
        <v>14636.1203933339</v>
      </c>
      <c r="AV490" s="1">
        <v>8832.3630260513</v>
      </c>
      <c r="AW490" s="1">
        <v>0.4888823148</v>
      </c>
      <c r="AX490">
        <v>6824.0587879922996</v>
      </c>
      <c r="AY490" s="1">
        <v>0.37772016920000001</v>
      </c>
      <c r="AZ490">
        <v>1784.5346622910999</v>
      </c>
      <c r="BA490">
        <v>9.8776220400000003E-2</v>
      </c>
      <c r="BB490">
        <v>625.48356192029996</v>
      </c>
      <c r="BC490" s="1">
        <v>3.4621295699999999E-2</v>
      </c>
      <c r="BD490">
        <v>18066.440038255001</v>
      </c>
      <c r="BE490" s="1">
        <v>0.58210532732226095</v>
      </c>
      <c r="BF490">
        <v>0.26294246045967701</v>
      </c>
      <c r="BG490">
        <v>0.103639388331094</v>
      </c>
      <c r="BH490">
        <v>3.2001364927609202E-2</v>
      </c>
      <c r="BI490">
        <v>1.9311458959359099E-2</v>
      </c>
    </row>
    <row r="491" spans="1:61" x14ac:dyDescent="0.25">
      <c r="A491" t="s">
        <v>1665</v>
      </c>
      <c r="B491" t="s">
        <v>1046</v>
      </c>
      <c r="C491">
        <v>68</v>
      </c>
      <c r="D491">
        <v>7.3521448529411799</v>
      </c>
      <c r="E491">
        <v>499.94585000000001</v>
      </c>
      <c r="F491" t="e">
        <v>#N/A</v>
      </c>
      <c r="G491" t="e">
        <v>#N/A</v>
      </c>
      <c r="H491" t="e">
        <v>#N/A</v>
      </c>
      <c r="I491">
        <v>5.8337008830198503E-2</v>
      </c>
      <c r="J491">
        <v>0.92429158130768296</v>
      </c>
      <c r="K491" t="e">
        <v>#N/A</v>
      </c>
      <c r="L491">
        <v>0.33901525971999902</v>
      </c>
      <c r="M491" t="e">
        <v>#N/A</v>
      </c>
      <c r="N491">
        <v>0.16184571098086001</v>
      </c>
      <c r="O491">
        <v>59588.770803443302</v>
      </c>
      <c r="P491" s="1">
        <v>8.3333333333333301E-2</v>
      </c>
      <c r="Q491">
        <v>0.25</v>
      </c>
      <c r="R491">
        <v>0.66666666666666696</v>
      </c>
      <c r="S491">
        <v>5</v>
      </c>
      <c r="T491">
        <v>87941</v>
      </c>
      <c r="U491" s="1">
        <v>99.989170000000001</v>
      </c>
      <c r="V491">
        <v>297449.01372818701</v>
      </c>
      <c r="W491" s="1">
        <v>0.91306106447248403</v>
      </c>
      <c r="X491">
        <v>3.9267586767122803E-2</v>
      </c>
      <c r="Y491">
        <v>4.76713487603928E-2</v>
      </c>
      <c r="Z491">
        <v>8.6938935527515596E-2</v>
      </c>
      <c r="AA491">
        <v>297.44901372818703</v>
      </c>
      <c r="AB491">
        <v>6224.7861443394304</v>
      </c>
      <c r="AC491" s="1">
        <v>671.39669226177205</v>
      </c>
      <c r="AD491">
        <v>191421.29502134799</v>
      </c>
      <c r="AE491" s="1">
        <v>297</v>
      </c>
      <c r="AF491">
        <v>49149</v>
      </c>
      <c r="AG491" s="1">
        <v>82844.982498491299</v>
      </c>
      <c r="AH491" s="1">
        <v>36.849796801582102</v>
      </c>
      <c r="AI491">
        <v>20</v>
      </c>
      <c r="AJ491">
        <v>23.157436868730102</v>
      </c>
      <c r="AK491">
        <v>0</v>
      </c>
      <c r="AL491">
        <v>0</v>
      </c>
      <c r="AM491">
        <v>0</v>
      </c>
      <c r="AN491">
        <v>4912.7715331570398</v>
      </c>
      <c r="AO491">
        <v>1.5723541648616699</v>
      </c>
      <c r="AP491">
        <v>2514.40935053266</v>
      </c>
      <c r="AQ491" s="1">
        <v>3611.2460579480799</v>
      </c>
      <c r="AR491" s="1">
        <v>9894.5197964939507</v>
      </c>
      <c r="AS491" s="1">
        <v>779.26753467400499</v>
      </c>
      <c r="AT491">
        <v>866.12996187487101</v>
      </c>
      <c r="AU491">
        <v>17665.572701523601</v>
      </c>
      <c r="AV491" s="1">
        <v>9757.5119494840001</v>
      </c>
      <c r="AW491" s="1">
        <v>0.41753547330000002</v>
      </c>
      <c r="AX491">
        <v>10676.3453205603</v>
      </c>
      <c r="AY491" s="1">
        <v>0.45685343969999997</v>
      </c>
      <c r="AZ491">
        <v>2068.7730678459998</v>
      </c>
      <c r="BA491">
        <v>8.8525245599999997E-2</v>
      </c>
      <c r="BB491">
        <v>866.67017164440006</v>
      </c>
      <c r="BC491" s="1">
        <v>3.70858414E-2</v>
      </c>
      <c r="BD491">
        <v>23369.3005095347</v>
      </c>
      <c r="BE491" s="1">
        <v>0.54306543204587099</v>
      </c>
      <c r="BF491">
        <v>0.21713068811189401</v>
      </c>
      <c r="BG491">
        <v>0.14339524967716399</v>
      </c>
      <c r="BH491">
        <v>6.4489827810032901E-2</v>
      </c>
      <c r="BI491">
        <v>3.19188023550376E-2</v>
      </c>
    </row>
    <row r="492" spans="1:61" x14ac:dyDescent="0.25">
      <c r="A492" t="s">
        <v>1360</v>
      </c>
      <c r="B492" t="s">
        <v>727</v>
      </c>
      <c r="C492">
        <v>110</v>
      </c>
      <c r="D492">
        <v>12.9885986</v>
      </c>
      <c r="E492">
        <v>1428.745846</v>
      </c>
      <c r="F492">
        <v>7.28495765183566E-3</v>
      </c>
      <c r="G492">
        <v>8.1390511315730194E-3</v>
      </c>
      <c r="H492" t="e">
        <v>#N/A</v>
      </c>
      <c r="I492">
        <v>2.4435001442771401E-2</v>
      </c>
      <c r="J492">
        <v>0.93646269059037901</v>
      </c>
      <c r="K492">
        <v>2.36782991834412E-2</v>
      </c>
      <c r="L492">
        <v>0.36238271541334099</v>
      </c>
      <c r="M492" t="e">
        <v>#N/A</v>
      </c>
      <c r="N492">
        <v>0.206187007086827</v>
      </c>
      <c r="O492">
        <v>59981.965985282099</v>
      </c>
      <c r="P492" s="1">
        <v>9.5652173913043495E-2</v>
      </c>
      <c r="Q492">
        <v>0.139130434782609</v>
      </c>
      <c r="R492">
        <v>0.76521739130434796</v>
      </c>
      <c r="S492">
        <v>13.5</v>
      </c>
      <c r="T492">
        <v>71870.444444444394</v>
      </c>
      <c r="U492" s="1">
        <v>105.83302562963</v>
      </c>
      <c r="V492">
        <v>248016.22415355701</v>
      </c>
      <c r="W492" s="1">
        <v>0.80029253385368204</v>
      </c>
      <c r="X492">
        <v>4.0949829145949898E-2</v>
      </c>
      <c r="Y492">
        <v>0.15875763700036799</v>
      </c>
      <c r="Z492">
        <v>0.19970746614631801</v>
      </c>
      <c r="AA492">
        <v>248.016224153557</v>
      </c>
      <c r="AB492">
        <v>5909.0495511403897</v>
      </c>
      <c r="AC492" s="1">
        <v>569.42733536388505</v>
      </c>
      <c r="AD492">
        <v>182262.187138001</v>
      </c>
      <c r="AE492" s="1">
        <v>267</v>
      </c>
      <c r="AF492">
        <v>42797</v>
      </c>
      <c r="AG492" s="1">
        <v>72924.763708086801</v>
      </c>
      <c r="AH492" s="1">
        <v>43.499986045960199</v>
      </c>
      <c r="AI492">
        <v>19.999994357960201</v>
      </c>
      <c r="AJ492">
        <v>22.306635259871001</v>
      </c>
      <c r="AK492">
        <v>1.75</v>
      </c>
      <c r="AL492">
        <v>1.0180100000000001</v>
      </c>
      <c r="AM492">
        <v>1.4506270000000001</v>
      </c>
      <c r="AN492">
        <v>2054.92757037209</v>
      </c>
      <c r="AO492" s="1">
        <v>1.11585716415934</v>
      </c>
      <c r="AP492">
        <v>1676.15246385815</v>
      </c>
      <c r="AQ492" s="1">
        <v>2962.70592971509</v>
      </c>
      <c r="AR492" s="1">
        <v>9116.3056441880308</v>
      </c>
      <c r="AS492" s="1">
        <v>794.28157441515998</v>
      </c>
      <c r="AT492">
        <v>408.151247916209</v>
      </c>
      <c r="AU492">
        <v>14957.596860092601</v>
      </c>
      <c r="AV492" s="1">
        <v>6823.3224807271999</v>
      </c>
      <c r="AW492" s="1">
        <v>0.42752584370000002</v>
      </c>
      <c r="AX492">
        <v>7173.4236466310003</v>
      </c>
      <c r="AY492" s="1">
        <v>0.4494619748</v>
      </c>
      <c r="AZ492">
        <v>1009.9929006194</v>
      </c>
      <c r="BA492">
        <v>6.3282670299999996E-2</v>
      </c>
      <c r="BB492">
        <v>953.28439826759995</v>
      </c>
      <c r="BC492" s="1">
        <v>5.9729511200000002E-2</v>
      </c>
      <c r="BD492">
        <v>15960.0234262452</v>
      </c>
      <c r="BE492" s="1">
        <v>0.52582335967326899</v>
      </c>
      <c r="BF492">
        <v>0.28831626091983298</v>
      </c>
      <c r="BG492">
        <v>0.12824464894169499</v>
      </c>
      <c r="BH492">
        <v>3.4490959255266497E-2</v>
      </c>
      <c r="BI492">
        <v>2.3124771209937101E-2</v>
      </c>
    </row>
    <row r="493" spans="1:61" x14ac:dyDescent="0.25">
      <c r="A493" t="s">
        <v>1384</v>
      </c>
      <c r="B493" t="s">
        <v>751</v>
      </c>
      <c r="C493">
        <v>104</v>
      </c>
      <c r="D493">
        <v>8.0212298942307694</v>
      </c>
      <c r="E493">
        <v>834.20790899999997</v>
      </c>
      <c r="F493" t="e">
        <v>#N/A</v>
      </c>
      <c r="G493" t="e">
        <v>#N/A</v>
      </c>
      <c r="H493" t="e">
        <v>#N/A</v>
      </c>
      <c r="I493">
        <v>2.8848064918510299E-2</v>
      </c>
      <c r="J493">
        <v>0.92870134179069697</v>
      </c>
      <c r="K493">
        <v>3.7918832189527699E-2</v>
      </c>
      <c r="L493">
        <v>0.49179930078863299</v>
      </c>
      <c r="M493" t="e">
        <v>#N/A</v>
      </c>
      <c r="N493">
        <v>0.167721937816626</v>
      </c>
      <c r="O493">
        <v>60769.890353505099</v>
      </c>
      <c r="P493" s="1">
        <v>0.20833333333333301</v>
      </c>
      <c r="Q493">
        <v>0.16666666666666699</v>
      </c>
      <c r="R493">
        <v>0.625</v>
      </c>
      <c r="S493">
        <v>12.61</v>
      </c>
      <c r="T493">
        <v>75561.993655828701</v>
      </c>
      <c r="U493" s="1">
        <v>66.154473354480601</v>
      </c>
      <c r="V493">
        <v>391719.78169293498</v>
      </c>
      <c r="W493" s="1">
        <v>0.56100517131412497</v>
      </c>
      <c r="X493">
        <v>2.2326014776984399E-2</v>
      </c>
      <c r="Y493">
        <v>0.41666881390889099</v>
      </c>
      <c r="Z493">
        <v>0.43899482868587503</v>
      </c>
      <c r="AA493">
        <v>391.71978169293499</v>
      </c>
      <c r="AB493">
        <v>11490.4640636774</v>
      </c>
      <c r="AC493" s="1">
        <v>618.13540058393301</v>
      </c>
      <c r="AD493">
        <v>281776.43110666203</v>
      </c>
      <c r="AE493" s="1">
        <v>506</v>
      </c>
      <c r="AF493">
        <v>41067</v>
      </c>
      <c r="AG493" s="1">
        <v>66447.343350383599</v>
      </c>
      <c r="AH493" s="1">
        <v>42.399993948174298</v>
      </c>
      <c r="AI493">
        <v>19.999996727086099</v>
      </c>
      <c r="AJ493">
        <v>20</v>
      </c>
      <c r="AK493">
        <v>3</v>
      </c>
      <c r="AL493">
        <v>1.7227680000000001</v>
      </c>
      <c r="AM493">
        <v>2.4562339999999998</v>
      </c>
      <c r="AN493">
        <v>0</v>
      </c>
      <c r="AO493" s="1">
        <v>0.88110628999529905</v>
      </c>
      <c r="AP493">
        <v>2160.46515569538</v>
      </c>
      <c r="AQ493" s="1">
        <v>3575.9858996973398</v>
      </c>
      <c r="AR493" s="1">
        <v>9475.4615063233596</v>
      </c>
      <c r="AS493" s="1">
        <v>1053.7897813193699</v>
      </c>
      <c r="AT493">
        <v>1187.16648369729</v>
      </c>
      <c r="AU493">
        <v>17452.868826732702</v>
      </c>
      <c r="AV493" s="1">
        <v>9343.2504214491</v>
      </c>
      <c r="AW493" s="1">
        <v>0.46146723789999999</v>
      </c>
      <c r="AX493">
        <v>7836.8963123645999</v>
      </c>
      <c r="AY493" s="1">
        <v>0.3870677475</v>
      </c>
      <c r="AZ493">
        <v>1599.6014081830999</v>
      </c>
      <c r="BA493">
        <v>7.9005015400000003E-2</v>
      </c>
      <c r="BB493">
        <v>1467.0855512488999</v>
      </c>
      <c r="BC493" s="1">
        <v>7.2459999100000005E-2</v>
      </c>
      <c r="BD493">
        <v>20246.833693245699</v>
      </c>
      <c r="BE493" s="1">
        <v>0.52658348777281605</v>
      </c>
      <c r="BF493">
        <v>0.23166678405090299</v>
      </c>
      <c r="BG493">
        <v>0.18178953602739301</v>
      </c>
      <c r="BH493">
        <v>4.6389102471648E-2</v>
      </c>
      <c r="BI493">
        <v>1.35710896772403E-2</v>
      </c>
    </row>
    <row r="494" spans="1:61" x14ac:dyDescent="0.25">
      <c r="A494" t="s">
        <v>1528</v>
      </c>
      <c r="B494" t="s">
        <v>903</v>
      </c>
      <c r="C494">
        <v>53</v>
      </c>
      <c r="D494">
        <v>40.493273905660402</v>
      </c>
      <c r="E494">
        <v>2146.143517</v>
      </c>
      <c r="F494">
        <v>7.9997496252952605E-3</v>
      </c>
      <c r="G494">
        <v>2.0528238898960799E-2</v>
      </c>
      <c r="H494" t="e">
        <v>#N/A</v>
      </c>
      <c r="I494">
        <v>2.86622989046998E-2</v>
      </c>
      <c r="J494">
        <v>0.877066220373795</v>
      </c>
      <c r="K494">
        <v>6.5743492197248898E-2</v>
      </c>
      <c r="L494">
        <v>0.33840005113885102</v>
      </c>
      <c r="M494" t="e">
        <v>#N/A</v>
      </c>
      <c r="N494">
        <v>0.16659030666793401</v>
      </c>
      <c r="O494">
        <v>61440.992874109303</v>
      </c>
      <c r="P494" s="1">
        <v>0.17241379310344801</v>
      </c>
      <c r="Q494">
        <v>0.15172413793103401</v>
      </c>
      <c r="R494">
        <v>0.67586206896551704</v>
      </c>
      <c r="S494">
        <v>18.2</v>
      </c>
      <c r="T494">
        <v>90916.229670329703</v>
      </c>
      <c r="U494" s="1">
        <v>117.91997346153801</v>
      </c>
      <c r="V494">
        <v>266773.14236669498</v>
      </c>
      <c r="W494" s="1">
        <v>0.84233688005478102</v>
      </c>
      <c r="X494">
        <v>0.10352963656534001</v>
      </c>
      <c r="Y494">
        <v>5.4133483379879402E-2</v>
      </c>
      <c r="Z494">
        <v>0.157663119945219</v>
      </c>
      <c r="AA494">
        <v>266.77314236669503</v>
      </c>
      <c r="AB494">
        <v>8065.6525823571001</v>
      </c>
      <c r="AC494" s="1">
        <v>1019.74064766145</v>
      </c>
      <c r="AD494">
        <v>173091.47304925599</v>
      </c>
      <c r="AE494" s="1">
        <v>228</v>
      </c>
      <c r="AF494">
        <v>46496.5</v>
      </c>
      <c r="AG494" s="1">
        <v>80956.549976201801</v>
      </c>
      <c r="AH494" s="1">
        <v>38.499988545885699</v>
      </c>
      <c r="AI494">
        <v>29.730596415206801</v>
      </c>
      <c r="AJ494">
        <v>30.008884138085101</v>
      </c>
      <c r="AK494">
        <v>3.2</v>
      </c>
      <c r="AL494">
        <v>1.523479</v>
      </c>
      <c r="AM494">
        <v>2.517347</v>
      </c>
      <c r="AN494">
        <v>0</v>
      </c>
      <c r="AO494" s="1">
        <v>0.92971760347726695</v>
      </c>
      <c r="AP494">
        <v>1751.08401196452</v>
      </c>
      <c r="AQ494" s="1">
        <v>2393.5749912851702</v>
      </c>
      <c r="AR494" s="1">
        <v>8636.8516518925808</v>
      </c>
      <c r="AS494" s="1">
        <v>915.76341210735495</v>
      </c>
      <c r="AT494" s="1">
        <v>624.71891529144204</v>
      </c>
      <c r="AU494">
        <v>14321.9929825411</v>
      </c>
      <c r="AV494" s="1">
        <v>5753.1126720262</v>
      </c>
      <c r="AW494" s="1">
        <v>0.40346638540000002</v>
      </c>
      <c r="AX494">
        <v>7010.3667691070996</v>
      </c>
      <c r="AY494" s="1">
        <v>0.49163774490000001</v>
      </c>
      <c r="AZ494">
        <v>841.14879234969999</v>
      </c>
      <c r="BA494">
        <v>5.8989851599999997E-2</v>
      </c>
      <c r="BB494">
        <v>654.58363864149999</v>
      </c>
      <c r="BC494" s="1">
        <v>4.5906018100000001E-2</v>
      </c>
      <c r="BD494">
        <v>14259.211872124501</v>
      </c>
      <c r="BE494" s="1">
        <v>0.52541491158881504</v>
      </c>
      <c r="BF494">
        <v>0.26395080208031702</v>
      </c>
      <c r="BG494">
        <v>0.15466910811868101</v>
      </c>
      <c r="BH494">
        <v>4.3234659095677697E-2</v>
      </c>
      <c r="BI494">
        <v>1.2730519116509799E-2</v>
      </c>
    </row>
    <row r="495" spans="1:61" x14ac:dyDescent="0.25">
      <c r="A495" t="s">
        <v>1549</v>
      </c>
      <c r="B495" t="s">
        <v>924</v>
      </c>
      <c r="C495">
        <v>39</v>
      </c>
      <c r="D495">
        <v>10.081252923076899</v>
      </c>
      <c r="E495">
        <v>393.16886399999999</v>
      </c>
      <c r="F495" t="e">
        <v>#N/A</v>
      </c>
      <c r="G495" t="e">
        <v>#N/A</v>
      </c>
      <c r="H495" t="e">
        <v>#N/A</v>
      </c>
      <c r="I495" t="e">
        <v>#N/A</v>
      </c>
      <c r="J495">
        <v>0.95959654318605403</v>
      </c>
      <c r="K495" t="e">
        <v>#N/A</v>
      </c>
      <c r="L495">
        <v>0.29304669517265303</v>
      </c>
      <c r="M495" t="e">
        <v>#N/A</v>
      </c>
      <c r="N495">
        <v>0.105466491128257</v>
      </c>
      <c r="O495">
        <v>54898.3003215434</v>
      </c>
      <c r="P495" s="1">
        <v>0.30434782608695699</v>
      </c>
      <c r="Q495">
        <v>0.173913043478261</v>
      </c>
      <c r="R495">
        <v>0.52173913043478304</v>
      </c>
      <c r="S495">
        <v>10.93</v>
      </c>
      <c r="T495">
        <v>84030.111619396106</v>
      </c>
      <c r="U495" s="1">
        <v>35.9715337602928</v>
      </c>
      <c r="V495">
        <v>455952.91594605998</v>
      </c>
      <c r="W495" s="1">
        <v>0.52745752984843997</v>
      </c>
      <c r="X495">
        <v>1.02359900057172E-2</v>
      </c>
      <c r="Y495">
        <v>0.46230648014584302</v>
      </c>
      <c r="Z495">
        <v>0.47254247015155998</v>
      </c>
      <c r="AA495">
        <v>455.95291594605999</v>
      </c>
      <c r="AB495">
        <v>15384.4277963984</v>
      </c>
      <c r="AC495" s="1">
        <v>939.60161606286295</v>
      </c>
      <c r="AD495">
        <v>318564.52346043399</v>
      </c>
      <c r="AE495" s="1">
        <v>538</v>
      </c>
      <c r="AF495">
        <v>43324.5</v>
      </c>
      <c r="AG495" s="1">
        <v>71369.930412371104</v>
      </c>
      <c r="AH495" s="1">
        <v>40.171504292071802</v>
      </c>
      <c r="AI495">
        <v>28.203543190419701</v>
      </c>
      <c r="AJ495">
        <v>28.677853043919001</v>
      </c>
      <c r="AK495">
        <v>0</v>
      </c>
      <c r="AL495">
        <v>0</v>
      </c>
      <c r="AM495">
        <v>0</v>
      </c>
      <c r="AN495">
        <v>0</v>
      </c>
      <c r="AO495">
        <v>0.911924263766004</v>
      </c>
      <c r="AP495">
        <v>3066.4548757350199</v>
      </c>
      <c r="AQ495" s="1">
        <v>4454.3966736898101</v>
      </c>
      <c r="AR495" s="1">
        <v>10046.296112603701</v>
      </c>
      <c r="AS495" s="1">
        <v>1120.58820100261</v>
      </c>
      <c r="AT495">
        <v>1204.3884787377301</v>
      </c>
      <c r="AU495">
        <v>19892.124341768798</v>
      </c>
      <c r="AV495" s="1">
        <v>8553.7088067463992</v>
      </c>
      <c r="AW495" s="1">
        <v>0.30837718320000002</v>
      </c>
      <c r="AX495">
        <v>13638.656028683001</v>
      </c>
      <c r="AY495" s="1">
        <v>0.49169903069999998</v>
      </c>
      <c r="AZ495">
        <v>3817.1674022305001</v>
      </c>
      <c r="BA495">
        <v>0.13761601640000001</v>
      </c>
      <c r="BB495">
        <v>1728.2812994154999</v>
      </c>
      <c r="BC495">
        <v>6.2307769800000003E-2</v>
      </c>
      <c r="BD495">
        <v>27737.813537075399</v>
      </c>
      <c r="BE495" s="1">
        <v>0.54318107533026405</v>
      </c>
      <c r="BF495">
        <v>0.212743301102431</v>
      </c>
      <c r="BG495">
        <v>0.1759571322506</v>
      </c>
      <c r="BH495">
        <v>4.6909599787003299E-2</v>
      </c>
      <c r="BI495">
        <v>2.1208891529701599E-2</v>
      </c>
    </row>
    <row r="496" spans="1:61" x14ac:dyDescent="0.25">
      <c r="A496" t="s">
        <v>1554</v>
      </c>
      <c r="B496" t="s">
        <v>930</v>
      </c>
      <c r="C496">
        <v>49</v>
      </c>
      <c r="D496">
        <v>49.880853836734701</v>
      </c>
      <c r="E496">
        <v>2444.161838</v>
      </c>
      <c r="F496" t="e">
        <v>#N/A</v>
      </c>
      <c r="G496">
        <v>5.1965377023309001E-2</v>
      </c>
      <c r="H496" t="e">
        <v>#N/A</v>
      </c>
      <c r="I496">
        <v>3.9093547545674803E-2</v>
      </c>
      <c r="J496">
        <v>0.81679545401195797</v>
      </c>
      <c r="K496">
        <v>8.9234142785336895E-2</v>
      </c>
      <c r="L496">
        <v>0.67143874373850498</v>
      </c>
      <c r="M496" t="e">
        <v>#N/A</v>
      </c>
      <c r="N496">
        <v>0.21891245055622099</v>
      </c>
      <c r="O496">
        <v>57837.4530405033</v>
      </c>
      <c r="P496" s="1">
        <v>0.17674418604651199</v>
      </c>
      <c r="Q496">
        <v>0.13953488372093001</v>
      </c>
      <c r="R496">
        <v>0.68372093023255798</v>
      </c>
      <c r="S496">
        <v>21</v>
      </c>
      <c r="T496">
        <v>86243.380952380903</v>
      </c>
      <c r="U496" s="1">
        <v>116.38865895238099</v>
      </c>
      <c r="V496">
        <v>206733.213056573</v>
      </c>
      <c r="W496" s="1">
        <v>0.75988153957623805</v>
      </c>
      <c r="X496">
        <v>0.1614944923744</v>
      </c>
      <c r="Y496">
        <v>7.8623968049361295E-2</v>
      </c>
      <c r="Z496">
        <v>0.240118460423761</v>
      </c>
      <c r="AA496">
        <v>206.73321305657299</v>
      </c>
      <c r="AB496">
        <v>7070.3947387300605</v>
      </c>
      <c r="AC496" s="1">
        <v>641.98626114053604</v>
      </c>
      <c r="AD496">
        <v>131435.40297456301</v>
      </c>
      <c r="AE496" s="1">
        <v>95</v>
      </c>
      <c r="AF496">
        <v>37506</v>
      </c>
      <c r="AG496" s="1">
        <v>53805.498062564999</v>
      </c>
      <c r="AH496" s="1">
        <v>67.899982531150698</v>
      </c>
      <c r="AI496">
        <v>26.465897720468899</v>
      </c>
      <c r="AJ496">
        <v>54.187988793337801</v>
      </c>
      <c r="AK496">
        <v>0.5</v>
      </c>
      <c r="AL496">
        <v>0.30996499999999999</v>
      </c>
      <c r="AM496">
        <v>0.453901</v>
      </c>
      <c r="AN496">
        <v>0</v>
      </c>
      <c r="AO496">
        <v>0.97619744765605698</v>
      </c>
      <c r="AP496">
        <v>1987.2418325516801</v>
      </c>
      <c r="AQ496" s="1">
        <v>2735.6165807216898</v>
      </c>
      <c r="AR496" s="1">
        <v>10807.302396806301</v>
      </c>
      <c r="AS496" s="1">
        <v>967.21246655844402</v>
      </c>
      <c r="AT496" s="1">
        <v>453.44087399174902</v>
      </c>
      <c r="AU496">
        <v>16950.8141506299</v>
      </c>
      <c r="AV496" s="1">
        <v>8396.7614325233008</v>
      </c>
      <c r="AW496" s="1">
        <v>0.50314700280000002</v>
      </c>
      <c r="AX496">
        <v>6086.0099500386996</v>
      </c>
      <c r="AY496" s="1">
        <v>0.36468318049999998</v>
      </c>
      <c r="AZ496">
        <v>912.598975225</v>
      </c>
      <c r="BA496">
        <v>5.4684349799999997E-2</v>
      </c>
      <c r="BB496">
        <v>1293.1150874694999</v>
      </c>
      <c r="BC496" s="1">
        <v>7.7485467000000002E-2</v>
      </c>
      <c r="BD496">
        <v>16688.485445256501</v>
      </c>
      <c r="BE496" s="1">
        <v>0.49318180533699002</v>
      </c>
      <c r="BF496">
        <v>0.34642008820458098</v>
      </c>
      <c r="BG496">
        <v>0.11522481414609299</v>
      </c>
      <c r="BH496">
        <v>3.2224936803790898E-2</v>
      </c>
      <c r="BI496">
        <v>1.2948355508544999E-2</v>
      </c>
    </row>
    <row r="497" spans="1:61" x14ac:dyDescent="0.25">
      <c r="A497" t="s">
        <v>1681</v>
      </c>
      <c r="B497" t="s">
        <v>1062</v>
      </c>
      <c r="C497">
        <v>66</v>
      </c>
      <c r="D497">
        <v>9.0290365606060607</v>
      </c>
      <c r="E497">
        <v>595.91641300000003</v>
      </c>
      <c r="F497" t="e">
        <v>#N/A</v>
      </c>
      <c r="G497" t="e">
        <v>#N/A</v>
      </c>
      <c r="H497" t="e">
        <v>#N/A</v>
      </c>
      <c r="I497">
        <v>6.0410973524723702E-2</v>
      </c>
      <c r="J497">
        <v>0.87615482374626796</v>
      </c>
      <c r="K497">
        <v>5.3393607518679401E-2</v>
      </c>
      <c r="L497">
        <v>0.62865032715072799</v>
      </c>
      <c r="M497" t="e">
        <v>#N/A</v>
      </c>
      <c r="N497">
        <v>0.19583153729472899</v>
      </c>
      <c r="O497">
        <v>59402.747572815497</v>
      </c>
      <c r="P497" s="1">
        <v>0.101694915254237</v>
      </c>
      <c r="Q497">
        <v>0.186440677966102</v>
      </c>
      <c r="R497">
        <v>0.71186440677966101</v>
      </c>
      <c r="S497">
        <v>12</v>
      </c>
      <c r="T497">
        <v>68837.25</v>
      </c>
      <c r="U497" s="1">
        <v>49.659701083333303</v>
      </c>
      <c r="V497">
        <v>214680.84652335299</v>
      </c>
      <c r="W497" s="1">
        <v>0.83113640826239998</v>
      </c>
      <c r="X497">
        <v>4.1705723922988998E-2</v>
      </c>
      <c r="Y497">
        <v>0.127157867814611</v>
      </c>
      <c r="Z497">
        <v>0.16886359173759999</v>
      </c>
      <c r="AA497">
        <v>214.68084652335301</v>
      </c>
      <c r="AB497">
        <v>5200.0380127137096</v>
      </c>
      <c r="AC497" s="1">
        <v>548.37355184576904</v>
      </c>
      <c r="AD497">
        <v>143362.55476914399</v>
      </c>
      <c r="AE497" s="1">
        <v>124</v>
      </c>
      <c r="AF497">
        <v>39182.5</v>
      </c>
      <c r="AG497" s="1">
        <v>62791.9777475023</v>
      </c>
      <c r="AH497" s="1">
        <v>29.099913078437201</v>
      </c>
      <c r="AI497">
        <v>23.399979742085002</v>
      </c>
      <c r="AJ497">
        <v>25.7355931695121</v>
      </c>
      <c r="AK497">
        <v>0</v>
      </c>
      <c r="AL497">
        <v>0</v>
      </c>
      <c r="AM497">
        <v>0</v>
      </c>
      <c r="AN497">
        <v>2376.1453605071301</v>
      </c>
      <c r="AO497">
        <v>1.47816766129147</v>
      </c>
      <c r="AP497">
        <v>2423.9512094123202</v>
      </c>
      <c r="AQ497" s="1">
        <v>4030.5167429580401</v>
      </c>
      <c r="AR497" s="1">
        <v>11834.5266654033</v>
      </c>
      <c r="AS497" s="1">
        <v>1252.25223491201</v>
      </c>
      <c r="AT497">
        <v>704.95272631465502</v>
      </c>
      <c r="AU497">
        <v>20246.199579000298</v>
      </c>
      <c r="AV497" s="1">
        <v>11937.940276711301</v>
      </c>
      <c r="AW497" s="1">
        <v>0.54872277359999999</v>
      </c>
      <c r="AX497">
        <v>6777.4932976025002</v>
      </c>
      <c r="AY497" s="1">
        <v>0.31152483879999998</v>
      </c>
      <c r="AZ497">
        <v>1339.2133282123</v>
      </c>
      <c r="BA497">
        <v>6.1556418799999998E-2</v>
      </c>
      <c r="BB497">
        <v>1701.2211813813001</v>
      </c>
      <c r="BC497" s="1">
        <v>7.8195968800000001E-2</v>
      </c>
      <c r="BD497">
        <v>21755.8680839074</v>
      </c>
      <c r="BE497" s="1">
        <v>0.52398923127638397</v>
      </c>
      <c r="BF497">
        <v>0.23096749684888801</v>
      </c>
      <c r="BG497">
        <v>0.195486327906948</v>
      </c>
      <c r="BH497">
        <v>3.8401913814140501E-2</v>
      </c>
      <c r="BI497">
        <v>1.1155030153640199E-2</v>
      </c>
    </row>
    <row r="498" spans="1:61" x14ac:dyDescent="0.25">
      <c r="A498" t="s">
        <v>1655</v>
      </c>
      <c r="B498" t="s">
        <v>1035</v>
      </c>
      <c r="C498">
        <v>40</v>
      </c>
      <c r="D498">
        <v>46.380419699999997</v>
      </c>
      <c r="E498">
        <v>1855.216788</v>
      </c>
      <c r="F498">
        <v>2.5176383380374399E-2</v>
      </c>
      <c r="G498">
        <v>3.4086523826746498E-2</v>
      </c>
      <c r="H498" t="e">
        <v>#N/A</v>
      </c>
      <c r="I498">
        <v>2.3592211887091701E-2</v>
      </c>
      <c r="J498">
        <v>0.84489426781235</v>
      </c>
      <c r="K498">
        <v>7.1726560737116501E-2</v>
      </c>
      <c r="L498">
        <v>0.40494689860011701</v>
      </c>
      <c r="M498">
        <v>8.4945428214015101E-3</v>
      </c>
      <c r="N498">
        <v>0.11514608285654999</v>
      </c>
      <c r="O498">
        <v>66917.814928875203</v>
      </c>
      <c r="P498" s="1">
        <v>0.11009174311926601</v>
      </c>
      <c r="Q498">
        <v>0.17431192660550501</v>
      </c>
      <c r="R498">
        <v>0.71559633027522895</v>
      </c>
      <c r="S498">
        <v>10.52</v>
      </c>
      <c r="T498">
        <v>108443.72623574101</v>
      </c>
      <c r="U498" s="1">
        <v>176.35140570342199</v>
      </c>
      <c r="V498">
        <v>229509.49061808499</v>
      </c>
      <c r="W498" s="1">
        <v>0.76192387484286295</v>
      </c>
      <c r="X498">
        <v>0.19389752494340801</v>
      </c>
      <c r="Y498">
        <v>4.4178600213729803E-2</v>
      </c>
      <c r="Z498">
        <v>0.238076125157137</v>
      </c>
      <c r="AA498">
        <v>229.50949061808501</v>
      </c>
      <c r="AB498">
        <v>7824.8553451533298</v>
      </c>
      <c r="AC498" s="1">
        <v>732.70382674005896</v>
      </c>
      <c r="AD498">
        <v>166255.697292689</v>
      </c>
      <c r="AE498" s="1">
        <v>206</v>
      </c>
      <c r="AF498">
        <v>45519</v>
      </c>
      <c r="AG498" s="1">
        <v>85468.603842794793</v>
      </c>
      <c r="AH498" s="1">
        <v>46.699980862057998</v>
      </c>
      <c r="AI498">
        <v>32.347797508817699</v>
      </c>
      <c r="AJ498">
        <v>38.082597299405499</v>
      </c>
      <c r="AK498">
        <v>1</v>
      </c>
      <c r="AL498">
        <v>0.64247399999999999</v>
      </c>
      <c r="AM498">
        <v>0.84701199999999999</v>
      </c>
      <c r="AN498">
        <v>0</v>
      </c>
      <c r="AO498" s="1">
        <v>0.96648662846369104</v>
      </c>
      <c r="AP498">
        <v>1814.7062767955099</v>
      </c>
      <c r="AQ498" s="1">
        <v>2256.6389206262402</v>
      </c>
      <c r="AR498" s="1">
        <v>7500.9171704412101</v>
      </c>
      <c r="AS498" s="1">
        <v>878.93545409206297</v>
      </c>
      <c r="AT498">
        <v>437.482150468768</v>
      </c>
      <c r="AU498">
        <v>12888.679972423801</v>
      </c>
      <c r="AV498" s="1">
        <v>5245.2495826467002</v>
      </c>
      <c r="AW498" s="1">
        <v>0.37246840840000001</v>
      </c>
      <c r="AX498">
        <v>6850.5445521053998</v>
      </c>
      <c r="AY498" s="1">
        <v>0.48646139430000002</v>
      </c>
      <c r="AZ498">
        <v>1239.0211679865999</v>
      </c>
      <c r="BA498">
        <v>8.7983657399999998E-2</v>
      </c>
      <c r="BB498">
        <v>747.58595609589997</v>
      </c>
      <c r="BC498" s="1">
        <v>5.30865399E-2</v>
      </c>
      <c r="BD498">
        <v>14082.4012588346</v>
      </c>
      <c r="BE498" s="1">
        <v>0.54450371356594696</v>
      </c>
      <c r="BF498">
        <v>0.22979621916780399</v>
      </c>
      <c r="BG498">
        <v>0.173970269489993</v>
      </c>
      <c r="BH498">
        <v>3.7291002003332498E-2</v>
      </c>
      <c r="BI498">
        <v>1.4438795772924401E-2</v>
      </c>
    </row>
    <row r="499" spans="1:61" x14ac:dyDescent="0.25">
      <c r="A499" t="s">
        <v>1268</v>
      </c>
      <c r="B499" t="s">
        <v>628</v>
      </c>
      <c r="C499">
        <v>128</v>
      </c>
      <c r="D499">
        <v>7.9325544921875002</v>
      </c>
      <c r="E499">
        <v>1015.366975</v>
      </c>
      <c r="F499" t="e">
        <v>#N/A</v>
      </c>
      <c r="G499" t="e">
        <v>#N/A</v>
      </c>
      <c r="H499" t="e">
        <v>#N/A</v>
      </c>
      <c r="I499">
        <v>2.4339960803406599E-2</v>
      </c>
      <c r="J499">
        <v>0.91198237410377203</v>
      </c>
      <c r="K499">
        <v>5.457947645807E-2</v>
      </c>
      <c r="L499">
        <v>0.54636187996683405</v>
      </c>
      <c r="M499" t="e">
        <v>#N/A</v>
      </c>
      <c r="N499">
        <v>0.14642761817318001</v>
      </c>
      <c r="O499">
        <v>56036.551321019397</v>
      </c>
      <c r="P499" s="1">
        <v>0.157894736842105</v>
      </c>
      <c r="Q499">
        <v>0.18421052631578899</v>
      </c>
      <c r="R499">
        <v>0.65789473684210498</v>
      </c>
      <c r="S499">
        <v>14.25</v>
      </c>
      <c r="T499">
        <v>68540.982456140395</v>
      </c>
      <c r="U499" s="1">
        <v>71.253822807017499</v>
      </c>
      <c r="V499">
        <v>210170.27858326799</v>
      </c>
      <c r="W499" s="1">
        <v>0.849192520935805</v>
      </c>
      <c r="X499">
        <v>2.5011813497996901E-2</v>
      </c>
      <c r="Y499">
        <v>0.12579566556619801</v>
      </c>
      <c r="Z499">
        <v>0.150807479064195</v>
      </c>
      <c r="AA499">
        <v>210.17027858326799</v>
      </c>
      <c r="AB499">
        <v>4584.6025275738402</v>
      </c>
      <c r="AC499" s="1">
        <v>468.19077407948998</v>
      </c>
      <c r="AD499" s="1">
        <v>161853.65493768299</v>
      </c>
      <c r="AE499" s="1">
        <v>187</v>
      </c>
      <c r="AF499">
        <v>46701.5</v>
      </c>
      <c r="AG499" s="1">
        <v>70316.509584664498</v>
      </c>
      <c r="AH499" s="1">
        <v>33.7999663994391</v>
      </c>
      <c r="AI499">
        <v>20.020196708212499</v>
      </c>
      <c r="AJ499">
        <v>22.423897240666101</v>
      </c>
      <c r="AK499">
        <v>0</v>
      </c>
      <c r="AL499">
        <v>0</v>
      </c>
      <c r="AM499">
        <v>0</v>
      </c>
      <c r="AN499">
        <v>5.3327714346825204</v>
      </c>
      <c r="AO499">
        <v>0.72510867866228501</v>
      </c>
      <c r="AP499">
        <v>2499.7060200820501</v>
      </c>
      <c r="AQ499" s="1">
        <v>2996.6608181244001</v>
      </c>
      <c r="AR499" s="1">
        <v>8113.1511983635401</v>
      </c>
      <c r="AS499" s="1">
        <v>360.59135171301</v>
      </c>
      <c r="AT499">
        <v>324.27235483013402</v>
      </c>
      <c r="AU499">
        <v>14294.381743113099</v>
      </c>
      <c r="AV499" s="1">
        <v>9465.3382148387009</v>
      </c>
      <c r="AW499" s="1">
        <v>0.58374015339999996</v>
      </c>
      <c r="AX499">
        <v>3940.0479170161002</v>
      </c>
      <c r="AY499" s="1">
        <v>0.2429880606</v>
      </c>
      <c r="AZ499">
        <v>882.94258711930001</v>
      </c>
      <c r="BA499" s="1">
        <v>5.44522583E-2</v>
      </c>
      <c r="BB499">
        <v>1926.6569391218</v>
      </c>
      <c r="BC499" s="1">
        <v>0.1188195278</v>
      </c>
      <c r="BD499">
        <v>16214.9856580959</v>
      </c>
      <c r="BE499" s="1">
        <v>0.56129513876797699</v>
      </c>
      <c r="BF499">
        <v>0.21266105442769101</v>
      </c>
      <c r="BG499">
        <v>0.13725899873478001</v>
      </c>
      <c r="BH499">
        <v>6.5438662929043198E-2</v>
      </c>
      <c r="BI499">
        <v>2.33461451405091E-2</v>
      </c>
    </row>
    <row r="500" spans="1:61" x14ac:dyDescent="0.25">
      <c r="A500" t="s">
        <v>1488</v>
      </c>
      <c r="B500" t="s">
        <v>863</v>
      </c>
      <c r="C500">
        <v>60</v>
      </c>
      <c r="D500">
        <v>16.374203033333298</v>
      </c>
      <c r="E500">
        <v>982.45218199999999</v>
      </c>
      <c r="F500" t="e">
        <v>#N/A</v>
      </c>
      <c r="G500" t="e">
        <v>#N/A</v>
      </c>
      <c r="H500" t="e">
        <v>#N/A</v>
      </c>
      <c r="I500" t="e">
        <v>#N/A</v>
      </c>
      <c r="J500">
        <v>0.94546107325111095</v>
      </c>
      <c r="K500">
        <v>3.6711014088262099E-2</v>
      </c>
      <c r="L500">
        <v>0.99820085120336699</v>
      </c>
      <c r="M500" t="e">
        <v>#N/A</v>
      </c>
      <c r="N500">
        <v>0.162213480704025</v>
      </c>
      <c r="O500">
        <v>59707.764130033298</v>
      </c>
      <c r="P500" s="1">
        <v>0.15384615384615399</v>
      </c>
      <c r="Q500">
        <v>0.21978021978022</v>
      </c>
      <c r="R500">
        <v>0.62637362637362604</v>
      </c>
      <c r="S500">
        <v>10</v>
      </c>
      <c r="T500">
        <v>66856</v>
      </c>
      <c r="U500" s="1">
        <v>98.245218199999997</v>
      </c>
      <c r="V500">
        <v>108101.576795114</v>
      </c>
      <c r="W500" s="1">
        <v>0.92415076442524202</v>
      </c>
      <c r="X500">
        <v>8.0881596216662108E-3</v>
      </c>
      <c r="Y500">
        <v>6.7761075953091707E-2</v>
      </c>
      <c r="Z500">
        <v>7.5849235574757895E-2</v>
      </c>
      <c r="AA500">
        <v>108.101576795114</v>
      </c>
      <c r="AB500">
        <v>2226.5612923235399</v>
      </c>
      <c r="AC500" s="1">
        <v>292.45239133684402</v>
      </c>
      <c r="AD500">
        <v>86606.923149282506</v>
      </c>
      <c r="AE500" s="1">
        <v>29</v>
      </c>
      <c r="AF500">
        <v>41822</v>
      </c>
      <c r="AG500" s="1">
        <v>57117.9595375723</v>
      </c>
      <c r="AH500" s="1">
        <v>28.4999458072907</v>
      </c>
      <c r="AI500">
        <v>20.0122996555546</v>
      </c>
      <c r="AJ500">
        <v>21.1874272409779</v>
      </c>
      <c r="AK500">
        <v>0</v>
      </c>
      <c r="AL500">
        <v>0</v>
      </c>
      <c r="AM500">
        <v>0</v>
      </c>
      <c r="AN500">
        <v>0</v>
      </c>
      <c r="AO500">
        <v>0.64996127266680404</v>
      </c>
      <c r="AP500">
        <v>1619.4433776523499</v>
      </c>
      <c r="AQ500" s="1">
        <v>3476.4865227812202</v>
      </c>
      <c r="AR500" s="1">
        <v>12675.368631834301</v>
      </c>
      <c r="AS500" s="1">
        <v>906.95739327087199</v>
      </c>
      <c r="AT500" s="1">
        <v>463.14876015003802</v>
      </c>
      <c r="AU500">
        <v>19141.404685688802</v>
      </c>
      <c r="AV500" s="1">
        <v>14978.650229565999</v>
      </c>
      <c r="AW500" s="1">
        <v>0.68594771190000003</v>
      </c>
      <c r="AX500">
        <v>2007.5515012855999</v>
      </c>
      <c r="AY500" s="1">
        <v>9.1935877900000004E-2</v>
      </c>
      <c r="AZ500">
        <v>1017.5603289213</v>
      </c>
      <c r="BA500">
        <v>4.65992041E-2</v>
      </c>
      <c r="BB500">
        <v>3832.6694475968002</v>
      </c>
      <c r="BC500" s="1">
        <v>0.17551720600000001</v>
      </c>
      <c r="BD500">
        <v>21836.4315073697</v>
      </c>
      <c r="BE500" s="1">
        <v>0.57511629656546903</v>
      </c>
      <c r="BF500">
        <v>0.228990044287116</v>
      </c>
      <c r="BG500">
        <v>0.16045537507716001</v>
      </c>
      <c r="BH500">
        <v>3.12340235471825E-2</v>
      </c>
      <c r="BI500">
        <v>4.2042605230721399E-3</v>
      </c>
    </row>
    <row r="501" spans="1:61" x14ac:dyDescent="0.25">
      <c r="A501" t="s">
        <v>1664</v>
      </c>
      <c r="B501" t="s">
        <v>1045</v>
      </c>
      <c r="C501">
        <v>109</v>
      </c>
      <c r="D501">
        <v>6.2223369082568798</v>
      </c>
      <c r="E501">
        <v>678.23472300000003</v>
      </c>
      <c r="F501" t="e">
        <v>#N/A</v>
      </c>
      <c r="G501" t="e">
        <v>#N/A</v>
      </c>
      <c r="H501" t="e">
        <v>#N/A</v>
      </c>
      <c r="I501" t="e">
        <v>#N/A</v>
      </c>
      <c r="J501">
        <v>0.94828815056504401</v>
      </c>
      <c r="K501">
        <v>2.1716172831901599E-2</v>
      </c>
      <c r="L501">
        <v>0.99334636595427706</v>
      </c>
      <c r="M501" t="e">
        <v>#N/A</v>
      </c>
      <c r="N501">
        <v>0.128563193158722</v>
      </c>
      <c r="O501">
        <v>57027.1724509013</v>
      </c>
      <c r="P501" s="1">
        <v>0.45614035087719301</v>
      </c>
      <c r="Q501">
        <v>0.12280701754386</v>
      </c>
      <c r="R501">
        <v>0.42105263157894701</v>
      </c>
      <c r="S501">
        <v>9</v>
      </c>
      <c r="T501">
        <v>75305</v>
      </c>
      <c r="U501" s="1">
        <v>75.359413666666697</v>
      </c>
      <c r="V501">
        <v>200699.647753069</v>
      </c>
      <c r="W501" s="1">
        <v>0.90964687642588604</v>
      </c>
      <c r="X501">
        <v>2.6534094878640401E-2</v>
      </c>
      <c r="Y501">
        <v>6.3819028695473207E-2</v>
      </c>
      <c r="Z501">
        <v>9.0353123574113597E-2</v>
      </c>
      <c r="AA501">
        <v>200.699647753069</v>
      </c>
      <c r="AB501">
        <v>4143.2234368218897</v>
      </c>
      <c r="AC501" s="1">
        <v>556.61377572967501</v>
      </c>
      <c r="AD501">
        <v>149795.761867831</v>
      </c>
      <c r="AE501" s="1">
        <v>147</v>
      </c>
      <c r="AF501">
        <v>41550</v>
      </c>
      <c r="AG501" s="1">
        <v>62031.2570958453</v>
      </c>
      <c r="AH501" s="1">
        <v>29.999976977463199</v>
      </c>
      <c r="AI501">
        <v>19.9999967695686</v>
      </c>
      <c r="AJ501">
        <v>20.215346109760599</v>
      </c>
      <c r="AK501">
        <v>2.5</v>
      </c>
      <c r="AL501">
        <v>0.84426199999999996</v>
      </c>
      <c r="AM501">
        <v>1.4160919999999999</v>
      </c>
      <c r="AN501">
        <v>0.27145469519112198</v>
      </c>
      <c r="AO501">
        <v>0.81080077555747798</v>
      </c>
      <c r="AP501">
        <v>2582.3965370761498</v>
      </c>
      <c r="AQ501" s="1">
        <v>3420.2504993245602</v>
      </c>
      <c r="AR501" s="1">
        <v>12669.382056984399</v>
      </c>
      <c r="AS501" s="1">
        <v>597.928366460235</v>
      </c>
      <c r="AT501">
        <v>246.796299752409</v>
      </c>
      <c r="AU501">
        <v>19516.753759597799</v>
      </c>
      <c r="AV501" s="1">
        <v>12263.1881716301</v>
      </c>
      <c r="AW501" s="1">
        <v>0.67764448089999996</v>
      </c>
      <c r="AX501">
        <v>3450.1419402154002</v>
      </c>
      <c r="AY501" s="1">
        <v>0.19064941439999999</v>
      </c>
      <c r="AZ501">
        <v>622.59367434989997</v>
      </c>
      <c r="BA501" s="1">
        <v>3.4403546700000003E-2</v>
      </c>
      <c r="BB501">
        <v>1760.8637146847</v>
      </c>
      <c r="BC501" s="1">
        <v>9.7302557999999997E-2</v>
      </c>
      <c r="BD501">
        <v>18096.787500880098</v>
      </c>
      <c r="BE501" s="1">
        <v>0.47344490934209199</v>
      </c>
      <c r="BF501">
        <v>0.20485006670974901</v>
      </c>
      <c r="BG501">
        <v>0.14972986228744001</v>
      </c>
      <c r="BH501">
        <v>2.9338011000937001E-2</v>
      </c>
      <c r="BI501">
        <v>0.142637150659782</v>
      </c>
    </row>
    <row r="502" spans="1:61" x14ac:dyDescent="0.25">
      <c r="A502" t="s">
        <v>1728</v>
      </c>
      <c r="B502" t="s">
        <v>1112</v>
      </c>
      <c r="C502">
        <v>136</v>
      </c>
      <c r="D502">
        <v>6.5573682058823497</v>
      </c>
      <c r="E502">
        <v>891.80207600000006</v>
      </c>
      <c r="F502" t="e">
        <v>#N/A</v>
      </c>
      <c r="G502" t="e">
        <v>#N/A</v>
      </c>
      <c r="H502" t="e">
        <v>#N/A</v>
      </c>
      <c r="I502">
        <v>1.31735902513208E-2</v>
      </c>
      <c r="J502">
        <v>0.93900621631217795</v>
      </c>
      <c r="K502">
        <v>4.0065277146659202E-2</v>
      </c>
      <c r="L502">
        <v>0.96976172008689998</v>
      </c>
      <c r="M502" t="e">
        <v>#N/A</v>
      </c>
      <c r="N502">
        <v>0.18540779173025801</v>
      </c>
      <c r="O502">
        <v>72368.524132912906</v>
      </c>
      <c r="P502" s="1">
        <v>0.162162162162162</v>
      </c>
      <c r="Q502">
        <v>0.20270270270270299</v>
      </c>
      <c r="R502">
        <v>0.63513513513513498</v>
      </c>
      <c r="S502">
        <v>6</v>
      </c>
      <c r="T502">
        <v>101217.33333333299</v>
      </c>
      <c r="U502" s="1">
        <v>148.63367933333299</v>
      </c>
      <c r="V502">
        <v>175209.97562692399</v>
      </c>
      <c r="W502" s="1">
        <v>0.73915374986992199</v>
      </c>
      <c r="X502">
        <v>4.6420533620492303E-2</v>
      </c>
      <c r="Y502">
        <v>0.214425716509586</v>
      </c>
      <c r="Z502">
        <v>0.26084625013007801</v>
      </c>
      <c r="AA502">
        <v>175.20997562692401</v>
      </c>
      <c r="AB502">
        <v>3846.9881292359801</v>
      </c>
      <c r="AC502" s="1">
        <v>374.26104847955099</v>
      </c>
      <c r="AD502">
        <v>131727.40542830399</v>
      </c>
      <c r="AE502" s="1">
        <v>100</v>
      </c>
      <c r="AF502">
        <v>45334</v>
      </c>
      <c r="AG502" s="1">
        <v>64512.171928489901</v>
      </c>
      <c r="AH502" s="1">
        <v>28.299981674147201</v>
      </c>
      <c r="AI502">
        <v>19.999998268319001</v>
      </c>
      <c r="AJ502">
        <v>23.806858367122398</v>
      </c>
      <c r="AK502">
        <v>0</v>
      </c>
      <c r="AL502">
        <v>0</v>
      </c>
      <c r="AM502">
        <v>0</v>
      </c>
      <c r="AN502">
        <v>14.6405579795937</v>
      </c>
      <c r="AO502">
        <v>0.61973027388285196</v>
      </c>
      <c r="AP502">
        <v>2150.1397469274302</v>
      </c>
      <c r="AQ502" s="1">
        <v>3532.0289162457598</v>
      </c>
      <c r="AR502" s="1">
        <v>10977.65815248</v>
      </c>
      <c r="AS502" s="1">
        <v>555.70041081626698</v>
      </c>
      <c r="AT502">
        <v>252.66276684469199</v>
      </c>
      <c r="AU502">
        <v>17468.189993314201</v>
      </c>
      <c r="AV502" s="1">
        <v>11801.2165592893</v>
      </c>
      <c r="AW502" s="1">
        <v>0.64695155820000005</v>
      </c>
      <c r="AX502">
        <v>3340.0237350415</v>
      </c>
      <c r="AY502" s="1">
        <v>0.18310261059999999</v>
      </c>
      <c r="AZ502">
        <v>1493.2813982153</v>
      </c>
      <c r="BA502">
        <v>8.1862808199999998E-2</v>
      </c>
      <c r="BB502">
        <v>1606.746002206</v>
      </c>
      <c r="BC502">
        <v>8.8083022999999996E-2</v>
      </c>
      <c r="BD502">
        <v>18241.267694752099</v>
      </c>
      <c r="BE502" s="1">
        <v>0.54287711372249403</v>
      </c>
      <c r="BF502">
        <v>0.23166013683659001</v>
      </c>
      <c r="BG502">
        <v>0.15446716593438001</v>
      </c>
      <c r="BH502">
        <v>6.4996865942249002E-2</v>
      </c>
      <c r="BI502">
        <v>5.9987175642859103E-3</v>
      </c>
    </row>
    <row r="503" spans="1:61" x14ac:dyDescent="0.25">
      <c r="A503" t="s">
        <v>1776</v>
      </c>
      <c r="B503" t="s">
        <v>1164</v>
      </c>
      <c r="C503">
        <v>63</v>
      </c>
      <c r="D503">
        <v>31.253494126984101</v>
      </c>
      <c r="E503">
        <v>1968.9701299999999</v>
      </c>
      <c r="F503">
        <v>5.5816977500393102E-3</v>
      </c>
      <c r="G503">
        <v>2.1288977026758801E-2</v>
      </c>
      <c r="H503" t="e">
        <v>#N/A</v>
      </c>
      <c r="I503">
        <v>2.1224732548764901E-2</v>
      </c>
      <c r="J503">
        <v>0.85606901072041797</v>
      </c>
      <c r="K503">
        <v>9.2956328200892502E-2</v>
      </c>
      <c r="L503">
        <v>1</v>
      </c>
      <c r="M503">
        <v>5.35159722039792E-3</v>
      </c>
      <c r="N503">
        <v>0.14348155632836801</v>
      </c>
      <c r="O503">
        <v>59834.932762836201</v>
      </c>
      <c r="P503" s="1">
        <v>0.22950819672131101</v>
      </c>
      <c r="Q503">
        <v>0.188524590163934</v>
      </c>
      <c r="R503">
        <v>0.58196721311475397</v>
      </c>
      <c r="S503">
        <v>10</v>
      </c>
      <c r="T503">
        <v>109912.4</v>
      </c>
      <c r="U503" s="1">
        <v>196.89701299999999</v>
      </c>
      <c r="V503">
        <v>160910.25718099601</v>
      </c>
      <c r="W503" s="1">
        <v>0.79239976935082201</v>
      </c>
      <c r="X503">
        <v>8.4731473269570104E-2</v>
      </c>
      <c r="Y503">
        <v>0.12286875737960699</v>
      </c>
      <c r="Z503">
        <v>0.20760023064917801</v>
      </c>
      <c r="AA503">
        <v>160.91025718099601</v>
      </c>
      <c r="AB503">
        <v>3436.9906871060598</v>
      </c>
      <c r="AC503" s="1">
        <v>387.72787782209798</v>
      </c>
      <c r="AD503">
        <v>131703.55581838099</v>
      </c>
      <c r="AE503" s="1">
        <v>99</v>
      </c>
      <c r="AF503">
        <v>44055</v>
      </c>
      <c r="AG503" s="1">
        <v>73859.331088880295</v>
      </c>
      <c r="AH503" s="1">
        <v>30.589983610852801</v>
      </c>
      <c r="AI503">
        <v>20.006896523429599</v>
      </c>
      <c r="AJ503">
        <v>20.625875852943899</v>
      </c>
      <c r="AK503">
        <v>1.21</v>
      </c>
      <c r="AL503">
        <v>1.21</v>
      </c>
      <c r="AM503">
        <v>1.21</v>
      </c>
      <c r="AN503">
        <v>996.27608875915303</v>
      </c>
      <c r="AO503" s="1">
        <v>0.84706044739837805</v>
      </c>
      <c r="AP503">
        <v>1763.04467351163</v>
      </c>
      <c r="AQ503" s="1">
        <v>2480.4358611575299</v>
      </c>
      <c r="AR503" s="1">
        <v>8134.2767144974396</v>
      </c>
      <c r="AS503" s="1">
        <v>892.45824160877498</v>
      </c>
      <c r="AT503">
        <v>459.32556630506099</v>
      </c>
      <c r="AU503">
        <v>13729.5410570804</v>
      </c>
      <c r="AV503" s="1">
        <v>8189.4713819375002</v>
      </c>
      <c r="AW503" s="1">
        <v>0.56304787720000005</v>
      </c>
      <c r="AX503">
        <v>4014.2344998498002</v>
      </c>
      <c r="AY503" s="1">
        <v>0.27598926820000003</v>
      </c>
      <c r="AZ503">
        <v>1089.1281541735</v>
      </c>
      <c r="BA503">
        <v>7.4880449099999996E-2</v>
      </c>
      <c r="BB503">
        <v>1252.0594157165999</v>
      </c>
      <c r="BC503" s="1">
        <v>8.60824055E-2</v>
      </c>
      <c r="BD503">
        <v>14544.893451677401</v>
      </c>
      <c r="BE503" s="1">
        <v>0.55079108360441598</v>
      </c>
      <c r="BF503">
        <v>0.23575730697512301</v>
      </c>
      <c r="BG503">
        <v>0.15467241189976</v>
      </c>
      <c r="BH503">
        <v>4.5005947354324498E-2</v>
      </c>
      <c r="BI503">
        <v>1.37732501663765E-2</v>
      </c>
    </row>
    <row r="504" spans="1:61" x14ac:dyDescent="0.25">
      <c r="A504" t="s">
        <v>1840</v>
      </c>
      <c r="B504" t="s">
        <v>1231</v>
      </c>
      <c r="C504">
        <v>104</v>
      </c>
      <c r="D504">
        <v>11.167599105769201</v>
      </c>
      <c r="E504">
        <v>1161.4303070000001</v>
      </c>
      <c r="F504" t="e">
        <v>#N/A</v>
      </c>
      <c r="G504" t="e">
        <v>#N/A</v>
      </c>
      <c r="H504" t="e">
        <v>#N/A</v>
      </c>
      <c r="I504">
        <v>1.6808569364204599E-2</v>
      </c>
      <c r="J504">
        <v>0.94172747829674297</v>
      </c>
      <c r="K504">
        <v>2.8958072419848501E-2</v>
      </c>
      <c r="L504">
        <v>0.999871479433321</v>
      </c>
      <c r="M504" t="e">
        <v>#N/A</v>
      </c>
      <c r="N504">
        <v>0.18718715634371699</v>
      </c>
      <c r="O504">
        <v>62813.755645352998</v>
      </c>
      <c r="P504" s="1">
        <v>0.14772727272727301</v>
      </c>
      <c r="Q504">
        <v>0.204545454545455</v>
      </c>
      <c r="R504">
        <v>0.64772727272727304</v>
      </c>
      <c r="S504">
        <v>6</v>
      </c>
      <c r="T504">
        <v>79213.666666666701</v>
      </c>
      <c r="U504" s="1">
        <v>193.571717833333</v>
      </c>
      <c r="V504">
        <v>269043.51308614499</v>
      </c>
      <c r="W504" s="1">
        <v>0.73346193230191103</v>
      </c>
      <c r="X504">
        <v>0.12892638646723101</v>
      </c>
      <c r="Y504">
        <v>0.13761168123085801</v>
      </c>
      <c r="Z504">
        <v>0.26653806769808902</v>
      </c>
      <c r="AA504">
        <v>269.04351308614503</v>
      </c>
      <c r="AB504">
        <v>6040.9565324008699</v>
      </c>
      <c r="AC504" s="1">
        <v>576.11227808264903</v>
      </c>
      <c r="AD504">
        <v>221493.268367724</v>
      </c>
      <c r="AE504" s="1">
        <v>399</v>
      </c>
      <c r="AF504">
        <v>48770</v>
      </c>
      <c r="AG504" s="1">
        <v>79976.908902691503</v>
      </c>
      <c r="AH504" s="1">
        <v>29.099993604688301</v>
      </c>
      <c r="AI504">
        <v>20.904496482004198</v>
      </c>
      <c r="AJ504">
        <v>24.171188674266801</v>
      </c>
      <c r="AK504">
        <v>0</v>
      </c>
      <c r="AL504">
        <v>0</v>
      </c>
      <c r="AM504">
        <v>0</v>
      </c>
      <c r="AN504">
        <v>1759.3226280429801</v>
      </c>
      <c r="AO504">
        <v>0.82682345908861199</v>
      </c>
      <c r="AP504">
        <v>2282.5064267932898</v>
      </c>
      <c r="AQ504" s="1">
        <v>2778.2013096718701</v>
      </c>
      <c r="AR504" s="1">
        <v>9300.1294222297201</v>
      </c>
      <c r="AS504" s="1">
        <v>1466.7421365989901</v>
      </c>
      <c r="AT504">
        <v>289.78263092629999</v>
      </c>
      <c r="AU504">
        <v>16117.361926220199</v>
      </c>
      <c r="AV504" s="1">
        <v>6622.2462879555997</v>
      </c>
      <c r="AW504" s="1">
        <v>0.38370868209999998</v>
      </c>
      <c r="AX504">
        <v>7293.9946812178996</v>
      </c>
      <c r="AY504" s="1">
        <v>0.42263137989999999</v>
      </c>
      <c r="AZ504">
        <v>1014.6368732984999</v>
      </c>
      <c r="BA504">
        <v>5.8790470900000003E-2</v>
      </c>
      <c r="BB504">
        <v>2327.6482118069998</v>
      </c>
      <c r="BC504" s="1">
        <v>0.1348694671</v>
      </c>
      <c r="BD504">
        <v>17258.526054278998</v>
      </c>
      <c r="BE504" s="1">
        <v>0.54042775871828097</v>
      </c>
      <c r="BF504">
        <v>0.24477119725964699</v>
      </c>
      <c r="BG504">
        <v>0.17010237105865</v>
      </c>
      <c r="BH504">
        <v>2.9521310377647301E-2</v>
      </c>
      <c r="BI504">
        <v>1.51773625857751E-2</v>
      </c>
    </row>
    <row r="505" spans="1:61" x14ac:dyDescent="0.25">
      <c r="A505" t="s">
        <v>1523</v>
      </c>
      <c r="B505" t="s">
        <v>898</v>
      </c>
      <c r="C505">
        <v>127</v>
      </c>
      <c r="D505">
        <v>6.7751404251968497</v>
      </c>
      <c r="E505">
        <v>860.44283399999995</v>
      </c>
      <c r="F505" t="e">
        <v>#N/A</v>
      </c>
      <c r="G505" t="e">
        <v>#N/A</v>
      </c>
      <c r="H505" t="e">
        <v>#N/A</v>
      </c>
      <c r="I505">
        <v>8.8180961850758993E-2</v>
      </c>
      <c r="J505">
        <v>0.84772654540279002</v>
      </c>
      <c r="K505">
        <v>5.6121327580360501E-2</v>
      </c>
      <c r="L505">
        <v>0.48627056990538298</v>
      </c>
      <c r="M505" t="e">
        <v>#N/A</v>
      </c>
      <c r="N505">
        <v>0.12997280293166399</v>
      </c>
      <c r="O505">
        <v>65785.980133792793</v>
      </c>
      <c r="P505" s="1">
        <v>0.19402985074626899</v>
      </c>
      <c r="Q505">
        <v>5.9701492537313397E-2</v>
      </c>
      <c r="R505">
        <v>0.74626865671641796</v>
      </c>
      <c r="S505">
        <v>8</v>
      </c>
      <c r="T505">
        <v>73914.75</v>
      </c>
      <c r="U505" s="1">
        <v>107.55535424999999</v>
      </c>
      <c r="V505">
        <v>315142.09809782699</v>
      </c>
      <c r="W505" s="1">
        <v>0.83021064622091301</v>
      </c>
      <c r="X505">
        <v>7.4812871844466597E-2</v>
      </c>
      <c r="Y505">
        <v>9.4976481934620896E-2</v>
      </c>
      <c r="Z505">
        <v>0.16978935377908699</v>
      </c>
      <c r="AA505">
        <v>315.14209809782699</v>
      </c>
      <c r="AB505">
        <v>6821.2027203657299</v>
      </c>
      <c r="AC505" s="1">
        <v>733.36401334943298</v>
      </c>
      <c r="AD505">
        <v>209232.019376688</v>
      </c>
      <c r="AE505" s="1">
        <v>362</v>
      </c>
      <c r="AF505">
        <v>45405</v>
      </c>
      <c r="AG505" s="1">
        <v>65960.483379931698</v>
      </c>
      <c r="AH505" s="1">
        <v>36.399952007436497</v>
      </c>
      <c r="AI505">
        <v>19.999992892723</v>
      </c>
      <c r="AJ505">
        <v>21.166161155336201</v>
      </c>
      <c r="AK505">
        <v>0</v>
      </c>
      <c r="AL505">
        <v>0</v>
      </c>
      <c r="AM505">
        <v>0</v>
      </c>
      <c r="AN505">
        <v>3851.22414768115</v>
      </c>
      <c r="AO505">
        <v>1.66305016844894</v>
      </c>
      <c r="AP505">
        <v>2008.9633868692299</v>
      </c>
      <c r="AQ505" s="1">
        <v>4438.62636666459</v>
      </c>
      <c r="AR505" s="1">
        <v>8539.6473765042592</v>
      </c>
      <c r="AS505" s="1">
        <v>1104.2995332796299</v>
      </c>
      <c r="AT505">
        <v>419.05392868900299</v>
      </c>
      <c r="AU505">
        <v>16510.590592006702</v>
      </c>
      <c r="AV505" s="1">
        <v>7580.8462102097001</v>
      </c>
      <c r="AW505" s="1">
        <v>0.39473581629999999</v>
      </c>
      <c r="AX505">
        <v>9343.5031186862998</v>
      </c>
      <c r="AY505" s="1">
        <v>0.48651762990000003</v>
      </c>
      <c r="AZ505">
        <v>1265.9745390503999</v>
      </c>
      <c r="BA505">
        <v>6.5919486999999999E-2</v>
      </c>
      <c r="BB505">
        <v>1014.5364366475</v>
      </c>
      <c r="BC505" s="1">
        <v>5.2827066700000001E-2</v>
      </c>
      <c r="BD505">
        <v>19204.860304593902</v>
      </c>
      <c r="BE505" s="1">
        <v>0.53398264483256896</v>
      </c>
      <c r="BF505">
        <v>0.22459067810490699</v>
      </c>
      <c r="BG505">
        <v>0.17252525073911601</v>
      </c>
      <c r="BH505">
        <v>4.9109186622072198E-2</v>
      </c>
      <c r="BI505">
        <v>1.9792239701335399E-2</v>
      </c>
    </row>
    <row r="506" spans="1:61" x14ac:dyDescent="0.25">
      <c r="A506" t="s">
        <v>1831</v>
      </c>
      <c r="B506" t="s">
        <v>1222</v>
      </c>
      <c r="C506">
        <v>70</v>
      </c>
      <c r="D506">
        <v>12.3733421714286</v>
      </c>
      <c r="E506">
        <v>866.13395200000002</v>
      </c>
      <c r="F506" t="e">
        <v>#N/A</v>
      </c>
      <c r="G506" t="e">
        <v>#N/A</v>
      </c>
      <c r="H506" t="e">
        <v>#N/A</v>
      </c>
      <c r="I506">
        <v>0.10258253573046</v>
      </c>
      <c r="J506">
        <v>0.85531293589201096</v>
      </c>
      <c r="K506">
        <v>3.7807613518477903E-2</v>
      </c>
      <c r="L506">
        <v>0.338914951573628</v>
      </c>
      <c r="M506" t="e">
        <v>#N/A</v>
      </c>
      <c r="N506">
        <v>0.16672388992699899</v>
      </c>
      <c r="O506">
        <v>61109.1035267349</v>
      </c>
      <c r="P506" s="1">
        <v>0.29230769230769199</v>
      </c>
      <c r="Q506">
        <v>0.261538461538462</v>
      </c>
      <c r="R506">
        <v>0.44615384615384601</v>
      </c>
      <c r="S506">
        <v>8</v>
      </c>
      <c r="T506">
        <v>66812.75</v>
      </c>
      <c r="U506" s="1">
        <v>108.266744</v>
      </c>
      <c r="V506">
        <v>320114.99994864501</v>
      </c>
      <c r="W506" s="1">
        <v>0.80161790378625697</v>
      </c>
      <c r="X506">
        <v>6.0739017437159801E-2</v>
      </c>
      <c r="Y506">
        <v>0.13764307877658299</v>
      </c>
      <c r="Z506">
        <v>0.198382096213743</v>
      </c>
      <c r="AA506">
        <v>320.11499994864499</v>
      </c>
      <c r="AB506">
        <v>8905.3026753995691</v>
      </c>
      <c r="AC506" s="1">
        <v>931.95314435612795</v>
      </c>
      <c r="AD506">
        <v>250297.84436294099</v>
      </c>
      <c r="AE506" s="1">
        <v>449</v>
      </c>
      <c r="AF506">
        <v>50067</v>
      </c>
      <c r="AG506" s="1">
        <v>79321.439097744398</v>
      </c>
      <c r="AH506" s="1">
        <v>41.999975893044798</v>
      </c>
      <c r="AI506">
        <v>25.299992945153601</v>
      </c>
      <c r="AJ506">
        <v>28.929346551350498</v>
      </c>
      <c r="AK506">
        <v>3.5</v>
      </c>
      <c r="AL506">
        <v>2.066255</v>
      </c>
      <c r="AM506">
        <v>2.823026</v>
      </c>
      <c r="AN506">
        <v>0</v>
      </c>
      <c r="AO506">
        <v>0.87350248058747104</v>
      </c>
      <c r="AP506">
        <v>1981.45095921606</v>
      </c>
      <c r="AQ506" s="1">
        <v>2999.73398341045</v>
      </c>
      <c r="AR506" s="1">
        <v>8207.5701957934507</v>
      </c>
      <c r="AS506" s="1">
        <v>906.75106106451301</v>
      </c>
      <c r="AT506">
        <v>477.590491684131</v>
      </c>
      <c r="AU506">
        <v>14573.096691168599</v>
      </c>
      <c r="AV506" s="1">
        <v>6306.3460990440999</v>
      </c>
      <c r="AW506" s="1">
        <v>0.37358003639999998</v>
      </c>
      <c r="AX506">
        <v>8338.2909702987999</v>
      </c>
      <c r="AY506" s="1">
        <v>0.49394990300000002</v>
      </c>
      <c r="AZ506">
        <v>1570.3065950062</v>
      </c>
      <c r="BA506" s="1">
        <v>9.3022993900000003E-2</v>
      </c>
      <c r="BB506">
        <v>665.89975498080003</v>
      </c>
      <c r="BC506">
        <v>3.9447066599999997E-2</v>
      </c>
      <c r="BD506">
        <v>16880.8434193299</v>
      </c>
      <c r="BE506" s="1">
        <v>0.56627536880140295</v>
      </c>
      <c r="BF506">
        <v>0.219246414148424</v>
      </c>
      <c r="BG506">
        <v>0.15218760386375699</v>
      </c>
      <c r="BH506">
        <v>3.81197001128828E-2</v>
      </c>
      <c r="BI506">
        <v>2.4170913073533799E-2</v>
      </c>
    </row>
    <row r="507" spans="1:61" x14ac:dyDescent="0.25">
      <c r="A507" t="s">
        <v>1313</v>
      </c>
      <c r="B507" t="s">
        <v>676</v>
      </c>
      <c r="C507">
        <v>84</v>
      </c>
      <c r="D507">
        <v>8.7403910595238106</v>
      </c>
      <c r="E507">
        <v>734.19284900000002</v>
      </c>
      <c r="F507" t="e">
        <v>#N/A</v>
      </c>
      <c r="G507" t="e">
        <v>#N/A</v>
      </c>
      <c r="H507" t="e">
        <v>#N/A</v>
      </c>
      <c r="I507" t="e">
        <v>#N/A</v>
      </c>
      <c r="J507">
        <v>0.98259256916580096</v>
      </c>
      <c r="K507" t="e">
        <v>#N/A</v>
      </c>
      <c r="L507">
        <v>1</v>
      </c>
      <c r="M507" t="e">
        <v>#N/A</v>
      </c>
      <c r="N507">
        <v>0.145920893756041</v>
      </c>
      <c r="O507">
        <v>59976.519800609203</v>
      </c>
      <c r="P507" s="1">
        <v>0.150684931506849</v>
      </c>
      <c r="Q507">
        <v>0.164383561643836</v>
      </c>
      <c r="R507">
        <v>0.68493150684931503</v>
      </c>
      <c r="S507">
        <v>7.2</v>
      </c>
      <c r="T507">
        <v>96691.277777777796</v>
      </c>
      <c r="U507" s="1">
        <v>101.97122902777799</v>
      </c>
      <c r="V507">
        <v>143245.56571648101</v>
      </c>
      <c r="W507" s="1">
        <v>0.67270483456906405</v>
      </c>
      <c r="X507">
        <v>1.80642992142141E-2</v>
      </c>
      <c r="Y507">
        <v>0.30923086621672202</v>
      </c>
      <c r="Z507">
        <v>0.32729516543093601</v>
      </c>
      <c r="AA507">
        <v>143.245565716481</v>
      </c>
      <c r="AB507">
        <v>2878.8526105625401</v>
      </c>
      <c r="AC507" s="1">
        <v>330.850062529007</v>
      </c>
      <c r="AD507">
        <v>127922.752056905</v>
      </c>
      <c r="AE507" s="1">
        <v>91</v>
      </c>
      <c r="AF507">
        <v>42809</v>
      </c>
      <c r="AG507" s="1">
        <v>61306.716056338002</v>
      </c>
      <c r="AH507" s="1">
        <v>20.299971373021801</v>
      </c>
      <c r="AI507">
        <v>20.006790271084999</v>
      </c>
      <c r="AJ507">
        <v>19.999789453737701</v>
      </c>
      <c r="AK507">
        <v>2</v>
      </c>
      <c r="AL507">
        <v>1.8270580000000001</v>
      </c>
      <c r="AM507">
        <v>1.825045</v>
      </c>
      <c r="AN507">
        <v>0</v>
      </c>
      <c r="AO507">
        <v>0.62326230544677896</v>
      </c>
      <c r="AP507">
        <v>2050.28770308821</v>
      </c>
      <c r="AQ507" s="1">
        <v>4845.8264539702704</v>
      </c>
      <c r="AR507" s="1">
        <v>9661.8541295544492</v>
      </c>
      <c r="AS507" s="1">
        <v>910.59560292720903</v>
      </c>
      <c r="AT507">
        <v>762.88115685528805</v>
      </c>
      <c r="AU507">
        <v>18231.445046395402</v>
      </c>
      <c r="AV507" s="1">
        <v>13901.1166710049</v>
      </c>
      <c r="AW507" s="1">
        <v>0.74980371769999998</v>
      </c>
      <c r="AX507">
        <v>2587.1180537523001</v>
      </c>
      <c r="AY507" s="1">
        <v>0.13954495750000001</v>
      </c>
      <c r="AZ507">
        <v>737.24320376699995</v>
      </c>
      <c r="BA507">
        <v>3.9765704300000003E-2</v>
      </c>
      <c r="BB507">
        <v>1314.1963135573999</v>
      </c>
      <c r="BC507" s="1">
        <v>7.0885620600000004E-2</v>
      </c>
      <c r="BD507">
        <v>18539.674242081601</v>
      </c>
      <c r="BE507" s="1">
        <v>0.480575959825707</v>
      </c>
      <c r="BF507">
        <v>0.237336846866573</v>
      </c>
      <c r="BG507">
        <v>0.208833813565037</v>
      </c>
      <c r="BH507">
        <v>6.2023837575359002E-2</v>
      </c>
      <c r="BI507">
        <v>1.12295421673237E-2</v>
      </c>
    </row>
    <row r="508" spans="1:61" x14ac:dyDescent="0.25">
      <c r="A508" t="s">
        <v>1358</v>
      </c>
      <c r="B508" t="s">
        <v>725</v>
      </c>
      <c r="C508">
        <v>22</v>
      </c>
      <c r="D508">
        <v>25.846238136363599</v>
      </c>
      <c r="E508">
        <v>568.61723900000004</v>
      </c>
      <c r="F508" t="e">
        <v>#N/A</v>
      </c>
      <c r="G508" t="e">
        <v>#N/A</v>
      </c>
      <c r="H508" t="e">
        <v>#N/A</v>
      </c>
      <c r="I508">
        <v>2.4041032429233101E-2</v>
      </c>
      <c r="J508">
        <v>0.92583342753896702</v>
      </c>
      <c r="K508">
        <v>3.34354567761957E-2</v>
      </c>
      <c r="L508">
        <v>0.67599064216759097</v>
      </c>
      <c r="M508" t="e">
        <v>#N/A</v>
      </c>
      <c r="N508">
        <v>0.14479607323703</v>
      </c>
      <c r="O508">
        <v>68074.769645868495</v>
      </c>
      <c r="P508" s="1">
        <v>0.21568627450980399</v>
      </c>
      <c r="Q508">
        <v>0.23529411764705899</v>
      </c>
      <c r="R508">
        <v>0.54901960784313697</v>
      </c>
      <c r="S508">
        <v>7.2</v>
      </c>
      <c r="T508">
        <v>109499.055555556</v>
      </c>
      <c r="U508" s="1">
        <v>78.974616527777798</v>
      </c>
      <c r="V508">
        <v>148524.234243274</v>
      </c>
      <c r="W508" s="1">
        <v>0.62725118124258805</v>
      </c>
      <c r="X508">
        <v>0.20576639625336801</v>
      </c>
      <c r="Y508">
        <v>0.16698242250404499</v>
      </c>
      <c r="Z508">
        <v>0.372748818757412</v>
      </c>
      <c r="AA508">
        <v>148.52423424327401</v>
      </c>
      <c r="AB508">
        <v>3103.0645555225601</v>
      </c>
      <c r="AC508" s="1">
        <v>396.94522873936302</v>
      </c>
      <c r="AD508" s="1">
        <v>118450.79462440799</v>
      </c>
      <c r="AE508" s="1">
        <v>72</v>
      </c>
      <c r="AF508">
        <v>40098.5</v>
      </c>
      <c r="AG508" s="1">
        <v>64981.008387096801</v>
      </c>
      <c r="AH508" s="1">
        <v>25.219965055196901</v>
      </c>
      <c r="AI508">
        <v>20.033197718407202</v>
      </c>
      <c r="AJ508">
        <v>20.0008861942446</v>
      </c>
      <c r="AK508">
        <v>0.5</v>
      </c>
      <c r="AL508">
        <v>0.383328</v>
      </c>
      <c r="AM508">
        <v>0.29902099999999998</v>
      </c>
      <c r="AN508">
        <v>0</v>
      </c>
      <c r="AO508">
        <v>0.53899146476775495</v>
      </c>
      <c r="AP508">
        <v>2538.85999400732</v>
      </c>
      <c r="AQ508" s="1">
        <v>3258.9329392456202</v>
      </c>
      <c r="AR508" s="1">
        <v>9324.0253132740509</v>
      </c>
      <c r="AS508" s="1">
        <v>661.0496028243</v>
      </c>
      <c r="AT508" s="1">
        <v>671.34777811405695</v>
      </c>
      <c r="AU508">
        <v>16454.215627465299</v>
      </c>
      <c r="AV508" s="1">
        <v>12061.512742389201</v>
      </c>
      <c r="AW508" s="1">
        <v>0.6699010621</v>
      </c>
      <c r="AX508">
        <v>2817.4294651803002</v>
      </c>
      <c r="AY508" s="1">
        <v>0.15648111740000001</v>
      </c>
      <c r="AZ508">
        <v>1128.5832055656001</v>
      </c>
      <c r="BA508" s="1">
        <v>6.26819458E-2</v>
      </c>
      <c r="BB508">
        <v>1997.3911717451999</v>
      </c>
      <c r="BC508" s="1">
        <v>0.1109358748</v>
      </c>
      <c r="BD508">
        <v>18004.916584880299</v>
      </c>
      <c r="BE508" s="1">
        <v>0.49420655173241301</v>
      </c>
      <c r="BF508">
        <v>0.24786808930253601</v>
      </c>
      <c r="BG508">
        <v>0.20071569241506099</v>
      </c>
      <c r="BH508">
        <v>4.7333357692055697E-2</v>
      </c>
      <c r="BI508">
        <v>9.8763088579340904E-3</v>
      </c>
    </row>
    <row r="509" spans="1:61" x14ac:dyDescent="0.25">
      <c r="A509" t="s">
        <v>1463</v>
      </c>
      <c r="B509" t="s">
        <v>837</v>
      </c>
      <c r="C509">
        <v>39</v>
      </c>
      <c r="D509">
        <v>11.950024307692299</v>
      </c>
      <c r="E509">
        <v>466.05094800000001</v>
      </c>
      <c r="F509" t="e">
        <v>#N/A</v>
      </c>
      <c r="G509" t="e">
        <v>#N/A</v>
      </c>
      <c r="H509" t="e">
        <v>#N/A</v>
      </c>
      <c r="I509" t="e">
        <v>#N/A</v>
      </c>
      <c r="J509">
        <v>0.96717193924590605</v>
      </c>
      <c r="K509" t="e">
        <v>#N/A</v>
      </c>
      <c r="L509">
        <v>0.98672806780814504</v>
      </c>
      <c r="M509" t="e">
        <v>#N/A</v>
      </c>
      <c r="N509">
        <v>0.121392289168957</v>
      </c>
      <c r="O509">
        <v>46663.222832875297</v>
      </c>
      <c r="P509" s="1">
        <v>0.25531914893617003</v>
      </c>
      <c r="Q509">
        <v>0.25531914893617003</v>
      </c>
      <c r="R509">
        <v>0.48936170212766</v>
      </c>
      <c r="S509">
        <v>5.2</v>
      </c>
      <c r="T509">
        <v>73971.961538461503</v>
      </c>
      <c r="U509" s="1">
        <v>89.625182307692299</v>
      </c>
      <c r="V509">
        <v>225201.02244272199</v>
      </c>
      <c r="W509" s="1">
        <v>0.66256767771757696</v>
      </c>
      <c r="X509">
        <v>0.11232864704590501</v>
      </c>
      <c r="Y509">
        <v>0.225103675236518</v>
      </c>
      <c r="Z509">
        <v>0.33743232228242298</v>
      </c>
      <c r="AA509">
        <v>225.20102244272201</v>
      </c>
      <c r="AB509">
        <v>4927.3497025479701</v>
      </c>
      <c r="AC509" s="1">
        <v>580.16056218814902</v>
      </c>
      <c r="AD509">
        <v>172714.443068636</v>
      </c>
      <c r="AE509" s="1">
        <v>227</v>
      </c>
      <c r="AF509">
        <v>42448</v>
      </c>
      <c r="AG509" s="1">
        <v>71386.283824413695</v>
      </c>
      <c r="AH509" s="1">
        <v>21.919986590924601</v>
      </c>
      <c r="AI509">
        <v>21.919994408964399</v>
      </c>
      <c r="AJ509">
        <v>21.5620379881369</v>
      </c>
      <c r="AK509">
        <v>4.1500000000000004</v>
      </c>
      <c r="AL509">
        <v>3.9880840000000002</v>
      </c>
      <c r="AM509">
        <v>3.9821460000000002</v>
      </c>
      <c r="AN509">
        <v>0</v>
      </c>
      <c r="AO509">
        <v>0.62048206443336096</v>
      </c>
      <c r="AP509">
        <v>2859.6213905781001</v>
      </c>
      <c r="AQ509" s="1">
        <v>4268.4093199183899</v>
      </c>
      <c r="AR509" s="1">
        <v>11312.200248973601</v>
      </c>
      <c r="AS509" s="1">
        <v>508.07689806480198</v>
      </c>
      <c r="AT509">
        <v>713.67004278682396</v>
      </c>
      <c r="AU509">
        <v>19661.977900321799</v>
      </c>
      <c r="AV509" s="1">
        <v>11251.891710858299</v>
      </c>
      <c r="AW509" s="1">
        <v>0.61715534839999997</v>
      </c>
      <c r="AX509">
        <v>4428.6828067463002</v>
      </c>
      <c r="AY509" s="1">
        <v>0.24290895709999999</v>
      </c>
      <c r="AZ509">
        <v>996.22623572700002</v>
      </c>
      <c r="BA509">
        <v>5.46420429E-2</v>
      </c>
      <c r="BB509">
        <v>1555.0621648476999</v>
      </c>
      <c r="BC509" s="1">
        <v>8.5293651700000001E-2</v>
      </c>
      <c r="BD509">
        <v>18231.8629181793</v>
      </c>
      <c r="BE509" s="1">
        <v>0.50940944401486798</v>
      </c>
      <c r="BF509">
        <v>0.26357331191993499</v>
      </c>
      <c r="BG509">
        <v>0.185420892726888</v>
      </c>
      <c r="BH509">
        <v>3.4613374036657998E-2</v>
      </c>
      <c r="BI509">
        <v>6.9829773016515002E-3</v>
      </c>
    </row>
    <row r="510" spans="1:61" x14ac:dyDescent="0.25">
      <c r="A510" t="s">
        <v>1592</v>
      </c>
      <c r="B510" t="s">
        <v>968</v>
      </c>
      <c r="C510">
        <v>80</v>
      </c>
      <c r="D510">
        <v>13.902749099999999</v>
      </c>
      <c r="E510">
        <v>1112.219928</v>
      </c>
      <c r="F510" t="e">
        <v>#N/A</v>
      </c>
      <c r="G510" t="e">
        <v>#N/A</v>
      </c>
      <c r="H510" t="e">
        <v>#N/A</v>
      </c>
      <c r="I510" t="e">
        <v>#N/A</v>
      </c>
      <c r="J510">
        <v>0.983252449362918</v>
      </c>
      <c r="K510">
        <v>1.04586015433988E-2</v>
      </c>
      <c r="L510">
        <v>0.99968695646502004</v>
      </c>
      <c r="M510" t="e">
        <v>#N/A</v>
      </c>
      <c r="N510">
        <v>0.18607931838988001</v>
      </c>
      <c r="O510">
        <v>56777.531516499803</v>
      </c>
      <c r="P510" s="1">
        <v>0.15463917525773199</v>
      </c>
      <c r="Q510">
        <v>0.15463917525773199</v>
      </c>
      <c r="R510">
        <v>0.69072164948453596</v>
      </c>
      <c r="S510">
        <v>6.2</v>
      </c>
      <c r="T510">
        <v>93554.064516129001</v>
      </c>
      <c r="U510" s="1">
        <v>179.39031096774201</v>
      </c>
      <c r="V510">
        <v>133541.628108645</v>
      </c>
      <c r="W510" s="1">
        <v>0.85401729213265698</v>
      </c>
      <c r="X510">
        <v>4.6584589025370798E-2</v>
      </c>
      <c r="Y510">
        <v>9.9398118841971903E-2</v>
      </c>
      <c r="Z510">
        <v>0.14598270786734299</v>
      </c>
      <c r="AA510">
        <v>133.541628108645</v>
      </c>
      <c r="AB510">
        <v>2734.04649876045</v>
      </c>
      <c r="AC510" s="1">
        <v>362.13005167445601</v>
      </c>
      <c r="AD510">
        <v>109484.32028169101</v>
      </c>
      <c r="AE510" s="1">
        <v>57</v>
      </c>
      <c r="AF510">
        <v>43800.5</v>
      </c>
      <c r="AG510" s="1">
        <v>67043.301244269795</v>
      </c>
      <c r="AH510" s="1">
        <v>24.7099408874803</v>
      </c>
      <c r="AI510">
        <v>20.006095619392401</v>
      </c>
      <c r="AJ510">
        <v>20</v>
      </c>
      <c r="AK510">
        <v>0.5</v>
      </c>
      <c r="AL510">
        <v>0.5</v>
      </c>
      <c r="AM510">
        <v>0.5</v>
      </c>
      <c r="AN510">
        <v>0</v>
      </c>
      <c r="AO510" s="1">
        <v>0.58043274055068805</v>
      </c>
      <c r="AP510">
        <v>1915.7017118290701</v>
      </c>
      <c r="AQ510" s="1">
        <v>3332.2104259221701</v>
      </c>
      <c r="AR510" s="1">
        <v>8840.2925648712098</v>
      </c>
      <c r="AS510" s="1">
        <v>594.62467210891305</v>
      </c>
      <c r="AT510">
        <v>190.45759266417301</v>
      </c>
      <c r="AU510">
        <v>14873.286967395499</v>
      </c>
      <c r="AV510" s="1">
        <v>11606.0227171634</v>
      </c>
      <c r="AW510" s="1">
        <v>0.69247574280000002</v>
      </c>
      <c r="AX510">
        <v>2354.2196478259002</v>
      </c>
      <c r="AY510" s="1">
        <v>0.1404650016</v>
      </c>
      <c r="AZ510">
        <v>772.32277905119997</v>
      </c>
      <c r="BA510">
        <v>4.6080798100000001E-2</v>
      </c>
      <c r="BB510">
        <v>2027.6215310701</v>
      </c>
      <c r="BC510" s="1">
        <v>0.1209784575</v>
      </c>
      <c r="BD510">
        <v>16760.186675110599</v>
      </c>
      <c r="BE510" s="1">
        <v>0.52165213593447102</v>
      </c>
      <c r="BF510">
        <v>0.23093675327611399</v>
      </c>
      <c r="BG510">
        <v>0.20186818419543401</v>
      </c>
      <c r="BH510">
        <v>3.9486158484261798E-2</v>
      </c>
      <c r="BI510">
        <v>6.0567681097193999E-3</v>
      </c>
    </row>
    <row r="511" spans="1:61" x14ac:dyDescent="0.25">
      <c r="A511" t="s">
        <v>1641</v>
      </c>
      <c r="B511" t="s">
        <v>1018</v>
      </c>
      <c r="C511">
        <v>184</v>
      </c>
      <c r="D511">
        <v>5.8451894293478297</v>
      </c>
      <c r="E511">
        <v>1075.5148549999999</v>
      </c>
      <c r="F511" t="e">
        <v>#N/A</v>
      </c>
      <c r="G511" t="e">
        <v>#N/A</v>
      </c>
      <c r="H511" t="e">
        <v>#N/A</v>
      </c>
      <c r="I511">
        <v>1.1697895005467999E-2</v>
      </c>
      <c r="J511">
        <v>0.96943402926271305</v>
      </c>
      <c r="K511">
        <v>1.3376674348009701E-2</v>
      </c>
      <c r="L511">
        <v>0.99812209600345903</v>
      </c>
      <c r="M511" t="e">
        <v>#N/A</v>
      </c>
      <c r="N511">
        <v>0.14809702546388001</v>
      </c>
      <c r="O511">
        <v>69029.365093113898</v>
      </c>
      <c r="P511" s="1">
        <v>9.2592592592592601E-2</v>
      </c>
      <c r="Q511">
        <v>8.3333333333333301E-2</v>
      </c>
      <c r="R511">
        <v>0.82407407407407396</v>
      </c>
      <c r="S511">
        <v>9.39</v>
      </c>
      <c r="T511">
        <v>101195.761448349</v>
      </c>
      <c r="U511" s="1">
        <v>114.538323216187</v>
      </c>
      <c r="V511">
        <v>143984.33390304001</v>
      </c>
      <c r="W511" s="1">
        <v>0.84744599366294004</v>
      </c>
      <c r="X511">
        <v>6.1938898711193999E-2</v>
      </c>
      <c r="Y511">
        <v>9.0615107625866401E-2</v>
      </c>
      <c r="Z511">
        <v>0.15255400633706001</v>
      </c>
      <c r="AA511">
        <v>143.98433390304001</v>
      </c>
      <c r="AB511">
        <v>2837.9301185942199</v>
      </c>
      <c r="AC511" s="1">
        <v>386.76012522393302</v>
      </c>
      <c r="AD511" s="1">
        <v>103259.85122654799</v>
      </c>
      <c r="AE511" s="1">
        <v>49</v>
      </c>
      <c r="AF511">
        <v>40132</v>
      </c>
      <c r="AG511" s="1">
        <v>59873.884090275802</v>
      </c>
      <c r="AH511" s="1">
        <v>19.709942910733101</v>
      </c>
      <c r="AI511">
        <v>19.709998667257899</v>
      </c>
      <c r="AJ511">
        <v>19.7099781164737</v>
      </c>
      <c r="AK511">
        <v>0.5</v>
      </c>
      <c r="AL511">
        <v>0.5</v>
      </c>
      <c r="AM511">
        <v>0.5</v>
      </c>
      <c r="AN511">
        <v>0</v>
      </c>
      <c r="AO511">
        <v>0.61524435358403495</v>
      </c>
      <c r="AP511">
        <v>2282.3061983648799</v>
      </c>
      <c r="AQ511" s="1">
        <v>4510.7841211547002</v>
      </c>
      <c r="AR511" s="1">
        <v>11301.873622191901</v>
      </c>
      <c r="AS511" s="1">
        <v>1185.9342193837001</v>
      </c>
      <c r="AT511">
        <v>640.82692749046305</v>
      </c>
      <c r="AU511">
        <v>19921.725088585601</v>
      </c>
      <c r="AV511" s="1">
        <v>14991.774657304701</v>
      </c>
      <c r="AW511" s="1">
        <v>0.74166716789999998</v>
      </c>
      <c r="AX511">
        <v>2594.1917767366999</v>
      </c>
      <c r="AY511" s="1">
        <v>0.12833883330000001</v>
      </c>
      <c r="AZ511">
        <v>828.50303027929999</v>
      </c>
      <c r="BA511" s="1">
        <v>4.0987375399999998E-2</v>
      </c>
      <c r="BB511">
        <v>1799.1456274952</v>
      </c>
      <c r="BC511" s="1">
        <v>8.9006623500000007E-2</v>
      </c>
      <c r="BD511">
        <v>20213.6150918159</v>
      </c>
      <c r="BE511" s="1">
        <v>0.53679539304082402</v>
      </c>
      <c r="BF511">
        <v>0.24578571825554599</v>
      </c>
      <c r="BG511">
        <v>0.17698703280514499</v>
      </c>
      <c r="BH511">
        <v>3.31595337412883E-2</v>
      </c>
      <c r="BI511">
        <v>7.27232215719722E-3</v>
      </c>
    </row>
    <row r="512" spans="1:61" x14ac:dyDescent="0.25">
      <c r="A512" t="s">
        <v>1782</v>
      </c>
      <c r="B512" t="s">
        <v>1170</v>
      </c>
      <c r="C512">
        <v>49</v>
      </c>
      <c r="D512">
        <v>19.477198653061201</v>
      </c>
      <c r="E512">
        <v>954.38273400000003</v>
      </c>
      <c r="F512" t="e">
        <v>#N/A</v>
      </c>
      <c r="G512" t="e">
        <v>#N/A</v>
      </c>
      <c r="H512" t="e">
        <v>#N/A</v>
      </c>
      <c r="I512">
        <v>1.8381992331746401E-2</v>
      </c>
      <c r="J512">
        <v>0.93410226594332502</v>
      </c>
      <c r="K512">
        <v>4.16145396554237E-2</v>
      </c>
      <c r="L512">
        <v>0.48324579940371598</v>
      </c>
      <c r="M512" t="e">
        <v>#N/A</v>
      </c>
      <c r="N512">
        <v>0.125903015963795</v>
      </c>
      <c r="O512">
        <v>54387.301752109001</v>
      </c>
      <c r="P512" s="1">
        <v>0.21052631578947401</v>
      </c>
      <c r="Q512">
        <v>0.31578947368421101</v>
      </c>
      <c r="R512">
        <v>0.47368421052631599</v>
      </c>
      <c r="S512">
        <v>7.2</v>
      </c>
      <c r="T512">
        <v>77055.166666666701</v>
      </c>
      <c r="U512" s="1">
        <v>132.5531575</v>
      </c>
      <c r="V512">
        <v>121104.32836057599</v>
      </c>
      <c r="W512" s="1">
        <v>0.74340603226097801</v>
      </c>
      <c r="X512">
        <v>7.02939819629506E-2</v>
      </c>
      <c r="Y512">
        <v>0.18629998577607099</v>
      </c>
      <c r="Z512">
        <v>0.25659396773902199</v>
      </c>
      <c r="AA512">
        <v>121.10432836057601</v>
      </c>
      <c r="AB512">
        <v>2542.0723925208799</v>
      </c>
      <c r="AC512" s="1">
        <v>283.12217978578798</v>
      </c>
      <c r="AD512">
        <v>105352.487904979</v>
      </c>
      <c r="AE512" s="1">
        <v>51</v>
      </c>
      <c r="AF512">
        <v>45442.5</v>
      </c>
      <c r="AG512" s="1">
        <v>72809.303672316397</v>
      </c>
      <c r="AH512" s="1">
        <v>25.209996224317301</v>
      </c>
      <c r="AI512">
        <v>20.027098750762001</v>
      </c>
      <c r="AJ512">
        <v>19.999950766625201</v>
      </c>
      <c r="AK512">
        <v>0</v>
      </c>
      <c r="AL512">
        <v>0</v>
      </c>
      <c r="AM512">
        <v>0</v>
      </c>
      <c r="AN512">
        <v>0</v>
      </c>
      <c r="AO512" s="1">
        <v>0.502275278993359</v>
      </c>
      <c r="AP512">
        <v>2092.5473385607202</v>
      </c>
      <c r="AQ512" s="1">
        <v>3360.8777754774401</v>
      </c>
      <c r="AR512" s="1">
        <v>9474.0720550378192</v>
      </c>
      <c r="AS512" s="1">
        <v>948.319282984849</v>
      </c>
      <c r="AT512">
        <v>394.57658503700401</v>
      </c>
      <c r="AU512">
        <v>16270.3930370978</v>
      </c>
      <c r="AV512" s="1">
        <v>12007.9203270201</v>
      </c>
      <c r="AW512" s="1">
        <v>0.69718952059999995</v>
      </c>
      <c r="AX512">
        <v>2218.8191170703999</v>
      </c>
      <c r="AY512" s="1">
        <v>0.1288264241</v>
      </c>
      <c r="AZ512">
        <v>1754.3619077441999</v>
      </c>
      <c r="BA512">
        <v>0.1018596646</v>
      </c>
      <c r="BB512">
        <v>1242.2216782032999</v>
      </c>
      <c r="BC512" s="1">
        <v>7.2124390600000005E-2</v>
      </c>
      <c r="BD512">
        <v>17223.323030037998</v>
      </c>
      <c r="BE512" s="1">
        <v>0.53702020349688195</v>
      </c>
      <c r="BF512">
        <v>0.24008248545396199</v>
      </c>
      <c r="BG512">
        <v>0.163982858646539</v>
      </c>
      <c r="BH512">
        <v>4.9038042777262099E-2</v>
      </c>
      <c r="BI512">
        <v>9.8764096253542606E-3</v>
      </c>
    </row>
    <row r="513" spans="1:61" x14ac:dyDescent="0.25">
      <c r="A513" t="s">
        <v>1797</v>
      </c>
      <c r="B513" t="s">
        <v>1187</v>
      </c>
      <c r="C513">
        <v>112</v>
      </c>
      <c r="D513">
        <v>9.4855043660714298</v>
      </c>
      <c r="E513">
        <v>1062.376489</v>
      </c>
      <c r="F513" t="e">
        <v>#N/A</v>
      </c>
      <c r="G513" t="e">
        <v>#N/A</v>
      </c>
      <c r="H513" t="e">
        <v>#N/A</v>
      </c>
      <c r="I513">
        <v>2.9011497235003101E-2</v>
      </c>
      <c r="J513">
        <v>0.91365412171351801</v>
      </c>
      <c r="K513">
        <v>4.0813276037308402E-2</v>
      </c>
      <c r="L513">
        <v>1</v>
      </c>
      <c r="M513" t="e">
        <v>#N/A</v>
      </c>
      <c r="N513">
        <v>0.21209397132550001</v>
      </c>
      <c r="O513">
        <v>65812.050105586502</v>
      </c>
      <c r="P513" s="1">
        <v>0.29411764705882398</v>
      </c>
      <c r="Q513">
        <v>0.24509803921568599</v>
      </c>
      <c r="R513">
        <v>0.46078431372549</v>
      </c>
      <c r="S513">
        <v>10.199999999999999</v>
      </c>
      <c r="T513">
        <v>93472.764705882306</v>
      </c>
      <c r="U513" s="1">
        <v>104.154557745098</v>
      </c>
      <c r="V513">
        <v>114867.894069143</v>
      </c>
      <c r="W513" s="1">
        <v>0.85163236650429297</v>
      </c>
      <c r="X513">
        <v>3.4639415010454103E-2</v>
      </c>
      <c r="Y513">
        <v>0.113728218485253</v>
      </c>
      <c r="Z513">
        <v>0.148367633495708</v>
      </c>
      <c r="AA513">
        <v>114.86789406914301</v>
      </c>
      <c r="AB513">
        <v>2358.75701876531</v>
      </c>
      <c r="AC513" s="1">
        <v>344.65715665889502</v>
      </c>
      <c r="AD513">
        <v>92048.843386664696</v>
      </c>
      <c r="AE513" s="1">
        <v>32</v>
      </c>
      <c r="AF513">
        <v>38644</v>
      </c>
      <c r="AG513" s="1">
        <v>61206.042215467802</v>
      </c>
      <c r="AH513" s="1">
        <v>24.3099623232619</v>
      </c>
      <c r="AI513">
        <v>20.0152972450622</v>
      </c>
      <c r="AJ513">
        <v>20.904391847935401</v>
      </c>
      <c r="AK513">
        <v>1</v>
      </c>
      <c r="AL513">
        <v>1</v>
      </c>
      <c r="AM513">
        <v>1</v>
      </c>
      <c r="AN513">
        <v>0</v>
      </c>
      <c r="AO513">
        <v>0.60925006542987803</v>
      </c>
      <c r="AP513">
        <v>2398.7012009261398</v>
      </c>
      <c r="AQ513" s="1">
        <v>4105.4908077883902</v>
      </c>
      <c r="AR513" s="1">
        <v>11080.972453636399</v>
      </c>
      <c r="AS513" s="1">
        <v>1413.79527460533</v>
      </c>
      <c r="AT513" s="1">
        <v>864.89919488419696</v>
      </c>
      <c r="AU513" s="1">
        <v>19863.858931840499</v>
      </c>
      <c r="AV513" s="1">
        <v>15159.971513550699</v>
      </c>
      <c r="AW513" s="1">
        <v>0.76648466140000004</v>
      </c>
      <c r="AX513">
        <v>2186.9038474365002</v>
      </c>
      <c r="AY513" s="1">
        <v>0.1105693539</v>
      </c>
      <c r="AZ513">
        <v>983.17139821199999</v>
      </c>
      <c r="BA513">
        <v>4.9708918999999997E-2</v>
      </c>
      <c r="BB513">
        <v>1448.5245236733001</v>
      </c>
      <c r="BC513" s="1">
        <v>7.3237065700000006E-2</v>
      </c>
      <c r="BD513">
        <v>19778.571282872501</v>
      </c>
      <c r="BE513" s="1">
        <v>0.46147370099690399</v>
      </c>
      <c r="BF513">
        <v>0.22734546290447299</v>
      </c>
      <c r="BG513">
        <v>0.24671738615935301</v>
      </c>
      <c r="BH513">
        <v>5.67162428810127E-2</v>
      </c>
      <c r="BI513">
        <v>7.7472070582575896E-3</v>
      </c>
    </row>
    <row r="514" spans="1:61" x14ac:dyDescent="0.25">
      <c r="A514" t="s">
        <v>1821</v>
      </c>
      <c r="B514" t="s">
        <v>1212</v>
      </c>
      <c r="C514">
        <v>16</v>
      </c>
      <c r="D514">
        <v>93.076821687500001</v>
      </c>
      <c r="E514">
        <v>1489.229147</v>
      </c>
      <c r="F514">
        <v>1.74570564811759E-2</v>
      </c>
      <c r="G514" t="e">
        <v>#N/A</v>
      </c>
      <c r="H514" t="e">
        <v>#N/A</v>
      </c>
      <c r="I514">
        <v>2.7245339989514599E-2</v>
      </c>
      <c r="J514">
        <v>0.90962634444039803</v>
      </c>
      <c r="K514">
        <v>4.1398132509645198E-2</v>
      </c>
      <c r="L514">
        <v>0.41874021686893598</v>
      </c>
      <c r="M514">
        <v>8.5695544362412307E-3</v>
      </c>
      <c r="N514">
        <v>0.105436178135557</v>
      </c>
      <c r="O514">
        <v>59564.553468208098</v>
      </c>
      <c r="P514" s="1">
        <v>0.134020618556701</v>
      </c>
      <c r="Q514">
        <v>0.164948453608247</v>
      </c>
      <c r="R514">
        <v>0.70103092783505105</v>
      </c>
      <c r="S514">
        <v>9.1999999999999993</v>
      </c>
      <c r="T514">
        <v>101155.02173913</v>
      </c>
      <c r="U514" s="1">
        <v>161.872733369565</v>
      </c>
      <c r="V514">
        <v>146964.28715546799</v>
      </c>
      <c r="W514" s="1">
        <v>0.64804519712057995</v>
      </c>
      <c r="X514">
        <v>0.20203080915730601</v>
      </c>
      <c r="Y514">
        <v>0.14992399372211401</v>
      </c>
      <c r="Z514">
        <v>0.35195480287941999</v>
      </c>
      <c r="AA514">
        <v>146.96428715546801</v>
      </c>
      <c r="AB514">
        <v>3102.7145884890501</v>
      </c>
      <c r="AC514" s="1">
        <v>386.92529028240898</v>
      </c>
      <c r="AD514">
        <v>132830.155711069</v>
      </c>
      <c r="AE514" s="1">
        <v>102</v>
      </c>
      <c r="AF514">
        <v>45605</v>
      </c>
      <c r="AG514" s="1">
        <v>75481.291340706797</v>
      </c>
      <c r="AH514" s="1">
        <v>27.4099904031617</v>
      </c>
      <c r="AI514">
        <v>20.001693535741602</v>
      </c>
      <c r="AJ514">
        <v>19.999990953740401</v>
      </c>
      <c r="AK514">
        <v>3</v>
      </c>
      <c r="AL514">
        <v>2.792519</v>
      </c>
      <c r="AM514">
        <v>2.9336199999999999</v>
      </c>
      <c r="AN514">
        <v>0</v>
      </c>
      <c r="AO514">
        <v>0.45602650747532902</v>
      </c>
      <c r="AP514">
        <v>1553.1055476985</v>
      </c>
      <c r="AQ514" s="1">
        <v>1871.35156843663</v>
      </c>
      <c r="AR514" s="1">
        <v>7194.2172778330696</v>
      </c>
      <c r="AS514" s="1">
        <v>489.50164685435101</v>
      </c>
      <c r="AT514" s="1">
        <v>271.59125297458303</v>
      </c>
      <c r="AU514">
        <v>11379.7672937971</v>
      </c>
      <c r="AV514" s="1">
        <v>7916.2701228951</v>
      </c>
      <c r="AW514" s="1">
        <v>0.62142282439999996</v>
      </c>
      <c r="AX514">
        <v>2860.9479436635002</v>
      </c>
      <c r="AY514" s="1">
        <v>0.22458283060000001</v>
      </c>
      <c r="AZ514">
        <v>990.13036043780005</v>
      </c>
      <c r="BA514" s="1">
        <v>7.7724685399999993E-2</v>
      </c>
      <c r="BB514">
        <v>971.59486903779998</v>
      </c>
      <c r="BC514" s="1">
        <v>7.6269659599999998E-2</v>
      </c>
      <c r="BD514">
        <v>12738.9432960342</v>
      </c>
      <c r="BE514" s="1">
        <v>0.56391015068663597</v>
      </c>
      <c r="BF514">
        <v>0.239460891313034</v>
      </c>
      <c r="BG514">
        <v>0.14716696447380301</v>
      </c>
      <c r="BH514">
        <v>3.83674646972995E-2</v>
      </c>
      <c r="BI514">
        <v>1.10945288292269E-2</v>
      </c>
    </row>
    <row r="515" spans="1:61" x14ac:dyDescent="0.25">
      <c r="A515" t="s">
        <v>1713</v>
      </c>
      <c r="B515" t="s">
        <v>1096</v>
      </c>
      <c r="C515">
        <v>156</v>
      </c>
      <c r="D515">
        <v>4.9103441987179499</v>
      </c>
      <c r="E515">
        <v>766.01369499999998</v>
      </c>
      <c r="F515" t="e">
        <v>#N/A</v>
      </c>
      <c r="G515" t="e">
        <v>#N/A</v>
      </c>
      <c r="H515" t="e">
        <v>#N/A</v>
      </c>
      <c r="I515">
        <v>3.1076030225446201E-2</v>
      </c>
      <c r="J515">
        <v>0.94581484984501896</v>
      </c>
      <c r="K515">
        <v>2.3109119929534901E-2</v>
      </c>
      <c r="L515">
        <v>0.34283709173344601</v>
      </c>
      <c r="M515" t="e">
        <v>#N/A</v>
      </c>
      <c r="N515">
        <v>0.123964461213805</v>
      </c>
      <c r="O515">
        <v>65692.403873952004</v>
      </c>
      <c r="P515" s="1">
        <v>0.18032786885245899</v>
      </c>
      <c r="Q515">
        <v>6.5573770491803296E-2</v>
      </c>
      <c r="R515">
        <v>0.75409836065573799</v>
      </c>
      <c r="S515">
        <v>11</v>
      </c>
      <c r="T515">
        <v>88246.090909090897</v>
      </c>
      <c r="U515" s="1">
        <v>69.637608636363595</v>
      </c>
      <c r="V515">
        <v>290212.29183115298</v>
      </c>
      <c r="W515" s="1">
        <v>0.85468015140711795</v>
      </c>
      <c r="X515">
        <v>2.8024135496837899E-2</v>
      </c>
      <c r="Y515">
        <v>0.117295713096045</v>
      </c>
      <c r="Z515">
        <v>0.14531984859288199</v>
      </c>
      <c r="AA515">
        <v>290.21229183115298</v>
      </c>
      <c r="AB515">
        <v>6161.1979404624099</v>
      </c>
      <c r="AC515" s="1">
        <v>751.74178184895197</v>
      </c>
      <c r="AD515" s="1">
        <v>212290.23636618999</v>
      </c>
      <c r="AE515" s="1">
        <v>371</v>
      </c>
      <c r="AF515">
        <v>43550</v>
      </c>
      <c r="AG515" s="1">
        <v>74084.610623003202</v>
      </c>
      <c r="AH515" s="1">
        <v>30.299962301936599</v>
      </c>
      <c r="AI515">
        <v>19.9999968421224</v>
      </c>
      <c r="AJ515">
        <v>20.778978964518199</v>
      </c>
      <c r="AK515">
        <v>0.5</v>
      </c>
      <c r="AL515">
        <v>0.21751400000000001</v>
      </c>
      <c r="AM515">
        <v>0.415298</v>
      </c>
      <c r="AN515">
        <v>2306.4021590371199</v>
      </c>
      <c r="AO515">
        <v>1.4134183373578599</v>
      </c>
      <c r="AP515">
        <v>2555.49155684481</v>
      </c>
      <c r="AQ515" s="1">
        <v>3137.0557154333901</v>
      </c>
      <c r="AR515" s="1">
        <v>9298.7790903660007</v>
      </c>
      <c r="AS515" s="1">
        <v>429.75823036688701</v>
      </c>
      <c r="AT515">
        <v>541.28160202148899</v>
      </c>
      <c r="AU515">
        <v>15962.3661950326</v>
      </c>
      <c r="AV515" s="1">
        <v>8815.9559335015001</v>
      </c>
      <c r="AW515" s="1">
        <v>0.45186889800000002</v>
      </c>
      <c r="AX515">
        <v>7937.9252064617003</v>
      </c>
      <c r="AY515" s="1">
        <v>0.40686472829999998</v>
      </c>
      <c r="AZ515">
        <v>1927.9327552262</v>
      </c>
      <c r="BA515">
        <v>9.8817740900000006E-2</v>
      </c>
      <c r="BB515">
        <v>828.17223835530001</v>
      </c>
      <c r="BC515" s="1">
        <v>4.2448632899999998E-2</v>
      </c>
      <c r="BD515">
        <v>19509.986133544699</v>
      </c>
      <c r="BE515" s="1">
        <v>0.55407426492100098</v>
      </c>
      <c r="BF515">
        <v>0.21703343995318999</v>
      </c>
      <c r="BG515">
        <v>0.15801035044227699</v>
      </c>
      <c r="BH515">
        <v>5.13273201322254E-2</v>
      </c>
      <c r="BI515">
        <v>1.95546245513065E-2</v>
      </c>
    </row>
    <row r="516" spans="1:61" x14ac:dyDescent="0.25">
      <c r="A516" t="s">
        <v>1483</v>
      </c>
      <c r="B516" t="s">
        <v>858</v>
      </c>
      <c r="C516">
        <v>66</v>
      </c>
      <c r="D516">
        <v>11.001141212121199</v>
      </c>
      <c r="E516">
        <v>726.07532000000003</v>
      </c>
      <c r="F516" t="e">
        <v>#N/A</v>
      </c>
      <c r="G516" t="e">
        <v>#N/A</v>
      </c>
      <c r="H516" t="e">
        <v>#N/A</v>
      </c>
      <c r="I516">
        <v>6.0678234831236702E-2</v>
      </c>
      <c r="J516">
        <v>0.89395307813929603</v>
      </c>
      <c r="K516">
        <v>3.1508362861099898E-2</v>
      </c>
      <c r="L516">
        <v>0.375715927826758</v>
      </c>
      <c r="M516" t="e">
        <v>#N/A</v>
      </c>
      <c r="N516">
        <v>0.123529287657043</v>
      </c>
      <c r="O516">
        <v>66813.516666666706</v>
      </c>
      <c r="P516" s="1">
        <v>0.16666666666666699</v>
      </c>
      <c r="Q516">
        <v>5.5555555555555601E-2</v>
      </c>
      <c r="R516">
        <v>0.77777777777777801</v>
      </c>
      <c r="S516">
        <v>8</v>
      </c>
      <c r="T516">
        <v>78604.25</v>
      </c>
      <c r="U516" s="1">
        <v>90.759415000000004</v>
      </c>
      <c r="V516">
        <v>418339.02300934802</v>
      </c>
      <c r="W516" s="1">
        <v>0.46436113453348699</v>
      </c>
      <c r="X516">
        <v>9.2985466392208893E-2</v>
      </c>
      <c r="Y516">
        <v>0.44265339907430401</v>
      </c>
      <c r="Z516">
        <v>0.53563886546651296</v>
      </c>
      <c r="AA516">
        <v>418.33902300934801</v>
      </c>
      <c r="AB516">
        <v>11685.1816420368</v>
      </c>
      <c r="AC516" s="1">
        <v>683.05784033535201</v>
      </c>
      <c r="AD516">
        <v>359802.82443362102</v>
      </c>
      <c r="AE516" s="1">
        <v>571</v>
      </c>
      <c r="AF516">
        <v>45366</v>
      </c>
      <c r="AG516" s="1">
        <v>73465.019474196699</v>
      </c>
      <c r="AH516" s="1">
        <v>35.5199962753072</v>
      </c>
      <c r="AI516">
        <v>21.907295597297001</v>
      </c>
      <c r="AJ516">
        <v>21.899997627808901</v>
      </c>
      <c r="AK516">
        <v>1.28</v>
      </c>
      <c r="AL516">
        <v>1.28</v>
      </c>
      <c r="AM516">
        <v>1.28</v>
      </c>
      <c r="AN516">
        <v>885.06633168580902</v>
      </c>
      <c r="AO516">
        <v>1.1184555334494199</v>
      </c>
      <c r="AP516">
        <v>1702.24688259615</v>
      </c>
      <c r="AQ516" s="1">
        <v>2618.64240200314</v>
      </c>
      <c r="AR516" s="1">
        <v>8893.3757864129093</v>
      </c>
      <c r="AS516" s="1">
        <v>524.70519174236597</v>
      </c>
      <c r="AT516">
        <v>420.48415858564101</v>
      </c>
      <c r="AU516">
        <v>14159.4544213402</v>
      </c>
      <c r="AV516" s="1">
        <v>6571.2253158215999</v>
      </c>
      <c r="AW516" s="1">
        <v>0.357596531</v>
      </c>
      <c r="AX516">
        <v>8832.3329449659996</v>
      </c>
      <c r="AY516" s="1">
        <v>0.48064272190000001</v>
      </c>
      <c r="AZ516">
        <v>2089.76914558</v>
      </c>
      <c r="BA516">
        <v>0.1137221996</v>
      </c>
      <c r="BB516">
        <v>882.76057381320004</v>
      </c>
      <c r="BC516" s="1">
        <v>4.8038547399999999E-2</v>
      </c>
      <c r="BD516">
        <v>18376.087980180801</v>
      </c>
      <c r="BE516" s="1">
        <v>0.52895192516247003</v>
      </c>
      <c r="BF516">
        <v>0.232077027397465</v>
      </c>
      <c r="BG516">
        <v>0.195210514488975</v>
      </c>
      <c r="BH516">
        <v>2.7311917150664399E-2</v>
      </c>
      <c r="BI516">
        <v>1.6448615800425202E-2</v>
      </c>
    </row>
    <row r="517" spans="1:61" x14ac:dyDescent="0.25">
      <c r="A517" t="s">
        <v>1617</v>
      </c>
      <c r="B517" t="s">
        <v>993</v>
      </c>
      <c r="C517">
        <v>39</v>
      </c>
      <c r="D517">
        <v>9.6775018974358993</v>
      </c>
      <c r="E517">
        <v>377.422574</v>
      </c>
      <c r="F517" t="e">
        <v>#N/A</v>
      </c>
      <c r="G517" t="e">
        <v>#N/A</v>
      </c>
      <c r="H517" t="e">
        <v>#N/A</v>
      </c>
      <c r="I517">
        <v>3.7454040749389302E-2</v>
      </c>
      <c r="J517">
        <v>0.93563682084324196</v>
      </c>
      <c r="K517" t="e">
        <v>#N/A</v>
      </c>
      <c r="L517">
        <v>0.21615935872311901</v>
      </c>
      <c r="M517" t="e">
        <v>#N/A</v>
      </c>
      <c r="N517">
        <v>0.10998719907427899</v>
      </c>
      <c r="O517">
        <v>59080.5481874447</v>
      </c>
      <c r="P517" s="1">
        <v>0.11764705882352899</v>
      </c>
      <c r="Q517">
        <v>2.9411764705882401E-2</v>
      </c>
      <c r="R517">
        <v>0.85294117647058798</v>
      </c>
      <c r="S517">
        <v>4</v>
      </c>
      <c r="T517">
        <v>93798.25</v>
      </c>
      <c r="U517" s="1">
        <v>94.355643499999999</v>
      </c>
      <c r="V517">
        <v>215510.45327776301</v>
      </c>
      <c r="W517" s="1">
        <v>0.85116053883947496</v>
      </c>
      <c r="X517">
        <v>2.8564575377640899E-2</v>
      </c>
      <c r="Y517">
        <v>0.12027488578288401</v>
      </c>
      <c r="Z517">
        <v>0.14883946116052499</v>
      </c>
      <c r="AA517">
        <v>215.51045327776299</v>
      </c>
      <c r="AB517">
        <v>4779.5922243908999</v>
      </c>
      <c r="AC517" s="1">
        <v>461.116297723093</v>
      </c>
      <c r="AD517">
        <v>157670.521422399</v>
      </c>
      <c r="AE517" s="1">
        <v>164</v>
      </c>
      <c r="AF517">
        <v>45969.5</v>
      </c>
      <c r="AG517" s="1">
        <v>75981.170353982307</v>
      </c>
      <c r="AH517" s="1">
        <v>37.4999233362431</v>
      </c>
      <c r="AI517">
        <v>19.999991333503701</v>
      </c>
      <c r="AJ517">
        <v>22.563054144787799</v>
      </c>
      <c r="AK517">
        <v>0</v>
      </c>
      <c r="AL517">
        <v>0</v>
      </c>
      <c r="AM517">
        <v>0</v>
      </c>
      <c r="AN517">
        <v>2658.1121244750998</v>
      </c>
      <c r="AO517" s="1">
        <v>1.55126566584323</v>
      </c>
      <c r="AP517">
        <v>2575.2679011722298</v>
      </c>
      <c r="AQ517" s="1">
        <v>3700.2015676995502</v>
      </c>
      <c r="AR517" s="1">
        <v>9857.0422022504608</v>
      </c>
      <c r="AS517" s="1">
        <v>1105.5131270447</v>
      </c>
      <c r="AT517" s="1">
        <v>809.293192939753</v>
      </c>
      <c r="AU517">
        <v>18047.317991106702</v>
      </c>
      <c r="AV517" s="1">
        <v>10267.6530167442</v>
      </c>
      <c r="AW517" s="1">
        <v>0.52424214339999997</v>
      </c>
      <c r="AX517">
        <v>6905.0488625151002</v>
      </c>
      <c r="AY517" s="1">
        <v>0.3525555071</v>
      </c>
      <c r="AZ517">
        <v>1786.1555253012</v>
      </c>
      <c r="BA517">
        <v>9.1196887899999995E-2</v>
      </c>
      <c r="BB517">
        <v>626.84959272289996</v>
      </c>
      <c r="BC517" s="1">
        <v>3.20054616E-2</v>
      </c>
      <c r="BD517">
        <v>19585.7069972834</v>
      </c>
      <c r="BE517" s="1">
        <v>0.581386423557545</v>
      </c>
      <c r="BF517">
        <v>0.18293911082109701</v>
      </c>
      <c r="BG517">
        <v>0.17103621239610101</v>
      </c>
      <c r="BH517">
        <v>4.8296658255412898E-2</v>
      </c>
      <c r="BI517">
        <v>1.6341594969844001E-2</v>
      </c>
    </row>
    <row r="518" spans="1:61" x14ac:dyDescent="0.25">
      <c r="A518" t="s">
        <v>1652</v>
      </c>
      <c r="B518" t="s">
        <v>1032</v>
      </c>
      <c r="C518">
        <v>63</v>
      </c>
      <c r="D518">
        <v>9.2011693492063493</v>
      </c>
      <c r="E518">
        <v>579.67366900000002</v>
      </c>
      <c r="F518" t="e">
        <v>#N/A</v>
      </c>
      <c r="G518" t="e">
        <v>#N/A</v>
      </c>
      <c r="H518" t="e">
        <v>#N/A</v>
      </c>
      <c r="I518">
        <v>9.4755767687894704E-2</v>
      </c>
      <c r="J518">
        <v>0.86375355378131902</v>
      </c>
      <c r="K518">
        <v>3.01912754399947E-2</v>
      </c>
      <c r="L518">
        <v>0.443163880581187</v>
      </c>
      <c r="M518" t="e">
        <v>#N/A</v>
      </c>
      <c r="N518">
        <v>0.14757834477856099</v>
      </c>
      <c r="O518">
        <v>59589.939568345297</v>
      </c>
      <c r="P518" s="1">
        <v>0.28000000000000003</v>
      </c>
      <c r="Q518">
        <v>0.18</v>
      </c>
      <c r="R518">
        <v>0.54</v>
      </c>
      <c r="S518">
        <v>9</v>
      </c>
      <c r="T518">
        <v>66178.28</v>
      </c>
      <c r="U518" s="1">
        <v>64.408185444444399</v>
      </c>
      <c r="V518">
        <v>235049.66205391</v>
      </c>
      <c r="W518" s="1">
        <v>0.78528536440906205</v>
      </c>
      <c r="X518">
        <v>5.1579682074624898E-2</v>
      </c>
      <c r="Y518">
        <v>0.16313495351631299</v>
      </c>
      <c r="Z518">
        <v>0.21471463559093801</v>
      </c>
      <c r="AA518">
        <v>235.04966205391</v>
      </c>
      <c r="AB518">
        <v>5900.0730633497196</v>
      </c>
      <c r="AC518" s="1">
        <v>486.75669620591299</v>
      </c>
      <c r="AD518">
        <v>160511.54537016101</v>
      </c>
      <c r="AE518" s="1">
        <v>180</v>
      </c>
      <c r="AF518">
        <v>42613</v>
      </c>
      <c r="AG518" s="1">
        <v>66470.364083640801</v>
      </c>
      <c r="AH518" s="1">
        <v>44.299938634519101</v>
      </c>
      <c r="AI518">
        <v>19.999985046279001</v>
      </c>
      <c r="AJ518">
        <v>42.048054594299202</v>
      </c>
      <c r="AK518">
        <v>2</v>
      </c>
      <c r="AL518">
        <v>0.87362399999999996</v>
      </c>
      <c r="AM518">
        <v>1.885696</v>
      </c>
      <c r="AN518">
        <v>1745.35205600308</v>
      </c>
      <c r="AO518">
        <v>1.4036825154098</v>
      </c>
      <c r="AP518">
        <v>2826.84796227996</v>
      </c>
      <c r="AQ518" s="1">
        <v>5070.8453172814397</v>
      </c>
      <c r="AR518" s="1">
        <v>9830.9665675016295</v>
      </c>
      <c r="AS518" s="1">
        <v>1052.98626217228</v>
      </c>
      <c r="AT518">
        <v>879.47317130942497</v>
      </c>
      <c r="AU518">
        <v>19661.119280544699</v>
      </c>
      <c r="AV518" s="1">
        <v>9861.0697389296001</v>
      </c>
      <c r="AW518" s="1">
        <v>0.52415392139999994</v>
      </c>
      <c r="AX518">
        <v>6654.1787385521002</v>
      </c>
      <c r="AY518" s="1">
        <v>0.35369528579999998</v>
      </c>
      <c r="AZ518">
        <v>1528.3747599932001</v>
      </c>
      <c r="BA518">
        <v>8.1239018199999999E-2</v>
      </c>
      <c r="BB518">
        <v>769.6858632446</v>
      </c>
      <c r="BC518" s="1">
        <v>4.09117747E-2</v>
      </c>
      <c r="BD518">
        <v>18813.3091007195</v>
      </c>
      <c r="BE518" s="1">
        <v>0.57989791480764896</v>
      </c>
      <c r="BF518">
        <v>0.22148359549689001</v>
      </c>
      <c r="BG518">
        <v>0.14669719819870899</v>
      </c>
      <c r="BH518">
        <v>3.3914069305806198E-2</v>
      </c>
      <c r="BI518">
        <v>1.80072221909457E-2</v>
      </c>
    </row>
    <row r="519" spans="1:61" x14ac:dyDescent="0.25">
      <c r="A519" t="s">
        <v>1275</v>
      </c>
      <c r="B519" t="s">
        <v>635</v>
      </c>
      <c r="C519">
        <v>68</v>
      </c>
      <c r="D519">
        <v>15.7711910882353</v>
      </c>
      <c r="E519">
        <v>1072.440994</v>
      </c>
      <c r="F519" t="e">
        <v>#N/A</v>
      </c>
      <c r="G519">
        <v>1.04414451338965E-2</v>
      </c>
      <c r="H519" t="e">
        <v>#N/A</v>
      </c>
      <c r="I519">
        <v>2.4560200257827298E-2</v>
      </c>
      <c r="J519">
        <v>0.913694573071409</v>
      </c>
      <c r="K519">
        <v>4.4555665311311998E-2</v>
      </c>
      <c r="L519">
        <v>0.208621455891075</v>
      </c>
      <c r="M519" t="e">
        <v>#N/A</v>
      </c>
      <c r="N519">
        <v>0.118524518764366</v>
      </c>
      <c r="O519">
        <v>69551.255161355002</v>
      </c>
      <c r="P519" s="1">
        <v>0.2</v>
      </c>
      <c r="Q519">
        <v>0.114285714285714</v>
      </c>
      <c r="R519">
        <v>0.68571428571428605</v>
      </c>
      <c r="S519">
        <v>8</v>
      </c>
      <c r="T519">
        <v>99985.625</v>
      </c>
      <c r="U519" s="1">
        <v>134.05512425000001</v>
      </c>
      <c r="V519">
        <v>233833.16322576199</v>
      </c>
      <c r="W519" s="1">
        <v>0.83755205469887095</v>
      </c>
      <c r="X519">
        <v>0.136920641185726</v>
      </c>
      <c r="Y519">
        <v>2.5527304115403202E-2</v>
      </c>
      <c r="Z519">
        <v>0.16244794530112899</v>
      </c>
      <c r="AA519">
        <v>233.83316322576201</v>
      </c>
      <c r="AB519">
        <v>4890.98051020605</v>
      </c>
      <c r="AC519" s="1">
        <v>515.83166169047104</v>
      </c>
      <c r="AD519">
        <v>180571.719304714</v>
      </c>
      <c r="AE519" s="1">
        <v>261</v>
      </c>
      <c r="AF519">
        <v>55721</v>
      </c>
      <c r="AG519" s="1">
        <v>84104.267559739295</v>
      </c>
      <c r="AH519" s="1">
        <v>28.1999331410879</v>
      </c>
      <c r="AI519">
        <v>19.999997143330901</v>
      </c>
      <c r="AJ519">
        <v>25.165176972206901</v>
      </c>
      <c r="AK519">
        <v>1.5</v>
      </c>
      <c r="AL519">
        <v>0.67688800000000005</v>
      </c>
      <c r="AM519">
        <v>1.4456610000000001</v>
      </c>
      <c r="AN519">
        <v>3271.4233600063199</v>
      </c>
      <c r="AO519" s="1">
        <v>1.22169381404672</v>
      </c>
      <c r="AP519">
        <v>1756.7429075729599</v>
      </c>
      <c r="AQ519" s="1">
        <v>2411.9444654499998</v>
      </c>
      <c r="AR519" s="1">
        <v>8829.5615357650204</v>
      </c>
      <c r="AS519" s="1">
        <v>373.89335380068502</v>
      </c>
      <c r="AT519">
        <v>560.18295958574697</v>
      </c>
      <c r="AU519">
        <v>13932.325222174401</v>
      </c>
      <c r="AV519" s="1">
        <v>7217.6322608582996</v>
      </c>
      <c r="AW519" s="1">
        <v>0.41814176829999999</v>
      </c>
      <c r="AX519">
        <v>7755.0509586843</v>
      </c>
      <c r="AY519" s="1">
        <v>0.44927624519999998</v>
      </c>
      <c r="AZ519">
        <v>1752.0625585329999</v>
      </c>
      <c r="BA519">
        <v>0.1015028904</v>
      </c>
      <c r="BB519">
        <v>536.46275815449997</v>
      </c>
      <c r="BC519" s="1">
        <v>3.1079096099999998E-2</v>
      </c>
      <c r="BD519">
        <v>17261.2085362301</v>
      </c>
      <c r="BE519" s="1">
        <v>0.575446026562075</v>
      </c>
      <c r="BF519">
        <v>0.23580761574042999</v>
      </c>
      <c r="BG519">
        <v>0.13209913743457399</v>
      </c>
      <c r="BH519">
        <v>4.4966210770445998E-2</v>
      </c>
      <c r="BI519">
        <v>1.16810094924748E-2</v>
      </c>
    </row>
    <row r="520" spans="1:61" x14ac:dyDescent="0.25">
      <c r="A520" t="s">
        <v>1317</v>
      </c>
      <c r="B520" t="s">
        <v>680</v>
      </c>
      <c r="C520">
        <v>32</v>
      </c>
      <c r="D520">
        <v>18.396982749999999</v>
      </c>
      <c r="E520">
        <v>588.70344799999998</v>
      </c>
      <c r="F520" t="e">
        <v>#N/A</v>
      </c>
      <c r="G520" t="e">
        <v>#N/A</v>
      </c>
      <c r="H520" t="e">
        <v>#N/A</v>
      </c>
      <c r="I520">
        <v>1.7287027405105501E-2</v>
      </c>
      <c r="J520">
        <v>0.95058179430227296</v>
      </c>
      <c r="K520">
        <v>2.3487668047474299E-2</v>
      </c>
      <c r="L520">
        <v>0.19010860735736601</v>
      </c>
      <c r="M520" t="e">
        <v>#N/A</v>
      </c>
      <c r="N520">
        <v>0.124702264446563</v>
      </c>
      <c r="O520">
        <v>74522.553191489395</v>
      </c>
      <c r="P520" s="1">
        <v>5.2631578947368397E-2</v>
      </c>
      <c r="Q520">
        <v>0.105263157894737</v>
      </c>
      <c r="R520">
        <v>0.84210526315789502</v>
      </c>
      <c r="S520">
        <v>6</v>
      </c>
      <c r="T520">
        <v>95885.166666666701</v>
      </c>
      <c r="U520" s="1">
        <v>98.117241333333297</v>
      </c>
      <c r="V520">
        <v>161179.30058395001</v>
      </c>
      <c r="W520" s="1">
        <v>0.84980525744305202</v>
      </c>
      <c r="X520">
        <v>9.2215662008239094E-2</v>
      </c>
      <c r="Y520">
        <v>5.7979080548708498E-2</v>
      </c>
      <c r="Z520">
        <v>0.15019474255694801</v>
      </c>
      <c r="AA520">
        <v>161.17930058395001</v>
      </c>
      <c r="AB520">
        <v>3243.23223600348</v>
      </c>
      <c r="AC520" s="1">
        <v>458.79075605482097</v>
      </c>
      <c r="AD520">
        <v>120683.81601624</v>
      </c>
      <c r="AE520" s="1">
        <v>77</v>
      </c>
      <c r="AF520">
        <v>49801.5</v>
      </c>
      <c r="AG520" s="1">
        <v>86615.686963979402</v>
      </c>
      <c r="AH520" s="1">
        <v>23.138081778440199</v>
      </c>
      <c r="AI520">
        <v>19.929507308894799</v>
      </c>
      <c r="AJ520">
        <v>19.998400009142799</v>
      </c>
      <c r="AK520">
        <v>3.98</v>
      </c>
      <c r="AL520">
        <v>2.8099919999999998</v>
      </c>
      <c r="AM520">
        <v>3.8104619999999998</v>
      </c>
      <c r="AN520">
        <v>1497.3131259798599</v>
      </c>
      <c r="AO520">
        <v>1.0148885764000299</v>
      </c>
      <c r="AP520">
        <v>1777.6159177515101</v>
      </c>
      <c r="AQ520" s="1">
        <v>2475.9204230106702</v>
      </c>
      <c r="AR520" s="1">
        <v>9607.6948406118408</v>
      </c>
      <c r="AS520" s="1">
        <v>754.03799911156602</v>
      </c>
      <c r="AT520">
        <v>767.56479265601297</v>
      </c>
      <c r="AU520">
        <v>15382.8339731416</v>
      </c>
      <c r="AV520" s="1">
        <v>11542.008773985801</v>
      </c>
      <c r="AW520" s="1">
        <v>0.63352762360000003</v>
      </c>
      <c r="AX520">
        <v>4493.3622853933002</v>
      </c>
      <c r="AY520" s="1">
        <v>0.2466355022</v>
      </c>
      <c r="AZ520">
        <v>1758.1871487122</v>
      </c>
      <c r="BA520">
        <v>9.6504876099999998E-2</v>
      </c>
      <c r="BB520">
        <v>425.07716492539998</v>
      </c>
      <c r="BC520" s="1">
        <v>2.3331998E-2</v>
      </c>
      <c r="BD520">
        <v>18218.635373016699</v>
      </c>
      <c r="BE520" s="1">
        <v>0.52833182461276196</v>
      </c>
      <c r="BF520">
        <v>0.24557116718352701</v>
      </c>
      <c r="BG520">
        <v>0.149034490552586</v>
      </c>
      <c r="BH520">
        <v>6.7903409874574203E-2</v>
      </c>
      <c r="BI520">
        <v>9.1591077765505197E-3</v>
      </c>
    </row>
    <row r="521" spans="1:61" x14ac:dyDescent="0.25">
      <c r="A521" t="s">
        <v>1426</v>
      </c>
      <c r="B521" t="s">
        <v>798</v>
      </c>
      <c r="C521">
        <v>56</v>
      </c>
      <c r="D521">
        <v>8.6705846964285698</v>
      </c>
      <c r="E521">
        <v>485.55274300000002</v>
      </c>
      <c r="F521" t="e">
        <v>#N/A</v>
      </c>
      <c r="G521" t="e">
        <v>#N/A</v>
      </c>
      <c r="H521" t="e">
        <v>#N/A</v>
      </c>
      <c r="I521" t="e">
        <v>#N/A</v>
      </c>
      <c r="J521">
        <v>0.95039187544223502</v>
      </c>
      <c r="K521">
        <v>3.3483125565526697E-2</v>
      </c>
      <c r="L521">
        <v>0.33710358947941099</v>
      </c>
      <c r="M521" t="e">
        <v>#N/A</v>
      </c>
      <c r="N521">
        <v>0.13764319379409901</v>
      </c>
      <c r="O521">
        <v>60359.716268980497</v>
      </c>
      <c r="P521" s="1">
        <v>0.162162162162162</v>
      </c>
      <c r="Q521">
        <v>0.162162162162162</v>
      </c>
      <c r="R521">
        <v>0.67567567567567599</v>
      </c>
      <c r="S521">
        <v>6</v>
      </c>
      <c r="T521">
        <v>76813.333333333299</v>
      </c>
      <c r="U521" s="1">
        <v>80.925457166666703</v>
      </c>
      <c r="V521">
        <v>193088.209986695</v>
      </c>
      <c r="W521" s="1">
        <v>0.88601316352674697</v>
      </c>
      <c r="X521">
        <v>1.4301605330772901E-2</v>
      </c>
      <c r="Y521">
        <v>9.9685231142480499E-2</v>
      </c>
      <c r="Z521">
        <v>0.113986836473253</v>
      </c>
      <c r="AA521">
        <v>193.08820998669501</v>
      </c>
      <c r="AB521">
        <v>4279.5371459779799</v>
      </c>
      <c r="AC521" s="1">
        <v>533.21082772670104</v>
      </c>
      <c r="AD521">
        <v>130725.687894858</v>
      </c>
      <c r="AE521" s="1">
        <v>93</v>
      </c>
      <c r="AF521">
        <v>44627</v>
      </c>
      <c r="AG521" s="1">
        <v>72721.7162447257</v>
      </c>
      <c r="AH521" s="1">
        <v>25.399906269460299</v>
      </c>
      <c r="AI521">
        <v>21.805399040036399</v>
      </c>
      <c r="AJ521">
        <v>21.799767310044398</v>
      </c>
      <c r="AK521">
        <v>0</v>
      </c>
      <c r="AL521">
        <v>0</v>
      </c>
      <c r="AM521">
        <v>0</v>
      </c>
      <c r="AN521">
        <v>1103.52359805328</v>
      </c>
      <c r="AO521">
        <v>1.5649073071577899</v>
      </c>
      <c r="AP521">
        <v>2333.6531949115101</v>
      </c>
      <c r="AQ521" s="1">
        <v>3782.9210450984901</v>
      </c>
      <c r="AR521" s="1">
        <v>9186.5450752895795</v>
      </c>
      <c r="AS521" s="1">
        <v>1134.1791966768899</v>
      </c>
      <c r="AT521">
        <v>319.45936303772498</v>
      </c>
      <c r="AU521">
        <v>16756.757875014198</v>
      </c>
      <c r="AV521" s="1">
        <v>11264.614734734099</v>
      </c>
      <c r="AW521" s="1">
        <v>0.58974414730000002</v>
      </c>
      <c r="AX521">
        <v>4824.6778143365</v>
      </c>
      <c r="AY521" s="1">
        <v>0.25258968640000001</v>
      </c>
      <c r="AZ521">
        <v>2075.1036280876001</v>
      </c>
      <c r="BA521" s="1">
        <v>0.10863933200000001</v>
      </c>
      <c r="BB521">
        <v>936.45422736750004</v>
      </c>
      <c r="BC521" s="1">
        <v>4.9026834300000002E-2</v>
      </c>
      <c r="BD521">
        <v>19100.8504045257</v>
      </c>
      <c r="BE521" s="1">
        <v>0.499770835353887</v>
      </c>
      <c r="BF521">
        <v>0.24436493239804399</v>
      </c>
      <c r="BG521">
        <v>0.208068067775912</v>
      </c>
      <c r="BH521">
        <v>3.4231864514296897E-2</v>
      </c>
      <c r="BI521">
        <v>1.35642999578606E-2</v>
      </c>
    </row>
    <row r="522" spans="1:61" x14ac:dyDescent="0.25">
      <c r="A522" t="s">
        <v>1440</v>
      </c>
      <c r="B522" t="s">
        <v>812</v>
      </c>
      <c r="C522">
        <v>45</v>
      </c>
      <c r="D522">
        <v>14.7872455555556</v>
      </c>
      <c r="E522">
        <v>665.42605000000003</v>
      </c>
      <c r="F522" t="e">
        <v>#N/A</v>
      </c>
      <c r="G522" t="e">
        <v>#N/A</v>
      </c>
      <c r="H522" t="e">
        <v>#N/A</v>
      </c>
      <c r="I522" t="e">
        <v>#N/A</v>
      </c>
      <c r="J522">
        <v>0.98155515070118105</v>
      </c>
      <c r="K522" t="e">
        <v>#N/A</v>
      </c>
      <c r="L522">
        <v>7.53199164484364E-2</v>
      </c>
      <c r="M522" t="e">
        <v>#N/A</v>
      </c>
      <c r="N522">
        <v>9.8664896538219402E-2</v>
      </c>
      <c r="O522">
        <v>68570.256937799</v>
      </c>
      <c r="P522" s="1">
        <v>5.8823529411764698E-2</v>
      </c>
      <c r="Q522">
        <v>0.17647058823529399</v>
      </c>
      <c r="R522">
        <v>0.76470588235294101</v>
      </c>
      <c r="S522">
        <v>6</v>
      </c>
      <c r="T522">
        <v>74229.5</v>
      </c>
      <c r="U522" s="1">
        <v>110.90434166666699</v>
      </c>
      <c r="V522">
        <v>274493.59699699201</v>
      </c>
      <c r="W522" s="1">
        <v>0.91159167171762301</v>
      </c>
      <c r="X522">
        <v>6.5454258376123897E-2</v>
      </c>
      <c r="Y522">
        <v>2.2954069906253399E-2</v>
      </c>
      <c r="Z522">
        <v>8.8408328282377296E-2</v>
      </c>
      <c r="AA522">
        <v>274.49359699699198</v>
      </c>
      <c r="AB522">
        <v>5630.7023147049904</v>
      </c>
      <c r="AC522" s="1">
        <v>767.57348168139799</v>
      </c>
      <c r="AD522">
        <v>203845.89591190999</v>
      </c>
      <c r="AE522" s="1">
        <v>342</v>
      </c>
      <c r="AF522">
        <v>54477</v>
      </c>
      <c r="AG522" s="1">
        <v>93115.855944745897</v>
      </c>
      <c r="AH522" s="1">
        <v>36.9973382180372</v>
      </c>
      <c r="AI522">
        <v>19.995819994300501</v>
      </c>
      <c r="AJ522">
        <v>21.9358189829669</v>
      </c>
      <c r="AK522">
        <v>2.4</v>
      </c>
      <c r="AL522">
        <v>1.20556</v>
      </c>
      <c r="AM522">
        <v>2.003349</v>
      </c>
      <c r="AN522">
        <v>4295.2462110553097</v>
      </c>
      <c r="AO522">
        <v>1.23438754701394</v>
      </c>
      <c r="AP522">
        <v>2144.64020457269</v>
      </c>
      <c r="AQ522" s="1">
        <v>3030.92184323112</v>
      </c>
      <c r="AR522" s="1">
        <v>9653.6715537361397</v>
      </c>
      <c r="AS522" s="1">
        <v>1254.7207612325999</v>
      </c>
      <c r="AT522">
        <v>488.25847740706899</v>
      </c>
      <c r="AU522">
        <v>16572.2128401796</v>
      </c>
      <c r="AV522" s="1">
        <v>8623.9674249223008</v>
      </c>
      <c r="AW522" s="1">
        <v>0.41000741870000001</v>
      </c>
      <c r="AX522">
        <v>9610.3992700894996</v>
      </c>
      <c r="AY522" s="1">
        <v>0.45690513469999999</v>
      </c>
      <c r="AZ522">
        <v>2356.648500623</v>
      </c>
      <c r="BA522">
        <v>0.1120416301</v>
      </c>
      <c r="BB522">
        <v>442.67110065920002</v>
      </c>
      <c r="BC522" s="1">
        <v>2.10458164E-2</v>
      </c>
      <c r="BD522">
        <v>21033.686296293999</v>
      </c>
      <c r="BE522" s="1">
        <v>0.53838163573852504</v>
      </c>
      <c r="BF522">
        <v>0.25536539666196501</v>
      </c>
      <c r="BG522">
        <v>0.15579068477198799</v>
      </c>
      <c r="BH522">
        <v>3.5607752753444001E-2</v>
      </c>
      <c r="BI522">
        <v>1.4854530074077801E-2</v>
      </c>
    </row>
    <row r="523" spans="1:61" x14ac:dyDescent="0.25">
      <c r="A523" t="s">
        <v>1473</v>
      </c>
      <c r="B523" t="s">
        <v>848</v>
      </c>
      <c r="C523">
        <v>76</v>
      </c>
      <c r="D523">
        <v>8.8246581052631594</v>
      </c>
      <c r="E523">
        <v>670.67401600000005</v>
      </c>
      <c r="F523" t="e">
        <v>#N/A</v>
      </c>
      <c r="G523" t="e">
        <v>#N/A</v>
      </c>
      <c r="H523" t="e">
        <v>#N/A</v>
      </c>
      <c r="I523">
        <v>2.4982064123606099E-2</v>
      </c>
      <c r="J523">
        <v>0.92441908143120299</v>
      </c>
      <c r="K523">
        <v>4.3111669922492997E-2</v>
      </c>
      <c r="L523">
        <v>0.420604881783392</v>
      </c>
      <c r="M523" t="e">
        <v>#N/A</v>
      </c>
      <c r="N523">
        <v>0.161953689145997</v>
      </c>
      <c r="O523">
        <v>63718.5754066722</v>
      </c>
      <c r="P523" s="1">
        <v>0.125</v>
      </c>
      <c r="Q523">
        <v>0.14285714285714299</v>
      </c>
      <c r="R523">
        <v>0.73214285714285698</v>
      </c>
      <c r="S523">
        <v>10</v>
      </c>
      <c r="T523">
        <v>73655.199999999997</v>
      </c>
      <c r="U523" s="1">
        <v>67.067401599999997</v>
      </c>
      <c r="V523">
        <v>262130.90980999</v>
      </c>
      <c r="W523" s="1">
        <v>0.887908544263314</v>
      </c>
      <c r="X523">
        <v>7.2664852112054798E-2</v>
      </c>
      <c r="Y523">
        <v>3.9426603624630803E-2</v>
      </c>
      <c r="Z523">
        <v>0.112091455736686</v>
      </c>
      <c r="AA523">
        <v>262.13090980998999</v>
      </c>
      <c r="AB523">
        <v>5323.6429544334696</v>
      </c>
      <c r="AC523" s="1">
        <v>713.75331171321204</v>
      </c>
      <c r="AD523">
        <v>194536.12414371001</v>
      </c>
      <c r="AE523" s="1">
        <v>306</v>
      </c>
      <c r="AF523">
        <v>47066.5</v>
      </c>
      <c r="AG523" s="1">
        <v>70269.828683522195</v>
      </c>
      <c r="AH523" s="1">
        <v>27.499902616654399</v>
      </c>
      <c r="AI523">
        <v>20.0150969050128</v>
      </c>
      <c r="AJ523">
        <v>20</v>
      </c>
      <c r="AK523">
        <v>0.5</v>
      </c>
      <c r="AL523">
        <v>0.26273200000000002</v>
      </c>
      <c r="AM523">
        <v>0.34806900000000002</v>
      </c>
      <c r="AN523">
        <v>1858.4731930333201</v>
      </c>
      <c r="AO523">
        <v>1.1816826839716399</v>
      </c>
      <c r="AP523">
        <v>2445.8805483228998</v>
      </c>
      <c r="AQ523" s="1">
        <v>3702.5030353941702</v>
      </c>
      <c r="AR523" s="1">
        <v>8774.8775255965793</v>
      </c>
      <c r="AS523" s="1">
        <v>2020.1760284090101</v>
      </c>
      <c r="AT523">
        <v>204.65574440862201</v>
      </c>
      <c r="AU523">
        <v>17148.092882131299</v>
      </c>
      <c r="AV523" s="1">
        <v>10413.953828763601</v>
      </c>
      <c r="AW523" s="1">
        <v>0.55450276269999998</v>
      </c>
      <c r="AX523">
        <v>6224.9137496879002</v>
      </c>
      <c r="AY523" s="1">
        <v>0.3314525807</v>
      </c>
      <c r="AZ523">
        <v>1181.9557435193999</v>
      </c>
      <c r="BA523">
        <v>6.2934571800000005E-2</v>
      </c>
      <c r="BB523">
        <v>959.88351902349996</v>
      </c>
      <c r="BC523" s="1">
        <v>5.1110084799999997E-2</v>
      </c>
      <c r="BD523">
        <v>18780.7068409944</v>
      </c>
      <c r="BE523" s="1">
        <v>0.51667128349090097</v>
      </c>
      <c r="BF523">
        <v>0.246925204036403</v>
      </c>
      <c r="BG523">
        <v>0.18802963695963201</v>
      </c>
      <c r="BH523">
        <v>3.4842870291894E-2</v>
      </c>
      <c r="BI523">
        <v>1.35310052211704E-2</v>
      </c>
    </row>
    <row r="524" spans="1:61" x14ac:dyDescent="0.25">
      <c r="A524" t="s">
        <v>1496</v>
      </c>
      <c r="B524" t="s">
        <v>871</v>
      </c>
      <c r="C524">
        <v>47</v>
      </c>
      <c r="D524">
        <v>10.1466605106383</v>
      </c>
      <c r="E524">
        <v>476.89304399999997</v>
      </c>
      <c r="F524" t="e">
        <v>#N/A</v>
      </c>
      <c r="G524" t="e">
        <v>#N/A</v>
      </c>
      <c r="H524" t="e">
        <v>#N/A</v>
      </c>
      <c r="I524" t="e">
        <v>#N/A</v>
      </c>
      <c r="J524">
        <v>0.95724016305096904</v>
      </c>
      <c r="K524">
        <v>2.96118446950429E-2</v>
      </c>
      <c r="L524">
        <v>0.28455563454927502</v>
      </c>
      <c r="M524" t="e">
        <v>#N/A</v>
      </c>
      <c r="N524">
        <v>0.173036775707746</v>
      </c>
      <c r="O524">
        <v>58656.666771752803</v>
      </c>
      <c r="P524" s="1">
        <v>0.18421052631578899</v>
      </c>
      <c r="Q524">
        <v>0.23684210526315799</v>
      </c>
      <c r="R524">
        <v>0.57894736842105299</v>
      </c>
      <c r="S524">
        <v>6</v>
      </c>
      <c r="T524">
        <v>86727.633333333302</v>
      </c>
      <c r="U524" s="1">
        <v>79.482174000000001</v>
      </c>
      <c r="V524">
        <v>241123.605065626</v>
      </c>
      <c r="W524" s="1">
        <v>0.80772739095872303</v>
      </c>
      <c r="X524">
        <v>0.15052808427016001</v>
      </c>
      <c r="Y524">
        <v>4.1744524771117397E-2</v>
      </c>
      <c r="Z524">
        <v>0.19227260904127699</v>
      </c>
      <c r="AA524">
        <v>241.12360506562601</v>
      </c>
      <c r="AB524">
        <v>5160.1843032963197</v>
      </c>
      <c r="AC524" s="1">
        <v>564.98406380613903</v>
      </c>
      <c r="AD524">
        <v>191311.717158185</v>
      </c>
      <c r="AE524" s="1">
        <v>295</v>
      </c>
      <c r="AF524">
        <v>50459</v>
      </c>
      <c r="AG524" s="1">
        <v>71716.434988179695</v>
      </c>
      <c r="AH524" s="1">
        <v>39.191202051576902</v>
      </c>
      <c r="AI524">
        <v>19.994399267619698</v>
      </c>
      <c r="AJ524">
        <v>24.012363331744599</v>
      </c>
      <c r="AK524">
        <v>1.5</v>
      </c>
      <c r="AL524">
        <v>0.787138</v>
      </c>
      <c r="AM524">
        <v>1.1481479999999999</v>
      </c>
      <c r="AN524">
        <v>2536.7459962364201</v>
      </c>
      <c r="AO524">
        <v>1.3699121095693001</v>
      </c>
      <c r="AP524">
        <v>2441.4574182801498</v>
      </c>
      <c r="AQ524" s="1">
        <v>3546.9950784184598</v>
      </c>
      <c r="AR524" s="1">
        <v>9914.6608227734996</v>
      </c>
      <c r="AS524" s="1">
        <v>972.92580765761795</v>
      </c>
      <c r="AT524" s="1">
        <v>336.7866066002</v>
      </c>
      <c r="AU524">
        <v>17212.8257337299</v>
      </c>
      <c r="AV524" s="1">
        <v>9648.1705947037008</v>
      </c>
      <c r="AW524" s="1">
        <v>0.49416207200000001</v>
      </c>
      <c r="AX524">
        <v>6913.8676415615</v>
      </c>
      <c r="AY524" s="1">
        <v>0.3541159566</v>
      </c>
      <c r="AZ524">
        <v>2017.142899638</v>
      </c>
      <c r="BA524">
        <v>0.1033144579</v>
      </c>
      <c r="BB524">
        <v>945.12301701800004</v>
      </c>
      <c r="BC524" s="1">
        <v>4.8407513499999999E-2</v>
      </c>
      <c r="BD524">
        <v>19524.304152921199</v>
      </c>
      <c r="BE524" s="1">
        <v>0.41254413824233099</v>
      </c>
      <c r="BF524">
        <v>0.23432372744072899</v>
      </c>
      <c r="BG524">
        <v>0.18862940432102801</v>
      </c>
      <c r="BH524">
        <v>3.0350997478579798E-2</v>
      </c>
      <c r="BI524">
        <v>0.13415173251733301</v>
      </c>
    </row>
    <row r="525" spans="1:61" x14ac:dyDescent="0.25">
      <c r="A525" t="s">
        <v>1707</v>
      </c>
      <c r="B525" t="s">
        <v>1090</v>
      </c>
      <c r="C525">
        <v>22</v>
      </c>
      <c r="D525">
        <v>18.259046363636401</v>
      </c>
      <c r="E525">
        <v>401.69902000000002</v>
      </c>
      <c r="F525" t="e">
        <v>#N/A</v>
      </c>
      <c r="G525" t="e">
        <v>#N/A</v>
      </c>
      <c r="H525" t="e">
        <v>#N/A</v>
      </c>
      <c r="I525" t="e">
        <v>#N/A</v>
      </c>
      <c r="J525">
        <v>0.97108309405905902</v>
      </c>
      <c r="K525" t="e">
        <v>#N/A</v>
      </c>
      <c r="L525">
        <v>8.4967684676074101E-2</v>
      </c>
      <c r="M525" t="e">
        <v>#N/A</v>
      </c>
      <c r="N525">
        <v>6.7917904061964601E-2</v>
      </c>
      <c r="O525">
        <v>68000.364014560604</v>
      </c>
      <c r="P525" s="1">
        <v>0.1</v>
      </c>
      <c r="Q525">
        <v>0.133333333333333</v>
      </c>
      <c r="R525">
        <v>0.76666666666666705</v>
      </c>
      <c r="S525">
        <v>4</v>
      </c>
      <c r="T525">
        <v>77656.5</v>
      </c>
      <c r="U525" s="1">
        <v>100.424755</v>
      </c>
      <c r="V525">
        <v>202260.563145013</v>
      </c>
      <c r="W525" s="1">
        <v>0.82566496820162805</v>
      </c>
      <c r="X525">
        <v>9.8527259853089105E-2</v>
      </c>
      <c r="Y525">
        <v>7.5807771945283001E-2</v>
      </c>
      <c r="Z525">
        <v>0.17433503179837201</v>
      </c>
      <c r="AA525">
        <v>202.26056314501301</v>
      </c>
      <c r="AB525">
        <v>4364.3273015702198</v>
      </c>
      <c r="AC525" s="1">
        <v>522.85522130474703</v>
      </c>
      <c r="AD525">
        <v>159524.44685564499</v>
      </c>
      <c r="AE525" s="1">
        <v>171</v>
      </c>
      <c r="AF525">
        <v>55241.5</v>
      </c>
      <c r="AG525" s="1">
        <v>152545.945626478</v>
      </c>
      <c r="AH525" s="1">
        <v>33.894551582830303</v>
      </c>
      <c r="AI525">
        <v>19.973772992234199</v>
      </c>
      <c r="AJ525">
        <v>25.542495874520501</v>
      </c>
      <c r="AK525">
        <v>0.5</v>
      </c>
      <c r="AL525">
        <v>0.27510800000000002</v>
      </c>
      <c r="AM525">
        <v>0.38865699999999997</v>
      </c>
      <c r="AN525">
        <v>2072.5496666633599</v>
      </c>
      <c r="AO525">
        <v>0.62507593410179896</v>
      </c>
      <c r="AP525">
        <v>2159.4258308123299</v>
      </c>
      <c r="AQ525" s="1">
        <v>2598.2601102686299</v>
      </c>
      <c r="AR525" s="1">
        <v>10089.608981371201</v>
      </c>
      <c r="AS525" s="1">
        <v>322.72294316276901</v>
      </c>
      <c r="AT525">
        <v>179.39314365267799</v>
      </c>
      <c r="AU525">
        <v>15349.4110092676</v>
      </c>
      <c r="AV525" s="1">
        <v>9606.1876192542004</v>
      </c>
      <c r="AW525" s="1">
        <v>0.51999040569999999</v>
      </c>
      <c r="AX525">
        <v>6151.1778886779002</v>
      </c>
      <c r="AY525" s="1">
        <v>0.33296804229999999</v>
      </c>
      <c r="AZ525">
        <v>2196.6313722170999</v>
      </c>
      <c r="BA525">
        <v>0.1189053643</v>
      </c>
      <c r="BB525">
        <v>519.78170227659996</v>
      </c>
      <c r="BC525" s="1">
        <v>2.8136187699999999E-2</v>
      </c>
      <c r="BD525">
        <v>18473.778582425799</v>
      </c>
      <c r="BE525" s="1">
        <v>0.577264289756247</v>
      </c>
      <c r="BF525">
        <v>0.24762384242010799</v>
      </c>
      <c r="BG525">
        <v>0.104825690351002</v>
      </c>
      <c r="BH525">
        <v>5.4012036661275901E-2</v>
      </c>
      <c r="BI525">
        <v>1.6274140811366699E-2</v>
      </c>
    </row>
    <row r="526" spans="1:61" x14ac:dyDescent="0.25">
      <c r="A526" t="s">
        <v>1339</v>
      </c>
      <c r="B526" t="s">
        <v>705</v>
      </c>
      <c r="C526">
        <v>36</v>
      </c>
      <c r="D526">
        <v>44.734648861111097</v>
      </c>
      <c r="E526">
        <v>1610.447359</v>
      </c>
      <c r="F526" t="e">
        <v>#N/A</v>
      </c>
      <c r="G526">
        <v>8.5361376758542107E-2</v>
      </c>
      <c r="H526" t="e">
        <v>#N/A</v>
      </c>
      <c r="I526">
        <v>3.3280927752212502E-2</v>
      </c>
      <c r="J526">
        <v>0.78813193855393004</v>
      </c>
      <c r="K526">
        <v>9.11194176101357E-2</v>
      </c>
      <c r="L526">
        <v>1</v>
      </c>
      <c r="M526" t="e">
        <v>#N/A</v>
      </c>
      <c r="N526">
        <v>0.16516245630392301</v>
      </c>
      <c r="O526">
        <v>72489.478964401307</v>
      </c>
      <c r="P526" s="1">
        <v>0.15671641791044799</v>
      </c>
      <c r="Q526">
        <v>6.7164179104477598E-2</v>
      </c>
      <c r="R526">
        <v>0.77611940298507498</v>
      </c>
      <c r="S526">
        <v>17</v>
      </c>
      <c r="T526">
        <v>111961.17647058801</v>
      </c>
      <c r="U526" s="1">
        <v>94.732197588235294</v>
      </c>
      <c r="V526">
        <v>380624.46224918799</v>
      </c>
      <c r="W526" s="1">
        <v>0.48540932277800403</v>
      </c>
      <c r="X526">
        <v>0.21669615723404101</v>
      </c>
      <c r="Y526">
        <v>0.29789451998795502</v>
      </c>
      <c r="Z526">
        <v>0.51459067722199603</v>
      </c>
      <c r="AA526">
        <v>380.62446224918801</v>
      </c>
      <c r="AB526">
        <v>10809.9720880104</v>
      </c>
      <c r="AC526" s="1">
        <v>567.04042817459197</v>
      </c>
      <c r="AD526">
        <v>252531.484005326</v>
      </c>
      <c r="AE526" s="1">
        <v>456</v>
      </c>
      <c r="AF526">
        <v>39955</v>
      </c>
      <c r="AG526" s="1">
        <v>69605.529308417201</v>
      </c>
      <c r="AH526" s="1">
        <v>48.199995958425198</v>
      </c>
      <c r="AI526">
        <v>20</v>
      </c>
      <c r="AJ526">
        <v>19.999996988620101</v>
      </c>
      <c r="AK526">
        <v>1.9</v>
      </c>
      <c r="AL526">
        <v>0.96585299999999996</v>
      </c>
      <c r="AM526">
        <v>0.96412799999999999</v>
      </c>
      <c r="AN526">
        <v>0</v>
      </c>
      <c r="AO526" s="1">
        <v>0.701038403644198</v>
      </c>
      <c r="AP526">
        <v>2839.8117420241601</v>
      </c>
      <c r="AQ526" s="1">
        <v>3169.4612627198599</v>
      </c>
      <c r="AR526" s="1">
        <v>11399.823326979</v>
      </c>
      <c r="AS526" s="1">
        <v>1250.50579191269</v>
      </c>
      <c r="AT526" s="1">
        <v>916.24106913761</v>
      </c>
      <c r="AU526">
        <v>19575.843192773398</v>
      </c>
      <c r="AV526" s="1">
        <v>8688.8364115520999</v>
      </c>
      <c r="AW526" s="1">
        <v>0.3996143164</v>
      </c>
      <c r="AX526">
        <v>8825.4114199333999</v>
      </c>
      <c r="AY526" s="1">
        <v>0.4058956326</v>
      </c>
      <c r="AZ526">
        <v>2529.1918123075998</v>
      </c>
      <c r="BA526">
        <v>0.1163218191</v>
      </c>
      <c r="BB526">
        <v>1699.6162332746001</v>
      </c>
      <c r="BC526" s="1">
        <v>7.8168231899999996E-2</v>
      </c>
      <c r="BD526">
        <v>21743.055877067702</v>
      </c>
      <c r="BE526" s="1">
        <v>0.566148517391872</v>
      </c>
      <c r="BF526">
        <v>0.228988774830784</v>
      </c>
      <c r="BG526">
        <v>0.13467209811018899</v>
      </c>
      <c r="BH526">
        <v>4.39555807634084E-2</v>
      </c>
      <c r="BI526">
        <v>2.62350289037456E-2</v>
      </c>
    </row>
    <row r="527" spans="1:61" x14ac:dyDescent="0.25">
      <c r="A527" t="s">
        <v>1427</v>
      </c>
      <c r="B527" t="s">
        <v>799</v>
      </c>
      <c r="C527">
        <v>65</v>
      </c>
      <c r="D527">
        <v>18.9140478769231</v>
      </c>
      <c r="E527">
        <v>1229.413112</v>
      </c>
      <c r="F527" t="e">
        <v>#N/A</v>
      </c>
      <c r="G527">
        <v>1.07548146088682E-2</v>
      </c>
      <c r="H527" t="e">
        <v>#N/A</v>
      </c>
      <c r="I527">
        <v>2.54252100439669E-2</v>
      </c>
      <c r="J527">
        <v>0.92300034587225799</v>
      </c>
      <c r="K527">
        <v>3.9987469636734302E-2</v>
      </c>
      <c r="L527">
        <v>0.46881020489193198</v>
      </c>
      <c r="M527" t="e">
        <v>#N/A</v>
      </c>
      <c r="N527">
        <v>0.15641310353632201</v>
      </c>
      <c r="O527">
        <v>58557.309333333302</v>
      </c>
      <c r="P527" s="1">
        <v>0.201834862385321</v>
      </c>
      <c r="Q527">
        <v>0.22935779816513799</v>
      </c>
      <c r="R527">
        <v>0.56880733944954098</v>
      </c>
      <c r="S527">
        <v>14</v>
      </c>
      <c r="T527">
        <v>94058.071428571406</v>
      </c>
      <c r="U527" s="1">
        <v>87.815222285714299</v>
      </c>
      <c r="V527">
        <v>426413.273848343</v>
      </c>
      <c r="W527" s="1">
        <v>0.62890093044940398</v>
      </c>
      <c r="X527">
        <v>0.13466408496429899</v>
      </c>
      <c r="Y527">
        <v>0.236434984586297</v>
      </c>
      <c r="Z527">
        <v>0.37109906955059602</v>
      </c>
      <c r="AA527">
        <v>426.41327384834301</v>
      </c>
      <c r="AB527">
        <v>11572.49492553</v>
      </c>
      <c r="AC527" s="1">
        <v>964.30858629072395</v>
      </c>
      <c r="AD527">
        <v>288936.03093482798</v>
      </c>
      <c r="AE527" s="1">
        <v>513</v>
      </c>
      <c r="AF527">
        <v>40917.5</v>
      </c>
      <c r="AG527" s="1">
        <v>62230.271773347296</v>
      </c>
      <c r="AH527" s="1">
        <v>37.599991351227203</v>
      </c>
      <c r="AI527">
        <v>23.899996787928799</v>
      </c>
      <c r="AJ527">
        <v>23.899980792123699</v>
      </c>
      <c r="AK527">
        <v>3.5</v>
      </c>
      <c r="AL527">
        <v>3.2211699999999999</v>
      </c>
      <c r="AM527">
        <v>3.2372030000000001</v>
      </c>
      <c r="AN527">
        <v>0</v>
      </c>
      <c r="AO527">
        <v>1.11012720664588</v>
      </c>
      <c r="AP527">
        <v>2629.6522938011399</v>
      </c>
      <c r="AQ527" s="1">
        <v>2963.1707149061199</v>
      </c>
      <c r="AR527" s="1">
        <v>8569.3370008567199</v>
      </c>
      <c r="AS527" s="1">
        <v>1597.99145691884</v>
      </c>
      <c r="AT527">
        <v>177.485458606366</v>
      </c>
      <c r="AU527">
        <v>15937.6369250892</v>
      </c>
      <c r="AV527" s="1">
        <v>8209.6525455067003</v>
      </c>
      <c r="AW527" s="1">
        <v>0.40802378439999998</v>
      </c>
      <c r="AX527">
        <v>8764.1896317318005</v>
      </c>
      <c r="AY527" s="1">
        <v>0.43558455130000001</v>
      </c>
      <c r="AZ527">
        <v>1794.8500633377</v>
      </c>
      <c r="BA527">
        <v>8.9204934200000002E-2</v>
      </c>
      <c r="BB527">
        <v>1351.8322482002</v>
      </c>
      <c r="BC527" s="1">
        <v>6.7186730099999994E-2</v>
      </c>
      <c r="BD527">
        <v>20120.524488776398</v>
      </c>
      <c r="BE527" s="1">
        <v>0.50930629356742296</v>
      </c>
      <c r="BF527">
        <v>0.26577332682702498</v>
      </c>
      <c r="BG527">
        <v>0.15771539049813099</v>
      </c>
      <c r="BH527">
        <v>4.8330383286572499E-2</v>
      </c>
      <c r="BI527">
        <v>1.8874605820848302E-2</v>
      </c>
    </row>
    <row r="528" spans="1:61" x14ac:dyDescent="0.25">
      <c r="A528" t="s">
        <v>1498</v>
      </c>
      <c r="B528" t="s">
        <v>873</v>
      </c>
      <c r="C528">
        <v>36</v>
      </c>
      <c r="D528">
        <v>158.917841388889</v>
      </c>
      <c r="E528">
        <v>5721.0422900000003</v>
      </c>
      <c r="F528">
        <v>4.2083280538212801E-2</v>
      </c>
      <c r="G528">
        <v>3.4528390837145498E-2</v>
      </c>
      <c r="H528" t="e">
        <v>#N/A</v>
      </c>
      <c r="I528">
        <v>4.20134375313303E-2</v>
      </c>
      <c r="J528">
        <v>0.82067830062098701</v>
      </c>
      <c r="K528">
        <v>6.0520940472368202E-2</v>
      </c>
      <c r="L528">
        <v>0.15902033410257199</v>
      </c>
      <c r="M528">
        <v>1.6459989534548199E-2</v>
      </c>
      <c r="N528">
        <v>0.13784883789629801</v>
      </c>
      <c r="O528">
        <v>68576.531947307099</v>
      </c>
      <c r="P528" s="1">
        <v>0.17302052785923799</v>
      </c>
      <c r="Q528">
        <v>0.18475073313783</v>
      </c>
      <c r="R528">
        <v>0.64222873900293298</v>
      </c>
      <c r="S528">
        <v>27.5</v>
      </c>
      <c r="T528">
        <v>103671.272727273</v>
      </c>
      <c r="U528" s="1">
        <v>208.03790145454499</v>
      </c>
      <c r="V528">
        <v>419531.07464269397</v>
      </c>
      <c r="W528" s="1">
        <v>0.70671097736012101</v>
      </c>
      <c r="X528">
        <v>0.25685138037458899</v>
      </c>
      <c r="Y528">
        <v>3.6437642265289998E-2</v>
      </c>
      <c r="Z528">
        <v>0.29328902263987899</v>
      </c>
      <c r="AA528">
        <v>419.53107464269402</v>
      </c>
      <c r="AB528">
        <v>11437.3540140358</v>
      </c>
      <c r="AC528" s="1">
        <v>1072.90868321828</v>
      </c>
      <c r="AD528">
        <v>297774.02346811898</v>
      </c>
      <c r="AE528" s="1">
        <v>521</v>
      </c>
      <c r="AF528">
        <v>52932</v>
      </c>
      <c r="AG528" s="1">
        <v>121292.966049825</v>
      </c>
      <c r="AH528" s="1">
        <v>42.196572241649797</v>
      </c>
      <c r="AI528">
        <v>26.699999687539801</v>
      </c>
      <c r="AJ528">
        <v>26.690558426148701</v>
      </c>
      <c r="AK528">
        <v>1</v>
      </c>
      <c r="AL528">
        <v>1</v>
      </c>
      <c r="AM528">
        <v>1</v>
      </c>
      <c r="AN528">
        <v>0</v>
      </c>
      <c r="AO528" s="1">
        <v>0.69189657185544895</v>
      </c>
      <c r="AP528">
        <v>1382.1191278066899</v>
      </c>
      <c r="AQ528" s="1">
        <v>2565.3129370592401</v>
      </c>
      <c r="AR528" s="1">
        <v>7341.2788686097902</v>
      </c>
      <c r="AS528" s="1">
        <v>1000.12193232712</v>
      </c>
      <c r="AT528">
        <v>776.62649300220403</v>
      </c>
      <c r="AU528">
        <v>13065.459358805099</v>
      </c>
      <c r="AV528" s="1">
        <v>2481.8249078335002</v>
      </c>
      <c r="AW528" s="1">
        <v>0.1778104348</v>
      </c>
      <c r="AX528">
        <v>9684.9901086075006</v>
      </c>
      <c r="AY528" s="1">
        <v>0.69388146490000002</v>
      </c>
      <c r="AZ528">
        <v>1101.4482035460001</v>
      </c>
      <c r="BA528">
        <v>7.8913296199999997E-2</v>
      </c>
      <c r="BB528">
        <v>689.43791298819997</v>
      </c>
      <c r="BC528" s="1">
        <v>4.9394804100000002E-2</v>
      </c>
      <c r="BD528">
        <v>13957.7011329752</v>
      </c>
      <c r="BE528" s="1">
        <v>0.54065137014692599</v>
      </c>
      <c r="BF528">
        <v>0.25217871509663697</v>
      </c>
      <c r="BG528">
        <v>0.15228951132607499</v>
      </c>
      <c r="BH528">
        <v>4.0582870854604901E-2</v>
      </c>
      <c r="BI528">
        <v>1.42975325757559E-2</v>
      </c>
    </row>
    <row r="529" spans="1:61" x14ac:dyDescent="0.25">
      <c r="A529" t="s">
        <v>1517</v>
      </c>
      <c r="B529" t="s">
        <v>892</v>
      </c>
      <c r="C529">
        <v>27</v>
      </c>
      <c r="D529">
        <v>121.693836777778</v>
      </c>
      <c r="E529">
        <v>3285.7335929999999</v>
      </c>
      <c r="F529">
        <v>1.07779149299273E-2</v>
      </c>
      <c r="G529">
        <v>5.66952876230038E-3</v>
      </c>
      <c r="H529" t="e">
        <v>#N/A</v>
      </c>
      <c r="I529">
        <v>2.9360800764540701E-2</v>
      </c>
      <c r="J529">
        <v>0.91694206733630101</v>
      </c>
      <c r="K529">
        <v>3.7249688206930802E-2</v>
      </c>
      <c r="L529">
        <v>0.23649371810952799</v>
      </c>
      <c r="M529">
        <v>1.48990194547388E-2</v>
      </c>
      <c r="N529">
        <v>0.119670143539495</v>
      </c>
      <c r="O529">
        <v>67120.406254566697</v>
      </c>
      <c r="P529" s="1">
        <v>0.14054054054054099</v>
      </c>
      <c r="Q529">
        <v>0.108108108108108</v>
      </c>
      <c r="R529">
        <v>0.751351351351351</v>
      </c>
      <c r="S529">
        <v>17</v>
      </c>
      <c r="T529">
        <v>118205.882352941</v>
      </c>
      <c r="U529" s="1">
        <v>193.27844664705901</v>
      </c>
      <c r="V529">
        <v>254096.15124569801</v>
      </c>
      <c r="W529" s="1">
        <v>0.88089632068214396</v>
      </c>
      <c r="X529">
        <v>9.3279556813713901E-2</v>
      </c>
      <c r="Y529">
        <v>2.5824122504142E-2</v>
      </c>
      <c r="Z529">
        <v>0.119103679317856</v>
      </c>
      <c r="AA529">
        <v>254.096151245698</v>
      </c>
      <c r="AB529">
        <v>7851.5062983074904</v>
      </c>
      <c r="AC529" s="1">
        <v>736.51426127656805</v>
      </c>
      <c r="AD529">
        <v>177478.295695913</v>
      </c>
      <c r="AE529" s="1">
        <v>251</v>
      </c>
      <c r="AF529">
        <v>49347</v>
      </c>
      <c r="AG529" s="1">
        <v>92619.370872227199</v>
      </c>
      <c r="AH529" s="1">
        <v>76.599926902890303</v>
      </c>
      <c r="AI529">
        <v>28.789898238572601</v>
      </c>
      <c r="AJ529">
        <v>38.172391362018601</v>
      </c>
      <c r="AK529">
        <v>1.5</v>
      </c>
      <c r="AL529">
        <v>0.76873800000000003</v>
      </c>
      <c r="AM529">
        <v>1.0823590000000001</v>
      </c>
      <c r="AN529">
        <v>0</v>
      </c>
      <c r="AO529" s="1">
        <v>0.95380962048971096</v>
      </c>
      <c r="AP529">
        <v>1275.2687554848901</v>
      </c>
      <c r="AQ529" s="1">
        <v>2297.4484316324802</v>
      </c>
      <c r="AR529" s="1">
        <v>7638.2732195537301</v>
      </c>
      <c r="AS529" s="1">
        <v>781.24976579621398</v>
      </c>
      <c r="AT529">
        <v>591.65346641053804</v>
      </c>
      <c r="AU529">
        <v>12583.8936388779</v>
      </c>
      <c r="AV529" s="1">
        <v>6184.4100979681998</v>
      </c>
      <c r="AW529" s="1">
        <v>0.4408038326</v>
      </c>
      <c r="AX529">
        <v>6393.4769785012004</v>
      </c>
      <c r="AY529" s="1">
        <v>0.45570541260000003</v>
      </c>
      <c r="AZ529">
        <v>861.67337717509997</v>
      </c>
      <c r="BA529">
        <v>6.1417163699999999E-2</v>
      </c>
      <c r="BB529">
        <v>590.2860242941</v>
      </c>
      <c r="BC529" s="1">
        <v>4.2073591100000002E-2</v>
      </c>
      <c r="BD529">
        <v>14029.846477938599</v>
      </c>
      <c r="BE529" s="1">
        <v>0.56193995154582099</v>
      </c>
      <c r="BF529">
        <v>0.243114791616828</v>
      </c>
      <c r="BG529">
        <v>0.143370736137792</v>
      </c>
      <c r="BH529">
        <v>4.0875804668317903E-2</v>
      </c>
      <c r="BI529">
        <v>1.06987160312411E-2</v>
      </c>
    </row>
    <row r="530" spans="1:61" x14ac:dyDescent="0.25">
      <c r="A530" t="s">
        <v>1546</v>
      </c>
      <c r="B530" t="s">
        <v>921</v>
      </c>
      <c r="C530">
        <v>37</v>
      </c>
      <c r="D530">
        <v>71.980048891891897</v>
      </c>
      <c r="E530">
        <v>2663.2618090000001</v>
      </c>
      <c r="F530">
        <v>4.1641697371036599E-3</v>
      </c>
      <c r="G530">
        <v>1.0565205981039801E-2</v>
      </c>
      <c r="H530" t="e">
        <v>#N/A</v>
      </c>
      <c r="I530">
        <v>1.17309422852457E-2</v>
      </c>
      <c r="J530">
        <v>0.93872780243488196</v>
      </c>
      <c r="K530">
        <v>3.4447405754843202E-2</v>
      </c>
      <c r="L530">
        <v>1</v>
      </c>
      <c r="M530">
        <v>5.8683592330686296E-3</v>
      </c>
      <c r="N530">
        <v>0.17757271136089101</v>
      </c>
      <c r="O530">
        <v>66493.959971408098</v>
      </c>
      <c r="P530" s="1">
        <v>0.14772727272727301</v>
      </c>
      <c r="Q530">
        <v>0.125</v>
      </c>
      <c r="R530">
        <v>0.72727272727272696</v>
      </c>
      <c r="S530">
        <v>17</v>
      </c>
      <c r="T530">
        <v>115930.705882353</v>
      </c>
      <c r="U530" s="1">
        <v>156.662459352941</v>
      </c>
      <c r="V530">
        <v>238981.58185168501</v>
      </c>
      <c r="W530" s="1">
        <v>0.834301312180178</v>
      </c>
      <c r="X530">
        <v>0.121513750550458</v>
      </c>
      <c r="Y530">
        <v>4.4184937269364802E-2</v>
      </c>
      <c r="Z530">
        <v>0.165698687819822</v>
      </c>
      <c r="AA530">
        <v>238.98158185168501</v>
      </c>
      <c r="AB530">
        <v>6786.4574706556796</v>
      </c>
      <c r="AC530" s="1">
        <v>751.19453642869405</v>
      </c>
      <c r="AD530">
        <v>173403.85388778499</v>
      </c>
      <c r="AE530" s="1">
        <v>231</v>
      </c>
      <c r="AF530">
        <v>45445</v>
      </c>
      <c r="AG530" s="1">
        <v>71674.795437179302</v>
      </c>
      <c r="AH530" s="1">
        <v>54.299969312729601</v>
      </c>
      <c r="AI530">
        <v>27.199998553694599</v>
      </c>
      <c r="AJ530">
        <v>27.199989345734998</v>
      </c>
      <c r="AK530">
        <v>1.3</v>
      </c>
      <c r="AL530">
        <v>0.70233800000000002</v>
      </c>
      <c r="AM530">
        <v>0.82308499999999996</v>
      </c>
      <c r="AN530">
        <v>0</v>
      </c>
      <c r="AO530">
        <v>0.99287299273060603</v>
      </c>
      <c r="AP530">
        <v>1505.10265136311</v>
      </c>
      <c r="AQ530" s="1">
        <v>2472.5522619469998</v>
      </c>
      <c r="AR530" s="1">
        <v>7854.1228501504902</v>
      </c>
      <c r="AS530" s="1">
        <v>818.03410113030998</v>
      </c>
      <c r="AT530">
        <v>834.89422725394502</v>
      </c>
      <c r="AU530" s="1">
        <v>13484.706091844801</v>
      </c>
      <c r="AV530" s="1">
        <v>7102.9181202809996</v>
      </c>
      <c r="AW530" s="1">
        <v>0.48583125529999999</v>
      </c>
      <c r="AX530">
        <v>5691.0290837643997</v>
      </c>
      <c r="AY530" s="1">
        <v>0.38925970380000002</v>
      </c>
      <c r="AZ530">
        <v>829.35809193499995</v>
      </c>
      <c r="BA530">
        <v>5.6727119200000002E-2</v>
      </c>
      <c r="BB530">
        <v>996.8288420655</v>
      </c>
      <c r="BC530" s="1">
        <v>6.8181921800000003E-2</v>
      </c>
      <c r="BD530">
        <v>14620.1341380459</v>
      </c>
      <c r="BE530" s="1">
        <v>0.57900967279585802</v>
      </c>
      <c r="BF530">
        <v>0.25885670115453302</v>
      </c>
      <c r="BG530">
        <v>0.11984341281385701</v>
      </c>
      <c r="BH530">
        <v>2.9214052003171901E-2</v>
      </c>
      <c r="BI530">
        <v>1.30761612325811E-2</v>
      </c>
    </row>
    <row r="531" spans="1:61" x14ac:dyDescent="0.25">
      <c r="A531" t="s">
        <v>1567</v>
      </c>
      <c r="B531" t="s">
        <v>943</v>
      </c>
      <c r="C531">
        <v>91</v>
      </c>
      <c r="D531">
        <v>20.192878967033</v>
      </c>
      <c r="E531">
        <v>1837.5519859999999</v>
      </c>
      <c r="F531" t="e">
        <v>#N/A</v>
      </c>
      <c r="G531">
        <v>1.54542639464817E-2</v>
      </c>
      <c r="H531" t="e">
        <v>#N/A</v>
      </c>
      <c r="I531">
        <v>2.5454273269072802E-2</v>
      </c>
      <c r="J531">
        <v>0.88453431414481798</v>
      </c>
      <c r="K531">
        <v>7.0696051516848393E-2</v>
      </c>
      <c r="L531">
        <v>1</v>
      </c>
      <c r="M531">
        <v>8.3788264117401895E-3</v>
      </c>
      <c r="N531">
        <v>0.127505414301782</v>
      </c>
      <c r="O531">
        <v>61657.097127223002</v>
      </c>
      <c r="P531" s="1">
        <v>0.19083969465648901</v>
      </c>
      <c r="Q531">
        <v>0.17557251908396901</v>
      </c>
      <c r="R531">
        <v>0.63358778625954204</v>
      </c>
      <c r="S531">
        <v>11</v>
      </c>
      <c r="T531">
        <v>103067.636363636</v>
      </c>
      <c r="U531" s="1">
        <v>167.05018054545499</v>
      </c>
      <c r="V531">
        <v>354827.61574507097</v>
      </c>
      <c r="W531" s="1">
        <v>0.72336491633717404</v>
      </c>
      <c r="X531">
        <v>0.19356048063923301</v>
      </c>
      <c r="Y531">
        <v>8.3074603023593693E-2</v>
      </c>
      <c r="Z531">
        <v>0.27663508366282602</v>
      </c>
      <c r="AA531">
        <v>354.827615745071</v>
      </c>
      <c r="AB531">
        <v>8310.6731762417694</v>
      </c>
      <c r="AC531" s="1">
        <v>667.75240066595904</v>
      </c>
      <c r="AD531">
        <v>279329.99283551</v>
      </c>
      <c r="AE531" s="1">
        <v>501</v>
      </c>
      <c r="AF531">
        <v>42896</v>
      </c>
      <c r="AG531" s="1">
        <v>74837.947117407806</v>
      </c>
      <c r="AH531" s="1">
        <v>54.899990436773599</v>
      </c>
      <c r="AI531">
        <v>19.999998303806102</v>
      </c>
      <c r="AJ531">
        <v>22.698994597484798</v>
      </c>
      <c r="AK531">
        <v>2</v>
      </c>
      <c r="AL531">
        <v>0.82474999999999998</v>
      </c>
      <c r="AM531">
        <v>1.1408959999999999</v>
      </c>
      <c r="AN531">
        <v>0</v>
      </c>
      <c r="AO531">
        <v>0.84546614282402099</v>
      </c>
      <c r="AP531">
        <v>1852.92831764271</v>
      </c>
      <c r="AQ531" s="1">
        <v>4983.1016753612503</v>
      </c>
      <c r="AR531" s="1">
        <v>8291.8417634362195</v>
      </c>
      <c r="AS531" s="1">
        <v>704.13602981461497</v>
      </c>
      <c r="AT531">
        <v>623.17979503410902</v>
      </c>
      <c r="AU531">
        <v>16455.187581288901</v>
      </c>
      <c r="AV531" s="1">
        <v>7115.2858756813002</v>
      </c>
      <c r="AW531" s="1">
        <v>0.40040988529999999</v>
      </c>
      <c r="AX531">
        <v>8435.9352221923</v>
      </c>
      <c r="AY531" s="1">
        <v>0.47472890249999999</v>
      </c>
      <c r="AZ531">
        <v>1081.3220784225</v>
      </c>
      <c r="BA531">
        <v>6.0850970300000001E-2</v>
      </c>
      <c r="BB531">
        <v>1137.4623522465999</v>
      </c>
      <c r="BC531" s="1">
        <v>6.4010241900000001E-2</v>
      </c>
      <c r="BD531">
        <v>17770.005528542701</v>
      </c>
      <c r="BE531" s="1">
        <v>0.51709364439199501</v>
      </c>
      <c r="BF531">
        <v>0.26557406954677898</v>
      </c>
      <c r="BG531">
        <v>0.15507173151231801</v>
      </c>
      <c r="BH531">
        <v>4.04854438599919E-2</v>
      </c>
      <c r="BI531">
        <v>2.17751106889164E-2</v>
      </c>
    </row>
    <row r="532" spans="1:61" x14ac:dyDescent="0.25">
      <c r="A532" t="s">
        <v>1591</v>
      </c>
      <c r="B532" t="s">
        <v>967</v>
      </c>
      <c r="C532">
        <v>81</v>
      </c>
      <c r="D532">
        <v>20.048648765432102</v>
      </c>
      <c r="E532">
        <v>1623.94055</v>
      </c>
      <c r="F532" t="e">
        <v>#N/A</v>
      </c>
      <c r="G532" t="e">
        <v>#N/A</v>
      </c>
      <c r="H532" t="e">
        <v>#N/A</v>
      </c>
      <c r="I532">
        <v>1.7077846856791899E-2</v>
      </c>
      <c r="J532">
        <v>0.93842266255347995</v>
      </c>
      <c r="K532">
        <v>3.8161976556838E-2</v>
      </c>
      <c r="L532">
        <v>1</v>
      </c>
      <c r="M532" t="e">
        <v>#N/A</v>
      </c>
      <c r="N532">
        <v>0.14607024706444699</v>
      </c>
      <c r="O532">
        <v>66757.775305895397</v>
      </c>
      <c r="P532" s="1">
        <v>0.223214285714286</v>
      </c>
      <c r="Q532">
        <v>7.1428571428571397E-2</v>
      </c>
      <c r="R532">
        <v>0.70535714285714302</v>
      </c>
      <c r="S532">
        <v>8.8800000000000008</v>
      </c>
      <c r="T532">
        <v>106675.900900901</v>
      </c>
      <c r="U532" s="1">
        <v>182.87618806306301</v>
      </c>
      <c r="V532">
        <v>220902.292266795</v>
      </c>
      <c r="W532" s="1">
        <v>0.72709410326405299</v>
      </c>
      <c r="X532">
        <v>0.154275533511503</v>
      </c>
      <c r="Y532">
        <v>0.11863036322444299</v>
      </c>
      <c r="Z532">
        <v>0.27290589673594701</v>
      </c>
      <c r="AA532">
        <v>220.902292266795</v>
      </c>
      <c r="AB532">
        <v>5752.1243619417</v>
      </c>
      <c r="AC532" s="1">
        <v>594.137858063831</v>
      </c>
      <c r="AD532">
        <v>172374.049638511</v>
      </c>
      <c r="AE532" s="1">
        <v>225</v>
      </c>
      <c r="AF532">
        <v>40357.5</v>
      </c>
      <c r="AG532" s="1">
        <v>66169.6348210992</v>
      </c>
      <c r="AH532" s="1">
        <v>36.822269108877101</v>
      </c>
      <c r="AI532">
        <v>24.6064345004215</v>
      </c>
      <c r="AJ532">
        <v>24.5002674202618</v>
      </c>
      <c r="AK532">
        <v>0.5</v>
      </c>
      <c r="AL532">
        <v>0.30165399999999998</v>
      </c>
      <c r="AM532">
        <v>0.34225</v>
      </c>
      <c r="AN532">
        <v>0</v>
      </c>
      <c r="AO532">
        <v>0.90925605850616897</v>
      </c>
      <c r="AP532">
        <v>2094.0211019424301</v>
      </c>
      <c r="AQ532" s="1">
        <v>3052.1775935701598</v>
      </c>
      <c r="AR532" s="1">
        <v>8310.7265287513092</v>
      </c>
      <c r="AS532" s="1">
        <v>753.65840824653401</v>
      </c>
      <c r="AT532" s="1">
        <v>262.11433663627702</v>
      </c>
      <c r="AU532">
        <v>14472.6979691467</v>
      </c>
      <c r="AV532" s="1">
        <v>8894.0614234667992</v>
      </c>
      <c r="AW532" s="1">
        <v>0.52266469719999997</v>
      </c>
      <c r="AX532">
        <v>5476.6633279240996</v>
      </c>
      <c r="AY532" s="1">
        <v>0.32183930869999999</v>
      </c>
      <c r="AZ532">
        <v>863.7302464869</v>
      </c>
      <c r="BA532">
        <v>5.0757610799999998E-2</v>
      </c>
      <c r="BB532">
        <v>1782.3082748588999</v>
      </c>
      <c r="BC532" s="1">
        <v>0.1047383833</v>
      </c>
      <c r="BD532">
        <v>17016.763272736702</v>
      </c>
      <c r="BE532" s="1">
        <v>0.51719511095074899</v>
      </c>
      <c r="BF532">
        <v>0.24421717797050199</v>
      </c>
      <c r="BG532">
        <v>0.17477503911692099</v>
      </c>
      <c r="BH532">
        <v>3.5882615623857403E-2</v>
      </c>
      <c r="BI532">
        <v>2.7930056337970199E-2</v>
      </c>
    </row>
    <row r="533" spans="1:61" x14ac:dyDescent="0.25">
      <c r="A533" t="s">
        <v>1642</v>
      </c>
      <c r="B533" t="s">
        <v>1019</v>
      </c>
      <c r="C533">
        <v>32</v>
      </c>
      <c r="D533">
        <v>50.870139156249998</v>
      </c>
      <c r="E533">
        <v>1627.8444529999999</v>
      </c>
      <c r="F533">
        <v>6.2517184880072803E-3</v>
      </c>
      <c r="G533">
        <v>9.3775777320109204E-3</v>
      </c>
      <c r="H533" t="e">
        <v>#N/A</v>
      </c>
      <c r="I533">
        <v>2.1255842859224799E-2</v>
      </c>
      <c r="J533">
        <v>0.92570275198672303</v>
      </c>
      <c r="K533">
        <v>3.4286249690030399E-2</v>
      </c>
      <c r="L533">
        <v>0.35700995516400003</v>
      </c>
      <c r="M533" t="e">
        <v>#N/A</v>
      </c>
      <c r="N533">
        <v>0.14609779160120001</v>
      </c>
      <c r="O533">
        <v>61189.0549222798</v>
      </c>
      <c r="P533" s="1">
        <v>0.23770491803278701</v>
      </c>
      <c r="Q533">
        <v>0.17213114754098399</v>
      </c>
      <c r="R533">
        <v>0.59016393442622905</v>
      </c>
      <c r="S533">
        <v>19.25</v>
      </c>
      <c r="T533">
        <v>80128.311688311704</v>
      </c>
      <c r="U533" s="1">
        <v>84.563348207792203</v>
      </c>
      <c r="V533">
        <v>317482.73555716698</v>
      </c>
      <c r="W533" s="1">
        <v>0.840395910694964</v>
      </c>
      <c r="X533">
        <v>9.9548461007648595E-2</v>
      </c>
      <c r="Y533">
        <v>6.0055628297387802E-2</v>
      </c>
      <c r="Z533">
        <v>0.159604089305036</v>
      </c>
      <c r="AA533">
        <v>317.48273555716702</v>
      </c>
      <c r="AB533">
        <v>7736.8190657218802</v>
      </c>
      <c r="AC533" s="1">
        <v>952.34226903127797</v>
      </c>
      <c r="AD533">
        <v>227623.8285258</v>
      </c>
      <c r="AE533" s="1">
        <v>414</v>
      </c>
      <c r="AF533">
        <v>47563</v>
      </c>
      <c r="AG533" s="1">
        <v>74065.669825511402</v>
      </c>
      <c r="AH533" s="1">
        <v>45.799951671365299</v>
      </c>
      <c r="AI533">
        <v>22.999995947754801</v>
      </c>
      <c r="AJ533">
        <v>22.999971427399601</v>
      </c>
      <c r="AK533">
        <v>1.5</v>
      </c>
      <c r="AL533">
        <v>1.5</v>
      </c>
      <c r="AM533">
        <v>1.5</v>
      </c>
      <c r="AN533">
        <v>2473.2275203446602</v>
      </c>
      <c r="AO533" s="1">
        <v>1.2275863274707799</v>
      </c>
      <c r="AP533">
        <v>2320.77157190153</v>
      </c>
      <c r="AQ533" s="1">
        <v>3317.5810195177201</v>
      </c>
      <c r="AR533" s="1">
        <v>9153.5187606773106</v>
      </c>
      <c r="AS533" s="1">
        <v>776.83021720503405</v>
      </c>
      <c r="AT533">
        <v>266.05900778899598</v>
      </c>
      <c r="AU533">
        <v>15834.760577090599</v>
      </c>
      <c r="AV533" s="1">
        <v>6665.9403566001001</v>
      </c>
      <c r="AW533" s="1">
        <v>0.36273178140000001</v>
      </c>
      <c r="AX533">
        <v>9196.3060848574005</v>
      </c>
      <c r="AY533" s="1">
        <v>0.50042339260000002</v>
      </c>
      <c r="AZ533">
        <v>1588.1312869984999</v>
      </c>
      <c r="BA533">
        <v>8.6419268699999996E-2</v>
      </c>
      <c r="BB533">
        <v>926.67302619810005</v>
      </c>
      <c r="BC533" s="1">
        <v>5.04255573E-2</v>
      </c>
      <c r="BD533">
        <v>18377.050754654101</v>
      </c>
      <c r="BE533" s="1">
        <v>0.52894591410179803</v>
      </c>
      <c r="BF533">
        <v>0.233743644404874</v>
      </c>
      <c r="BG533">
        <v>0.15519089171351899</v>
      </c>
      <c r="BH533">
        <v>6.4253551450596497E-2</v>
      </c>
      <c r="BI533">
        <v>1.78659983292122E-2</v>
      </c>
    </row>
    <row r="534" spans="1:61" x14ac:dyDescent="0.25">
      <c r="A534" t="s">
        <v>1658</v>
      </c>
      <c r="B534" t="s">
        <v>1039</v>
      </c>
      <c r="C534">
        <v>35</v>
      </c>
      <c r="D534">
        <v>24.132851771428601</v>
      </c>
      <c r="E534">
        <v>844.649812</v>
      </c>
      <c r="F534" t="e">
        <v>#N/A</v>
      </c>
      <c r="G534">
        <v>1.2911329773767299E-2</v>
      </c>
      <c r="H534" t="e">
        <v>#N/A</v>
      </c>
      <c r="I534" t="e">
        <v>#N/A</v>
      </c>
      <c r="J534">
        <v>0.93726449376012599</v>
      </c>
      <c r="K534">
        <v>3.4659750042682902E-2</v>
      </c>
      <c r="L534">
        <v>0.99531768005323995</v>
      </c>
      <c r="M534" t="e">
        <v>#N/A</v>
      </c>
      <c r="N534">
        <v>0.12840669145806999</v>
      </c>
      <c r="O534">
        <v>58266.572533849103</v>
      </c>
      <c r="P534" s="1">
        <v>0.36363636363636398</v>
      </c>
      <c r="Q534">
        <v>0.15151515151515199</v>
      </c>
      <c r="R534">
        <v>0.48484848484848497</v>
      </c>
      <c r="S534">
        <v>7</v>
      </c>
      <c r="T534">
        <v>94914.857142857101</v>
      </c>
      <c r="U534" s="1">
        <v>120.664258857143</v>
      </c>
      <c r="V534">
        <v>234089.36720393199</v>
      </c>
      <c r="W534" s="1">
        <v>0.82542584459088697</v>
      </c>
      <c r="X534">
        <v>0.102202044329168</v>
      </c>
      <c r="Y534">
        <v>7.2372111079945303E-2</v>
      </c>
      <c r="Z534">
        <v>0.174574155409113</v>
      </c>
      <c r="AA534">
        <v>234.089367203932</v>
      </c>
      <c r="AB534">
        <v>5301.4029440167596</v>
      </c>
      <c r="AC534" s="1">
        <v>574.34964538889903</v>
      </c>
      <c r="AD534">
        <v>156846.723538483</v>
      </c>
      <c r="AE534" s="1">
        <v>160</v>
      </c>
      <c r="AF534">
        <v>43887</v>
      </c>
      <c r="AG534" s="1">
        <v>67826.980014803805</v>
      </c>
      <c r="AH534" s="1">
        <v>56.580689841205299</v>
      </c>
      <c r="AI534">
        <v>19.999409335875399</v>
      </c>
      <c r="AJ534">
        <v>19.999851542106398</v>
      </c>
      <c r="AK534">
        <v>1.1000000000000001</v>
      </c>
      <c r="AL534">
        <v>0.837951</v>
      </c>
      <c r="AM534">
        <v>0.83872100000000005</v>
      </c>
      <c r="AN534">
        <v>0</v>
      </c>
      <c r="AO534">
        <v>0.83243233149094698</v>
      </c>
      <c r="AP534">
        <v>1849.96607801293</v>
      </c>
      <c r="AQ534" s="1">
        <v>2767.5254842772601</v>
      </c>
      <c r="AR534" s="1">
        <v>7851.8055835428204</v>
      </c>
      <c r="AS534" s="1">
        <v>719.77843523157003</v>
      </c>
      <c r="AT534">
        <v>727.69121743437995</v>
      </c>
      <c r="AU534">
        <v>13916.766798499</v>
      </c>
      <c r="AV534" s="1">
        <v>10396.9521331952</v>
      </c>
      <c r="AW534" s="1">
        <v>0.62805722730000002</v>
      </c>
      <c r="AX534">
        <v>4197.7168689207001</v>
      </c>
      <c r="AY534" s="1">
        <v>0.25357493079999999</v>
      </c>
      <c r="AZ534">
        <v>834.23987927029998</v>
      </c>
      <c r="BA534" s="1">
        <v>5.0394613599999999E-2</v>
      </c>
      <c r="BB534">
        <v>1125.2388649416</v>
      </c>
      <c r="BC534" s="1">
        <v>6.7973228400000002E-2</v>
      </c>
      <c r="BD534">
        <v>16554.147746327799</v>
      </c>
      <c r="BE534" s="1">
        <v>0.47254168473668801</v>
      </c>
      <c r="BF534">
        <v>0.291475047136665</v>
      </c>
      <c r="BG534">
        <v>0.17001289531687799</v>
      </c>
      <c r="BH534">
        <v>5.3688685078804997E-2</v>
      </c>
      <c r="BI534">
        <v>1.22816877309645E-2</v>
      </c>
    </row>
    <row r="535" spans="1:61" x14ac:dyDescent="0.25">
      <c r="A535" t="s">
        <v>1673</v>
      </c>
      <c r="B535" t="s">
        <v>1054</v>
      </c>
      <c r="C535">
        <v>24</v>
      </c>
      <c r="D535">
        <v>165.28925216666701</v>
      </c>
      <c r="E535">
        <v>3966.9420519999999</v>
      </c>
      <c r="F535">
        <v>6.9385366029222403E-3</v>
      </c>
      <c r="G535">
        <v>3.6947226447123699E-2</v>
      </c>
      <c r="H535" t="e">
        <v>#N/A</v>
      </c>
      <c r="I535">
        <v>3.7063364964069902E-2</v>
      </c>
      <c r="J535">
        <v>0.84870777805050601</v>
      </c>
      <c r="K535">
        <v>6.9228366673367805E-2</v>
      </c>
      <c r="L535">
        <v>0.42509249440937902</v>
      </c>
      <c r="M535">
        <v>9.4949510986698602E-3</v>
      </c>
      <c r="N535">
        <v>0.14000121328083501</v>
      </c>
      <c r="O535">
        <v>76419.021282273694</v>
      </c>
      <c r="P535" s="1">
        <v>0.151394422310757</v>
      </c>
      <c r="Q535">
        <v>9.9601593625498003E-2</v>
      </c>
      <c r="R535">
        <v>0.74900398406374502</v>
      </c>
      <c r="S535">
        <v>23.54</v>
      </c>
      <c r="T535">
        <v>110061.08751062</v>
      </c>
      <c r="U535" s="1">
        <v>168.519203568394</v>
      </c>
      <c r="V535">
        <v>272276.05189126701</v>
      </c>
      <c r="W535" s="1">
        <v>0.71634097004719899</v>
      </c>
      <c r="X535">
        <v>0.21530840216286001</v>
      </c>
      <c r="Y535">
        <v>6.8350627789941401E-2</v>
      </c>
      <c r="Z535">
        <v>0.28365902995280101</v>
      </c>
      <c r="AA535">
        <v>272.276051891267</v>
      </c>
      <c r="AB535">
        <v>7780.9450189568797</v>
      </c>
      <c r="AC535" s="1">
        <v>830.06021182988502</v>
      </c>
      <c r="AD535">
        <v>196598.79624595999</v>
      </c>
      <c r="AE535" s="1">
        <v>315</v>
      </c>
      <c r="AF535">
        <v>43394</v>
      </c>
      <c r="AG535" s="1">
        <v>66880.100830521696</v>
      </c>
      <c r="AH535" s="1">
        <v>41.899993146021998</v>
      </c>
      <c r="AI535">
        <v>27.599999514037499</v>
      </c>
      <c r="AJ535">
        <v>27.5999964223566</v>
      </c>
      <c r="AK535">
        <v>3</v>
      </c>
      <c r="AL535">
        <v>2.4990510000000001</v>
      </c>
      <c r="AM535">
        <v>2.6139239999999999</v>
      </c>
      <c r="AN535">
        <v>0</v>
      </c>
      <c r="AO535">
        <v>0.97932673832113204</v>
      </c>
      <c r="AP535">
        <v>2011.08551257456</v>
      </c>
      <c r="AQ535" s="1">
        <v>2551.5617993201799</v>
      </c>
      <c r="AR535" s="1">
        <v>8134.7188481693702</v>
      </c>
      <c r="AS535" s="1">
        <v>1074.36068491378</v>
      </c>
      <c r="AT535">
        <v>315.31486812855502</v>
      </c>
      <c r="AU535">
        <v>14087.0417131064</v>
      </c>
      <c r="AV535" s="1">
        <v>6483.4532360506</v>
      </c>
      <c r="AW535" s="1">
        <v>0.4369034276</v>
      </c>
      <c r="AX535">
        <v>6397.9937584628997</v>
      </c>
      <c r="AY535" s="1">
        <v>0.43114453069999997</v>
      </c>
      <c r="AZ535">
        <v>987.49065430799999</v>
      </c>
      <c r="BA535">
        <v>6.6544484200000004E-2</v>
      </c>
      <c r="BB535">
        <v>970.61916470920005</v>
      </c>
      <c r="BC535" s="1">
        <v>6.5407557399999997E-2</v>
      </c>
      <c r="BD535">
        <v>14839.5568135307</v>
      </c>
      <c r="BE535" s="1">
        <v>0.607008550417941</v>
      </c>
      <c r="BF535">
        <v>0.226422011491928</v>
      </c>
      <c r="BG535">
        <v>0.115015616567764</v>
      </c>
      <c r="BH535">
        <v>3.99210735784667E-2</v>
      </c>
      <c r="BI535">
        <v>1.1632747943899201E-2</v>
      </c>
    </row>
    <row r="536" spans="1:61" x14ac:dyDescent="0.25">
      <c r="A536" t="s">
        <v>1679</v>
      </c>
      <c r="B536" t="s">
        <v>1060</v>
      </c>
      <c r="C536">
        <v>29</v>
      </c>
      <c r="D536">
        <v>195.58415155172401</v>
      </c>
      <c r="E536">
        <v>5671.9403949999996</v>
      </c>
      <c r="F536">
        <v>1.1276379913231001E-2</v>
      </c>
      <c r="G536">
        <v>0.155622076996138</v>
      </c>
      <c r="H536">
        <v>2.3122258525059901E-3</v>
      </c>
      <c r="I536">
        <v>2.9017482830117802E-2</v>
      </c>
      <c r="J536">
        <v>0.69164106138188297</v>
      </c>
      <c r="K536">
        <v>0.11013077302612399</v>
      </c>
      <c r="L536">
        <v>0.50473760545295798</v>
      </c>
      <c r="M536">
        <v>1.39652256008312E-2</v>
      </c>
      <c r="N536">
        <v>0.145108895788753</v>
      </c>
      <c r="O536">
        <v>67248.232230687601</v>
      </c>
      <c r="P536" s="1">
        <v>0.23051948051948101</v>
      </c>
      <c r="Q536">
        <v>0.204545454545455</v>
      </c>
      <c r="R536">
        <v>0.56493506493506496</v>
      </c>
      <c r="S536">
        <v>25</v>
      </c>
      <c r="T536">
        <v>116488.92</v>
      </c>
      <c r="U536" s="1">
        <v>226.8776158</v>
      </c>
      <c r="V536">
        <v>308159.37902676099</v>
      </c>
      <c r="W536" s="1">
        <v>0.81116105855587695</v>
      </c>
      <c r="X536">
        <v>0.146755038040397</v>
      </c>
      <c r="Y536">
        <v>4.2083903403726503E-2</v>
      </c>
      <c r="Z536">
        <v>0.188838941444123</v>
      </c>
      <c r="AA536">
        <v>308.15937902676097</v>
      </c>
      <c r="AB536">
        <v>6929.9395379136404</v>
      </c>
      <c r="AC536" s="1">
        <v>802.63528404021599</v>
      </c>
      <c r="AD536">
        <v>198490.663236041</v>
      </c>
      <c r="AE536" s="1">
        <v>322</v>
      </c>
      <c r="AF536">
        <v>42606.5</v>
      </c>
      <c r="AG536" s="1">
        <v>75848.114418260899</v>
      </c>
      <c r="AH536" s="1">
        <v>59.499986676969797</v>
      </c>
      <c r="AI536">
        <v>20.035899490257901</v>
      </c>
      <c r="AJ536">
        <v>25.428999152071601</v>
      </c>
      <c r="AK536">
        <v>0</v>
      </c>
      <c r="AL536">
        <v>0</v>
      </c>
      <c r="AM536">
        <v>0</v>
      </c>
      <c r="AN536">
        <v>0</v>
      </c>
      <c r="AO536" s="1">
        <v>0.74025229410345905</v>
      </c>
      <c r="AP536">
        <v>1734.24147733837</v>
      </c>
      <c r="AQ536" s="1">
        <v>2820.9901789703099</v>
      </c>
      <c r="AR536" s="1">
        <v>6871.8691092662802</v>
      </c>
      <c r="AS536" s="1">
        <v>847.19066410429195</v>
      </c>
      <c r="AT536">
        <v>442.532504786662</v>
      </c>
      <c r="AU536">
        <v>12716.8239344659</v>
      </c>
      <c r="AV536" s="1">
        <v>5380.0898164229002</v>
      </c>
      <c r="AW536" s="1">
        <v>0.38384194620000001</v>
      </c>
      <c r="AX536">
        <v>6113.5616282723004</v>
      </c>
      <c r="AY536" s="1">
        <v>0.43617141609999999</v>
      </c>
      <c r="AZ536">
        <v>1184.2573586978001</v>
      </c>
      <c r="BA536" s="1">
        <v>8.4490717600000001E-2</v>
      </c>
      <c r="BB536">
        <v>1338.5108957324001</v>
      </c>
      <c r="BC536" s="1">
        <v>9.5495920100000006E-2</v>
      </c>
      <c r="BD536">
        <v>14016.419699125399</v>
      </c>
      <c r="BE536" s="1">
        <v>0.52517002293787196</v>
      </c>
      <c r="BF536">
        <v>0.226764273004295</v>
      </c>
      <c r="BG536">
        <v>0.199822286728495</v>
      </c>
      <c r="BH536">
        <v>3.7819658702143599E-2</v>
      </c>
      <c r="BI536">
        <v>1.0423758627194701E-2</v>
      </c>
    </row>
    <row r="537" spans="1:61" x14ac:dyDescent="0.25">
      <c r="A537" t="s">
        <v>1710</v>
      </c>
      <c r="B537" t="s">
        <v>1093</v>
      </c>
      <c r="C537">
        <v>73</v>
      </c>
      <c r="D537">
        <v>16.551688369863001</v>
      </c>
      <c r="E537">
        <v>1208.2732510000001</v>
      </c>
      <c r="F537" t="e">
        <v>#N/A</v>
      </c>
      <c r="G537" t="e">
        <v>#N/A</v>
      </c>
      <c r="H537" t="e">
        <v>#N/A</v>
      </c>
      <c r="I537">
        <v>1.3821814609140899E-2</v>
      </c>
      <c r="J537">
        <v>0.94434310101404795</v>
      </c>
      <c r="K537">
        <v>3.4017922876510398E-2</v>
      </c>
      <c r="L537">
        <v>1</v>
      </c>
      <c r="M537" t="e">
        <v>#N/A</v>
      </c>
      <c r="N537">
        <v>0.14667344037254701</v>
      </c>
      <c r="O537">
        <v>64266.955375253499</v>
      </c>
      <c r="P537" s="1">
        <v>0.168421052631579</v>
      </c>
      <c r="Q537">
        <v>0.115789473684211</v>
      </c>
      <c r="R537">
        <v>0.71578947368421098</v>
      </c>
      <c r="S537">
        <v>13</v>
      </c>
      <c r="T537">
        <v>87037.538461538497</v>
      </c>
      <c r="U537" s="1">
        <v>92.944096230769205</v>
      </c>
      <c r="V537">
        <v>252640.162105186</v>
      </c>
      <c r="W537" s="1">
        <v>0.64183276231428199</v>
      </c>
      <c r="X537">
        <v>0.124935714289224</v>
      </c>
      <c r="Y537">
        <v>0.233231523396494</v>
      </c>
      <c r="Z537">
        <v>0.35816723768571801</v>
      </c>
      <c r="AA537">
        <v>252.64016210518599</v>
      </c>
      <c r="AB537">
        <v>6706.5053317149004</v>
      </c>
      <c r="AC537" s="1">
        <v>565.35679279057399</v>
      </c>
      <c r="AD537">
        <v>189651.042565362</v>
      </c>
      <c r="AE537" s="1">
        <v>292</v>
      </c>
      <c r="AF537">
        <v>40835</v>
      </c>
      <c r="AG537" s="1">
        <v>63688.929123711299</v>
      </c>
      <c r="AH537" s="1">
        <v>39.3722557221367</v>
      </c>
      <c r="AI537">
        <v>22.6380773318091</v>
      </c>
      <c r="AJ537">
        <v>22.675428257678</v>
      </c>
      <c r="AK537">
        <v>2.5</v>
      </c>
      <c r="AL537">
        <v>0.80063300000000004</v>
      </c>
      <c r="AM537">
        <v>1.2532289999999999</v>
      </c>
      <c r="AN537">
        <v>0</v>
      </c>
      <c r="AO537">
        <v>0.90161222443174205</v>
      </c>
      <c r="AP537">
        <v>2399.1405897638301</v>
      </c>
      <c r="AQ537" s="1">
        <v>2137.34342613532</v>
      </c>
      <c r="AR537" s="1">
        <v>8807.9777493973397</v>
      </c>
      <c r="AS537" s="1">
        <v>1755.1000721441901</v>
      </c>
      <c r="AT537">
        <v>505.187348552831</v>
      </c>
      <c r="AU537">
        <v>15604.7491859935</v>
      </c>
      <c r="AV537" s="1">
        <v>10078.384382050501</v>
      </c>
      <c r="AW537" s="1">
        <v>0.57831709899999995</v>
      </c>
      <c r="AX537">
        <v>5321.6955429333002</v>
      </c>
      <c r="AY537" s="1">
        <v>0.30536913570000002</v>
      </c>
      <c r="AZ537">
        <v>651.63034351689998</v>
      </c>
      <c r="BA537">
        <v>3.7391803600000002E-2</v>
      </c>
      <c r="BB537">
        <v>1375.3801633636001</v>
      </c>
      <c r="BC537" s="1">
        <v>7.8921961700000001E-2</v>
      </c>
      <c r="BD537">
        <v>17427.090431864301</v>
      </c>
      <c r="BE537" s="1">
        <v>0.51833512396132198</v>
      </c>
      <c r="BF537">
        <v>0.22939742723779399</v>
      </c>
      <c r="BG537">
        <v>0.19775025600187801</v>
      </c>
      <c r="BH537">
        <v>3.1994971130845803E-2</v>
      </c>
      <c r="BI537">
        <v>2.2522221668160099E-2</v>
      </c>
    </row>
    <row r="538" spans="1:61" x14ac:dyDescent="0.25">
      <c r="A538" t="s">
        <v>1772</v>
      </c>
      <c r="B538" t="s">
        <v>1160</v>
      </c>
      <c r="C538">
        <v>45</v>
      </c>
      <c r="D538">
        <v>28.237497511111101</v>
      </c>
      <c r="E538">
        <v>1270.6873880000001</v>
      </c>
      <c r="F538" t="e">
        <v>#N/A</v>
      </c>
      <c r="G538">
        <v>9.7590105963415198E-3</v>
      </c>
      <c r="H538" t="e">
        <v>#N/A</v>
      </c>
      <c r="I538">
        <v>2.2201397632808199E-2</v>
      </c>
      <c r="J538">
        <v>0.93779513150921701</v>
      </c>
      <c r="K538">
        <v>2.9444155442814399E-2</v>
      </c>
      <c r="L538">
        <v>0.29116578515838598</v>
      </c>
      <c r="M538" t="e">
        <v>#N/A</v>
      </c>
      <c r="N538">
        <v>0.124007755875646</v>
      </c>
      <c r="O538">
        <v>65299.829428688798</v>
      </c>
      <c r="P538" s="1">
        <v>0.15384615384615399</v>
      </c>
      <c r="Q538">
        <v>0.10989010989011</v>
      </c>
      <c r="R538">
        <v>0.73626373626373598</v>
      </c>
      <c r="S538">
        <v>11</v>
      </c>
      <c r="T538">
        <v>101054.545454545</v>
      </c>
      <c r="U538" s="1">
        <v>115.517035272727</v>
      </c>
      <c r="V538">
        <v>330400.776748718</v>
      </c>
      <c r="W538" s="1">
        <v>0.82941135838485502</v>
      </c>
      <c r="X538">
        <v>8.7173065870228897E-2</v>
      </c>
      <c r="Y538">
        <v>8.3415575744915704E-2</v>
      </c>
      <c r="Z538">
        <v>0.170588641615145</v>
      </c>
      <c r="AA538">
        <v>330.40077674871799</v>
      </c>
      <c r="AB538">
        <v>8523.0459531404395</v>
      </c>
      <c r="AC538" s="1">
        <v>844.86696738977901</v>
      </c>
      <c r="AD538">
        <v>213926.55034826999</v>
      </c>
      <c r="AE538" s="1">
        <v>378</v>
      </c>
      <c r="AF538">
        <v>48621.5</v>
      </c>
      <c r="AG538" s="1">
        <v>92020.673949936405</v>
      </c>
      <c r="AH538" s="1">
        <v>56.519983655460301</v>
      </c>
      <c r="AI538">
        <v>22.999996869766498</v>
      </c>
      <c r="AJ538">
        <v>22.999967211681401</v>
      </c>
      <c r="AK538">
        <v>0.38</v>
      </c>
      <c r="AL538">
        <v>0.38</v>
      </c>
      <c r="AM538">
        <v>0.38</v>
      </c>
      <c r="AN538">
        <v>0</v>
      </c>
      <c r="AO538">
        <v>0.77892069714110201</v>
      </c>
      <c r="AP538">
        <v>1907.8957365082499</v>
      </c>
      <c r="AQ538" s="1">
        <v>2480.7740832003901</v>
      </c>
      <c r="AR538" s="1">
        <v>7229.8274278614299</v>
      </c>
      <c r="AS538" s="1">
        <v>830.56710876869101</v>
      </c>
      <c r="AT538">
        <v>289.67828238175599</v>
      </c>
      <c r="AU538">
        <v>12738.7426387205</v>
      </c>
      <c r="AV538" s="1">
        <v>5761.6262149741997</v>
      </c>
      <c r="AW538" s="1">
        <v>0.38371193149999999</v>
      </c>
      <c r="AX538">
        <v>7074.8426387444997</v>
      </c>
      <c r="AY538" s="1">
        <v>0.47116932480000001</v>
      </c>
      <c r="AZ538">
        <v>1383.5738934108001</v>
      </c>
      <c r="BA538">
        <v>9.2143049699999993E-2</v>
      </c>
      <c r="BB538">
        <v>795.456492196</v>
      </c>
      <c r="BC538" s="1">
        <v>5.2975693900000002E-2</v>
      </c>
      <c r="BD538">
        <v>15015.4992393255</v>
      </c>
      <c r="BE538" s="1">
        <v>0.55089407646432198</v>
      </c>
      <c r="BF538">
        <v>0.26504583958557498</v>
      </c>
      <c r="BG538">
        <v>0.12744222972246899</v>
      </c>
      <c r="BH538">
        <v>3.9996486956183498E-2</v>
      </c>
      <c r="BI538">
        <v>1.66213672714507E-2</v>
      </c>
    </row>
    <row r="539" spans="1:61" x14ac:dyDescent="0.25">
      <c r="A539" t="s">
        <v>1832</v>
      </c>
      <c r="B539" t="s">
        <v>1223</v>
      </c>
      <c r="C539">
        <v>41</v>
      </c>
      <c r="D539">
        <v>44.872471658536597</v>
      </c>
      <c r="E539">
        <v>1839.771338</v>
      </c>
      <c r="F539">
        <v>3.1461340518664102E-2</v>
      </c>
      <c r="G539">
        <v>0.23350620609081099</v>
      </c>
      <c r="H539" t="e">
        <v>#N/A</v>
      </c>
      <c r="I539">
        <v>5.2776711896250703E-2</v>
      </c>
      <c r="J539">
        <v>0.59643521063966298</v>
      </c>
      <c r="K539">
        <v>8.5288253220298399E-2</v>
      </c>
      <c r="L539">
        <v>0.58060162130606996</v>
      </c>
      <c r="M539">
        <v>3.6991720575226497E-2</v>
      </c>
      <c r="N539">
        <v>0.16084031655907199</v>
      </c>
      <c r="O539">
        <v>83540.876656473003</v>
      </c>
      <c r="P539" s="1">
        <v>0.104477611940299</v>
      </c>
      <c r="Q539">
        <v>0.14925373134328401</v>
      </c>
      <c r="R539">
        <v>0.74626865671641796</v>
      </c>
      <c r="S539">
        <v>19</v>
      </c>
      <c r="T539">
        <v>93053.631578947403</v>
      </c>
      <c r="U539" s="1">
        <v>96.830070421052596</v>
      </c>
      <c r="V539">
        <v>406061.652646531</v>
      </c>
      <c r="W539" s="1">
        <v>0.72054276079534596</v>
      </c>
      <c r="X539">
        <v>0.26122644215511398</v>
      </c>
      <c r="Y539">
        <v>1.82307970495405E-2</v>
      </c>
      <c r="Z539">
        <v>0.27945723920465398</v>
      </c>
      <c r="AA539">
        <v>406.061652646531</v>
      </c>
      <c r="AB539">
        <v>15688.0963431989</v>
      </c>
      <c r="AC539" s="1">
        <v>1409.1807370030899</v>
      </c>
      <c r="AD539">
        <v>321772.16940126399</v>
      </c>
      <c r="AE539" s="1">
        <v>540</v>
      </c>
      <c r="AF539">
        <v>45944</v>
      </c>
      <c r="AG539" s="1">
        <v>106211.850427771</v>
      </c>
      <c r="AH539" s="1">
        <v>55.099999926575897</v>
      </c>
      <c r="AI539">
        <v>38.195099993665103</v>
      </c>
      <c r="AJ539">
        <v>38.698398038287898</v>
      </c>
      <c r="AK539">
        <v>0.89</v>
      </c>
      <c r="AL539">
        <v>0.89</v>
      </c>
      <c r="AM539">
        <v>0.89</v>
      </c>
      <c r="AN539">
        <v>0</v>
      </c>
      <c r="AO539">
        <v>0.84988910403191598</v>
      </c>
      <c r="AP539">
        <v>2555.7182204563701</v>
      </c>
      <c r="AQ539" s="1">
        <v>3331.5852863884502</v>
      </c>
      <c r="AR539" s="1">
        <v>10796.728142092599</v>
      </c>
      <c r="AS539" s="1">
        <v>1147.4104397641199</v>
      </c>
      <c r="AT539">
        <v>392.96068759605799</v>
      </c>
      <c r="AU539">
        <v>18224.4027762976</v>
      </c>
      <c r="AV539" s="1">
        <v>2969.5580845262002</v>
      </c>
      <c r="AW539" s="1">
        <v>0.1484289849</v>
      </c>
      <c r="AX539">
        <v>13814.8660611452</v>
      </c>
      <c r="AY539" s="1">
        <v>0.69051572220000002</v>
      </c>
      <c r="AZ539">
        <v>1949.9164772025999</v>
      </c>
      <c r="BA539">
        <v>9.7463701700000002E-2</v>
      </c>
      <c r="BB539">
        <v>1272.2509968939</v>
      </c>
      <c r="BC539" s="1">
        <v>6.35915913E-2</v>
      </c>
      <c r="BD539">
        <v>20006.5916197679</v>
      </c>
      <c r="BE539" s="1">
        <v>0.54279532915904405</v>
      </c>
      <c r="BF539">
        <v>0.24923751196287899</v>
      </c>
      <c r="BG539">
        <v>0.165786926942079</v>
      </c>
      <c r="BH539">
        <v>2.6677721928564501E-2</v>
      </c>
      <c r="BI539">
        <v>1.5502510007433801E-2</v>
      </c>
    </row>
    <row r="540" spans="1:61" x14ac:dyDescent="0.25">
      <c r="A540" t="s">
        <v>1377</v>
      </c>
      <c r="B540" t="s">
        <v>744</v>
      </c>
      <c r="C540">
        <v>23</v>
      </c>
      <c r="D540">
        <v>113.947632086957</v>
      </c>
      <c r="E540">
        <v>2620.7955379999999</v>
      </c>
      <c r="F540">
        <v>5.3058622469151301E-2</v>
      </c>
      <c r="G540">
        <v>0.14379835325594201</v>
      </c>
      <c r="H540" t="e">
        <v>#N/A</v>
      </c>
      <c r="I540">
        <v>4.9120915980105102E-2</v>
      </c>
      <c r="J540">
        <v>0.67785011101566495</v>
      </c>
      <c r="K540">
        <v>7.4252619827967603E-2</v>
      </c>
      <c r="L540">
        <v>0.24955856915188299</v>
      </c>
      <c r="M540">
        <v>2.4475803332757999E-2</v>
      </c>
      <c r="N540">
        <v>0.131847331056236</v>
      </c>
      <c r="O540">
        <v>66769.924445527693</v>
      </c>
      <c r="P540" s="1">
        <v>0.112820512820513</v>
      </c>
      <c r="Q540">
        <v>0.15384615384615399</v>
      </c>
      <c r="R540">
        <v>0.73333333333333295</v>
      </c>
      <c r="S540">
        <v>18</v>
      </c>
      <c r="T540">
        <v>106277.055555556</v>
      </c>
      <c r="U540" s="1">
        <v>145.599752111111</v>
      </c>
      <c r="V540">
        <v>457479.25491164398</v>
      </c>
      <c r="W540" s="1">
        <v>0.63210778438329196</v>
      </c>
      <c r="X540">
        <v>0.29936739569346099</v>
      </c>
      <c r="Y540">
        <v>6.8524819923246993E-2</v>
      </c>
      <c r="Z540">
        <v>0.36789221561670798</v>
      </c>
      <c r="AA540">
        <v>457.47925491164398</v>
      </c>
      <c r="AB540">
        <v>13984.9700095147</v>
      </c>
      <c r="AC540" s="1">
        <v>1036.43896313746</v>
      </c>
      <c r="AD540">
        <v>357933.41317546699</v>
      </c>
      <c r="AE540" s="1">
        <v>568</v>
      </c>
      <c r="AF540">
        <v>57700</v>
      </c>
      <c r="AG540" s="1">
        <v>106429.77506112499</v>
      </c>
      <c r="AH540" s="1">
        <v>61.669999046964001</v>
      </c>
      <c r="AI540">
        <v>25.105299816648401</v>
      </c>
      <c r="AJ540">
        <v>34.988598454498302</v>
      </c>
      <c r="AK540">
        <v>2</v>
      </c>
      <c r="AL540">
        <v>1.278402</v>
      </c>
      <c r="AM540">
        <v>1.703606</v>
      </c>
      <c r="AN540">
        <v>0</v>
      </c>
      <c r="AO540">
        <v>0.53582118875419205</v>
      </c>
      <c r="AP540">
        <v>1879.94783971584</v>
      </c>
      <c r="AQ540" s="1">
        <v>2844.6342844773299</v>
      </c>
      <c r="AR540" s="1">
        <v>10883.7318808042</v>
      </c>
      <c r="AS540" s="1">
        <v>1409.44954554482</v>
      </c>
      <c r="AT540">
        <v>375.59629346408002</v>
      </c>
      <c r="AU540">
        <v>17393.3598440063</v>
      </c>
      <c r="AV540" s="1">
        <v>2358.7235178523001</v>
      </c>
      <c r="AW540" s="1">
        <v>0.1386650666</v>
      </c>
      <c r="AX540">
        <v>12814.6739496058</v>
      </c>
      <c r="AY540" s="1">
        <v>0.7533513798</v>
      </c>
      <c r="AZ540">
        <v>1180.6525846202001</v>
      </c>
      <c r="BA540">
        <v>6.9408418599999994E-2</v>
      </c>
      <c r="BB540">
        <v>656.17159711609997</v>
      </c>
      <c r="BC540" s="1">
        <v>3.8575135000000003E-2</v>
      </c>
      <c r="BD540">
        <v>17010.221649194398</v>
      </c>
      <c r="BE540" s="1">
        <v>0.54948013271511198</v>
      </c>
      <c r="BF540">
        <v>0.18914552377090299</v>
      </c>
      <c r="BG540">
        <v>0.202559513459382</v>
      </c>
      <c r="BH540">
        <v>3.4650138980784097E-2</v>
      </c>
      <c r="BI540">
        <v>2.4164691073819199E-2</v>
      </c>
    </row>
    <row r="541" spans="1:61" x14ac:dyDescent="0.25">
      <c r="A541" t="s">
        <v>1380</v>
      </c>
      <c r="B541" t="s">
        <v>747</v>
      </c>
      <c r="C541">
        <v>13</v>
      </c>
      <c r="D541">
        <v>107.54600384615399</v>
      </c>
      <c r="E541">
        <v>1398.0980500000001</v>
      </c>
      <c r="F541">
        <v>2.3490137512980801E-2</v>
      </c>
      <c r="G541">
        <v>5.9664089772679701E-2</v>
      </c>
      <c r="H541" t="e">
        <v>#N/A</v>
      </c>
      <c r="I541">
        <v>2.4677963837306902E-2</v>
      </c>
      <c r="J541">
        <v>0.82343078494044397</v>
      </c>
      <c r="K541">
        <v>6.6570555381435706E-2</v>
      </c>
      <c r="L541">
        <v>0.60198211002482804</v>
      </c>
      <c r="M541">
        <v>1.4192122431470999E-2</v>
      </c>
      <c r="N541">
        <v>0.192203266745719</v>
      </c>
      <c r="O541">
        <v>57439.126984126997</v>
      </c>
      <c r="P541" s="1">
        <v>0.19</v>
      </c>
      <c r="Q541">
        <v>0.09</v>
      </c>
      <c r="R541">
        <v>0.72</v>
      </c>
      <c r="S541">
        <v>14</v>
      </c>
      <c r="T541">
        <v>89475.928571428594</v>
      </c>
      <c r="U541" s="1">
        <v>99.864146428571402</v>
      </c>
      <c r="V541">
        <v>363658.99373080401</v>
      </c>
      <c r="W541" s="1">
        <v>0.83440645516983003</v>
      </c>
      <c r="X541">
        <v>0.11946590267433201</v>
      </c>
      <c r="Y541">
        <v>4.61276421558382E-2</v>
      </c>
      <c r="Z541">
        <v>0.16559354483017</v>
      </c>
      <c r="AA541">
        <v>363.65899373080401</v>
      </c>
      <c r="AB541">
        <v>11641.6813541797</v>
      </c>
      <c r="AC541" s="1">
        <v>1429.2985459782301</v>
      </c>
      <c r="AD541" s="1">
        <v>251283.977227925</v>
      </c>
      <c r="AE541" s="1">
        <v>452</v>
      </c>
      <c r="AF541">
        <v>43682</v>
      </c>
      <c r="AG541" s="1">
        <v>70411.252933909796</v>
      </c>
      <c r="AH541" s="1">
        <v>65.939984786412793</v>
      </c>
      <c r="AI541">
        <v>29.900698440415699</v>
      </c>
      <c r="AJ541">
        <v>33.6634938070627</v>
      </c>
      <c r="AK541">
        <v>1.1000000000000001</v>
      </c>
      <c r="AL541">
        <v>0.61934999999999996</v>
      </c>
      <c r="AM541">
        <v>0.80358799999999997</v>
      </c>
      <c r="AN541">
        <v>0</v>
      </c>
      <c r="AO541">
        <v>1.3063470653835101</v>
      </c>
      <c r="AP541">
        <v>2080.7634056853199</v>
      </c>
      <c r="AQ541" s="1">
        <v>3496.73218555737</v>
      </c>
      <c r="AR541" s="1">
        <v>8820.5458336774009</v>
      </c>
      <c r="AS541" s="1">
        <v>1489.3080925189799</v>
      </c>
      <c r="AT541" s="1">
        <v>442.93662379401798</v>
      </c>
      <c r="AU541">
        <v>16330.2861412331</v>
      </c>
      <c r="AV541" s="1">
        <v>6379.2256102580996</v>
      </c>
      <c r="AW541" s="1">
        <v>0.32869723569999998</v>
      </c>
      <c r="AX541">
        <v>10544.345899813799</v>
      </c>
      <c r="AY541" s="1">
        <v>0.54331004429999996</v>
      </c>
      <c r="AZ541">
        <v>1372.9294843371999</v>
      </c>
      <c r="BA541">
        <v>7.0741835099999997E-2</v>
      </c>
      <c r="BB541">
        <v>1111.1024725182999</v>
      </c>
      <c r="BC541" s="1">
        <v>5.72508849E-2</v>
      </c>
      <c r="BD541">
        <v>19407.603466927401</v>
      </c>
      <c r="BE541" s="1">
        <v>0.49245853735601403</v>
      </c>
      <c r="BF541">
        <v>0.25601259904222401</v>
      </c>
      <c r="BG541">
        <v>0.209148845957257</v>
      </c>
      <c r="BH541">
        <v>1.7807390009969198E-2</v>
      </c>
      <c r="BI541">
        <v>2.4572627634535601E-2</v>
      </c>
    </row>
    <row r="542" spans="1:61" x14ac:dyDescent="0.25">
      <c r="A542" t="s">
        <v>1557</v>
      </c>
      <c r="B542" t="s">
        <v>933</v>
      </c>
      <c r="C542">
        <v>14</v>
      </c>
      <c r="D542">
        <v>83.844903000000002</v>
      </c>
      <c r="E542">
        <v>1173.8286419999999</v>
      </c>
      <c r="F542" t="e">
        <v>#N/A</v>
      </c>
      <c r="G542" t="e">
        <v>#N/A</v>
      </c>
      <c r="H542" t="e">
        <v>#N/A</v>
      </c>
      <c r="I542">
        <v>1.29387185086917E-2</v>
      </c>
      <c r="J542">
        <v>0.94131432949585203</v>
      </c>
      <c r="K542">
        <v>3.3366751854136102E-2</v>
      </c>
      <c r="L542">
        <v>0.35827192289649001</v>
      </c>
      <c r="M542" t="e">
        <v>#N/A</v>
      </c>
      <c r="N542">
        <v>0.14879671953277701</v>
      </c>
      <c r="O542">
        <v>74056.182516376794</v>
      </c>
      <c r="P542" s="1">
        <v>0.19047619047618999</v>
      </c>
      <c r="Q542">
        <v>0.25</v>
      </c>
      <c r="R542">
        <v>0.55952380952380998</v>
      </c>
      <c r="S542">
        <v>3.5</v>
      </c>
      <c r="T542">
        <v>74456</v>
      </c>
      <c r="U542" s="1">
        <v>335.37961200000001</v>
      </c>
      <c r="V542">
        <v>288330.193939841</v>
      </c>
      <c r="W542" s="1">
        <v>0.84037703740437597</v>
      </c>
      <c r="X542">
        <v>3.9058326565228597E-2</v>
      </c>
      <c r="Y542">
        <v>0.12056463603039499</v>
      </c>
      <c r="Z542">
        <v>0.159622962595624</v>
      </c>
      <c r="AA542">
        <v>288.33019393984102</v>
      </c>
      <c r="AB542">
        <v>9718.3895432669106</v>
      </c>
      <c r="AC542" s="1">
        <v>912.20290738143399</v>
      </c>
      <c r="AD542">
        <v>234996.604864124</v>
      </c>
      <c r="AE542" s="1">
        <v>426</v>
      </c>
      <c r="AF542">
        <v>49370.5</v>
      </c>
      <c r="AG542" s="1">
        <v>77457.209670131095</v>
      </c>
      <c r="AH542" s="1">
        <v>68.209977519983397</v>
      </c>
      <c r="AI542">
        <v>28.8319966461553</v>
      </c>
      <c r="AJ542">
        <v>32.062439009629898</v>
      </c>
      <c r="AK542">
        <v>1.5</v>
      </c>
      <c r="AL542">
        <v>0.653864</v>
      </c>
      <c r="AM542">
        <v>0.73925799999999997</v>
      </c>
      <c r="AN542">
        <v>0</v>
      </c>
      <c r="AO542" s="1">
        <v>0.99385262588026402</v>
      </c>
      <c r="AP542">
        <v>2496.6745614646502</v>
      </c>
      <c r="AQ542" s="1">
        <v>3331.1288037219301</v>
      </c>
      <c r="AR542" s="1">
        <v>9528.4977975516194</v>
      </c>
      <c r="AS542" s="1">
        <v>1247.7816502282999</v>
      </c>
      <c r="AT542">
        <v>372.61164394044499</v>
      </c>
      <c r="AU542">
        <v>16976.694456906898</v>
      </c>
      <c r="AV542" s="1">
        <v>5829.7527390191999</v>
      </c>
      <c r="AW542" s="1">
        <v>0.33255863229999999</v>
      </c>
      <c r="AX542">
        <v>9916.6545042590005</v>
      </c>
      <c r="AY542" s="1">
        <v>0.565696215</v>
      </c>
      <c r="AZ542">
        <v>1123.8210150929001</v>
      </c>
      <c r="BA542">
        <v>6.41084445E-2</v>
      </c>
      <c r="BB542">
        <v>659.77148505540003</v>
      </c>
      <c r="BC542" s="1">
        <v>3.7636708200000001E-2</v>
      </c>
      <c r="BD542">
        <v>17529.999743426499</v>
      </c>
      <c r="BE542" s="1">
        <v>0.54206792833042605</v>
      </c>
      <c r="BF542">
        <v>0.22274510803136599</v>
      </c>
      <c r="BG542">
        <v>0.122843712555899</v>
      </c>
      <c r="BH542">
        <v>2.8149813672608999E-2</v>
      </c>
      <c r="BI542">
        <v>8.4193437409700894E-2</v>
      </c>
    </row>
    <row r="543" spans="1:61" x14ac:dyDescent="0.25">
      <c r="A543" t="s">
        <v>1464</v>
      </c>
      <c r="B543" t="s">
        <v>838</v>
      </c>
      <c r="C543">
        <v>33</v>
      </c>
      <c r="D543">
        <v>113.39960236363601</v>
      </c>
      <c r="E543">
        <v>3742.186878</v>
      </c>
      <c r="F543">
        <v>2.70745002512904E-2</v>
      </c>
      <c r="G543">
        <v>4.2010362179277297E-2</v>
      </c>
      <c r="H543" t="e">
        <v>#N/A</v>
      </c>
      <c r="I543">
        <v>1.7162965113556399E-2</v>
      </c>
      <c r="J543">
        <v>0.87347955590440396</v>
      </c>
      <c r="K543">
        <v>3.8429807443169602E-2</v>
      </c>
      <c r="L543">
        <v>0.25013020705964301</v>
      </c>
      <c r="M543">
        <v>1.0206162531505599E-2</v>
      </c>
      <c r="N543">
        <v>0.15291107334519</v>
      </c>
      <c r="O543">
        <v>74652.159023228101</v>
      </c>
      <c r="P543" s="1">
        <v>0.15625</v>
      </c>
      <c r="Q543">
        <v>0.111607142857143</v>
      </c>
      <c r="R543">
        <v>0.73214285714285698</v>
      </c>
      <c r="S543">
        <v>23.1</v>
      </c>
      <c r="T543">
        <v>103890.94372294399</v>
      </c>
      <c r="U543" s="1">
        <v>161.99943194805201</v>
      </c>
      <c r="V543">
        <v>323982.018943951</v>
      </c>
      <c r="W543" s="1">
        <v>0.79109154010612004</v>
      </c>
      <c r="X543">
        <v>0.161762319514581</v>
      </c>
      <c r="Y543">
        <v>4.7146140379299803E-2</v>
      </c>
      <c r="Z543">
        <v>0.20890845989387999</v>
      </c>
      <c r="AA543">
        <v>323.982018943951</v>
      </c>
      <c r="AB543">
        <v>8998.1294622026599</v>
      </c>
      <c r="AC543" s="1">
        <v>1127.3681693456001</v>
      </c>
      <c r="AD543">
        <v>250408.54427091801</v>
      </c>
      <c r="AE543" s="1">
        <v>450</v>
      </c>
      <c r="AF543">
        <v>50743</v>
      </c>
      <c r="AG543" s="1">
        <v>94281.606093267197</v>
      </c>
      <c r="AH543" s="1">
        <v>33.099994331704501</v>
      </c>
      <c r="AI543">
        <v>27.509999318333701</v>
      </c>
      <c r="AJ543">
        <v>27.509998427500101</v>
      </c>
      <c r="AK543">
        <v>4.8</v>
      </c>
      <c r="AL543">
        <v>4.8</v>
      </c>
      <c r="AM543">
        <v>4.8</v>
      </c>
      <c r="AN543">
        <v>0</v>
      </c>
      <c r="AO543" s="1">
        <v>0.81289417197020397</v>
      </c>
      <c r="AP543">
        <v>1843.23933968965</v>
      </c>
      <c r="AQ543" s="1">
        <v>2491.1757199529202</v>
      </c>
      <c r="AR543" s="1">
        <v>8608.1363625582198</v>
      </c>
      <c r="AS543" s="1">
        <v>868.36185523068298</v>
      </c>
      <c r="AT543">
        <v>408.70262225316901</v>
      </c>
      <c r="AU543">
        <v>14219.615899684601</v>
      </c>
      <c r="AV543" s="1">
        <v>4741.9345824153997</v>
      </c>
      <c r="AW543" s="1">
        <v>0.32870153340000002</v>
      </c>
      <c r="AX543">
        <v>8166.7795466219004</v>
      </c>
      <c r="AY543" s="1">
        <v>0.56610501749999997</v>
      </c>
      <c r="AZ543">
        <v>731.86434937269996</v>
      </c>
      <c r="BA543" s="1">
        <v>5.0731390299999998E-2</v>
      </c>
      <c r="BB543">
        <v>785.68395315930002</v>
      </c>
      <c r="BC543" s="1">
        <v>5.4462058799999997E-2</v>
      </c>
      <c r="BD543">
        <v>14426.262431569299</v>
      </c>
      <c r="BE543" s="1">
        <v>0.58750277081492797</v>
      </c>
      <c r="BF543">
        <v>0.25546256981690402</v>
      </c>
      <c r="BG543">
        <v>0.11605233199918299</v>
      </c>
      <c r="BH543">
        <v>2.77332477077506E-2</v>
      </c>
      <c r="BI543">
        <v>1.3249079661234E-2</v>
      </c>
    </row>
    <row r="544" spans="1:61" x14ac:dyDescent="0.25">
      <c r="A544" t="s">
        <v>1487</v>
      </c>
      <c r="B544" t="s">
        <v>862</v>
      </c>
      <c r="C544">
        <v>30</v>
      </c>
      <c r="D544">
        <v>140.83565313333301</v>
      </c>
      <c r="E544">
        <v>4225.0695939999996</v>
      </c>
      <c r="F544">
        <v>7.4046489826848597E-2</v>
      </c>
      <c r="G544">
        <v>1.47196325612017E-2</v>
      </c>
      <c r="H544" t="e">
        <v>#N/A</v>
      </c>
      <c r="I544">
        <v>3.5113161176916402E-2</v>
      </c>
      <c r="J544">
        <v>0.83299034057286303</v>
      </c>
      <c r="K544">
        <v>4.2903337823138502E-2</v>
      </c>
      <c r="L544">
        <v>7.8889731797628301E-2</v>
      </c>
      <c r="M544">
        <v>1.99207278024192E-2</v>
      </c>
      <c r="N544">
        <v>0.14280138932050199</v>
      </c>
      <c r="O544">
        <v>71100.305768298596</v>
      </c>
      <c r="P544" s="1">
        <v>0.14006514657980501</v>
      </c>
      <c r="Q544">
        <v>0.16612377850162899</v>
      </c>
      <c r="R544">
        <v>0.69381107491856697</v>
      </c>
      <c r="S544">
        <v>27</v>
      </c>
      <c r="T544">
        <v>109123.555555556</v>
      </c>
      <c r="U544" s="1">
        <v>156.48405903703701</v>
      </c>
      <c r="V544">
        <v>386657.58602413198</v>
      </c>
      <c r="W544" s="1">
        <v>0.83691023762596795</v>
      </c>
      <c r="X544">
        <v>0.14215435948690799</v>
      </c>
      <c r="Y544">
        <v>2.0935402887124501E-2</v>
      </c>
      <c r="Z544">
        <v>0.163089762374032</v>
      </c>
      <c r="AA544">
        <v>386.657586024132</v>
      </c>
      <c r="AB544">
        <v>15480.1589760512</v>
      </c>
      <c r="AC544" s="1">
        <v>1350.93062327437</v>
      </c>
      <c r="AD544">
        <v>323701.16665566101</v>
      </c>
      <c r="AE544" s="1">
        <v>543</v>
      </c>
      <c r="AF544">
        <v>85529</v>
      </c>
      <c r="AG544" s="1">
        <v>214236.99272816401</v>
      </c>
      <c r="AH544" s="1">
        <v>92.429979857449595</v>
      </c>
      <c r="AI544">
        <v>36.027199868826102</v>
      </c>
      <c r="AJ544">
        <v>55.919796482135197</v>
      </c>
      <c r="AK544">
        <v>1.5</v>
      </c>
      <c r="AL544">
        <v>0.93377399999999999</v>
      </c>
      <c r="AM544">
        <v>1.14303</v>
      </c>
      <c r="AN544">
        <v>0</v>
      </c>
      <c r="AO544">
        <v>0.45054175777583899</v>
      </c>
      <c r="AP544">
        <v>2299.8141578067498</v>
      </c>
      <c r="AQ544" s="1">
        <v>3248.3162122323101</v>
      </c>
      <c r="AR544" s="1">
        <v>11800.6626401619</v>
      </c>
      <c r="AS544" s="1">
        <v>1693.5015698110701</v>
      </c>
      <c r="AT544" s="1">
        <v>681.86678015699499</v>
      </c>
      <c r="AU544">
        <v>19724.161360169099</v>
      </c>
      <c r="AV544" s="1">
        <v>4159.7709695295998</v>
      </c>
      <c r="AW544" s="1">
        <v>0.20818306710000001</v>
      </c>
      <c r="AX544">
        <v>13550.9809254421</v>
      </c>
      <c r="AY544" s="1">
        <v>0.67818271529999996</v>
      </c>
      <c r="AZ544">
        <v>1708.0127209894999</v>
      </c>
      <c r="BA544" s="1">
        <v>8.5480505900000003E-2</v>
      </c>
      <c r="BB544">
        <v>562.54811916569997</v>
      </c>
      <c r="BC544" s="1">
        <v>2.8153711800000002E-2</v>
      </c>
      <c r="BD544">
        <v>19981.312735126899</v>
      </c>
      <c r="BE544" s="1">
        <v>0.553511686643402</v>
      </c>
      <c r="BF544">
        <v>0.25812615498541203</v>
      </c>
      <c r="BG544">
        <v>0.141247714845946</v>
      </c>
      <c r="BH544">
        <v>3.2508209399463202E-2</v>
      </c>
      <c r="BI544">
        <v>1.46062341257775E-2</v>
      </c>
    </row>
    <row r="545" spans="1:61" x14ac:dyDescent="0.25">
      <c r="A545" t="s">
        <v>1595</v>
      </c>
      <c r="B545" t="s">
        <v>971</v>
      </c>
      <c r="C545">
        <v>3</v>
      </c>
      <c r="D545">
        <v>220.40060700000001</v>
      </c>
      <c r="E545">
        <v>661.201821</v>
      </c>
      <c r="F545" t="e">
        <v>#N/A</v>
      </c>
      <c r="G545" t="e">
        <v>#N/A</v>
      </c>
      <c r="H545" t="e">
        <v>#N/A</v>
      </c>
      <c r="I545">
        <v>2.0012843781304E-2</v>
      </c>
      <c r="J545">
        <v>0.958681174839215</v>
      </c>
      <c r="K545" t="e">
        <v>#N/A</v>
      </c>
      <c r="L545">
        <v>0.37517703688741999</v>
      </c>
      <c r="M545" t="e">
        <v>#N/A</v>
      </c>
      <c r="N545">
        <v>0.16619896573777301</v>
      </c>
      <c r="O545">
        <v>78610.526315789495</v>
      </c>
      <c r="P545" s="1">
        <v>2.2222222222222199E-2</v>
      </c>
      <c r="Q545">
        <v>6.6666666666666693E-2</v>
      </c>
      <c r="R545">
        <v>0.91111111111111098</v>
      </c>
      <c r="S545">
        <v>5.5</v>
      </c>
      <c r="T545">
        <v>62775.818181818198</v>
      </c>
      <c r="U545" s="1">
        <v>120.218512909091</v>
      </c>
      <c r="V545">
        <v>205126.537302746</v>
      </c>
      <c r="W545" s="1">
        <v>0.77240196935723104</v>
      </c>
      <c r="X545">
        <v>0.16539278466628801</v>
      </c>
      <c r="Y545">
        <v>6.2205245976481298E-2</v>
      </c>
      <c r="Z545">
        <v>0.22759803064276901</v>
      </c>
      <c r="AA545">
        <v>205.12653730274599</v>
      </c>
      <c r="AB545">
        <v>6922.8000507881197</v>
      </c>
      <c r="AC545" s="1">
        <v>714.52513437648304</v>
      </c>
      <c r="AD545">
        <v>142492.16308387299</v>
      </c>
      <c r="AE545" s="1">
        <v>123</v>
      </c>
      <c r="AF545">
        <v>44617</v>
      </c>
      <c r="AG545" s="1">
        <v>64466.4297953356</v>
      </c>
      <c r="AH545" s="1">
        <v>78.889876613448095</v>
      </c>
      <c r="AI545">
        <v>27.128993056665902</v>
      </c>
      <c r="AJ545">
        <v>47.686921897644602</v>
      </c>
      <c r="AK545">
        <v>3</v>
      </c>
      <c r="AL545">
        <v>1.2959970000000001</v>
      </c>
      <c r="AM545">
        <v>2.6573850000000001</v>
      </c>
      <c r="AN545">
        <v>0</v>
      </c>
      <c r="AO545">
        <v>0.96469926959089403</v>
      </c>
      <c r="AP545">
        <v>2593.7949587104999</v>
      </c>
      <c r="AQ545" s="1">
        <v>2722.03376160998</v>
      </c>
      <c r="AR545" s="1">
        <v>9842.3348111135892</v>
      </c>
      <c r="AS545" s="1">
        <v>1074.7435161706901</v>
      </c>
      <c r="AT545">
        <v>712.15868596345001</v>
      </c>
      <c r="AU545">
        <v>16945.065733568201</v>
      </c>
      <c r="AV545" s="1">
        <v>11812.342458027801</v>
      </c>
      <c r="AW545" s="1">
        <v>0.58519470350000002</v>
      </c>
      <c r="AX545">
        <v>6478.2392921722003</v>
      </c>
      <c r="AY545" s="1">
        <v>0.32093814879999999</v>
      </c>
      <c r="AZ545">
        <v>1093.7842731977</v>
      </c>
      <c r="BA545" s="1">
        <v>5.4187115399999999E-2</v>
      </c>
      <c r="BB545">
        <v>800.95415697129999</v>
      </c>
      <c r="BC545" s="1">
        <v>3.9680032300000001E-2</v>
      </c>
      <c r="BD545">
        <v>20185.320180368999</v>
      </c>
      <c r="BE545" s="1">
        <v>0.51487583898299305</v>
      </c>
      <c r="BF545">
        <v>0.227721568058361</v>
      </c>
      <c r="BG545">
        <v>0.211754950346497</v>
      </c>
      <c r="BH545">
        <v>1.45272277146535E-2</v>
      </c>
      <c r="BI545">
        <v>3.11204148974959E-2</v>
      </c>
    </row>
    <row r="546" spans="1:61" x14ac:dyDescent="0.25">
      <c r="A546" t="s">
        <v>1624</v>
      </c>
      <c r="B546" t="s">
        <v>1000</v>
      </c>
      <c r="C546">
        <v>28</v>
      </c>
      <c r="D546">
        <v>112.68328975</v>
      </c>
      <c r="E546">
        <v>3155.1321130000001</v>
      </c>
      <c r="F546">
        <v>3.8890814896644699E-2</v>
      </c>
      <c r="G546">
        <v>0.137938321612908</v>
      </c>
      <c r="H546" t="e">
        <v>#N/A</v>
      </c>
      <c r="I546">
        <v>2.9571879935931199E-2</v>
      </c>
      <c r="J546">
        <v>0.72136201876726802</v>
      </c>
      <c r="K546">
        <v>7.1306423863427407E-2</v>
      </c>
      <c r="L546">
        <v>0.15236719395231499</v>
      </c>
      <c r="M546">
        <v>1.2843688741531399E-2</v>
      </c>
      <c r="N546">
        <v>0.14716310940583399</v>
      </c>
      <c r="O546">
        <v>79460.619525200003</v>
      </c>
      <c r="P546" s="1">
        <v>0.121076233183857</v>
      </c>
      <c r="Q546">
        <v>0.161434977578475</v>
      </c>
      <c r="R546">
        <v>0.71748878923766801</v>
      </c>
      <c r="S546">
        <v>21</v>
      </c>
      <c r="T546">
        <v>104319.857142857</v>
      </c>
      <c r="U546" s="1">
        <v>150.24438633333301</v>
      </c>
      <c r="V546">
        <v>468213.57619645301</v>
      </c>
      <c r="W546" s="1">
        <v>0.82185498496898701</v>
      </c>
      <c r="X546">
        <v>0.130723182752706</v>
      </c>
      <c r="Y546">
        <v>4.7421832278306798E-2</v>
      </c>
      <c r="Z546">
        <v>0.17814501503101299</v>
      </c>
      <c r="AA546">
        <v>468.213576196453</v>
      </c>
      <c r="AB546">
        <v>14999.5855339957</v>
      </c>
      <c r="AC546" s="1">
        <v>1381.3693734224901</v>
      </c>
      <c r="AD546">
        <v>345919.959039026</v>
      </c>
      <c r="AE546" s="1">
        <v>561</v>
      </c>
      <c r="AF546">
        <v>55474.5</v>
      </c>
      <c r="AG546" s="1">
        <v>94189.914568857494</v>
      </c>
      <c r="AH546" s="1">
        <v>72.279998949398703</v>
      </c>
      <c r="AI546">
        <v>28.682099268087999</v>
      </c>
      <c r="AJ546">
        <v>38.5210966900515</v>
      </c>
      <c r="AK546">
        <v>0</v>
      </c>
      <c r="AL546">
        <v>0</v>
      </c>
      <c r="AM546">
        <v>0</v>
      </c>
      <c r="AN546">
        <v>0</v>
      </c>
      <c r="AO546" s="1">
        <v>0.77859907845088205</v>
      </c>
      <c r="AP546">
        <v>2012.34183945565</v>
      </c>
      <c r="AQ546" s="1">
        <v>4060.0081299987</v>
      </c>
      <c r="AR546" s="1">
        <v>10634.4565578576</v>
      </c>
      <c r="AS546" s="1">
        <v>2260.2908355616</v>
      </c>
      <c r="AT546" s="1">
        <v>400.64920413048998</v>
      </c>
      <c r="AU546">
        <v>19367.746567004098</v>
      </c>
      <c r="AV546" s="1">
        <v>3091.9690546791999</v>
      </c>
      <c r="AW546" s="1">
        <v>0.15973046939999999</v>
      </c>
      <c r="AX546">
        <v>14542.8883363525</v>
      </c>
      <c r="AY546" s="1">
        <v>0.75128254480000001</v>
      </c>
      <c r="AZ546">
        <v>1232.8417927395999</v>
      </c>
      <c r="BA546">
        <v>6.3688347000000006E-2</v>
      </c>
      <c r="BB546">
        <v>489.71626206389999</v>
      </c>
      <c r="BC546" s="1">
        <v>2.5298638799999999E-2</v>
      </c>
      <c r="BD546">
        <v>19357.415445835199</v>
      </c>
      <c r="BE546" s="1">
        <v>0.54245375109952199</v>
      </c>
      <c r="BF546">
        <v>0.22212116520575201</v>
      </c>
      <c r="BG546">
        <v>0.182959688261498</v>
      </c>
      <c r="BH546">
        <v>3.4912105452079102E-2</v>
      </c>
      <c r="BI546">
        <v>1.7553289981149099E-2</v>
      </c>
    </row>
    <row r="547" spans="1:61" x14ac:dyDescent="0.25">
      <c r="A547" t="s">
        <v>1689</v>
      </c>
      <c r="B547" t="s">
        <v>1071</v>
      </c>
      <c r="C547">
        <v>50</v>
      </c>
      <c r="D547">
        <v>54.226838379999997</v>
      </c>
      <c r="E547">
        <v>2711.341919</v>
      </c>
      <c r="F547">
        <v>8.1706758630597995E-2</v>
      </c>
      <c r="G547">
        <v>2.2526500495985799E-2</v>
      </c>
      <c r="H547" t="e">
        <v>#N/A</v>
      </c>
      <c r="I547">
        <v>3.1480592736061103E-2</v>
      </c>
      <c r="J547">
        <v>0.82431687258610498</v>
      </c>
      <c r="K547">
        <v>3.92697646655603E-2</v>
      </c>
      <c r="L547">
        <v>9.2709908521820705E-2</v>
      </c>
      <c r="M547">
        <v>5.5797244766383498E-3</v>
      </c>
      <c r="N547">
        <v>9.1052920776260204E-2</v>
      </c>
      <c r="O547">
        <v>81509.132352941204</v>
      </c>
      <c r="P547" s="1">
        <v>0.19298245614035101</v>
      </c>
      <c r="Q547">
        <v>0.30994152046783602</v>
      </c>
      <c r="R547">
        <v>0.497076023391813</v>
      </c>
      <c r="S547">
        <v>16.53</v>
      </c>
      <c r="T547">
        <v>114895.24984876</v>
      </c>
      <c r="U547" s="1">
        <v>164.025524440411</v>
      </c>
      <c r="V547">
        <v>553265.42531871703</v>
      </c>
      <c r="W547" s="1">
        <v>0.83220141589473695</v>
      </c>
      <c r="X547">
        <v>0.14274944944367199</v>
      </c>
      <c r="Y547">
        <v>2.50491346615908E-2</v>
      </c>
      <c r="Z547">
        <v>0.16779858410526299</v>
      </c>
      <c r="AA547">
        <v>553.26542531871701</v>
      </c>
      <c r="AB547">
        <v>15687.3541850035</v>
      </c>
      <c r="AC547" s="1">
        <v>1651.4331367146201</v>
      </c>
      <c r="AD547">
        <v>434492.89221012202</v>
      </c>
      <c r="AE547" s="1">
        <v>589</v>
      </c>
      <c r="AF547">
        <v>76294.5</v>
      </c>
      <c r="AG547" s="1">
        <v>192050.13300398999</v>
      </c>
      <c r="AH547" s="1">
        <v>56.569991483925897</v>
      </c>
      <c r="AI547">
        <v>27.246999862149199</v>
      </c>
      <c r="AJ547">
        <v>29.8571986090978</v>
      </c>
      <c r="AK547">
        <v>1.75</v>
      </c>
      <c r="AL547">
        <v>1.043229</v>
      </c>
      <c r="AM547">
        <v>1.2258150000000001</v>
      </c>
      <c r="AN547">
        <v>0</v>
      </c>
      <c r="AO547" s="1">
        <v>0.45238979610874303</v>
      </c>
      <c r="AP547">
        <v>1900.8312208372599</v>
      </c>
      <c r="AQ547" s="1">
        <v>3276.8851238345001</v>
      </c>
      <c r="AR547" s="1">
        <v>9891.3552149451498</v>
      </c>
      <c r="AS547" s="1">
        <v>1176.8778764638</v>
      </c>
      <c r="AT547">
        <v>799.77146917706796</v>
      </c>
      <c r="AU547">
        <v>17045.7209052578</v>
      </c>
      <c r="AV547" s="1">
        <v>2899.8775960176999</v>
      </c>
      <c r="AW547" s="1">
        <v>0.16145077360000001</v>
      </c>
      <c r="AX547">
        <v>13042.849426282801</v>
      </c>
      <c r="AY547" s="1">
        <v>0.72616103949999999</v>
      </c>
      <c r="AZ547">
        <v>1649.4628866172</v>
      </c>
      <c r="BA547" s="1">
        <v>9.1833896499999998E-2</v>
      </c>
      <c r="BB547">
        <v>369.18328044830002</v>
      </c>
      <c r="BC547" s="1">
        <v>2.0554290400000001E-2</v>
      </c>
      <c r="BD547">
        <v>17961.373189366001</v>
      </c>
      <c r="BE547" s="1">
        <v>0.56112290953334198</v>
      </c>
      <c r="BF547">
        <v>0.22849413259880599</v>
      </c>
      <c r="BG547">
        <v>0.16228548563956599</v>
      </c>
      <c r="BH547">
        <v>3.2344617562556702E-2</v>
      </c>
      <c r="BI547">
        <v>1.57528546657296E-2</v>
      </c>
    </row>
    <row r="548" spans="1:61" x14ac:dyDescent="0.25">
      <c r="A548" t="s">
        <v>1740</v>
      </c>
      <c r="B548" t="s">
        <v>1124</v>
      </c>
      <c r="C548">
        <v>20</v>
      </c>
      <c r="D548">
        <v>79.871190150000004</v>
      </c>
      <c r="E548">
        <v>1597.4238029999999</v>
      </c>
      <c r="F548">
        <v>5.5958642501450301E-2</v>
      </c>
      <c r="G548">
        <v>6.24018830418979E-2</v>
      </c>
      <c r="H548" t="e">
        <v>#N/A</v>
      </c>
      <c r="I548">
        <v>4.1110756938584299E-2</v>
      </c>
      <c r="J548">
        <v>0.801793438930547</v>
      </c>
      <c r="K548">
        <v>3.6357129721966003E-2</v>
      </c>
      <c r="L548">
        <v>0.59911699250635297</v>
      </c>
      <c r="M548">
        <v>2.13701672766556E-2</v>
      </c>
      <c r="N548">
        <v>0.215149597262253</v>
      </c>
      <c r="O548">
        <v>74252.396946564899</v>
      </c>
      <c r="P548" s="1">
        <v>0.12280701754386</v>
      </c>
      <c r="Q548">
        <v>2.6315789473684199E-2</v>
      </c>
      <c r="R548">
        <v>0.85087719298245601</v>
      </c>
      <c r="S548">
        <v>12.25</v>
      </c>
      <c r="T548">
        <v>91900.979591836702</v>
      </c>
      <c r="U548" s="1">
        <v>130.401943102041</v>
      </c>
      <c r="V548">
        <v>365303.24570354499</v>
      </c>
      <c r="W548" s="1">
        <v>0.76602150548690295</v>
      </c>
      <c r="X548">
        <v>0.20610641080939701</v>
      </c>
      <c r="Y548">
        <v>2.78720837036995E-2</v>
      </c>
      <c r="Z548">
        <v>0.23397849451309699</v>
      </c>
      <c r="AA548">
        <v>365.30324570354497</v>
      </c>
      <c r="AB548">
        <v>10166.8379859493</v>
      </c>
      <c r="AC548" s="1">
        <v>1372.41024947967</v>
      </c>
      <c r="AD548">
        <v>232574.39738932601</v>
      </c>
      <c r="AE548" s="1">
        <v>424</v>
      </c>
      <c r="AF548">
        <v>41631</v>
      </c>
      <c r="AG548" s="1">
        <v>61823.647615864502</v>
      </c>
      <c r="AH548" s="1">
        <v>43.559905291187803</v>
      </c>
      <c r="AI548">
        <v>27.059996980362701</v>
      </c>
      <c r="AJ548">
        <v>28.570597123956698</v>
      </c>
      <c r="AK548">
        <v>2.2999999999999998</v>
      </c>
      <c r="AL548">
        <v>0.70402799999999999</v>
      </c>
      <c r="AM548">
        <v>1.2150559999999999</v>
      </c>
      <c r="AN548">
        <v>0</v>
      </c>
      <c r="AO548" s="1">
        <v>1.07400703664505</v>
      </c>
      <c r="AP548">
        <v>1749.1811970952599</v>
      </c>
      <c r="AQ548" s="1">
        <v>2922.60761435517</v>
      </c>
      <c r="AR548" s="1">
        <v>9435.7883184741804</v>
      </c>
      <c r="AS548" s="1">
        <v>1346.6530522207299</v>
      </c>
      <c r="AT548" s="1">
        <v>1203.16692188416</v>
      </c>
      <c r="AU548">
        <v>16657.3971040295</v>
      </c>
      <c r="AV548" s="1">
        <v>6624.6537007305997</v>
      </c>
      <c r="AW548" s="1">
        <v>0.35291084230000003</v>
      </c>
      <c r="AX548">
        <v>8794.2661832690992</v>
      </c>
      <c r="AY548" s="1">
        <v>0.4684911886</v>
      </c>
      <c r="AZ548">
        <v>2080.0980781992998</v>
      </c>
      <c r="BA548">
        <v>0.110811704</v>
      </c>
      <c r="BB548">
        <v>1272.4475379032999</v>
      </c>
      <c r="BC548" s="1">
        <v>6.7786265200000001E-2</v>
      </c>
      <c r="BD548">
        <v>18771.465500102298</v>
      </c>
      <c r="BE548" s="1">
        <v>0.55315175868567501</v>
      </c>
      <c r="BF548">
        <v>0.25716701258171598</v>
      </c>
      <c r="BG548">
        <v>0.13292321028474</v>
      </c>
      <c r="BH548">
        <v>1.5529818375524401E-2</v>
      </c>
      <c r="BI548">
        <v>4.1228200072343998E-2</v>
      </c>
    </row>
    <row r="549" spans="1:61" x14ac:dyDescent="0.25">
      <c r="A549" t="s">
        <v>1774</v>
      </c>
      <c r="B549" t="s">
        <v>1162</v>
      </c>
      <c r="C549">
        <v>23</v>
      </c>
      <c r="D549">
        <v>156.76580904347799</v>
      </c>
      <c r="E549">
        <v>3605.6136080000001</v>
      </c>
      <c r="F549">
        <v>0.11562201681122</v>
      </c>
      <c r="G549">
        <v>0.25190115667844298</v>
      </c>
      <c r="H549">
        <v>3.1714778996616302E-3</v>
      </c>
      <c r="I549">
        <v>4.3599713433709303E-2</v>
      </c>
      <c r="J549">
        <v>0.52087630613831704</v>
      </c>
      <c r="K549">
        <v>6.4829329038649006E-2</v>
      </c>
      <c r="L549">
        <v>0.26712276417216901</v>
      </c>
      <c r="M549">
        <v>2.3359100142010199E-2</v>
      </c>
      <c r="N549">
        <v>0.132737613820678</v>
      </c>
      <c r="O549">
        <v>81397.295781342895</v>
      </c>
      <c r="P549" s="1">
        <v>8.0971659919028299E-2</v>
      </c>
      <c r="Q549">
        <v>0.19433198380566799</v>
      </c>
      <c r="R549">
        <v>0.72469635627530404</v>
      </c>
      <c r="S549">
        <v>28</v>
      </c>
      <c r="T549">
        <v>112304.63285714301</v>
      </c>
      <c r="U549" s="1">
        <v>128.77191457142899</v>
      </c>
      <c r="V549">
        <v>374259.85053027299</v>
      </c>
      <c r="W549" s="1">
        <v>0.71365942319579201</v>
      </c>
      <c r="X549">
        <v>0.261969661838308</v>
      </c>
      <c r="Y549">
        <v>2.4370914965900499E-2</v>
      </c>
      <c r="Z549">
        <v>0.28634057680420799</v>
      </c>
      <c r="AA549">
        <v>374.25985053027301</v>
      </c>
      <c r="AB549">
        <v>14161.559598817699</v>
      </c>
      <c r="AC549" s="1">
        <v>999.56679551116201</v>
      </c>
      <c r="AD549" s="1">
        <v>279099.44807396003</v>
      </c>
      <c r="AE549" s="1">
        <v>499</v>
      </c>
      <c r="AF549">
        <v>57458</v>
      </c>
      <c r="AG549" s="1">
        <v>97658.018027881204</v>
      </c>
      <c r="AH549" s="1">
        <v>69.559978106850707</v>
      </c>
      <c r="AI549">
        <v>34.961799690543899</v>
      </c>
      <c r="AJ549">
        <v>42.725499092815703</v>
      </c>
      <c r="AK549">
        <v>2.75</v>
      </c>
      <c r="AL549">
        <v>1.4133020000000001</v>
      </c>
      <c r="AM549">
        <v>2.0111020000000002</v>
      </c>
      <c r="AN549">
        <v>0</v>
      </c>
      <c r="AO549">
        <v>0.89835001967079198</v>
      </c>
      <c r="AP549">
        <v>2308.2179192840499</v>
      </c>
      <c r="AQ549" s="1">
        <v>3077.1142740816899</v>
      </c>
      <c r="AR549" s="1">
        <v>10382.1750275577</v>
      </c>
      <c r="AS549" s="1">
        <v>1396.9649767308099</v>
      </c>
      <c r="AT549" s="1">
        <v>368.53704097735402</v>
      </c>
      <c r="AU549">
        <v>17533.009238631599</v>
      </c>
      <c r="AV549" s="1">
        <v>2861.7734054696002</v>
      </c>
      <c r="AW549" s="1">
        <v>0.16879717629999999</v>
      </c>
      <c r="AX549">
        <v>12567.543122597401</v>
      </c>
      <c r="AY549" s="1">
        <v>0.74127664630000001</v>
      </c>
      <c r="AZ549">
        <v>984.43162622889997</v>
      </c>
      <c r="BA549">
        <v>5.8065141899999999E-2</v>
      </c>
      <c r="BB549">
        <v>540.16936869159997</v>
      </c>
      <c r="BC549" s="1">
        <v>3.1861035500000003E-2</v>
      </c>
      <c r="BD549">
        <v>16953.9175229875</v>
      </c>
      <c r="BE549" s="1">
        <v>0.57984728949932096</v>
      </c>
      <c r="BF549">
        <v>0.24216568215415801</v>
      </c>
      <c r="BG549">
        <v>0.13904572984157301</v>
      </c>
      <c r="BH549">
        <v>2.36415590477108E-2</v>
      </c>
      <c r="BI549">
        <v>1.5299739457237199E-2</v>
      </c>
    </row>
    <row r="550" spans="1:61" x14ac:dyDescent="0.25">
      <c r="A550" t="s">
        <v>1314</v>
      </c>
      <c r="B550" t="s">
        <v>677</v>
      </c>
      <c r="C550">
        <v>51</v>
      </c>
      <c r="D550">
        <v>3.7623466666666698</v>
      </c>
      <c r="E550">
        <v>191.87968000000001</v>
      </c>
      <c r="F550" t="e">
        <v>#N/A</v>
      </c>
      <c r="G550" t="e">
        <v>#N/A</v>
      </c>
      <c r="H550" t="e">
        <v>#N/A</v>
      </c>
      <c r="I550" t="e">
        <v>#N/A</v>
      </c>
      <c r="J550">
        <v>0.92924735208088804</v>
      </c>
      <c r="K550">
        <v>5.5591366222159301E-2</v>
      </c>
      <c r="L550">
        <v>0.66112739806182097</v>
      </c>
      <c r="M550">
        <v>0.18868581974874499</v>
      </c>
      <c r="N550">
        <v>0.16818725646464799</v>
      </c>
      <c r="O550">
        <v>54994.104935526899</v>
      </c>
      <c r="P550" s="1">
        <v>0.18181818181818199</v>
      </c>
      <c r="Q550">
        <v>0.18181818181818199</v>
      </c>
      <c r="R550">
        <v>0.63636363636363602</v>
      </c>
      <c r="S550">
        <v>4.04</v>
      </c>
      <c r="T550">
        <v>74920.544554455395</v>
      </c>
      <c r="U550" s="1">
        <v>47.494970297029703</v>
      </c>
      <c r="V550">
        <v>485669.61337438098</v>
      </c>
      <c r="W550" s="1">
        <v>0.91421183766993397</v>
      </c>
      <c r="X550">
        <v>3.7493026353756599E-2</v>
      </c>
      <c r="Y550">
        <v>4.8295135976309897E-2</v>
      </c>
      <c r="Z550">
        <v>8.5788162330066503E-2</v>
      </c>
      <c r="AA550">
        <v>485.66961337438102</v>
      </c>
      <c r="AB550">
        <v>11397.8978910117</v>
      </c>
      <c r="AC550" s="1">
        <v>1269.46245688965</v>
      </c>
      <c r="AD550" s="1">
        <v>335243.94428886898</v>
      </c>
      <c r="AE550" s="1">
        <v>554</v>
      </c>
      <c r="AF550">
        <v>17459</v>
      </c>
      <c r="AG550" s="1">
        <v>59450.764481222097</v>
      </c>
      <c r="AH550" s="1">
        <v>50.449825913261002</v>
      </c>
      <c r="AI550">
        <v>21.872992852206298</v>
      </c>
      <c r="AJ550">
        <v>27.615498657691202</v>
      </c>
      <c r="AK550">
        <v>3</v>
      </c>
      <c r="AL550">
        <v>1.860636</v>
      </c>
      <c r="AM550">
        <v>2.3284829999999999</v>
      </c>
      <c r="AN550">
        <v>0</v>
      </c>
      <c r="AO550" s="1">
        <v>2.34418037393062</v>
      </c>
      <c r="AP550">
        <v>4571.2752387329401</v>
      </c>
      <c r="AQ550" s="1">
        <v>8473.5381568282792</v>
      </c>
      <c r="AR550" s="1">
        <v>14729.7350610549</v>
      </c>
      <c r="AS550" s="1">
        <v>1694.4913604192</v>
      </c>
      <c r="AT550">
        <v>890.81438951743098</v>
      </c>
      <c r="AU550" s="1">
        <v>30359.854206552802</v>
      </c>
      <c r="AV550" s="1">
        <v>11100.6738264876</v>
      </c>
      <c r="AW550" s="1">
        <v>0.44052463400000003</v>
      </c>
      <c r="AX550">
        <v>9523.0216810422007</v>
      </c>
      <c r="AY550" s="1">
        <v>0.37791630539999999</v>
      </c>
      <c r="AZ550">
        <v>1418.5702746607001</v>
      </c>
      <c r="BA550">
        <v>5.6295244799999998E-2</v>
      </c>
      <c r="BB550">
        <v>3156.4926321502999</v>
      </c>
      <c r="BC550" s="1">
        <v>0.12526381580000001</v>
      </c>
      <c r="BD550">
        <v>25198.758414340798</v>
      </c>
      <c r="BE550" s="1">
        <v>0.50808485721043795</v>
      </c>
      <c r="BF550">
        <v>0.25274096848052002</v>
      </c>
      <c r="BG550">
        <v>0.14285714285714299</v>
      </c>
      <c r="BH550">
        <v>6.6563841586072606E-2</v>
      </c>
      <c r="BI550">
        <v>2.9753189865827E-2</v>
      </c>
    </row>
    <row r="551" spans="1:61" x14ac:dyDescent="0.25">
      <c r="A551" t="s">
        <v>1323</v>
      </c>
      <c r="B551" t="s">
        <v>686</v>
      </c>
      <c r="C551">
        <v>54</v>
      </c>
      <c r="D551">
        <v>7.8403132222222203</v>
      </c>
      <c r="E551">
        <v>423.376914</v>
      </c>
      <c r="F551" t="e">
        <v>#N/A</v>
      </c>
      <c r="G551" t="e">
        <v>#N/A</v>
      </c>
      <c r="H551" t="e">
        <v>#N/A</v>
      </c>
      <c r="I551">
        <v>3.60975485795808E-2</v>
      </c>
      <c r="J551">
        <v>0.92749577618855605</v>
      </c>
      <c r="K551">
        <v>2.42711168212419E-2</v>
      </c>
      <c r="L551">
        <v>0.55015818639710401</v>
      </c>
      <c r="M551">
        <v>4.2603666581794597E-2</v>
      </c>
      <c r="N551">
        <v>0.18850983242966099</v>
      </c>
      <c r="O551">
        <v>53421.571929824597</v>
      </c>
      <c r="P551" s="1">
        <v>0.25490196078431399</v>
      </c>
      <c r="Q551">
        <v>0.27450980392156898</v>
      </c>
      <c r="R551">
        <v>0.47058823529411797</v>
      </c>
      <c r="S551">
        <v>6.09</v>
      </c>
      <c r="T551">
        <v>69829.699507389203</v>
      </c>
      <c r="U551" s="1">
        <v>69.520018719211805</v>
      </c>
      <c r="V551">
        <v>348615.72541954898</v>
      </c>
      <c r="W551" s="1">
        <v>0.93965196175908705</v>
      </c>
      <c r="X551">
        <v>2.41476301671084E-2</v>
      </c>
      <c r="Y551">
        <v>3.6200408073804202E-2</v>
      </c>
      <c r="Z551">
        <v>6.0348038240912602E-2</v>
      </c>
      <c r="AA551">
        <v>348.61572541954899</v>
      </c>
      <c r="AB551">
        <v>8985.6883410511091</v>
      </c>
      <c r="AC551" s="1">
        <v>1143.32072437941</v>
      </c>
      <c r="AD551">
        <v>223724.18937662401</v>
      </c>
      <c r="AE551" s="1">
        <v>404</v>
      </c>
      <c r="AF551">
        <v>32578</v>
      </c>
      <c r="AG551" s="1">
        <v>63681.277589453901</v>
      </c>
      <c r="AH551" s="1">
        <v>43.199832304890698</v>
      </c>
      <c r="AI551">
        <v>25.109898980255998</v>
      </c>
      <c r="AJ551">
        <v>25.5478958163234</v>
      </c>
      <c r="AK551">
        <v>2.5</v>
      </c>
      <c r="AL551">
        <v>0.81087699999999996</v>
      </c>
      <c r="AM551">
        <v>1.6281699999999999</v>
      </c>
      <c r="AN551">
        <v>0</v>
      </c>
      <c r="AO551">
        <v>1.29689398144471</v>
      </c>
      <c r="AP551">
        <v>3054.6833028311999</v>
      </c>
      <c r="AQ551" s="1">
        <v>4138.5764600287102</v>
      </c>
      <c r="AR551" s="1">
        <v>9503.8977491342393</v>
      </c>
      <c r="AS551" s="1">
        <v>410.86203391807999</v>
      </c>
      <c r="AT551">
        <v>465.88617252758399</v>
      </c>
      <c r="AU551">
        <v>17573.905718439801</v>
      </c>
      <c r="AV551" s="1">
        <v>10521.309415587801</v>
      </c>
      <c r="AW551" s="1">
        <v>0.48835553700000001</v>
      </c>
      <c r="AX551">
        <v>7721.6540994262004</v>
      </c>
      <c r="AY551" s="1">
        <v>0.35840715109999999</v>
      </c>
      <c r="AZ551">
        <v>1711.7443723259</v>
      </c>
      <c r="BA551">
        <v>7.9452072799999995E-2</v>
      </c>
      <c r="BB551">
        <v>1589.6560432029</v>
      </c>
      <c r="BC551" s="1">
        <v>7.3785239099999997E-2</v>
      </c>
      <c r="BD551">
        <v>21544.363930542801</v>
      </c>
      <c r="BE551" s="1">
        <v>0.50694363272609</v>
      </c>
      <c r="BF551">
        <v>0.21777699764163999</v>
      </c>
      <c r="BG551">
        <v>0.22475513809406999</v>
      </c>
      <c r="BH551">
        <v>3.7865680503666503E-2</v>
      </c>
      <c r="BI551">
        <v>1.2658551034533699E-2</v>
      </c>
    </row>
    <row r="552" spans="1:61" x14ac:dyDescent="0.25">
      <c r="A552" t="s">
        <v>1931</v>
      </c>
      <c r="B552" t="s">
        <v>687</v>
      </c>
      <c r="C552">
        <v>25</v>
      </c>
      <c r="D552">
        <v>38.487496559999997</v>
      </c>
      <c r="E552">
        <v>962.18741399999999</v>
      </c>
      <c r="F552" t="e">
        <v>#N/A</v>
      </c>
      <c r="G552" t="e">
        <v>#N/A</v>
      </c>
      <c r="H552" t="e">
        <v>#N/A</v>
      </c>
      <c r="I552">
        <v>1.76925997612188E-2</v>
      </c>
      <c r="J552">
        <v>0.88292382354449195</v>
      </c>
      <c r="K552">
        <v>9.0471842083850701E-2</v>
      </c>
      <c r="L552">
        <v>0.99786514566631102</v>
      </c>
      <c r="M552" t="e">
        <v>#N/A</v>
      </c>
      <c r="N552">
        <v>0.14793338867061501</v>
      </c>
      <c r="O552">
        <v>59103.349242252902</v>
      </c>
      <c r="P552" s="1">
        <v>0.162790697674419</v>
      </c>
      <c r="Q552">
        <v>0.25581395348837199</v>
      </c>
      <c r="R552">
        <v>0.581395348837209</v>
      </c>
      <c r="S552">
        <v>9.17</v>
      </c>
      <c r="T552">
        <v>91345.092693565995</v>
      </c>
      <c r="U552" s="1">
        <v>104.927744165758</v>
      </c>
      <c r="V552">
        <v>195146.89889718301</v>
      </c>
      <c r="W552" s="1">
        <v>0.75267389967475296</v>
      </c>
      <c r="X552">
        <v>0.12710378755387799</v>
      </c>
      <c r="Y552">
        <v>0.12022231277136899</v>
      </c>
      <c r="Z552">
        <v>0.24732610032524699</v>
      </c>
      <c r="AA552">
        <v>195.14689889718301</v>
      </c>
      <c r="AB552">
        <v>4808.9674970535398</v>
      </c>
      <c r="AC552" s="1">
        <v>628.196493952477</v>
      </c>
      <c r="AD552">
        <v>146251.008518066</v>
      </c>
      <c r="AE552" s="1">
        <v>134</v>
      </c>
      <c r="AF552">
        <v>37385</v>
      </c>
      <c r="AG552" s="1">
        <v>59655.613896665804</v>
      </c>
      <c r="AH552" s="1">
        <v>48.949959444295999</v>
      </c>
      <c r="AI552">
        <v>20.416995953880001</v>
      </c>
      <c r="AJ552">
        <v>26.675761888979299</v>
      </c>
      <c r="AK552">
        <v>0.5</v>
      </c>
      <c r="AL552">
        <v>0.33679700000000001</v>
      </c>
      <c r="AM552">
        <v>0.40889900000000001</v>
      </c>
      <c r="AN552">
        <v>0</v>
      </c>
      <c r="AO552" s="1">
        <v>0.67547354143430705</v>
      </c>
      <c r="AP552">
        <v>3159.3144181368398</v>
      </c>
      <c r="AQ552" s="1">
        <v>3530.7829540992102</v>
      </c>
      <c r="AR552" s="1">
        <v>7459.4433221301697</v>
      </c>
      <c r="AS552" s="1">
        <v>789.29401793235297</v>
      </c>
      <c r="AT552">
        <v>247.02381941570499</v>
      </c>
      <c r="AU552">
        <v>15185.858531714301</v>
      </c>
      <c r="AV552" s="1">
        <v>9842.1931804848009</v>
      </c>
      <c r="AW552" s="1">
        <v>0.57395905479999998</v>
      </c>
      <c r="AX552">
        <v>3939.3454542244999</v>
      </c>
      <c r="AY552" s="1">
        <v>0.22972755680000001</v>
      </c>
      <c r="AZ552">
        <v>1103.6467443984</v>
      </c>
      <c r="BA552">
        <v>6.4360456100000005E-2</v>
      </c>
      <c r="BB552">
        <v>2262.7158495654999</v>
      </c>
      <c r="BC552" s="1">
        <v>0.13195293229999999</v>
      </c>
      <c r="BD552">
        <v>17147.9012286732</v>
      </c>
      <c r="BE552" s="1">
        <v>0.49598335514006903</v>
      </c>
      <c r="BF552">
        <v>0.20633473920603701</v>
      </c>
      <c r="BG552">
        <v>0.233135056547847</v>
      </c>
      <c r="BH552">
        <v>5.4193535459384899E-2</v>
      </c>
      <c r="BI552">
        <v>1.03533136466626E-2</v>
      </c>
    </row>
    <row r="553" spans="1:61" x14ac:dyDescent="0.25">
      <c r="A553" t="s">
        <v>1350</v>
      </c>
      <c r="B553" t="s">
        <v>717</v>
      </c>
      <c r="C553">
        <v>26</v>
      </c>
      <c r="D553">
        <v>44.1263710384615</v>
      </c>
      <c r="E553">
        <v>1147.2856469999999</v>
      </c>
      <c r="F553" t="e">
        <v>#N/A</v>
      </c>
      <c r="G553" t="e">
        <v>#N/A</v>
      </c>
      <c r="H553" t="e">
        <v>#N/A</v>
      </c>
      <c r="I553">
        <v>2.6809178556139301E-2</v>
      </c>
      <c r="J553">
        <v>0.91828871976308202</v>
      </c>
      <c r="K553">
        <v>4.1417270021087901E-2</v>
      </c>
      <c r="L553">
        <v>0.42789323686574898</v>
      </c>
      <c r="M553">
        <v>1.2084168916383701E-2</v>
      </c>
      <c r="N553">
        <v>0.122098007602921</v>
      </c>
      <c r="O553">
        <v>72229.670317634198</v>
      </c>
      <c r="P553" s="1">
        <v>0.104651162790698</v>
      </c>
      <c r="Q553">
        <v>0.116279069767442</v>
      </c>
      <c r="R553">
        <v>0.77906976744186096</v>
      </c>
      <c r="S553">
        <v>10.17</v>
      </c>
      <c r="T553">
        <v>107859.28515240899</v>
      </c>
      <c r="U553" s="1">
        <v>112.810781415929</v>
      </c>
      <c r="V553">
        <v>225773.33785820499</v>
      </c>
      <c r="W553" s="1">
        <v>0.881843368078426</v>
      </c>
      <c r="X553">
        <v>9.3346816123183698E-2</v>
      </c>
      <c r="Y553">
        <v>2.48098157983907E-2</v>
      </c>
      <c r="Z553">
        <v>0.118156631921574</v>
      </c>
      <c r="AA553">
        <v>225.773337858205</v>
      </c>
      <c r="AB553">
        <v>7340.5869079089098</v>
      </c>
      <c r="AC553" s="1">
        <v>995.47407656185896</v>
      </c>
      <c r="AD553">
        <v>160891.74158210901</v>
      </c>
      <c r="AE553" s="1">
        <v>184</v>
      </c>
      <c r="AF553">
        <v>41694.5</v>
      </c>
      <c r="AG553" s="1">
        <v>63950.771200671697</v>
      </c>
      <c r="AH553" s="1">
        <v>41.599962654052</v>
      </c>
      <c r="AI553">
        <v>32.015795758713899</v>
      </c>
      <c r="AJ553">
        <v>34.795796404362399</v>
      </c>
      <c r="AK553">
        <v>2</v>
      </c>
      <c r="AL553">
        <v>0.66237100000000004</v>
      </c>
      <c r="AM553">
        <v>1.432069</v>
      </c>
      <c r="AN553">
        <v>0</v>
      </c>
      <c r="AO553">
        <v>1.18092606713524</v>
      </c>
      <c r="AP553">
        <v>2147.7299541253701</v>
      </c>
      <c r="AQ553" s="1">
        <v>2937.8655776036198</v>
      </c>
      <c r="AR553" s="1">
        <v>9571.4223469231601</v>
      </c>
      <c r="AS553" s="1">
        <v>1041.95061894643</v>
      </c>
      <c r="AT553" s="1">
        <v>462.28431549444798</v>
      </c>
      <c r="AU553">
        <v>16161.252813093</v>
      </c>
      <c r="AV553" s="1">
        <v>7910.1320484846001</v>
      </c>
      <c r="AW553" s="1">
        <v>0.48570088769999997</v>
      </c>
      <c r="AX553">
        <v>6444.9348969903003</v>
      </c>
      <c r="AY553" s="1">
        <v>0.39573430399999998</v>
      </c>
      <c r="AZ553">
        <v>937.76784661040006</v>
      </c>
      <c r="BA553">
        <v>5.7581172200000003E-2</v>
      </c>
      <c r="BB553">
        <v>993.18042676690004</v>
      </c>
      <c r="BC553" s="1">
        <v>6.0983636200000003E-2</v>
      </c>
      <c r="BD553">
        <v>16286.015218852201</v>
      </c>
      <c r="BE553" s="1">
        <v>0.60116331525070899</v>
      </c>
      <c r="BF553">
        <v>0.245609998341179</v>
      </c>
      <c r="BG553">
        <v>0.11175481878250899</v>
      </c>
      <c r="BH553">
        <v>2.5767390925526799E-2</v>
      </c>
      <c r="BI553">
        <v>1.5704476700076499E-2</v>
      </c>
    </row>
    <row r="554" spans="1:61" x14ac:dyDescent="0.25">
      <c r="A554" t="s">
        <v>1572</v>
      </c>
      <c r="B554" t="s">
        <v>948</v>
      </c>
      <c r="C554">
        <v>49</v>
      </c>
      <c r="D554">
        <v>11.8686956326531</v>
      </c>
      <c r="E554">
        <v>581.56608600000004</v>
      </c>
      <c r="F554" t="e">
        <v>#N/A</v>
      </c>
      <c r="G554" t="e">
        <v>#N/A</v>
      </c>
      <c r="H554" t="e">
        <v>#N/A</v>
      </c>
      <c r="I554" t="e">
        <v>#N/A</v>
      </c>
      <c r="J554">
        <v>0.95170192004627496</v>
      </c>
      <c r="K554">
        <v>2.1664994574220098E-2</v>
      </c>
      <c r="L554">
        <v>0.41249060703396401</v>
      </c>
      <c r="M554" t="e">
        <v>#N/A</v>
      </c>
      <c r="N554">
        <v>0.14899708448831001</v>
      </c>
      <c r="O554">
        <v>59296.483016516002</v>
      </c>
      <c r="P554" s="1">
        <v>0.2</v>
      </c>
      <c r="Q554">
        <v>0.218181818181818</v>
      </c>
      <c r="R554">
        <v>0.58181818181818201</v>
      </c>
      <c r="S554">
        <v>4.6100000000000003</v>
      </c>
      <c r="T554">
        <v>94961.713665943593</v>
      </c>
      <c r="U554" s="1">
        <v>126.153163991323</v>
      </c>
      <c r="V554">
        <v>404694.901689986</v>
      </c>
      <c r="W554" s="1">
        <v>0.82812030566523198</v>
      </c>
      <c r="X554">
        <v>0.12742183857591899</v>
      </c>
      <c r="Y554">
        <v>4.4457855758849203E-2</v>
      </c>
      <c r="Z554">
        <v>0.17187969433476799</v>
      </c>
      <c r="AA554">
        <v>404.69490168998601</v>
      </c>
      <c r="AB554">
        <v>11254.8120627515</v>
      </c>
      <c r="AC554" s="1">
        <v>1271.6970741653599</v>
      </c>
      <c r="AD554">
        <v>279795.74922498298</v>
      </c>
      <c r="AE554" s="1">
        <v>505</v>
      </c>
      <c r="AF554">
        <v>44136</v>
      </c>
      <c r="AG554" s="1">
        <v>80374.089166424601</v>
      </c>
      <c r="AH554" s="1">
        <v>52.399970946512902</v>
      </c>
      <c r="AI554">
        <v>25.600597669301099</v>
      </c>
      <c r="AJ554">
        <v>33.594279350174702</v>
      </c>
      <c r="AK554">
        <v>2</v>
      </c>
      <c r="AL554">
        <v>0.67779599999999995</v>
      </c>
      <c r="AM554">
        <v>1.4472100000000001</v>
      </c>
      <c r="AN554">
        <v>0</v>
      </c>
      <c r="AO554">
        <v>0.83799868340212003</v>
      </c>
      <c r="AP554">
        <v>2667.3892053602299</v>
      </c>
      <c r="AQ554" s="1">
        <v>5301.7445381091202</v>
      </c>
      <c r="AR554" s="1">
        <v>9742.7618569904007</v>
      </c>
      <c r="AS554" s="1">
        <v>1736.0533640195799</v>
      </c>
      <c r="AT554" s="1">
        <v>536.168197400699</v>
      </c>
      <c r="AU554">
        <v>19984.11716188</v>
      </c>
      <c r="AV554" s="1">
        <v>5842.5058677446996</v>
      </c>
      <c r="AW554" s="1">
        <v>0.29637924430000001</v>
      </c>
      <c r="AX554">
        <v>9883.7065297324007</v>
      </c>
      <c r="AY554" s="1">
        <v>0.50138169119999998</v>
      </c>
      <c r="AZ554">
        <v>1937.2616089000001</v>
      </c>
      <c r="BA554">
        <v>9.8273608100000007E-2</v>
      </c>
      <c r="BB554">
        <v>2049.4646664866</v>
      </c>
      <c r="BC554">
        <v>0.1039654564</v>
      </c>
      <c r="BD554">
        <v>19712.9386728637</v>
      </c>
      <c r="BE554" s="1">
        <v>0.52012417206445205</v>
      </c>
      <c r="BF554">
        <v>0.235087011377974</v>
      </c>
      <c r="BG554">
        <v>0.18383315282078599</v>
      </c>
      <c r="BH554">
        <v>4.2066392352546701E-2</v>
      </c>
      <c r="BI554">
        <v>1.88892713842417E-2</v>
      </c>
    </row>
    <row r="555" spans="1:61" x14ac:dyDescent="0.25">
      <c r="A555" t="s">
        <v>1484</v>
      </c>
      <c r="B555" t="s">
        <v>859</v>
      </c>
      <c r="C555">
        <v>19</v>
      </c>
      <c r="D555">
        <v>116.281824052632</v>
      </c>
      <c r="E555">
        <v>2209.3546569999999</v>
      </c>
      <c r="F555">
        <v>1.69889311754635E-2</v>
      </c>
      <c r="G555">
        <v>3.7699275018114597E-2</v>
      </c>
      <c r="H555" t="e">
        <v>#N/A</v>
      </c>
      <c r="I555">
        <v>4.5214053919614201E-2</v>
      </c>
      <c r="J555">
        <v>0.82589408053320501</v>
      </c>
      <c r="K555">
        <v>7.2872500613020794E-2</v>
      </c>
      <c r="L555">
        <v>0.44894726065324297</v>
      </c>
      <c r="M555">
        <v>9.2176197921509193E-3</v>
      </c>
      <c r="N555">
        <v>0.13004711920342801</v>
      </c>
      <c r="O555">
        <v>78733.041121218805</v>
      </c>
      <c r="P555" s="1">
        <v>0.124293785310734</v>
      </c>
      <c r="Q555">
        <v>5.6497175141242903E-2</v>
      </c>
      <c r="R555">
        <v>0.81920903954802304</v>
      </c>
      <c r="S555">
        <v>15.34</v>
      </c>
      <c r="T555">
        <v>103230.49934811</v>
      </c>
      <c r="U555" s="1">
        <v>144.025727314211</v>
      </c>
      <c r="V555">
        <v>360779.43279705901</v>
      </c>
      <c r="W555" s="1">
        <v>0.70450197250066104</v>
      </c>
      <c r="X555">
        <v>0.273552204386728</v>
      </c>
      <c r="Y555">
        <v>2.1945823112610199E-2</v>
      </c>
      <c r="Z555">
        <v>0.29549802749933801</v>
      </c>
      <c r="AA555">
        <v>360.77943279705897</v>
      </c>
      <c r="AB555">
        <v>12346.9805599437</v>
      </c>
      <c r="AC555" s="1">
        <v>1189.9039077636</v>
      </c>
      <c r="AD555">
        <v>247157.38174506399</v>
      </c>
      <c r="AE555" s="1">
        <v>446</v>
      </c>
      <c r="AF555">
        <v>42954.5</v>
      </c>
      <c r="AG555" s="1">
        <v>83553.028484414201</v>
      </c>
      <c r="AH555" s="1">
        <v>43.7999884523852</v>
      </c>
      <c r="AI555">
        <v>33.899999301933697</v>
      </c>
      <c r="AJ555">
        <v>34.286797283045999</v>
      </c>
      <c r="AK555">
        <v>1</v>
      </c>
      <c r="AL555">
        <v>0.62629199999999996</v>
      </c>
      <c r="AM555">
        <v>0.853406</v>
      </c>
      <c r="AN555">
        <v>0</v>
      </c>
      <c r="AO555" s="1">
        <v>0.97457994222484501</v>
      </c>
      <c r="AP555">
        <v>1993.6407656618301</v>
      </c>
      <c r="AQ555" s="1">
        <v>3111.3890195131298</v>
      </c>
      <c r="AR555" s="1">
        <v>9804.9123853273595</v>
      </c>
      <c r="AS555" s="1">
        <v>1055.4373751683299</v>
      </c>
      <c r="AT555" s="1">
        <v>621.88121117034405</v>
      </c>
      <c r="AU555">
        <v>16587.260756840999</v>
      </c>
      <c r="AV555" s="1">
        <v>4149.6579130584996</v>
      </c>
      <c r="AW555" s="1">
        <v>0.24590464479999999</v>
      </c>
      <c r="AX555">
        <v>10832.673155509399</v>
      </c>
      <c r="AY555" s="1">
        <v>0.64193355210000003</v>
      </c>
      <c r="AZ555">
        <v>808.16923422189996</v>
      </c>
      <c r="BA555">
        <v>4.7891313599999999E-2</v>
      </c>
      <c r="BB555">
        <v>1084.5689629460001</v>
      </c>
      <c r="BC555" s="1">
        <v>6.4270489599999994E-2</v>
      </c>
      <c r="BD555">
        <v>16875.069265735801</v>
      </c>
      <c r="BE555" s="1">
        <v>0.577459937811174</v>
      </c>
      <c r="BF555">
        <v>0.26582467941062998</v>
      </c>
      <c r="BG555">
        <v>0.11035353245393301</v>
      </c>
      <c r="BH555">
        <v>3.2648071641160403E-2</v>
      </c>
      <c r="BI555">
        <v>1.37137786831034E-2</v>
      </c>
    </row>
    <row r="556" spans="1:61" x14ac:dyDescent="0.25">
      <c r="A556" t="s">
        <v>1507</v>
      </c>
      <c r="B556" t="s">
        <v>882</v>
      </c>
      <c r="C556">
        <v>106</v>
      </c>
      <c r="D556">
        <v>5.2031889905660398</v>
      </c>
      <c r="E556">
        <v>551.53803300000004</v>
      </c>
      <c r="F556" t="e">
        <v>#N/A</v>
      </c>
      <c r="G556" t="e">
        <v>#N/A</v>
      </c>
      <c r="H556" t="e">
        <v>#N/A</v>
      </c>
      <c r="I556">
        <v>2.5077600622266501E-2</v>
      </c>
      <c r="J556">
        <v>0.94116328257278403</v>
      </c>
      <c r="K556">
        <v>2.6586098850804499E-2</v>
      </c>
      <c r="L556">
        <v>1</v>
      </c>
      <c r="M556" t="e">
        <v>#N/A</v>
      </c>
      <c r="N556">
        <v>0.216751593555427</v>
      </c>
      <c r="O556">
        <v>71156.357484076405</v>
      </c>
      <c r="P556" s="1">
        <v>0.11363636363636399</v>
      </c>
      <c r="Q556">
        <v>0.25</v>
      </c>
      <c r="R556">
        <v>0.63636363636363602</v>
      </c>
      <c r="S556">
        <v>4.12</v>
      </c>
      <c r="T556">
        <v>115855.86407767</v>
      </c>
      <c r="U556" s="1">
        <v>133.86845461165001</v>
      </c>
      <c r="V556">
        <v>340002.73558650498</v>
      </c>
      <c r="W556" s="1">
        <v>0.88496400789145102</v>
      </c>
      <c r="X556">
        <v>4.9330423277093902E-2</v>
      </c>
      <c r="Y556">
        <v>6.5705568831454703E-2</v>
      </c>
      <c r="Z556">
        <v>0.11503599210854901</v>
      </c>
      <c r="AA556">
        <v>340.00273558650503</v>
      </c>
      <c r="AB556">
        <v>8772.9163004067905</v>
      </c>
      <c r="AC556" s="1">
        <v>1249.0683484741701</v>
      </c>
      <c r="AD556">
        <v>224717.032143096</v>
      </c>
      <c r="AE556" s="1">
        <v>406</v>
      </c>
      <c r="AF556">
        <v>40964</v>
      </c>
      <c r="AG556" s="1">
        <v>67802.583449720696</v>
      </c>
      <c r="AH556" s="1">
        <v>31.399922086775899</v>
      </c>
      <c r="AI556">
        <v>25.399997276327099</v>
      </c>
      <c r="AJ556">
        <v>25.567473023546398</v>
      </c>
      <c r="AK556">
        <v>0.5</v>
      </c>
      <c r="AL556">
        <v>0.28672700000000001</v>
      </c>
      <c r="AM556">
        <v>0.39424799999999999</v>
      </c>
      <c r="AN556">
        <v>0</v>
      </c>
      <c r="AO556">
        <v>1.0869625779809799</v>
      </c>
      <c r="AP556">
        <v>3288.1336943086199</v>
      </c>
      <c r="AQ556" s="1">
        <v>4361.6226190515499</v>
      </c>
      <c r="AR556" s="1">
        <v>10365.560012069</v>
      </c>
      <c r="AS556" s="1">
        <v>1024.38174014375</v>
      </c>
      <c r="AT556">
        <v>86.505348942998495</v>
      </c>
      <c r="AU556">
        <v>19126.203414515901</v>
      </c>
      <c r="AV556" s="1">
        <v>10164.784306857</v>
      </c>
      <c r="AW556" s="1">
        <v>0.50237530949999998</v>
      </c>
      <c r="AX556">
        <v>7140.7463132458997</v>
      </c>
      <c r="AY556" s="1">
        <v>0.35291793030000002</v>
      </c>
      <c r="AZ556">
        <v>1290.1637740768999</v>
      </c>
      <c r="BA556">
        <v>6.3763913300000002E-2</v>
      </c>
      <c r="BB556">
        <v>1637.7528200787001</v>
      </c>
      <c r="BC556" s="1">
        <v>8.0942846900000004E-2</v>
      </c>
      <c r="BD556">
        <v>20233.4472142585</v>
      </c>
      <c r="BE556" s="1">
        <v>0.53004253576885896</v>
      </c>
      <c r="BF556">
        <v>0.22354944953991401</v>
      </c>
      <c r="BG556">
        <v>0.18443451310939399</v>
      </c>
      <c r="BH556">
        <v>3.78811310532517E-2</v>
      </c>
      <c r="BI556">
        <v>2.4092370528581299E-2</v>
      </c>
    </row>
    <row r="557" spans="1:61" x14ac:dyDescent="0.25">
      <c r="A557" t="s">
        <v>1519</v>
      </c>
      <c r="B557" t="s">
        <v>894</v>
      </c>
      <c r="C557">
        <v>28</v>
      </c>
      <c r="D557">
        <v>51.843785785714303</v>
      </c>
      <c r="E557">
        <v>1451.626002</v>
      </c>
      <c r="F557">
        <v>1.28079415099564E-2</v>
      </c>
      <c r="G557">
        <v>7.0027159938351102E-3</v>
      </c>
      <c r="H557" t="e">
        <v>#N/A</v>
      </c>
      <c r="I557">
        <v>2.41429461407392E-2</v>
      </c>
      <c r="J557">
        <v>0.92050888310479195</v>
      </c>
      <c r="K557">
        <v>3.4298845556636703E-2</v>
      </c>
      <c r="L557">
        <v>0.29126473594989599</v>
      </c>
      <c r="M557" t="e">
        <v>#N/A</v>
      </c>
      <c r="N557">
        <v>0.107794133795534</v>
      </c>
      <c r="O557">
        <v>58440.090232150702</v>
      </c>
      <c r="P557" s="1">
        <v>0.190909090909091</v>
      </c>
      <c r="Q557">
        <v>0.163636363636364</v>
      </c>
      <c r="R557">
        <v>0.64545454545454595</v>
      </c>
      <c r="S557">
        <v>10.91</v>
      </c>
      <c r="T557">
        <v>88524.389550870794</v>
      </c>
      <c r="U557" s="1">
        <v>133.054628964253</v>
      </c>
      <c r="V557">
        <v>284422.226820927</v>
      </c>
      <c r="W557" s="1">
        <v>0.80269151875859701</v>
      </c>
      <c r="X557">
        <v>0.15617527545281901</v>
      </c>
      <c r="Y557">
        <v>4.1133205788584301E-2</v>
      </c>
      <c r="Z557">
        <v>0.19730848124140299</v>
      </c>
      <c r="AA557">
        <v>284.42222682092699</v>
      </c>
      <c r="AB557">
        <v>7743.7707677545404</v>
      </c>
      <c r="AC557" s="1">
        <v>935.87353638489003</v>
      </c>
      <c r="AD557">
        <v>195240.26730226199</v>
      </c>
      <c r="AE557" s="1">
        <v>311</v>
      </c>
      <c r="AF557">
        <v>44315</v>
      </c>
      <c r="AG557" s="1">
        <v>75026.615303030296</v>
      </c>
      <c r="AH557" s="1">
        <v>40.799959488566699</v>
      </c>
      <c r="AI557">
        <v>26.604398972611101</v>
      </c>
      <c r="AJ557">
        <v>26.8477975311108</v>
      </c>
      <c r="AK557">
        <v>1.9</v>
      </c>
      <c r="AL557">
        <v>1.0823069999999999</v>
      </c>
      <c r="AM557">
        <v>1.4774719999999999</v>
      </c>
      <c r="AN557">
        <v>0</v>
      </c>
      <c r="AO557">
        <v>0.82419391540286902</v>
      </c>
      <c r="AP557">
        <v>2199.23527520279</v>
      </c>
      <c r="AQ557" s="1">
        <v>2414.5596422018398</v>
      </c>
      <c r="AR557" s="1">
        <v>7937.4338322165204</v>
      </c>
      <c r="AS557" s="1">
        <v>659.87155002752502</v>
      </c>
      <c r="AT557">
        <v>273.85746015315601</v>
      </c>
      <c r="AU557">
        <v>13484.9577598018</v>
      </c>
      <c r="AV557" s="1">
        <v>5389.9511666448998</v>
      </c>
      <c r="AW557" s="1">
        <v>0.35787693180000002</v>
      </c>
      <c r="AX557">
        <v>6982.0158624467003</v>
      </c>
      <c r="AY557" s="1">
        <v>0.46358535309999999</v>
      </c>
      <c r="AZ557">
        <v>811.61784585099997</v>
      </c>
      <c r="BA557">
        <v>5.3889041899999997E-2</v>
      </c>
      <c r="BB557">
        <v>1877.3220666427001</v>
      </c>
      <c r="BC557" s="1">
        <v>0.1246486731</v>
      </c>
      <c r="BD557">
        <v>15060.906941585299</v>
      </c>
      <c r="BE557" s="1">
        <v>0.53686018035938199</v>
      </c>
      <c r="BF557">
        <v>0.229468715145837</v>
      </c>
      <c r="BG557">
        <v>0.16271671658225301</v>
      </c>
      <c r="BH557">
        <v>4.6256933984298899E-2</v>
      </c>
      <c r="BI557">
        <v>2.4697453928229099E-2</v>
      </c>
    </row>
    <row r="558" spans="1:61" x14ac:dyDescent="0.25">
      <c r="A558" t="s">
        <v>1530</v>
      </c>
      <c r="B558" t="s">
        <v>906</v>
      </c>
      <c r="C558">
        <v>19</v>
      </c>
      <c r="D558">
        <v>55.886409578947401</v>
      </c>
      <c r="E558">
        <v>1061.841782</v>
      </c>
      <c r="F558" t="e">
        <v>#N/A</v>
      </c>
      <c r="G558">
        <v>0.34379228054202698</v>
      </c>
      <c r="H558" t="e">
        <v>#N/A</v>
      </c>
      <c r="I558">
        <v>0.11584821807560799</v>
      </c>
      <c r="J558">
        <v>0.41960221480702398</v>
      </c>
      <c r="K558">
        <v>0.112631366223635</v>
      </c>
      <c r="L558">
        <v>0.76395104818236304</v>
      </c>
      <c r="M558">
        <v>2.6286232906276599E-2</v>
      </c>
      <c r="N558">
        <v>0.17301830345314201</v>
      </c>
      <c r="O558">
        <v>55666.844026940802</v>
      </c>
      <c r="P558" s="1">
        <v>0.29292929292929298</v>
      </c>
      <c r="Q558">
        <v>0.27272727272727298</v>
      </c>
      <c r="R558">
        <v>0.43434343434343398</v>
      </c>
      <c r="S558">
        <v>12.18</v>
      </c>
      <c r="T558">
        <v>75842.546798029594</v>
      </c>
      <c r="U558" s="1">
        <v>87.179128243021395</v>
      </c>
      <c r="V558">
        <v>305799.85220434697</v>
      </c>
      <c r="W558" s="1">
        <v>0.75330156601379705</v>
      </c>
      <c r="X558">
        <v>0.205417302385696</v>
      </c>
      <c r="Y558">
        <v>4.1281131600506601E-2</v>
      </c>
      <c r="Z558">
        <v>0.246698433986203</v>
      </c>
      <c r="AA558">
        <v>305.79985220434702</v>
      </c>
      <c r="AB558">
        <v>9707.5451114618099</v>
      </c>
      <c r="AC558" s="1">
        <v>1075.7030184370701</v>
      </c>
      <c r="AD558">
        <v>164523.14994473499</v>
      </c>
      <c r="AE558" s="1">
        <v>202</v>
      </c>
      <c r="AF558">
        <v>39909</v>
      </c>
      <c r="AG558" s="1">
        <v>72872.903668152197</v>
      </c>
      <c r="AH558" s="1">
        <v>42.749939572261098</v>
      </c>
      <c r="AI558">
        <v>30.5590985642792</v>
      </c>
      <c r="AJ558">
        <v>33.881198963677903</v>
      </c>
      <c r="AK558">
        <v>0.9</v>
      </c>
      <c r="AL558">
        <v>0.43762200000000001</v>
      </c>
      <c r="AM558">
        <v>0.75752399999999998</v>
      </c>
      <c r="AN558">
        <v>0</v>
      </c>
      <c r="AO558">
        <v>0.90369565851273603</v>
      </c>
      <c r="AP558">
        <v>2131.3986682057298</v>
      </c>
      <c r="AQ558" s="1">
        <v>2748.9524611680799</v>
      </c>
      <c r="AR558" s="1">
        <v>10556.844852051599</v>
      </c>
      <c r="AS558" s="1">
        <v>707.82234485476295</v>
      </c>
      <c r="AT558">
        <v>265.322447068673</v>
      </c>
      <c r="AU558">
        <v>16410.3407733489</v>
      </c>
      <c r="AV558" s="1">
        <v>5731.5294158995002</v>
      </c>
      <c r="AW558" s="1">
        <v>0.32473435160000003</v>
      </c>
      <c r="AX558">
        <v>8768.6296854665998</v>
      </c>
      <c r="AY558" s="1">
        <v>0.49680897870000001</v>
      </c>
      <c r="AZ558">
        <v>980.90002022700003</v>
      </c>
      <c r="BA558">
        <v>5.5575381200000003E-2</v>
      </c>
      <c r="BB558">
        <v>2168.8426741529001</v>
      </c>
      <c r="BC558" s="1">
        <v>0.1228812885</v>
      </c>
      <c r="BD558">
        <v>17649.901795745998</v>
      </c>
      <c r="BE558" s="1">
        <v>0.51902250828408603</v>
      </c>
      <c r="BF558">
        <v>0.20661807079518699</v>
      </c>
      <c r="BG558">
        <v>0.22250965481208501</v>
      </c>
      <c r="BH558">
        <v>2.8867044239801999E-2</v>
      </c>
      <c r="BI558">
        <v>2.2982721868840299E-2</v>
      </c>
    </row>
    <row r="559" spans="1:61" x14ac:dyDescent="0.25">
      <c r="A559" t="s">
        <v>1544</v>
      </c>
      <c r="B559" t="s">
        <v>919</v>
      </c>
      <c r="C559">
        <v>23</v>
      </c>
      <c r="D559">
        <v>16.611363391304302</v>
      </c>
      <c r="E559">
        <v>382.06135799999998</v>
      </c>
      <c r="F559" t="e">
        <v>#N/A</v>
      </c>
      <c r="G559" t="e">
        <v>#N/A</v>
      </c>
      <c r="H559" t="e">
        <v>#N/A</v>
      </c>
      <c r="I559">
        <v>4.8761063772545597E-2</v>
      </c>
      <c r="J559">
        <v>0.88770575110179795</v>
      </c>
      <c r="K559">
        <v>4.4964539763007301E-2</v>
      </c>
      <c r="L559">
        <v>0.77252377014072304</v>
      </c>
      <c r="M559" t="e">
        <v>#N/A</v>
      </c>
      <c r="N559">
        <v>0.17566990028926599</v>
      </c>
      <c r="O559">
        <v>67948.803132678106</v>
      </c>
      <c r="P559" s="1">
        <v>0.16666666666666699</v>
      </c>
      <c r="Q559">
        <v>0.3125</v>
      </c>
      <c r="R559">
        <v>0.52083333333333304</v>
      </c>
      <c r="S559">
        <v>5.08</v>
      </c>
      <c r="T559">
        <v>104782.763779528</v>
      </c>
      <c r="U559" s="1">
        <v>75.208928740157504</v>
      </c>
      <c r="V559">
        <v>522499.739426671</v>
      </c>
      <c r="W559" s="1">
        <v>0.403669223836299</v>
      </c>
      <c r="X559">
        <v>0.37658585794223398</v>
      </c>
      <c r="Y559">
        <v>0.21974491822146699</v>
      </c>
      <c r="Z559">
        <v>0.596330776163701</v>
      </c>
      <c r="AA559">
        <v>522.499739426671</v>
      </c>
      <c r="AB559">
        <v>16954.554194931199</v>
      </c>
      <c r="AC559" s="1">
        <v>875.99806416434296</v>
      </c>
      <c r="AD559">
        <v>381623.70855838998</v>
      </c>
      <c r="AE559" s="1">
        <v>577</v>
      </c>
      <c r="AF559">
        <v>41714</v>
      </c>
      <c r="AG559" s="1">
        <v>64997.251293847003</v>
      </c>
      <c r="AH559" s="1">
        <v>39.499979597424101</v>
      </c>
      <c r="AI559">
        <v>28.3015976271002</v>
      </c>
      <c r="AJ559">
        <v>32.780094468112402</v>
      </c>
      <c r="AK559">
        <v>0</v>
      </c>
      <c r="AL559">
        <v>0</v>
      </c>
      <c r="AM559">
        <v>0</v>
      </c>
      <c r="AN559">
        <v>0</v>
      </c>
      <c r="AO559">
        <v>0.99219817856928405</v>
      </c>
      <c r="AP559">
        <v>3926.9773783299001</v>
      </c>
      <c r="AQ559" s="1">
        <v>5446.2307596153196</v>
      </c>
      <c r="AR559" s="1">
        <v>16150.328450646401</v>
      </c>
      <c r="AS559" s="1">
        <v>941.14205080116994</v>
      </c>
      <c r="AT559" s="1">
        <v>88.569360107860007</v>
      </c>
      <c r="AU559">
        <v>26553.2479995006</v>
      </c>
      <c r="AV559" s="1">
        <v>7265.9897675676002</v>
      </c>
      <c r="AW559" s="1">
        <v>0.2317638789</v>
      </c>
      <c r="AX559">
        <v>15954.132347643101</v>
      </c>
      <c r="AY559" s="1">
        <v>0.50889028420000004</v>
      </c>
      <c r="AZ559">
        <v>7036.842948517</v>
      </c>
      <c r="BA559" s="1">
        <v>0.22445476380000001</v>
      </c>
      <c r="BB559">
        <v>1093.864069924</v>
      </c>
      <c r="BC559" s="1">
        <v>3.4891073100000003E-2</v>
      </c>
      <c r="BD559">
        <v>31350.8291336517</v>
      </c>
      <c r="BE559" s="1">
        <v>0.52235786248272797</v>
      </c>
      <c r="BF559">
        <v>0.20012386488525299</v>
      </c>
      <c r="BG559">
        <v>0.13387904077306301</v>
      </c>
      <c r="BH559">
        <v>4.3974323214758103E-2</v>
      </c>
      <c r="BI559">
        <v>9.9664908644197206E-2</v>
      </c>
    </row>
    <row r="560" spans="1:61" x14ac:dyDescent="0.25">
      <c r="A560" t="s">
        <v>1561</v>
      </c>
      <c r="B560" t="s">
        <v>937</v>
      </c>
      <c r="C560">
        <v>78</v>
      </c>
      <c r="D560">
        <v>7.7520317179487197</v>
      </c>
      <c r="E560">
        <v>604.65847399999996</v>
      </c>
      <c r="F560" t="e">
        <v>#N/A</v>
      </c>
      <c r="G560" t="e">
        <v>#N/A</v>
      </c>
      <c r="H560" t="e">
        <v>#N/A</v>
      </c>
      <c r="I560" t="e">
        <v>#N/A</v>
      </c>
      <c r="J560">
        <v>0.96156296257588103</v>
      </c>
      <c r="K560">
        <v>2.8340216025162301E-2</v>
      </c>
      <c r="L560">
        <v>0.99918464801596296</v>
      </c>
      <c r="M560" t="e">
        <v>#N/A</v>
      </c>
      <c r="N560">
        <v>0.13889615958193199</v>
      </c>
      <c r="O560">
        <v>61938.840260798701</v>
      </c>
      <c r="P560" s="1">
        <v>0.213114754098361</v>
      </c>
      <c r="Q560">
        <v>0.22950819672131101</v>
      </c>
      <c r="R560">
        <v>0.55737704918032804</v>
      </c>
      <c r="S560">
        <v>5.1100000000000003</v>
      </c>
      <c r="T560">
        <v>95550.782778865003</v>
      </c>
      <c r="U560" s="1">
        <v>118.32846849315099</v>
      </c>
      <c r="V560">
        <v>244063.808489683</v>
      </c>
      <c r="W560" s="1">
        <v>0.93469535033821705</v>
      </c>
      <c r="X560">
        <v>2.6577898394209098E-2</v>
      </c>
      <c r="Y560">
        <v>3.8726751267573703E-2</v>
      </c>
      <c r="Z560">
        <v>6.5304649661782704E-2</v>
      </c>
      <c r="AA560">
        <v>244.063808489683</v>
      </c>
      <c r="AB560">
        <v>6315.0243719233804</v>
      </c>
      <c r="AC560" s="1">
        <v>865.19096728974296</v>
      </c>
      <c r="AD560">
        <v>194235.53976893399</v>
      </c>
      <c r="AE560" s="1">
        <v>305</v>
      </c>
      <c r="AF560">
        <v>40183</v>
      </c>
      <c r="AG560" s="1">
        <v>62183.354713732202</v>
      </c>
      <c r="AH560" s="1">
        <v>37.599976203432703</v>
      </c>
      <c r="AI560">
        <v>25.399995215238199</v>
      </c>
      <c r="AJ560">
        <v>25.476003508199401</v>
      </c>
      <c r="AK560">
        <v>5</v>
      </c>
      <c r="AL560">
        <v>1.18401</v>
      </c>
      <c r="AM560">
        <v>1.201085</v>
      </c>
      <c r="AN560">
        <v>0</v>
      </c>
      <c r="AO560">
        <v>1.23814235303475</v>
      </c>
      <c r="AP560">
        <v>2048.53459144608</v>
      </c>
      <c r="AQ560" s="1">
        <v>3358.8381166059698</v>
      </c>
      <c r="AR560" s="1">
        <v>9225.2558259854995</v>
      </c>
      <c r="AS560" s="1">
        <v>1070.70354231073</v>
      </c>
      <c r="AT560">
        <v>166.046048004282</v>
      </c>
      <c r="AU560">
        <v>15869.378124352599</v>
      </c>
      <c r="AV560" s="1">
        <v>11511.615981573999</v>
      </c>
      <c r="AW560" s="1">
        <v>0.61699067470000002</v>
      </c>
      <c r="AX560">
        <v>5227.5840287219999</v>
      </c>
      <c r="AY560" s="1">
        <v>0.28018399869999999</v>
      </c>
      <c r="AZ560">
        <v>965.80953252120003</v>
      </c>
      <c r="BA560">
        <v>5.1764711099999999E-2</v>
      </c>
      <c r="BB560">
        <v>952.67274330739997</v>
      </c>
      <c r="BC560" s="1">
        <v>5.1060615599999998E-2</v>
      </c>
      <c r="BD560">
        <v>18657.6822861246</v>
      </c>
      <c r="BE560" s="1">
        <v>0.535708121737134</v>
      </c>
      <c r="BF560">
        <v>0.222853541477705</v>
      </c>
      <c r="BG560">
        <v>0.20296895538169801</v>
      </c>
      <c r="BH560">
        <v>2.63393817106512E-2</v>
      </c>
      <c r="BI560">
        <v>1.21299996928116E-2</v>
      </c>
    </row>
    <row r="561" spans="1:61" x14ac:dyDescent="0.25">
      <c r="A561" t="s">
        <v>1577</v>
      </c>
      <c r="B561" t="s">
        <v>953</v>
      </c>
      <c r="C561">
        <v>2</v>
      </c>
      <c r="D561">
        <v>349.20309500000002</v>
      </c>
      <c r="E561">
        <v>698.40619000000004</v>
      </c>
      <c r="F561" t="e">
        <v>#N/A</v>
      </c>
      <c r="G561">
        <v>1.73310995741255E-2</v>
      </c>
      <c r="H561" t="e">
        <v>#N/A</v>
      </c>
      <c r="I561">
        <v>3.78475209339535E-2</v>
      </c>
      <c r="J561">
        <v>0.89716085566307602</v>
      </c>
      <c r="K561">
        <v>4.3327748935313701E-2</v>
      </c>
      <c r="L561">
        <v>0.41956871235195897</v>
      </c>
      <c r="M561" t="e">
        <v>#N/A</v>
      </c>
      <c r="N561">
        <v>0.12272352938045</v>
      </c>
      <c r="O561">
        <v>66713.153328050699</v>
      </c>
      <c r="P561" s="1">
        <v>0.133333333333333</v>
      </c>
      <c r="Q561">
        <v>0.266666666666667</v>
      </c>
      <c r="R561">
        <v>0.6</v>
      </c>
      <c r="S561">
        <v>5.0999999999999996</v>
      </c>
      <c r="T561">
        <v>72725.666666666701</v>
      </c>
      <c r="U561" s="1">
        <v>136.94239019607801</v>
      </c>
      <c r="V561">
        <v>114193.8618843</v>
      </c>
      <c r="W561" s="1">
        <v>0.91341141539514803</v>
      </c>
      <c r="X561">
        <v>4.7518923886916802E-2</v>
      </c>
      <c r="Y561">
        <v>3.9069660717935301E-2</v>
      </c>
      <c r="Z561">
        <v>8.6588584604852206E-2</v>
      </c>
      <c r="AA561">
        <v>114.19386188430001</v>
      </c>
      <c r="AB561">
        <v>3147.5422633353201</v>
      </c>
      <c r="AC561" s="1">
        <v>432.49805675405003</v>
      </c>
      <c r="AD561">
        <v>79901.668504366797</v>
      </c>
      <c r="AE561" s="1">
        <v>21</v>
      </c>
      <c r="AF561">
        <v>41423.5</v>
      </c>
      <c r="AG561" s="1">
        <v>63628.816577540099</v>
      </c>
      <c r="AH561" s="1">
        <v>47.949742454147199</v>
      </c>
      <c r="AI561">
        <v>26.049988510313401</v>
      </c>
      <c r="AJ561">
        <v>39.887487763238802</v>
      </c>
      <c r="AK561">
        <v>4.3</v>
      </c>
      <c r="AL561">
        <v>2.8644569999999998</v>
      </c>
      <c r="AM561">
        <v>3.357917</v>
      </c>
      <c r="AN561">
        <v>0</v>
      </c>
      <c r="AO561">
        <v>0.78977179184686996</v>
      </c>
      <c r="AP561">
        <v>2131.8970125393698</v>
      </c>
      <c r="AQ561" s="1">
        <v>2909.05796525085</v>
      </c>
      <c r="AR561" s="1">
        <v>8709.0255170848395</v>
      </c>
      <c r="AS561" s="1">
        <v>372.18662108364202</v>
      </c>
      <c r="AT561">
        <v>158.99720190051599</v>
      </c>
      <c r="AU561">
        <v>14281.1643178592</v>
      </c>
      <c r="AV561" s="1">
        <v>12033.7423452613</v>
      </c>
      <c r="AW561" s="1">
        <v>0.72918692900000004</v>
      </c>
      <c r="AX561">
        <v>2725.7917677455998</v>
      </c>
      <c r="AY561" s="1">
        <v>0.1651698758</v>
      </c>
      <c r="AZ561">
        <v>1076.9059426870001</v>
      </c>
      <c r="BA561">
        <v>6.5255322500000004E-2</v>
      </c>
      <c r="BB561">
        <v>666.51942742170002</v>
      </c>
      <c r="BC561" s="1">
        <v>4.0387872700000001E-2</v>
      </c>
      <c r="BD561">
        <v>16502.959483115599</v>
      </c>
      <c r="BE561" s="1">
        <v>0.57168617563540503</v>
      </c>
      <c r="BF561">
        <v>0.22613888927432499</v>
      </c>
      <c r="BG561">
        <v>0.16597311949512</v>
      </c>
      <c r="BH561">
        <v>3.1179830765375699E-2</v>
      </c>
      <c r="BI561">
        <v>5.0219848297736701E-3</v>
      </c>
    </row>
    <row r="562" spans="1:61" x14ac:dyDescent="0.25">
      <c r="A562" t="s">
        <v>1732</v>
      </c>
      <c r="B562" t="s">
        <v>1116</v>
      </c>
      <c r="C562">
        <v>26</v>
      </c>
      <c r="D562">
        <v>15.9568675769231</v>
      </c>
      <c r="E562">
        <v>414.878557</v>
      </c>
      <c r="F562" t="e">
        <v>#N/A</v>
      </c>
      <c r="G562" t="e">
        <v>#N/A</v>
      </c>
      <c r="H562" t="e">
        <v>#N/A</v>
      </c>
      <c r="I562">
        <v>2.9616029468895098E-2</v>
      </c>
      <c r="J562">
        <v>0.92012103745343798</v>
      </c>
      <c r="K562">
        <v>3.7011983209160403E-2</v>
      </c>
      <c r="L562">
        <v>0.48777499077762898</v>
      </c>
      <c r="M562">
        <v>3.03785374466038E-2</v>
      </c>
      <c r="N562">
        <v>0.14564241965342101</v>
      </c>
      <c r="O562">
        <v>57706.190842787699</v>
      </c>
      <c r="P562" s="1">
        <v>0.15909090909090901</v>
      </c>
      <c r="Q562">
        <v>0.18181818181818199</v>
      </c>
      <c r="R562">
        <v>0.65909090909090895</v>
      </c>
      <c r="S562">
        <v>4.08</v>
      </c>
      <c r="T562">
        <v>69606.617647058796</v>
      </c>
      <c r="U562" s="1">
        <v>101.685920833333</v>
      </c>
      <c r="V562">
        <v>240137.886904577</v>
      </c>
      <c r="W562" s="1">
        <v>0.93249823393128395</v>
      </c>
      <c r="X562">
        <v>2.6957064104229302E-2</v>
      </c>
      <c r="Y562">
        <v>4.0544701964486701E-2</v>
      </c>
      <c r="Z562">
        <v>6.7501766068715996E-2</v>
      </c>
      <c r="AA562">
        <v>240.13788690457699</v>
      </c>
      <c r="AB562">
        <v>5600.7859668678902</v>
      </c>
      <c r="AC562" s="1">
        <v>886.053216773023</v>
      </c>
      <c r="AD562">
        <v>193227.79874315299</v>
      </c>
      <c r="AE562" s="1">
        <v>302</v>
      </c>
      <c r="AF562">
        <v>40934.5</v>
      </c>
      <c r="AG562" s="1">
        <v>62009.302083333299</v>
      </c>
      <c r="AH562" s="1">
        <v>39.849828810785802</v>
      </c>
      <c r="AI562">
        <v>22.6269897233663</v>
      </c>
      <c r="AJ562">
        <v>22.549968723005001</v>
      </c>
      <c r="AK562">
        <v>1.5</v>
      </c>
      <c r="AL562">
        <v>1.046632</v>
      </c>
      <c r="AM562">
        <v>0.87610600000000005</v>
      </c>
      <c r="AN562">
        <v>0</v>
      </c>
      <c r="AO562">
        <v>0.98307227889557003</v>
      </c>
      <c r="AP562">
        <v>2316.8870113477601</v>
      </c>
      <c r="AQ562" s="1">
        <v>3244.7602492022802</v>
      </c>
      <c r="AR562" s="1">
        <v>8152.41897401799</v>
      </c>
      <c r="AS562" s="1">
        <v>587.65119547983704</v>
      </c>
      <c r="AT562">
        <v>177.267199663925</v>
      </c>
      <c r="AU562">
        <v>14478.9846297118</v>
      </c>
      <c r="AV562" s="1">
        <v>10132.403376464799</v>
      </c>
      <c r="AW562" s="1">
        <v>0.56474357549999998</v>
      </c>
      <c r="AX562">
        <v>4818.2157620260004</v>
      </c>
      <c r="AY562" s="1">
        <v>0.26854994770000001</v>
      </c>
      <c r="AZ562">
        <v>1578.0337070481</v>
      </c>
      <c r="BA562">
        <v>8.7953900500000001E-2</v>
      </c>
      <c r="BB562">
        <v>1412.947229007</v>
      </c>
      <c r="BC562" s="1">
        <v>7.8752576300000002E-2</v>
      </c>
      <c r="BD562">
        <v>17941.600074545899</v>
      </c>
      <c r="BE562" s="1">
        <v>0.51704165020039505</v>
      </c>
      <c r="BF562">
        <v>0.194637064811574</v>
      </c>
      <c r="BG562">
        <v>0.22917219862465801</v>
      </c>
      <c r="BH562">
        <v>3.5016925745107702E-2</v>
      </c>
      <c r="BI562">
        <v>2.41321606182653E-2</v>
      </c>
    </row>
    <row r="563" spans="1:61" x14ac:dyDescent="0.25">
      <c r="A563" t="s">
        <v>1516</v>
      </c>
      <c r="B563" t="s">
        <v>891</v>
      </c>
      <c r="C563">
        <v>36</v>
      </c>
      <c r="D563">
        <v>27.5430680277778</v>
      </c>
      <c r="E563">
        <v>991.55044899999996</v>
      </c>
      <c r="F563" t="e">
        <v>#N/A</v>
      </c>
      <c r="G563">
        <v>3.9070111092101997E-2</v>
      </c>
      <c r="H563" t="e">
        <v>#N/A</v>
      </c>
      <c r="I563">
        <v>3.2066391550029202E-2</v>
      </c>
      <c r="J563">
        <v>0.83801745159238705</v>
      </c>
      <c r="K563">
        <v>8.7773801917604297E-2</v>
      </c>
      <c r="L563">
        <v>0.696255763948052</v>
      </c>
      <c r="M563" t="e">
        <v>#N/A</v>
      </c>
      <c r="N563">
        <v>0.13121834687005099</v>
      </c>
      <c r="O563">
        <v>66607.196185997906</v>
      </c>
      <c r="P563" s="1">
        <v>0.12345679012345701</v>
      </c>
      <c r="Q563">
        <v>0.16049382716049401</v>
      </c>
      <c r="R563">
        <v>0.71604938271604901</v>
      </c>
      <c r="S563">
        <v>6.68</v>
      </c>
      <c r="T563">
        <v>100114.931137725</v>
      </c>
      <c r="U563" s="1">
        <v>148.43569595808401</v>
      </c>
      <c r="V563">
        <v>160009.22611654201</v>
      </c>
      <c r="W563" s="1">
        <v>0.76072428345838905</v>
      </c>
      <c r="X563">
        <v>0.121699976843159</v>
      </c>
      <c r="Y563">
        <v>0.117575739698452</v>
      </c>
      <c r="Z563">
        <v>0.23927571654161101</v>
      </c>
      <c r="AA563">
        <v>160.00922611654201</v>
      </c>
      <c r="AB563">
        <v>3933.1463204248898</v>
      </c>
      <c r="AC563" s="1">
        <v>437.11688138220001</v>
      </c>
      <c r="AD563">
        <v>116355.44599848099</v>
      </c>
      <c r="AE563" s="1">
        <v>69</v>
      </c>
      <c r="AF563">
        <v>37791</v>
      </c>
      <c r="AG563" s="1">
        <v>55980.138281002197</v>
      </c>
      <c r="AH563" s="1">
        <v>47.299970408872198</v>
      </c>
      <c r="AI563">
        <v>20</v>
      </c>
      <c r="AJ563">
        <v>31.2648573846445</v>
      </c>
      <c r="AK563">
        <v>2.75</v>
      </c>
      <c r="AL563">
        <v>2.7493150000000002</v>
      </c>
      <c r="AM563">
        <v>2.75</v>
      </c>
      <c r="AN563">
        <v>0</v>
      </c>
      <c r="AO563">
        <v>0.74231774800830796</v>
      </c>
      <c r="AP563">
        <v>1807.61433955036</v>
      </c>
      <c r="AQ563" s="1">
        <v>3089.3687286303698</v>
      </c>
      <c r="AR563" s="1">
        <v>9469.5902255599794</v>
      </c>
      <c r="AS563" s="1">
        <v>890.15055249095099</v>
      </c>
      <c r="AT563">
        <v>232.089199527961</v>
      </c>
      <c r="AU563">
        <v>15488.8130457596</v>
      </c>
      <c r="AV563" s="1">
        <v>10671.9275743009</v>
      </c>
      <c r="AW563" s="1">
        <v>0.634008554</v>
      </c>
      <c r="AX563">
        <v>3612.1382302171</v>
      </c>
      <c r="AY563" s="1">
        <v>0.21459352309999999</v>
      </c>
      <c r="AZ563">
        <v>1064.4206840950999</v>
      </c>
      <c r="BA563">
        <v>6.3236169300000006E-2</v>
      </c>
      <c r="BB563">
        <v>1483.9797399076999</v>
      </c>
      <c r="BC563" s="1">
        <v>8.8161753600000003E-2</v>
      </c>
      <c r="BD563">
        <v>16832.4662285208</v>
      </c>
      <c r="BE563" s="1">
        <v>0.537002247001378</v>
      </c>
      <c r="BF563">
        <v>0.212883500229885</v>
      </c>
      <c r="BG563">
        <v>8.89466428495123E-2</v>
      </c>
      <c r="BH563">
        <v>4.3923753442924499E-2</v>
      </c>
      <c r="BI563">
        <v>0.11724385647630001</v>
      </c>
    </row>
    <row r="564" spans="1:61" x14ac:dyDescent="0.25">
      <c r="A564" t="s">
        <v>1804</v>
      </c>
      <c r="B564" t="s">
        <v>1194</v>
      </c>
      <c r="C564">
        <v>13</v>
      </c>
      <c r="D564">
        <v>66.679449692307699</v>
      </c>
      <c r="E564">
        <v>866.83284600000002</v>
      </c>
      <c r="F564" t="e">
        <v>#N/A</v>
      </c>
      <c r="G564">
        <v>1.3559480946187001E-2</v>
      </c>
      <c r="H564" t="e">
        <v>#N/A</v>
      </c>
      <c r="I564">
        <v>4.2051626543323402E-2</v>
      </c>
      <c r="J564">
        <v>0.89247647527732299</v>
      </c>
      <c r="K564">
        <v>4.7510610108609401E-2</v>
      </c>
      <c r="L564">
        <v>0.46764547847004201</v>
      </c>
      <c r="M564" t="e">
        <v>#N/A</v>
      </c>
      <c r="N564">
        <v>0.170761052639884</v>
      </c>
      <c r="O564">
        <v>60306.2011076497</v>
      </c>
      <c r="P564" s="1">
        <v>0.140845070422535</v>
      </c>
      <c r="Q564">
        <v>0.22535211267605601</v>
      </c>
      <c r="R564">
        <v>0.63380281690140805</v>
      </c>
      <c r="S564">
        <v>12.16</v>
      </c>
      <c r="T564">
        <v>74642.588815789495</v>
      </c>
      <c r="U564" s="1">
        <v>71.2855958881579</v>
      </c>
      <c r="V564">
        <v>163288.367132318</v>
      </c>
      <c r="W564" s="1">
        <v>0.6999618916332</v>
      </c>
      <c r="X564">
        <v>0.12411974194263101</v>
      </c>
      <c r="Y564">
        <v>0.175918366424169</v>
      </c>
      <c r="Z564">
        <v>0.3000381083668</v>
      </c>
      <c r="AA564">
        <v>163.288367132318</v>
      </c>
      <c r="AB564">
        <v>5168.6054822154301</v>
      </c>
      <c r="AC564" s="1">
        <v>537.99630707579297</v>
      </c>
      <c r="AD564">
        <v>119805.667736761</v>
      </c>
      <c r="AE564" s="1">
        <v>74</v>
      </c>
      <c r="AF564">
        <v>40204</v>
      </c>
      <c r="AG564" s="1">
        <v>60461.673545966201</v>
      </c>
      <c r="AH564" s="1">
        <v>51.349952249264497</v>
      </c>
      <c r="AI564">
        <v>26.8591911134985</v>
      </c>
      <c r="AJ564">
        <v>30.7721205780616</v>
      </c>
      <c r="AK564">
        <v>1</v>
      </c>
      <c r="AL564">
        <v>0.65601699999999996</v>
      </c>
      <c r="AM564">
        <v>0.79000800000000004</v>
      </c>
      <c r="AN564">
        <v>0</v>
      </c>
      <c r="AO564">
        <v>0.84261723769369901</v>
      </c>
      <c r="AP564">
        <v>2240.7248398153101</v>
      </c>
      <c r="AQ564" s="1">
        <v>3973.3296977535201</v>
      </c>
      <c r="AR564" s="1">
        <v>9356.1556964813099</v>
      </c>
      <c r="AS564" s="1">
        <v>1136.9300373742401</v>
      </c>
      <c r="AT564">
        <v>111.06419241524701</v>
      </c>
      <c r="AU564">
        <v>16818.2044638396</v>
      </c>
      <c r="AV564" s="1">
        <v>9805.4457136427991</v>
      </c>
      <c r="AW564" s="1">
        <v>0.58133774569999996</v>
      </c>
      <c r="AX564">
        <v>4651.2766994393996</v>
      </c>
      <c r="AY564" s="1">
        <v>0.27576132590000002</v>
      </c>
      <c r="AZ564">
        <v>1105.7217531667</v>
      </c>
      <c r="BA564">
        <v>6.55551833E-2</v>
      </c>
      <c r="BB564">
        <v>1304.5936028867</v>
      </c>
      <c r="BC564" s="1">
        <v>7.7345744999999994E-2</v>
      </c>
      <c r="BD564">
        <v>16867.037769135601</v>
      </c>
      <c r="BE564" s="1">
        <v>0.57873250695363698</v>
      </c>
      <c r="BF564">
        <v>0.19656487017535401</v>
      </c>
      <c r="BG564">
        <v>0.16378091791740401</v>
      </c>
      <c r="BH564">
        <v>4.9931431300987497E-2</v>
      </c>
      <c r="BI564">
        <v>1.09902736526172E-2</v>
      </c>
    </row>
    <row r="565" spans="1:61" x14ac:dyDescent="0.25">
      <c r="A565" t="s">
        <v>1451</v>
      </c>
      <c r="B565" t="s">
        <v>825</v>
      </c>
      <c r="C565">
        <v>109</v>
      </c>
      <c r="D565">
        <v>9.7189206697247705</v>
      </c>
      <c r="E565">
        <v>1059.362353</v>
      </c>
      <c r="F565" t="e">
        <v>#N/A</v>
      </c>
      <c r="G565" t="e">
        <v>#N/A</v>
      </c>
      <c r="H565" t="e">
        <v>#N/A</v>
      </c>
      <c r="I565">
        <v>6.5166271995141897E-2</v>
      </c>
      <c r="J565">
        <v>0.90835579849530901</v>
      </c>
      <c r="K565">
        <v>1.99976644442015E-2</v>
      </c>
      <c r="L565">
        <v>0.32535289204713802</v>
      </c>
      <c r="M565">
        <v>3.5199228079486999E-2</v>
      </c>
      <c r="N565">
        <v>0.135215520367164</v>
      </c>
      <c r="O565">
        <v>60358.068783068797</v>
      </c>
      <c r="P565" s="1">
        <v>0.24657534246575299</v>
      </c>
      <c r="Q565">
        <v>0.19178082191780799</v>
      </c>
      <c r="R565">
        <v>0.56164383561643805</v>
      </c>
      <c r="S565">
        <v>10</v>
      </c>
      <c r="T565">
        <v>85496.3</v>
      </c>
      <c r="U565" s="1">
        <v>105.93623530000001</v>
      </c>
      <c r="V565">
        <v>354689.04377801699</v>
      </c>
      <c r="W565" s="1">
        <v>0.79780500682086297</v>
      </c>
      <c r="X565">
        <v>0.15380808785295499</v>
      </c>
      <c r="Y565">
        <v>4.8386905326181701E-2</v>
      </c>
      <c r="Z565">
        <v>0.202194993179137</v>
      </c>
      <c r="AA565">
        <v>354.68904377801698</v>
      </c>
      <c r="AB565">
        <v>10016.4773365323</v>
      </c>
      <c r="AC565" s="1">
        <v>855.54970632413995</v>
      </c>
      <c r="AD565">
        <v>294707.38532288198</v>
      </c>
      <c r="AE565" s="1">
        <v>517</v>
      </c>
      <c r="AF565">
        <v>43438</v>
      </c>
      <c r="AG565" s="1">
        <v>80221.409217617504</v>
      </c>
      <c r="AH565" s="1">
        <v>48.8945663353702</v>
      </c>
      <c r="AI565">
        <v>27.1891321437705</v>
      </c>
      <c r="AJ565">
        <v>27.194168793528601</v>
      </c>
      <c r="AK565">
        <v>2</v>
      </c>
      <c r="AL565">
        <v>0.677593</v>
      </c>
      <c r="AM565">
        <v>1.0942730000000001</v>
      </c>
      <c r="AN565">
        <v>0</v>
      </c>
      <c r="AO565">
        <v>0.89162115041752799</v>
      </c>
      <c r="AP565">
        <v>2077.0889523955002</v>
      </c>
      <c r="AQ565" s="1">
        <v>3689.2750898048898</v>
      </c>
      <c r="AR565" s="1">
        <v>8347.4253214282398</v>
      </c>
      <c r="AS565" s="1">
        <v>786.34109248924699</v>
      </c>
      <c r="AT565">
        <v>234.59053391526399</v>
      </c>
      <c r="AU565">
        <v>15134.7209900331</v>
      </c>
      <c r="AV565" s="1">
        <v>5848.3668751635996</v>
      </c>
      <c r="AW565" s="1">
        <v>0.32332933359999999</v>
      </c>
      <c r="AX565">
        <v>9241.4043308052005</v>
      </c>
      <c r="AY565" s="1">
        <v>0.51091478479999997</v>
      </c>
      <c r="AZ565">
        <v>1689.4970716995999</v>
      </c>
      <c r="BA565">
        <v>9.3404530499999999E-2</v>
      </c>
      <c r="BB565">
        <v>1308.6880802590999</v>
      </c>
      <c r="BC565" s="1">
        <v>7.2351351100000003E-2</v>
      </c>
      <c r="BD565">
        <v>18087.956357927502</v>
      </c>
      <c r="BE565" s="1">
        <v>0.533017215867022</v>
      </c>
      <c r="BF565">
        <v>0.23101093918436899</v>
      </c>
      <c r="BG565">
        <v>0.142613785971648</v>
      </c>
      <c r="BH565">
        <v>7.7212170552928699E-2</v>
      </c>
      <c r="BI565">
        <v>1.6145888424032799E-2</v>
      </c>
    </row>
    <row r="566" spans="1:61" x14ac:dyDescent="0.25">
      <c r="A566" t="s">
        <v>1494</v>
      </c>
      <c r="B566" t="s">
        <v>869</v>
      </c>
      <c r="C566">
        <v>125</v>
      </c>
      <c r="D566">
        <v>12.612511368</v>
      </c>
      <c r="E566">
        <v>1576.5639209999999</v>
      </c>
      <c r="F566" t="e">
        <v>#N/A</v>
      </c>
      <c r="G566" t="e">
        <v>#N/A</v>
      </c>
      <c r="H566" t="e">
        <v>#N/A</v>
      </c>
      <c r="I566" t="e">
        <v>#N/A</v>
      </c>
      <c r="J566">
        <v>0.97487117543184398</v>
      </c>
      <c r="K566">
        <v>1.1682651022810599E-2</v>
      </c>
      <c r="L566">
        <v>0.99723991349044305</v>
      </c>
      <c r="M566" t="e">
        <v>#N/A</v>
      </c>
      <c r="N566">
        <v>0.13530073346521199</v>
      </c>
      <c r="O566">
        <v>66815.345906163799</v>
      </c>
      <c r="P566" s="1">
        <v>0.25</v>
      </c>
      <c r="Q566">
        <v>0.16964285714285701</v>
      </c>
      <c r="R566">
        <v>0.58035714285714302</v>
      </c>
      <c r="S566">
        <v>12</v>
      </c>
      <c r="T566">
        <v>100741.91666666701</v>
      </c>
      <c r="U566" s="1">
        <v>131.38032674999999</v>
      </c>
      <c r="V566">
        <v>192906.41879403999</v>
      </c>
      <c r="W566" s="1">
        <v>0.64747020428482205</v>
      </c>
      <c r="X566">
        <v>7.8938563301858805E-2</v>
      </c>
      <c r="Y566">
        <v>0.27359123241331901</v>
      </c>
      <c r="Z566">
        <v>0.35252979571517801</v>
      </c>
      <c r="AA566">
        <v>192.90641879404001</v>
      </c>
      <c r="AB566">
        <v>4993.0293945880503</v>
      </c>
      <c r="AC566" s="1">
        <v>434.29044701575401</v>
      </c>
      <c r="AD566">
        <v>153663.750238951</v>
      </c>
      <c r="AE566" s="1">
        <v>153</v>
      </c>
      <c r="AF566">
        <v>42485</v>
      </c>
      <c r="AG566" s="1">
        <v>66505.143330388702</v>
      </c>
      <c r="AH566" s="1">
        <v>34.999989784526797</v>
      </c>
      <c r="AI566">
        <v>22.036596970484599</v>
      </c>
      <c r="AJ566">
        <v>25.835769027467599</v>
      </c>
      <c r="AK566">
        <v>0.5</v>
      </c>
      <c r="AL566">
        <v>0.329874</v>
      </c>
      <c r="AM566">
        <v>0.40745599999999998</v>
      </c>
      <c r="AN566">
        <v>0</v>
      </c>
      <c r="AO566">
        <v>0.69573580526664103</v>
      </c>
      <c r="AP566">
        <v>1799.8595186677501</v>
      </c>
      <c r="AQ566" s="1">
        <v>4137.3907287327802</v>
      </c>
      <c r="AR566" s="1">
        <v>9240.6164418372391</v>
      </c>
      <c r="AS566" s="1">
        <v>719.81530522415096</v>
      </c>
      <c r="AT566">
        <v>565.86228957601497</v>
      </c>
      <c r="AU566">
        <v>16463.5442840379</v>
      </c>
      <c r="AV566" s="1">
        <v>9625.0198597494</v>
      </c>
      <c r="AW566" s="1">
        <v>0.58089202230000003</v>
      </c>
      <c r="AX566">
        <v>4714.1913387677996</v>
      </c>
      <c r="AY566" s="1">
        <v>0.28451225870000002</v>
      </c>
      <c r="AZ566">
        <v>1318.724839189</v>
      </c>
      <c r="BA566" s="1">
        <v>7.9588068400000003E-2</v>
      </c>
      <c r="BB566">
        <v>911.44259036289998</v>
      </c>
      <c r="BC566" s="1">
        <v>5.5007650599999999E-2</v>
      </c>
      <c r="BD566">
        <v>16569.378628069098</v>
      </c>
      <c r="BE566" s="1">
        <v>0.53143055384163296</v>
      </c>
      <c r="BF566">
        <v>0.29078203024940402</v>
      </c>
      <c r="BG566">
        <v>0.12357771950253001</v>
      </c>
      <c r="BH566">
        <v>4.3716411080127901E-2</v>
      </c>
      <c r="BI566">
        <v>1.04932853263053E-2</v>
      </c>
    </row>
    <row r="567" spans="1:61" x14ac:dyDescent="0.25">
      <c r="A567" t="s">
        <v>1747</v>
      </c>
      <c r="B567" t="s">
        <v>1131</v>
      </c>
      <c r="C567">
        <v>22</v>
      </c>
      <c r="D567">
        <v>21.952945272727298</v>
      </c>
      <c r="E567">
        <v>482.96479599999998</v>
      </c>
      <c r="F567" t="e">
        <v>#N/A</v>
      </c>
      <c r="G567" t="e">
        <v>#N/A</v>
      </c>
      <c r="H567" t="e">
        <v>#N/A</v>
      </c>
      <c r="I567">
        <v>6.4742694299745204E-2</v>
      </c>
      <c r="J567">
        <v>0.90641457372700596</v>
      </c>
      <c r="K567">
        <v>2.2516331607815399E-2</v>
      </c>
      <c r="L567">
        <v>0.32198884836550601</v>
      </c>
      <c r="M567">
        <v>5.0821199348395102E-2</v>
      </c>
      <c r="N567">
        <v>0.154992509109663</v>
      </c>
      <c r="O567">
        <v>57340.195246180003</v>
      </c>
      <c r="P567" s="1">
        <v>0.44186046511627902</v>
      </c>
      <c r="Q567">
        <v>6.9767441860465101E-2</v>
      </c>
      <c r="R567">
        <v>0.48837209302325602</v>
      </c>
      <c r="S567">
        <v>6</v>
      </c>
      <c r="T567">
        <v>84431.166666666701</v>
      </c>
      <c r="U567" s="1">
        <v>80.494132666666701</v>
      </c>
      <c r="V567">
        <v>335821.41254038701</v>
      </c>
      <c r="W567" s="1">
        <v>0.73857499898884005</v>
      </c>
      <c r="X567">
        <v>0.181052805254482</v>
      </c>
      <c r="Y567">
        <v>8.0372195756678297E-2</v>
      </c>
      <c r="Z567">
        <v>0.26142500101116001</v>
      </c>
      <c r="AA567">
        <v>335.82141254038697</v>
      </c>
      <c r="AB567">
        <v>8818.65725053799</v>
      </c>
      <c r="AC567" s="1">
        <v>924.91182317975802</v>
      </c>
      <c r="AD567">
        <v>264274.57092036802</v>
      </c>
      <c r="AE567" s="1">
        <v>479</v>
      </c>
      <c r="AF567">
        <v>44236</v>
      </c>
      <c r="AG567" s="1">
        <v>81613.762030905098</v>
      </c>
      <c r="AH567" s="1">
        <v>52.999947834998999</v>
      </c>
      <c r="AI567">
        <v>23.7999983637954</v>
      </c>
      <c r="AJ567">
        <v>24.424671053303701</v>
      </c>
      <c r="AK567">
        <v>2.1</v>
      </c>
      <c r="AL567">
        <v>0.88466599999999995</v>
      </c>
      <c r="AM567">
        <v>1.1884170000000001</v>
      </c>
      <c r="AN567">
        <v>0</v>
      </c>
      <c r="AO567">
        <v>0.71516620930782904</v>
      </c>
      <c r="AP567">
        <v>3264.45936237555</v>
      </c>
      <c r="AQ567" s="1">
        <v>3097.5753976072401</v>
      </c>
      <c r="AR567" s="1">
        <v>9534.3664758538598</v>
      </c>
      <c r="AS567" s="1">
        <v>607.59012340104402</v>
      </c>
      <c r="AT567">
        <v>516.57253710061298</v>
      </c>
      <c r="AU567">
        <v>17020.563896338299</v>
      </c>
      <c r="AV567" s="1">
        <v>7231.8221751091996</v>
      </c>
      <c r="AW567" s="1">
        <v>0.39534559549999998</v>
      </c>
      <c r="AX567">
        <v>8410.908691441</v>
      </c>
      <c r="AY567" s="1">
        <v>0.45980330060000002</v>
      </c>
      <c r="AZ567">
        <v>1654.2448392985</v>
      </c>
      <c r="BA567" s="1">
        <v>9.0433419900000006E-2</v>
      </c>
      <c r="BB567">
        <v>995.43037564320002</v>
      </c>
      <c r="BC567" s="1">
        <v>5.4417684100000002E-2</v>
      </c>
      <c r="BD567">
        <v>18292.406081491899</v>
      </c>
      <c r="BE567" s="1">
        <v>0.49684855902289898</v>
      </c>
      <c r="BF567">
        <v>0.22128049012002499</v>
      </c>
      <c r="BG567">
        <v>0.219297117233096</v>
      </c>
      <c r="BH567">
        <v>5.2300396357115801E-2</v>
      </c>
      <c r="BI567">
        <v>1.0273437266864201E-2</v>
      </c>
    </row>
    <row r="568" spans="1:61" x14ac:dyDescent="0.25">
      <c r="A568" t="s">
        <v>1771</v>
      </c>
      <c r="B568" t="s">
        <v>1159</v>
      </c>
      <c r="C568">
        <v>95</v>
      </c>
      <c r="D568">
        <v>12.6851624631579</v>
      </c>
      <c r="E568">
        <v>1205.090434</v>
      </c>
      <c r="F568" t="e">
        <v>#N/A</v>
      </c>
      <c r="G568" t="e">
        <v>#N/A</v>
      </c>
      <c r="H568" t="e">
        <v>#N/A</v>
      </c>
      <c r="I568" t="e">
        <v>#N/A</v>
      </c>
      <c r="J568">
        <v>0.96634887302467998</v>
      </c>
      <c r="K568">
        <v>2.05217990328098E-2</v>
      </c>
      <c r="L568">
        <v>0.99647408952516603</v>
      </c>
      <c r="M568" t="e">
        <v>#N/A</v>
      </c>
      <c r="N568">
        <v>0.105964397731513</v>
      </c>
      <c r="O568">
        <v>61587.908230633802</v>
      </c>
      <c r="P568" s="1">
        <v>9.8901098901098897E-2</v>
      </c>
      <c r="Q568">
        <v>0.10989010989011</v>
      </c>
      <c r="R568">
        <v>0.79120879120879095</v>
      </c>
      <c r="S568">
        <v>11</v>
      </c>
      <c r="T568">
        <v>82310</v>
      </c>
      <c r="U568" s="1">
        <v>109.553675818182</v>
      </c>
      <c r="V568">
        <v>399862.73760430497</v>
      </c>
      <c r="W568" s="1">
        <v>0.57137534138821799</v>
      </c>
      <c r="X568">
        <v>6.4349308100786207E-2</v>
      </c>
      <c r="Y568">
        <v>0.36427535051099602</v>
      </c>
      <c r="Z568">
        <v>0.42862465861178201</v>
      </c>
      <c r="AA568">
        <v>399.86273760430498</v>
      </c>
      <c r="AB568">
        <v>11614.5764708643</v>
      </c>
      <c r="AC568" s="1">
        <v>903.10525193331705</v>
      </c>
      <c r="AD568">
        <v>344831.51194501499</v>
      </c>
      <c r="AE568" s="1">
        <v>560</v>
      </c>
      <c r="AF568">
        <v>47657</v>
      </c>
      <c r="AG568" s="1">
        <v>85350.8564623032</v>
      </c>
      <c r="AH568" s="1">
        <v>29.9999988606173</v>
      </c>
      <c r="AI568">
        <v>28.4999982021513</v>
      </c>
      <c r="AJ568">
        <v>28.499954044191799</v>
      </c>
      <c r="AK568">
        <v>5</v>
      </c>
      <c r="AL568">
        <v>5</v>
      </c>
      <c r="AM568">
        <v>5</v>
      </c>
      <c r="AN568">
        <v>0</v>
      </c>
      <c r="AO568" s="1">
        <v>0.81962294090515997</v>
      </c>
      <c r="AP568">
        <v>2068.8096840373701</v>
      </c>
      <c r="AQ568" s="1">
        <v>3118.2433898566601</v>
      </c>
      <c r="AR568" s="1">
        <v>8345.8262768020595</v>
      </c>
      <c r="AS568" s="1">
        <v>652.52268030201606</v>
      </c>
      <c r="AT568">
        <v>673.24653578654102</v>
      </c>
      <c r="AU568" s="1">
        <v>14858.648566784699</v>
      </c>
      <c r="AV568" s="1">
        <v>5758.3538365598997</v>
      </c>
      <c r="AW568" s="1">
        <v>0.32199768979999999</v>
      </c>
      <c r="AX568">
        <v>8679.0111086260004</v>
      </c>
      <c r="AY568" s="1">
        <v>0.48531604789999999</v>
      </c>
      <c r="AZ568">
        <v>1737.8858640971</v>
      </c>
      <c r="BA568">
        <v>9.7179723400000001E-2</v>
      </c>
      <c r="BB568">
        <v>1707.9639459296</v>
      </c>
      <c r="BC568" s="1">
        <v>9.5506538899999993E-2</v>
      </c>
      <c r="BD568">
        <v>17883.214755212601</v>
      </c>
      <c r="BE568" s="1">
        <v>0.53431341653626696</v>
      </c>
      <c r="BF568">
        <v>0.21612229111388501</v>
      </c>
      <c r="BG568">
        <v>0.18655874076183401</v>
      </c>
      <c r="BH568">
        <v>4.5333102379831403E-2</v>
      </c>
      <c r="BI568">
        <v>1.7672449208182801E-2</v>
      </c>
    </row>
    <row r="569" spans="1:61" x14ac:dyDescent="0.25">
      <c r="A569" t="s">
        <v>1422</v>
      </c>
      <c r="B569" t="s">
        <v>792</v>
      </c>
      <c r="C569">
        <v>133</v>
      </c>
      <c r="D569">
        <v>7.8044684360902297</v>
      </c>
      <c r="E569">
        <v>1037.9943020000001</v>
      </c>
      <c r="F569" t="e">
        <v>#N/A</v>
      </c>
      <c r="G569" t="e">
        <v>#N/A</v>
      </c>
      <c r="H569" t="e">
        <v>#N/A</v>
      </c>
      <c r="I569">
        <v>2.3767154378021901E-2</v>
      </c>
      <c r="J569">
        <v>0.94443271439987198</v>
      </c>
      <c r="K569">
        <v>1.7927785515353501E-2</v>
      </c>
      <c r="L569">
        <v>0.170260873484082</v>
      </c>
      <c r="M569" t="e">
        <v>#N/A</v>
      </c>
      <c r="N569">
        <v>0.13827220788285499</v>
      </c>
      <c r="O569">
        <v>72050.032835089398</v>
      </c>
      <c r="P569" s="1">
        <v>0.26086956521739102</v>
      </c>
      <c r="Q569">
        <v>7.2463768115942004E-2</v>
      </c>
      <c r="R569">
        <v>0.66666666666666696</v>
      </c>
      <c r="S569">
        <v>13</v>
      </c>
      <c r="T569">
        <v>86564.1538461538</v>
      </c>
      <c r="U569" s="1">
        <v>79.845715538461505</v>
      </c>
      <c r="V569">
        <v>398575.31896162598</v>
      </c>
      <c r="W569" s="1">
        <v>0.88836785342975999</v>
      </c>
      <c r="X569">
        <v>8.1207020486445694E-2</v>
      </c>
      <c r="Y569">
        <v>3.0425126083794399E-2</v>
      </c>
      <c r="Z569">
        <v>0.11163214657024</v>
      </c>
      <c r="AA569">
        <v>398.57531896162601</v>
      </c>
      <c r="AB569">
        <v>10243.5003540125</v>
      </c>
      <c r="AC569" s="1">
        <v>1149.5919464112801</v>
      </c>
      <c r="AD569">
        <v>314851.95121598302</v>
      </c>
      <c r="AE569" s="1">
        <v>533</v>
      </c>
      <c r="AF569">
        <v>57430</v>
      </c>
      <c r="AG569" s="1">
        <v>104649.227546628</v>
      </c>
      <c r="AH569" s="1">
        <v>37.199988877810803</v>
      </c>
      <c r="AI569">
        <v>24.999995918751399</v>
      </c>
      <c r="AJ569">
        <v>29.052667985836798</v>
      </c>
      <c r="AK569">
        <v>0</v>
      </c>
      <c r="AL569">
        <v>0</v>
      </c>
      <c r="AM569">
        <v>0</v>
      </c>
      <c r="AN569">
        <v>3514.6233490595801</v>
      </c>
      <c r="AO569">
        <v>1.2571549051897599</v>
      </c>
      <c r="AP569">
        <v>2306.6842904499899</v>
      </c>
      <c r="AQ569" s="1">
        <v>3545.15796754345</v>
      </c>
      <c r="AR569" s="1">
        <v>9038.2524180754099</v>
      </c>
      <c r="AS569" s="1">
        <v>1080.83233004106</v>
      </c>
      <c r="AT569" s="1">
        <v>246.554908352474</v>
      </c>
      <c r="AU569">
        <v>16217.4819144624</v>
      </c>
      <c r="AV569" s="1">
        <v>4495.2438520156002</v>
      </c>
      <c r="AW569" s="1">
        <v>0.23570903970000001</v>
      </c>
      <c r="AX569">
        <v>12435.1781459534</v>
      </c>
      <c r="AY569" s="1">
        <v>0.65204113409999997</v>
      </c>
      <c r="AZ569">
        <v>1508.3456865492001</v>
      </c>
      <c r="BA569">
        <v>7.9090417600000004E-2</v>
      </c>
      <c r="BB569">
        <v>632.3882520766</v>
      </c>
      <c r="BC569" s="1">
        <v>3.3159408600000002E-2</v>
      </c>
      <c r="BD569">
        <v>19071.155936594801</v>
      </c>
      <c r="BE569" s="1">
        <v>0.56256586711561796</v>
      </c>
      <c r="BF569">
        <v>0.245873678787142</v>
      </c>
      <c r="BG569">
        <v>0.122750733967241</v>
      </c>
      <c r="BH569">
        <v>5.2335846554639499E-2</v>
      </c>
      <c r="BI569">
        <v>1.6473873575359801E-2</v>
      </c>
    </row>
    <row r="570" spans="1:61" x14ac:dyDescent="0.25">
      <c r="A570" t="s">
        <v>1633</v>
      </c>
      <c r="B570" t="s">
        <v>1009</v>
      </c>
      <c r="C570">
        <v>160</v>
      </c>
      <c r="D570">
        <v>8.2048763687499999</v>
      </c>
      <c r="E570">
        <v>1312.780219</v>
      </c>
      <c r="F570" t="e">
        <v>#N/A</v>
      </c>
      <c r="G570" t="e">
        <v>#N/A</v>
      </c>
      <c r="H570" t="e">
        <v>#N/A</v>
      </c>
      <c r="I570">
        <v>1.42052628594988E-2</v>
      </c>
      <c r="J570">
        <v>0.95336469736497598</v>
      </c>
      <c r="K570">
        <v>2.7167418850582499E-2</v>
      </c>
      <c r="L570">
        <v>0.43302019506518402</v>
      </c>
      <c r="M570" t="e">
        <v>#N/A</v>
      </c>
      <c r="N570">
        <v>0.17514022858710801</v>
      </c>
      <c r="O570">
        <v>67461.044908285898</v>
      </c>
      <c r="P570" s="1">
        <v>0.23</v>
      </c>
      <c r="Q570">
        <v>0.18</v>
      </c>
      <c r="R570">
        <v>0.59</v>
      </c>
      <c r="S570">
        <v>12</v>
      </c>
      <c r="T570">
        <v>97328.916666666701</v>
      </c>
      <c r="U570" s="1">
        <v>109.398351583333</v>
      </c>
      <c r="V570">
        <v>258198.131792539</v>
      </c>
      <c r="W570" s="1">
        <v>0.89115835795294596</v>
      </c>
      <c r="X570">
        <v>4.7377517056715703E-2</v>
      </c>
      <c r="Y570">
        <v>6.1464124990338001E-2</v>
      </c>
      <c r="Z570">
        <v>0.108841642047054</v>
      </c>
      <c r="AA570">
        <v>258.19813179253902</v>
      </c>
      <c r="AB570">
        <v>5960.2398686051501</v>
      </c>
      <c r="AC570" s="1">
        <v>757.28631922659997</v>
      </c>
      <c r="AD570">
        <v>200358.60213616301</v>
      </c>
      <c r="AE570" s="1">
        <v>328</v>
      </c>
      <c r="AF570">
        <v>47683</v>
      </c>
      <c r="AG570" s="1">
        <v>71398.796773354101</v>
      </c>
      <c r="AH570" s="1">
        <v>27.464322262178801</v>
      </c>
      <c r="AI570">
        <v>22.788927485474002</v>
      </c>
      <c r="AJ570">
        <v>22.9510503793521</v>
      </c>
      <c r="AK570">
        <v>1.55</v>
      </c>
      <c r="AL570">
        <v>1.274071</v>
      </c>
      <c r="AM570">
        <v>1.3997520000000001</v>
      </c>
      <c r="AN570">
        <v>2191.5238273406699</v>
      </c>
      <c r="AO570" s="1">
        <v>1.5302981795856001</v>
      </c>
      <c r="AP570">
        <v>1787.98284436978</v>
      </c>
      <c r="AQ570" s="1">
        <v>3657.87059440755</v>
      </c>
      <c r="AR570" s="1">
        <v>9830.2784984300506</v>
      </c>
      <c r="AS570" s="1">
        <v>1698.3599217379699</v>
      </c>
      <c r="AT570">
        <v>624.94059411173998</v>
      </c>
      <c r="AU570" s="1">
        <v>17599.432453057099</v>
      </c>
      <c r="AV570" s="1">
        <v>7710.1545313604001</v>
      </c>
      <c r="AW570" s="1">
        <v>0.43826334890000002</v>
      </c>
      <c r="AX570">
        <v>7328.6529614464998</v>
      </c>
      <c r="AY570" s="1">
        <v>0.41657790090000002</v>
      </c>
      <c r="AZ570">
        <v>1532.3396024366</v>
      </c>
      <c r="BA570" s="1">
        <v>8.7101793199999999E-2</v>
      </c>
      <c r="BB570">
        <v>1021.3678843096</v>
      </c>
      <c r="BC570" s="1">
        <v>5.8056956899999998E-2</v>
      </c>
      <c r="BD570">
        <v>17592.5149795531</v>
      </c>
      <c r="BE570" s="1">
        <v>0.52654140305599695</v>
      </c>
      <c r="BF570">
        <v>0.24853315341836901</v>
      </c>
      <c r="BG570">
        <v>0.16597394102669399</v>
      </c>
      <c r="BH570">
        <v>4.6874149045574201E-2</v>
      </c>
      <c r="BI570">
        <v>1.2077353453366101E-2</v>
      </c>
    </row>
    <row r="571" spans="1:61" x14ac:dyDescent="0.25">
      <c r="A571" t="s">
        <v>1385</v>
      </c>
      <c r="B571" t="s">
        <v>752</v>
      </c>
      <c r="C571">
        <v>128</v>
      </c>
      <c r="D571">
        <v>6.5637505781250001</v>
      </c>
      <c r="E571">
        <v>840.16007400000001</v>
      </c>
      <c r="F571" t="e">
        <v>#N/A</v>
      </c>
      <c r="G571" t="e">
        <v>#N/A</v>
      </c>
      <c r="H571" t="e">
        <v>#N/A</v>
      </c>
      <c r="I571">
        <v>3.8602617641208203E-2</v>
      </c>
      <c r="J571">
        <v>0.93187689704571697</v>
      </c>
      <c r="K571">
        <v>2.33614073966978E-2</v>
      </c>
      <c r="L571">
        <v>0.36789492039342098</v>
      </c>
      <c r="M571" t="e">
        <v>#N/A</v>
      </c>
      <c r="N571">
        <v>0.14643711267461801</v>
      </c>
      <c r="O571">
        <v>62330.021008403397</v>
      </c>
      <c r="P571" s="1">
        <v>0.16250000000000001</v>
      </c>
      <c r="Q571">
        <v>0.25</v>
      </c>
      <c r="R571">
        <v>0.58750000000000002</v>
      </c>
      <c r="S571">
        <v>9</v>
      </c>
      <c r="T571">
        <v>75879.666666666701</v>
      </c>
      <c r="U571" s="1">
        <v>93.351119333333301</v>
      </c>
      <c r="V571">
        <v>268116.95410320099</v>
      </c>
      <c r="W571" s="1">
        <v>0.81463586532183396</v>
      </c>
      <c r="X571">
        <v>1.1355397441796001E-2</v>
      </c>
      <c r="Y571">
        <v>0.17400873723637</v>
      </c>
      <c r="Z571">
        <v>0.18536413467816601</v>
      </c>
      <c r="AA571">
        <v>268.11695410320101</v>
      </c>
      <c r="AB571">
        <v>6001.4718100017699</v>
      </c>
      <c r="AC571" s="1">
        <v>604.91514144481903</v>
      </c>
      <c r="AD571">
        <v>204362.84417361699</v>
      </c>
      <c r="AE571" s="1">
        <v>345</v>
      </c>
      <c r="AF571">
        <v>45139.5</v>
      </c>
      <c r="AG571" s="1">
        <v>76340.441796517</v>
      </c>
      <c r="AH571" s="1">
        <v>33.599975100395703</v>
      </c>
      <c r="AI571">
        <v>20.0080956560397</v>
      </c>
      <c r="AJ571">
        <v>20.9399788109917</v>
      </c>
      <c r="AK571">
        <v>2.5</v>
      </c>
      <c r="AL571">
        <v>0.93566000000000005</v>
      </c>
      <c r="AM571">
        <v>1.897362</v>
      </c>
      <c r="AN571">
        <v>1945.1487526887599</v>
      </c>
      <c r="AO571">
        <v>1.44746110568169</v>
      </c>
      <c r="AP571">
        <v>2309.6228207578501</v>
      </c>
      <c r="AQ571" s="1">
        <v>2811.45501089355</v>
      </c>
      <c r="AR571" s="1">
        <v>10189.8544633769</v>
      </c>
      <c r="AS571" s="1">
        <v>848.85446484570798</v>
      </c>
      <c r="AT571">
        <v>472.42536545482199</v>
      </c>
      <c r="AU571">
        <v>16632.212125328901</v>
      </c>
      <c r="AV571" s="1">
        <v>7453.6969807556998</v>
      </c>
      <c r="AW571" s="1">
        <v>0.41376518839999998</v>
      </c>
      <c r="AX571">
        <v>6697.4941752991999</v>
      </c>
      <c r="AY571" s="1">
        <v>0.37178730850000002</v>
      </c>
      <c r="AZ571">
        <v>3034.9155969455001</v>
      </c>
      <c r="BA571">
        <v>0.16847242740000001</v>
      </c>
      <c r="BB571">
        <v>828.20955617530001</v>
      </c>
      <c r="BC571" s="1">
        <v>4.59750757E-2</v>
      </c>
      <c r="BD571">
        <v>18014.316309175701</v>
      </c>
      <c r="BE571" s="1">
        <v>0.62484156482584996</v>
      </c>
      <c r="BF571">
        <v>0.23143190886404599</v>
      </c>
      <c r="BG571">
        <v>7.0904343899832398E-2</v>
      </c>
      <c r="BH571">
        <v>3.58938651695698E-2</v>
      </c>
      <c r="BI571">
        <v>3.69283172407028E-2</v>
      </c>
    </row>
    <row r="572" spans="1:61" x14ac:dyDescent="0.25">
      <c r="A572" t="s">
        <v>1536</v>
      </c>
      <c r="B572" t="s">
        <v>911</v>
      </c>
      <c r="C572">
        <v>145</v>
      </c>
      <c r="D572">
        <v>5.5951974137931</v>
      </c>
      <c r="E572">
        <v>811.30362500000001</v>
      </c>
      <c r="F572" t="e">
        <v>#N/A</v>
      </c>
      <c r="G572" t="e">
        <v>#N/A</v>
      </c>
      <c r="H572" t="e">
        <v>#N/A</v>
      </c>
      <c r="I572">
        <v>4.02578505029072E-2</v>
      </c>
      <c r="J572">
        <v>0.944087864360319</v>
      </c>
      <c r="K572">
        <v>1.2834347599582E-2</v>
      </c>
      <c r="L572">
        <v>0.36663687589662602</v>
      </c>
      <c r="M572" t="e">
        <v>#N/A</v>
      </c>
      <c r="N572">
        <v>0.14607024397798599</v>
      </c>
      <c r="O572">
        <v>64130.128205128203</v>
      </c>
      <c r="P572" s="1">
        <v>0.134328358208955</v>
      </c>
      <c r="Q572">
        <v>0.14925373134328401</v>
      </c>
      <c r="R572">
        <v>0.71641791044776104</v>
      </c>
      <c r="S572">
        <v>8</v>
      </c>
      <c r="T572">
        <v>76994.875</v>
      </c>
      <c r="U572" s="1">
        <v>101.412953125</v>
      </c>
      <c r="V572">
        <v>288719.62700770597</v>
      </c>
      <c r="W572" s="1">
        <v>0.839348677984324</v>
      </c>
      <c r="X572">
        <v>4.0099892725080098E-2</v>
      </c>
      <c r="Y572">
        <v>0.12055142929059499</v>
      </c>
      <c r="Z572">
        <v>0.160651322015676</v>
      </c>
      <c r="AA572">
        <v>288.71962700770598</v>
      </c>
      <c r="AB572">
        <v>6668.5588887883996</v>
      </c>
      <c r="AC572" s="1">
        <v>705.64883769624498</v>
      </c>
      <c r="AD572">
        <v>205926.792089291</v>
      </c>
      <c r="AE572" s="1">
        <v>351</v>
      </c>
      <c r="AF572">
        <v>42872</v>
      </c>
      <c r="AG572" s="1">
        <v>72360.133269871498</v>
      </c>
      <c r="AH572" s="1">
        <v>42.599975635564697</v>
      </c>
      <c r="AI572">
        <v>20.047797543574301</v>
      </c>
      <c r="AJ572">
        <v>28.2899870860867</v>
      </c>
      <c r="AK572">
        <v>3</v>
      </c>
      <c r="AL572">
        <v>0.97336599999999995</v>
      </c>
      <c r="AM572">
        <v>1.986745</v>
      </c>
      <c r="AN572">
        <v>0</v>
      </c>
      <c r="AO572">
        <v>1.24047694975462</v>
      </c>
      <c r="AP572">
        <v>2051.4053169674899</v>
      </c>
      <c r="AQ572" s="1">
        <v>2983.4435782288001</v>
      </c>
      <c r="AR572" s="1">
        <v>10131.535970888801</v>
      </c>
      <c r="AS572" s="1">
        <v>613.75955271985902</v>
      </c>
      <c r="AT572">
        <v>698.94806645292601</v>
      </c>
      <c r="AU572">
        <v>16479.092485257901</v>
      </c>
      <c r="AV572" s="1">
        <v>8150.1915581489002</v>
      </c>
      <c r="AW572" s="1">
        <v>0.4480188591</v>
      </c>
      <c r="AX572">
        <v>6457.6956345125</v>
      </c>
      <c r="AY572" s="1">
        <v>0.35498177069999998</v>
      </c>
      <c r="AZ572">
        <v>2684.8970707911999</v>
      </c>
      <c r="BA572">
        <v>0.14758972400000001</v>
      </c>
      <c r="BB572">
        <v>898.8418089388</v>
      </c>
      <c r="BC572" s="1">
        <v>4.9409646199999997E-2</v>
      </c>
      <c r="BD572">
        <v>18191.626072391398</v>
      </c>
      <c r="BE572" s="1">
        <v>0.52081418706369598</v>
      </c>
      <c r="BF572">
        <v>0.214205854823869</v>
      </c>
      <c r="BG572">
        <v>9.7510016979409406E-2</v>
      </c>
      <c r="BH572">
        <v>4.73212137165719E-2</v>
      </c>
      <c r="BI572">
        <v>0.12014872741645399</v>
      </c>
    </row>
    <row r="573" spans="1:61" x14ac:dyDescent="0.25">
      <c r="A573" t="s">
        <v>1790</v>
      </c>
      <c r="B573" t="s">
        <v>1178</v>
      </c>
      <c r="C573">
        <v>416</v>
      </c>
      <c r="D573">
        <v>3.7248880769230799</v>
      </c>
      <c r="E573">
        <v>1549.5534399999999</v>
      </c>
      <c r="F573" t="e">
        <v>#N/A</v>
      </c>
      <c r="G573" t="e">
        <v>#N/A</v>
      </c>
      <c r="H573" t="e">
        <v>#N/A</v>
      </c>
      <c r="I573">
        <v>8.8974052863774501E-3</v>
      </c>
      <c r="J573">
        <v>0.968184226260009</v>
      </c>
      <c r="K573">
        <v>1.8094834968434399E-2</v>
      </c>
      <c r="L573">
        <v>0.99800996821255905</v>
      </c>
      <c r="M573" t="e">
        <v>#N/A</v>
      </c>
      <c r="N573">
        <v>0.19036969735204301</v>
      </c>
      <c r="O573">
        <v>68963.069498069497</v>
      </c>
      <c r="P573" s="1">
        <v>0.85925925925925895</v>
      </c>
      <c r="Q573">
        <v>6.6666666666666693E-2</v>
      </c>
      <c r="R573">
        <v>7.4074074074074098E-2</v>
      </c>
      <c r="S573">
        <v>17.2</v>
      </c>
      <c r="T573">
        <v>86789.9418604651</v>
      </c>
      <c r="U573" s="1">
        <v>90.090316279069796</v>
      </c>
      <c r="V573">
        <v>370940.96606309997</v>
      </c>
      <c r="W573" s="1">
        <v>0.49294162236012501</v>
      </c>
      <c r="X573">
        <v>2.7621116024668699E-2</v>
      </c>
      <c r="Y573">
        <v>0.479437261615206</v>
      </c>
      <c r="Z573">
        <v>0.50705837763987505</v>
      </c>
      <c r="AA573">
        <v>370.94096606310001</v>
      </c>
      <c r="AB573">
        <v>6936.5932936136796</v>
      </c>
      <c r="AC573" s="1">
        <v>436.25797765322602</v>
      </c>
      <c r="AD573">
        <v>246423.95997503601</v>
      </c>
      <c r="AE573" s="1">
        <v>442</v>
      </c>
      <c r="AF573">
        <v>39678</v>
      </c>
      <c r="AG573" s="1">
        <v>58419.405705229801</v>
      </c>
      <c r="AH573" s="1">
        <v>18.699992898539399</v>
      </c>
      <c r="AI573">
        <v>18.699995468331</v>
      </c>
      <c r="AJ573">
        <v>18.699933612237501</v>
      </c>
      <c r="AK573">
        <v>0.3</v>
      </c>
      <c r="AL573">
        <v>0.111512</v>
      </c>
      <c r="AM573">
        <v>0.22774800000000001</v>
      </c>
      <c r="AN573">
        <v>0</v>
      </c>
      <c r="AO573">
        <v>0.92884050260796902</v>
      </c>
      <c r="AP573">
        <v>2539.8769596484499</v>
      </c>
      <c r="AQ573" s="1">
        <v>4640.0161971825901</v>
      </c>
      <c r="AR573" s="1">
        <v>11707.901038895399</v>
      </c>
      <c r="AS573" s="1">
        <v>1550.0317562458499</v>
      </c>
      <c r="AT573">
        <v>788.25461482631999</v>
      </c>
      <c r="AU573">
        <v>21226.080566798599</v>
      </c>
      <c r="AV573" s="1">
        <v>11588.8845557854</v>
      </c>
      <c r="AW573" s="1">
        <v>0.52616345389999997</v>
      </c>
      <c r="AX573">
        <v>5995.1043353827999</v>
      </c>
      <c r="AY573" s="1">
        <v>0.27219227080000002</v>
      </c>
      <c r="AZ573">
        <v>1544.4163699405001</v>
      </c>
      <c r="BA573">
        <v>7.0120247299999994E-2</v>
      </c>
      <c r="BB573">
        <v>2896.8503336403001</v>
      </c>
      <c r="BC573" s="1">
        <v>0.13152402799999999</v>
      </c>
      <c r="BD573">
        <v>22025.255594749</v>
      </c>
      <c r="BE573" s="1">
        <v>0.54696589956545005</v>
      </c>
      <c r="BF573">
        <v>0.29182734890807399</v>
      </c>
      <c r="BG573">
        <v>9.9018723916176499E-2</v>
      </c>
      <c r="BH573">
        <v>3.5743000224577402E-2</v>
      </c>
      <c r="BI573">
        <v>2.64450273857222E-2</v>
      </c>
    </row>
    <row r="574" spans="1:61" x14ac:dyDescent="0.25">
      <c r="A574" t="s">
        <v>1343</v>
      </c>
      <c r="B574" t="s">
        <v>709</v>
      </c>
      <c r="C574">
        <v>11</v>
      </c>
      <c r="D574">
        <v>131.583731181818</v>
      </c>
      <c r="E574">
        <v>1447.4210430000001</v>
      </c>
      <c r="F574" t="e">
        <v>#N/A</v>
      </c>
      <c r="G574">
        <v>9.0351973552805099E-3</v>
      </c>
      <c r="H574" t="e">
        <v>#N/A</v>
      </c>
      <c r="I574">
        <v>3.9191038476858203E-2</v>
      </c>
      <c r="J574">
        <v>0.91713808031250899</v>
      </c>
      <c r="K574">
        <v>3.3292354742926501E-2</v>
      </c>
      <c r="L574">
        <v>0.42856378857900601</v>
      </c>
      <c r="M574" t="e">
        <v>#N/A</v>
      </c>
      <c r="N574">
        <v>0.13813684315677199</v>
      </c>
      <c r="O574">
        <v>71898.170089858802</v>
      </c>
      <c r="P574" s="1">
        <v>9.0163934426229497E-2</v>
      </c>
      <c r="Q574">
        <v>0.16393442622950799</v>
      </c>
      <c r="R574">
        <v>0.74590163934426201</v>
      </c>
      <c r="S574">
        <v>9</v>
      </c>
      <c r="T574">
        <v>110804.88888888901</v>
      </c>
      <c r="U574" s="1">
        <v>160.82456033333301</v>
      </c>
      <c r="V574">
        <v>204521.21477136799</v>
      </c>
      <c r="W574" s="1">
        <v>0.85570788820839505</v>
      </c>
      <c r="X574">
        <v>4.9781421243123701E-2</v>
      </c>
      <c r="Y574">
        <v>9.4510690548481699E-2</v>
      </c>
      <c r="Z574">
        <v>0.144292111791605</v>
      </c>
      <c r="AA574">
        <v>204.52121477136799</v>
      </c>
      <c r="AB574">
        <v>5410.3807857932297</v>
      </c>
      <c r="AC574" s="1">
        <v>600.96835969518202</v>
      </c>
      <c r="AD574">
        <v>142332.80783611501</v>
      </c>
      <c r="AE574" s="1">
        <v>120</v>
      </c>
      <c r="AF574">
        <v>47378</v>
      </c>
      <c r="AG574" s="1">
        <v>67920.852705606594</v>
      </c>
      <c r="AH574" s="1">
        <v>45.306285260048703</v>
      </c>
      <c r="AI574">
        <v>23.598587775097599</v>
      </c>
      <c r="AJ574">
        <v>39.742927695530398</v>
      </c>
      <c r="AK574">
        <v>2</v>
      </c>
      <c r="AL574">
        <v>0.984012</v>
      </c>
      <c r="AM574">
        <v>1.6898820000000001</v>
      </c>
      <c r="AN574">
        <v>2436.6800365773001</v>
      </c>
      <c r="AO574">
        <v>1.18357209746067</v>
      </c>
      <c r="AP574">
        <v>2354.0409796294498</v>
      </c>
      <c r="AQ574" s="1">
        <v>3194.4445898179501</v>
      </c>
      <c r="AR574" s="1">
        <v>10344.4765380546</v>
      </c>
      <c r="AS574" s="1">
        <v>1002.3712498976</v>
      </c>
      <c r="AT574" s="1">
        <v>228.59944699587999</v>
      </c>
      <c r="AU574">
        <v>17123.932804395499</v>
      </c>
      <c r="AV574" s="1">
        <v>7470.6755368702998</v>
      </c>
      <c r="AW574" s="1">
        <v>0.45335120759999997</v>
      </c>
      <c r="AX574">
        <v>6713.7451063569997</v>
      </c>
      <c r="AY574" s="1">
        <v>0.40741756699999998</v>
      </c>
      <c r="AZ574">
        <v>1549.4542666709999</v>
      </c>
      <c r="BA574">
        <v>9.4027234799999998E-2</v>
      </c>
      <c r="BB574">
        <v>744.9066879101</v>
      </c>
      <c r="BC574" s="1">
        <v>4.5203990600000001E-2</v>
      </c>
      <c r="BD574">
        <v>16478.7815978084</v>
      </c>
      <c r="BE574" s="1">
        <v>0.52618627962403697</v>
      </c>
      <c r="BF574">
        <v>0.280441005905953</v>
      </c>
      <c r="BG574">
        <v>0.128336375106609</v>
      </c>
      <c r="BH574">
        <v>4.8247159223410399E-2</v>
      </c>
      <c r="BI574">
        <v>1.67891801399901E-2</v>
      </c>
    </row>
    <row r="575" spans="1:61" x14ac:dyDescent="0.25">
      <c r="A575" t="s">
        <v>1736</v>
      </c>
      <c r="B575" t="s">
        <v>1120</v>
      </c>
      <c r="C575">
        <v>38</v>
      </c>
      <c r="D575">
        <v>149.233480657895</v>
      </c>
      <c r="E575">
        <v>5670.872265</v>
      </c>
      <c r="F575">
        <v>4.2771395803789101E-2</v>
      </c>
      <c r="G575">
        <v>2.1879564590172498E-2</v>
      </c>
      <c r="H575" t="e">
        <v>#N/A</v>
      </c>
      <c r="I575">
        <v>3.2616328112037497E-2</v>
      </c>
      <c r="J575">
        <v>0.85576912237441705</v>
      </c>
      <c r="K575">
        <v>4.6342271773876599E-2</v>
      </c>
      <c r="L575">
        <v>0.14354461502605201</v>
      </c>
      <c r="M575">
        <v>1.50728211512378E-2</v>
      </c>
      <c r="N575">
        <v>0.11936599799438601</v>
      </c>
      <c r="O575">
        <v>70292.796424600107</v>
      </c>
      <c r="P575" s="1">
        <v>0.26331360946745602</v>
      </c>
      <c r="Q575">
        <v>0.15680473372781101</v>
      </c>
      <c r="R575">
        <v>0.57988165680473402</v>
      </c>
      <c r="S575">
        <v>33.01</v>
      </c>
      <c r="T575">
        <v>110770.554377461</v>
      </c>
      <c r="U575" s="1">
        <v>171.792555740685</v>
      </c>
      <c r="V575">
        <v>371337.70107939502</v>
      </c>
      <c r="W575" s="1">
        <v>0.88706689102956304</v>
      </c>
      <c r="X575">
        <v>4.8359478926449699E-2</v>
      </c>
      <c r="Y575">
        <v>6.4573630043986793E-2</v>
      </c>
      <c r="Z575">
        <v>0.112933108970437</v>
      </c>
      <c r="AA575">
        <v>371.337701079395</v>
      </c>
      <c r="AB575">
        <v>9609.7567452438507</v>
      </c>
      <c r="AC575" s="1">
        <v>1068.16371925457</v>
      </c>
      <c r="AD575">
        <v>272859.59446294699</v>
      </c>
      <c r="AE575" s="1">
        <v>490</v>
      </c>
      <c r="AF575">
        <v>75807.5</v>
      </c>
      <c r="AG575" s="1">
        <v>139392.608983368</v>
      </c>
      <c r="AH575" s="1">
        <v>47.589997066474098</v>
      </c>
      <c r="AI575">
        <v>24.3799994662721</v>
      </c>
      <c r="AJ575">
        <v>24.379999530616999</v>
      </c>
      <c r="AK575">
        <v>2</v>
      </c>
      <c r="AL575">
        <v>1.313264</v>
      </c>
      <c r="AM575">
        <v>1.681144</v>
      </c>
      <c r="AN575">
        <v>0</v>
      </c>
      <c r="AO575">
        <v>0.51771405299607698</v>
      </c>
      <c r="AP575">
        <v>1348.71722771911</v>
      </c>
      <c r="AQ575" s="1">
        <v>2190.2716583230999</v>
      </c>
      <c r="AR575" s="1">
        <v>7368.7439299075704</v>
      </c>
      <c r="AS575" s="1">
        <v>813.17444380842403</v>
      </c>
      <c r="AT575">
        <v>448.07575823611</v>
      </c>
      <c r="AU575">
        <v>12168.9830179943</v>
      </c>
      <c r="AV575" s="1">
        <v>3890.5439761969001</v>
      </c>
      <c r="AW575" s="1">
        <v>0.2953405617</v>
      </c>
      <c r="AX575">
        <v>7930.4063901478003</v>
      </c>
      <c r="AY575" s="1">
        <v>0.60201624549999999</v>
      </c>
      <c r="AZ575">
        <v>876.84372935229999</v>
      </c>
      <c r="BA575">
        <v>6.6563318900000001E-2</v>
      </c>
      <c r="BB575">
        <v>475.28295797430002</v>
      </c>
      <c r="BC575" s="1">
        <v>3.6079873800000002E-2</v>
      </c>
      <c r="BD575">
        <v>13173.077053671301</v>
      </c>
      <c r="BE575" s="1">
        <v>0.58909902712434004</v>
      </c>
      <c r="BF575">
        <v>0.22631366099418601</v>
      </c>
      <c r="BG575">
        <v>0.12936302591771801</v>
      </c>
      <c r="BH575">
        <v>4.0210329035139401E-2</v>
      </c>
      <c r="BI575">
        <v>1.50139569286159E-2</v>
      </c>
    </row>
    <row r="576" spans="1:61" x14ac:dyDescent="0.25">
      <c r="A576" t="s">
        <v>1514</v>
      </c>
      <c r="B576" t="s">
        <v>889</v>
      </c>
      <c r="C576">
        <v>21</v>
      </c>
      <c r="D576">
        <v>226.192554</v>
      </c>
      <c r="E576">
        <v>4750.0436339999997</v>
      </c>
      <c r="F576">
        <v>0.148484174077301</v>
      </c>
      <c r="G576">
        <v>3.0584495336514899E-2</v>
      </c>
      <c r="H576" t="e">
        <v>#N/A</v>
      </c>
      <c r="I576">
        <v>5.74383145232054E-2</v>
      </c>
      <c r="J576">
        <v>0.70708770583467495</v>
      </c>
      <c r="K576">
        <v>5.4619017820979998E-2</v>
      </c>
      <c r="L576">
        <v>0.26477158961713299</v>
      </c>
      <c r="M576">
        <v>0.120884377836908</v>
      </c>
      <c r="N576">
        <v>0.150473794842515</v>
      </c>
      <c r="O576">
        <v>76672.099332220401</v>
      </c>
      <c r="P576" s="1">
        <v>0.19127516778523501</v>
      </c>
      <c r="Q576">
        <v>0.18120805369127499</v>
      </c>
      <c r="R576">
        <v>0.62751677852348997</v>
      </c>
      <c r="S576">
        <v>26.22</v>
      </c>
      <c r="T576">
        <v>115179.92143402</v>
      </c>
      <c r="U576" s="1">
        <v>181.161084439359</v>
      </c>
      <c r="V576">
        <v>322916.999966237</v>
      </c>
      <c r="W576" s="1">
        <v>0.76381721541640102</v>
      </c>
      <c r="X576">
        <v>0.212669766034385</v>
      </c>
      <c r="Y576">
        <v>2.3513018549214101E-2</v>
      </c>
      <c r="Z576">
        <v>0.23618278458359901</v>
      </c>
      <c r="AA576">
        <v>322.91699996623697</v>
      </c>
      <c r="AB576">
        <v>11389.864845186799</v>
      </c>
      <c r="AC576" s="1">
        <v>888.54938506023802</v>
      </c>
      <c r="AD576">
        <v>242349.714515881</v>
      </c>
      <c r="AE576" s="1">
        <v>436</v>
      </c>
      <c r="AF576">
        <v>57715.5</v>
      </c>
      <c r="AG576" s="1">
        <v>112106.93554712999</v>
      </c>
      <c r="AH576" s="1">
        <v>75.129977310984302</v>
      </c>
      <c r="AI576">
        <v>32.216599304577798</v>
      </c>
      <c r="AJ576">
        <v>41.837998693715797</v>
      </c>
      <c r="AK576">
        <v>3</v>
      </c>
      <c r="AL576">
        <v>0.89732400000000001</v>
      </c>
      <c r="AM576">
        <v>1.1601269999999999</v>
      </c>
      <c r="AN576">
        <v>0</v>
      </c>
      <c r="AO576">
        <v>0.782198711508438</v>
      </c>
      <c r="AP576">
        <v>1546.75930709566</v>
      </c>
      <c r="AQ576" s="1">
        <v>2757.3992555033501</v>
      </c>
      <c r="AR576" s="1">
        <v>8927.2784583435296</v>
      </c>
      <c r="AS576" s="1">
        <v>1345.6558723477201</v>
      </c>
      <c r="AT576">
        <v>444.77670581330898</v>
      </c>
      <c r="AU576">
        <v>15021.8695991036</v>
      </c>
      <c r="AV576" s="1">
        <v>3397.2569378866001</v>
      </c>
      <c r="AW576" s="1">
        <v>0.22093506939999999</v>
      </c>
      <c r="AX576">
        <v>9963.7181974065006</v>
      </c>
      <c r="AY576" s="1">
        <v>0.6479741778</v>
      </c>
      <c r="AZ576">
        <v>1387.9512552712999</v>
      </c>
      <c r="BA576">
        <v>9.0263148299999998E-2</v>
      </c>
      <c r="BB576">
        <v>627.79468776880003</v>
      </c>
      <c r="BC576" s="1">
        <v>4.0827604599999998E-2</v>
      </c>
      <c r="BD576">
        <v>15376.721078333199</v>
      </c>
      <c r="BE576" s="1">
        <v>0.51362033105216298</v>
      </c>
      <c r="BF576">
        <v>0.211938380383665</v>
      </c>
      <c r="BG576">
        <v>0.24294165528221101</v>
      </c>
      <c r="BH576">
        <v>2.0411564043074801E-2</v>
      </c>
      <c r="BI576">
        <v>1.10880692388866E-2</v>
      </c>
    </row>
    <row r="577" spans="1:61" x14ac:dyDescent="0.25">
      <c r="A577" t="s">
        <v>1538</v>
      </c>
      <c r="B577" t="s">
        <v>913</v>
      </c>
      <c r="C577">
        <v>100</v>
      </c>
      <c r="D577">
        <v>52.798694050000002</v>
      </c>
      <c r="E577">
        <v>5279.8694050000004</v>
      </c>
      <c r="F577">
        <v>4.6505296205612501E-2</v>
      </c>
      <c r="G577">
        <v>3.42335756192872E-2</v>
      </c>
      <c r="H577" t="e">
        <v>#N/A</v>
      </c>
      <c r="I577">
        <v>4.7051860467203298E-2</v>
      </c>
      <c r="J577">
        <v>0.81746620801949199</v>
      </c>
      <c r="K577">
        <v>5.3820237588307701E-2</v>
      </c>
      <c r="L577">
        <v>0.26687476630148899</v>
      </c>
      <c r="M577">
        <v>5.3156879453806503E-2</v>
      </c>
      <c r="N577">
        <v>0.11318853716957</v>
      </c>
      <c r="O577">
        <v>67585.359741060398</v>
      </c>
      <c r="P577" s="1">
        <v>0.32361516034985399</v>
      </c>
      <c r="Q577">
        <v>0.16326530612244899</v>
      </c>
      <c r="R577">
        <v>0.51311953352769701</v>
      </c>
      <c r="S577">
        <v>37.5</v>
      </c>
      <c r="T577">
        <v>103498.72</v>
      </c>
      <c r="U577" s="1">
        <v>140.79651746666701</v>
      </c>
      <c r="V577">
        <v>352241.27858897299</v>
      </c>
      <c r="W577" s="1">
        <v>0.93893214008618597</v>
      </c>
      <c r="X577">
        <v>3.0656333696537801E-2</v>
      </c>
      <c r="Y577">
        <v>3.04115262172765E-2</v>
      </c>
      <c r="Z577">
        <v>6.1067859913814401E-2</v>
      </c>
      <c r="AA577">
        <v>352.24127858897299</v>
      </c>
      <c r="AB577">
        <v>9281.6600640901597</v>
      </c>
      <c r="AC577" s="1">
        <v>1253.8495542580599</v>
      </c>
      <c r="AD577">
        <v>236084.92359068201</v>
      </c>
      <c r="AE577" s="1">
        <v>428</v>
      </c>
      <c r="AF577">
        <v>62855</v>
      </c>
      <c r="AG577" s="1">
        <v>102593.690613891</v>
      </c>
      <c r="AH577" s="1">
        <v>39.239986428329097</v>
      </c>
      <c r="AI577">
        <v>25.8999998785945</v>
      </c>
      <c r="AJ577">
        <v>27.354883723867101</v>
      </c>
      <c r="AK577">
        <v>3</v>
      </c>
      <c r="AL577">
        <v>3</v>
      </c>
      <c r="AM577">
        <v>3</v>
      </c>
      <c r="AN577">
        <v>0</v>
      </c>
      <c r="AO577">
        <v>0.76333246365479102</v>
      </c>
      <c r="AP577">
        <v>1621.15654070804</v>
      </c>
      <c r="AQ577" s="1">
        <v>3021.9615176258299</v>
      </c>
      <c r="AR577" s="1">
        <v>8309.8491296869306</v>
      </c>
      <c r="AS577" s="1">
        <v>518.23557745743199</v>
      </c>
      <c r="AT577">
        <v>420.21209234814398</v>
      </c>
      <c r="AU577">
        <v>13891.414857826399</v>
      </c>
      <c r="AV577" s="1">
        <v>3821.4097253288001</v>
      </c>
      <c r="AW577" s="1">
        <v>0.29615846890000003</v>
      </c>
      <c r="AX577">
        <v>7425.3679504681004</v>
      </c>
      <c r="AY577" s="1">
        <v>0.57546449119999998</v>
      </c>
      <c r="AZ577">
        <v>1195.9714267862</v>
      </c>
      <c r="BA577">
        <v>9.2687539999999999E-2</v>
      </c>
      <c r="BB577">
        <v>460.51089704629999</v>
      </c>
      <c r="BC577" s="1">
        <v>3.5689499899999998E-2</v>
      </c>
      <c r="BD577">
        <v>12903.259999629399</v>
      </c>
      <c r="BE577" s="1">
        <v>0.54628114037856801</v>
      </c>
      <c r="BF577">
        <v>0.26284779183567197</v>
      </c>
      <c r="BG577">
        <v>0.147031142741922</v>
      </c>
      <c r="BH577">
        <v>3.6038562396325899E-2</v>
      </c>
      <c r="BI577">
        <v>7.8013626475131803E-3</v>
      </c>
    </row>
    <row r="578" spans="1:61" x14ac:dyDescent="0.25">
      <c r="A578" t="s">
        <v>1570</v>
      </c>
      <c r="B578" t="s">
        <v>946</v>
      </c>
      <c r="C578">
        <v>25</v>
      </c>
      <c r="D578">
        <v>385.94422672000002</v>
      </c>
      <c r="E578">
        <v>9648.6056680000002</v>
      </c>
      <c r="F578">
        <v>0.36907414113201598</v>
      </c>
      <c r="G578">
        <v>5.5624643043150998E-2</v>
      </c>
      <c r="H578">
        <v>3.0326003303426199E-3</v>
      </c>
      <c r="I578">
        <v>6.6104655327673706E-2</v>
      </c>
      <c r="J578">
        <v>0.454254066854067</v>
      </c>
      <c r="K578">
        <v>5.1909893312749603E-2</v>
      </c>
      <c r="L578">
        <v>0.17883038661074899</v>
      </c>
      <c r="M578">
        <v>0.11923071937981899</v>
      </c>
      <c r="N578">
        <v>9.3691242188896004E-2</v>
      </c>
      <c r="O578">
        <v>75626.055261044196</v>
      </c>
      <c r="P578" s="1">
        <v>0.13582342954159601</v>
      </c>
      <c r="Q578">
        <v>8.9983022071307303E-2</v>
      </c>
      <c r="R578">
        <v>0.77419354838709697</v>
      </c>
      <c r="S578">
        <v>67.66</v>
      </c>
      <c r="T578">
        <v>106089.966302099</v>
      </c>
      <c r="U578" s="1">
        <v>142.60428122967801</v>
      </c>
      <c r="V578">
        <v>349709.82192698697</v>
      </c>
      <c r="W578" s="1">
        <v>0.79421638147905804</v>
      </c>
      <c r="X578">
        <v>0.18636106395170801</v>
      </c>
      <c r="Y578">
        <v>1.9422554569234501E-2</v>
      </c>
      <c r="Z578">
        <v>0.20578361852094201</v>
      </c>
      <c r="AA578">
        <v>349.70982192698699</v>
      </c>
      <c r="AB578">
        <v>11422.1264493696</v>
      </c>
      <c r="AC578" s="1">
        <v>837.02024394930402</v>
      </c>
      <c r="AD578">
        <v>263442.43128911802</v>
      </c>
      <c r="AE578" s="1">
        <v>477</v>
      </c>
      <c r="AF578">
        <v>69580</v>
      </c>
      <c r="AG578" s="1">
        <v>147674.61476194</v>
      </c>
      <c r="AH578" s="1">
        <v>84.419985894736698</v>
      </c>
      <c r="AI578">
        <v>29.393993833799701</v>
      </c>
      <c r="AJ578">
        <v>41.193599261043403</v>
      </c>
      <c r="AK578">
        <v>0.43</v>
      </c>
      <c r="AL578">
        <v>0.43</v>
      </c>
      <c r="AM578">
        <v>0.43</v>
      </c>
      <c r="AN578">
        <v>0</v>
      </c>
      <c r="AO578" s="1">
        <v>0.578603573625603</v>
      </c>
      <c r="AP578">
        <v>1451.9291068616999</v>
      </c>
      <c r="AQ578" s="1">
        <v>2873.6414228178601</v>
      </c>
      <c r="AR578" s="1">
        <v>9584.8555016312293</v>
      </c>
      <c r="AS578" s="1">
        <v>1175.64663541186</v>
      </c>
      <c r="AT578">
        <v>629.84885372144197</v>
      </c>
      <c r="AU578">
        <v>15715.921520444101</v>
      </c>
      <c r="AV578" s="1">
        <v>4618.7321416710001</v>
      </c>
      <c r="AW578" s="1">
        <v>0.2762384738</v>
      </c>
      <c r="AX578">
        <v>10115.0407454742</v>
      </c>
      <c r="AY578" s="1">
        <v>0.60496329569999996</v>
      </c>
      <c r="AZ578">
        <v>1448.9940812636</v>
      </c>
      <c r="BA578">
        <v>8.6661858999999994E-2</v>
      </c>
      <c r="BB578">
        <v>537.32302382820001</v>
      </c>
      <c r="BC578" s="1">
        <v>3.2136371499999997E-2</v>
      </c>
      <c r="BD578">
        <v>16720.089992237001</v>
      </c>
      <c r="BE578" s="1">
        <v>0.60411129707813005</v>
      </c>
      <c r="BF578">
        <v>0.23079165999920601</v>
      </c>
      <c r="BG578">
        <v>0.12161803291907</v>
      </c>
      <c r="BH578">
        <v>3.1959688726453002E-2</v>
      </c>
      <c r="BI578">
        <v>1.15193212771407E-2</v>
      </c>
    </row>
    <row r="579" spans="1:61" x14ac:dyDescent="0.25">
      <c r="A579" t="s">
        <v>1801</v>
      </c>
      <c r="B579" t="s">
        <v>1191</v>
      </c>
      <c r="C579">
        <v>50</v>
      </c>
      <c r="D579">
        <v>28.13361656</v>
      </c>
      <c r="E579">
        <v>1406.680828</v>
      </c>
      <c r="F579">
        <v>1.7726540981292199E-2</v>
      </c>
      <c r="G579">
        <v>8.1804135072863493E-3</v>
      </c>
      <c r="H579" t="e">
        <v>#N/A</v>
      </c>
      <c r="I579">
        <v>3.2402802215630903E-2</v>
      </c>
      <c r="J579">
        <v>0.90825431246868205</v>
      </c>
      <c r="K579">
        <v>3.2061545865667403E-2</v>
      </c>
      <c r="L579">
        <v>0.191357722364844</v>
      </c>
      <c r="M579">
        <v>1.35008116241412E-2</v>
      </c>
      <c r="N579">
        <v>0.111584168230107</v>
      </c>
      <c r="O579">
        <v>80280.190984578905</v>
      </c>
      <c r="P579" s="1">
        <v>0.18518518518518501</v>
      </c>
      <c r="Q579">
        <v>0.148148148148148</v>
      </c>
      <c r="R579">
        <v>0.66666666666666696</v>
      </c>
      <c r="S579">
        <v>10</v>
      </c>
      <c r="T579">
        <v>109944.9</v>
      </c>
      <c r="U579" s="1">
        <v>140.66808280000001</v>
      </c>
      <c r="V579">
        <v>356873.64184364898</v>
      </c>
      <c r="W579" s="1">
        <v>0.88693351895612804</v>
      </c>
      <c r="X579">
        <v>3.7404355725417601E-2</v>
      </c>
      <c r="Y579">
        <v>7.5662125318453996E-2</v>
      </c>
      <c r="Z579">
        <v>0.113066481043872</v>
      </c>
      <c r="AA579">
        <v>356.87364184364901</v>
      </c>
      <c r="AB579">
        <v>9971.9394199350008</v>
      </c>
      <c r="AC579" s="1">
        <v>1131.7348458238901</v>
      </c>
      <c r="AD579">
        <v>252341.01911259899</v>
      </c>
      <c r="AE579" s="1">
        <v>455</v>
      </c>
      <c r="AF579">
        <v>55518</v>
      </c>
      <c r="AG579" s="1">
        <v>103708.59772535801</v>
      </c>
      <c r="AH579" s="1">
        <v>41.899968775455498</v>
      </c>
      <c r="AI579">
        <v>26.7999987692228</v>
      </c>
      <c r="AJ579">
        <v>26.7999697506452</v>
      </c>
      <c r="AK579">
        <v>2.2799999999999998</v>
      </c>
      <c r="AL579">
        <v>2.2799999999999998</v>
      </c>
      <c r="AM579">
        <v>2.2799999999999998</v>
      </c>
      <c r="AN579">
        <v>0</v>
      </c>
      <c r="AO579">
        <v>0.89535579446963598</v>
      </c>
      <c r="AP579">
        <v>1847.39507233833</v>
      </c>
      <c r="AQ579" s="1">
        <v>2424.02781933699</v>
      </c>
      <c r="AR579" s="1">
        <v>9186.9012876032393</v>
      </c>
      <c r="AS579" s="1">
        <v>1317.3093022349799</v>
      </c>
      <c r="AT579">
        <v>733.99066045990105</v>
      </c>
      <c r="AU579">
        <v>15509.6241419734</v>
      </c>
      <c r="AV579" s="1">
        <v>4473.4187471668001</v>
      </c>
      <c r="AW579" s="1">
        <v>0.29761597560000003</v>
      </c>
      <c r="AX579">
        <v>8811.8255641738997</v>
      </c>
      <c r="AY579" s="1">
        <v>0.58624962489999999</v>
      </c>
      <c r="AZ579">
        <v>1299.7820744281</v>
      </c>
      <c r="BA579">
        <v>8.6474334700000002E-2</v>
      </c>
      <c r="BB579">
        <v>445.81575078359998</v>
      </c>
      <c r="BC579" s="1">
        <v>2.9660064699999999E-2</v>
      </c>
      <c r="BD579">
        <v>15030.842136552399</v>
      </c>
      <c r="BE579" s="1">
        <v>0.56957844491772303</v>
      </c>
      <c r="BF579">
        <v>0.236839400202696</v>
      </c>
      <c r="BG579">
        <v>0.13598727187826401</v>
      </c>
      <c r="BH579">
        <v>4.7054944040496198E-2</v>
      </c>
      <c r="BI579">
        <v>1.05399389608199E-2</v>
      </c>
    </row>
    <row r="580" spans="1:61" x14ac:dyDescent="0.25">
      <c r="A580" t="s">
        <v>1439</v>
      </c>
      <c r="B580" t="s">
        <v>811</v>
      </c>
      <c r="C580">
        <v>136</v>
      </c>
      <c r="D580">
        <v>6.4868043970588198</v>
      </c>
      <c r="E580">
        <v>882.20539799999995</v>
      </c>
      <c r="F580" t="e">
        <v>#N/A</v>
      </c>
      <c r="G580" t="e">
        <v>#N/A</v>
      </c>
      <c r="H580" t="e">
        <v>#N/A</v>
      </c>
      <c r="I580">
        <v>1.5064397212925301E-2</v>
      </c>
      <c r="J580">
        <v>0.95512101615353295</v>
      </c>
      <c r="K580">
        <v>2.2858521244561E-2</v>
      </c>
      <c r="L580">
        <v>0.50063634433981696</v>
      </c>
      <c r="M580" t="e">
        <v>#N/A</v>
      </c>
      <c r="N580">
        <v>0.17232783652370801</v>
      </c>
      <c r="O580">
        <v>58824.404414827099</v>
      </c>
      <c r="P580" s="1">
        <v>0.19718309859154901</v>
      </c>
      <c r="Q580">
        <v>0.12676056338028199</v>
      </c>
      <c r="R580">
        <v>0.676056338028169</v>
      </c>
      <c r="S580">
        <v>11</v>
      </c>
      <c r="T580">
        <v>78318.727272727294</v>
      </c>
      <c r="U580" s="1">
        <v>80.200490727272694</v>
      </c>
      <c r="V580">
        <v>311911.886533254</v>
      </c>
      <c r="W580" s="1">
        <v>0.44839950961286301</v>
      </c>
      <c r="X580">
        <v>5.5467967388201499E-2</v>
      </c>
      <c r="Y580">
        <v>0.49613252299893501</v>
      </c>
      <c r="Z580">
        <v>0.55160049038713699</v>
      </c>
      <c r="AA580">
        <v>311.91188653325401</v>
      </c>
      <c r="AB580">
        <v>9896.7247534343496</v>
      </c>
      <c r="AC580" s="1">
        <v>384.08982847778901</v>
      </c>
      <c r="AD580">
        <v>299273.28406323597</v>
      </c>
      <c r="AE580" s="1">
        <v>523</v>
      </c>
      <c r="AF580">
        <v>37770</v>
      </c>
      <c r="AG580" s="1">
        <v>66386.257617728494</v>
      </c>
      <c r="AH580" s="1">
        <v>42.819988959937</v>
      </c>
      <c r="AI580">
        <v>19.999983790738401</v>
      </c>
      <c r="AJ580">
        <v>27.346601027049498</v>
      </c>
      <c r="AK580">
        <v>0</v>
      </c>
      <c r="AL580">
        <v>0</v>
      </c>
      <c r="AM580">
        <v>0</v>
      </c>
      <c r="AN580">
        <v>0</v>
      </c>
      <c r="AO580">
        <v>0.69902562809370405</v>
      </c>
      <c r="AP580">
        <v>3429.1465307946401</v>
      </c>
      <c r="AQ580" s="1">
        <v>4254.4781617851804</v>
      </c>
      <c r="AR580" s="1">
        <v>9682.8696915318596</v>
      </c>
      <c r="AS580" s="1">
        <v>815.06339864857603</v>
      </c>
      <c r="AT580">
        <v>641.37539997233205</v>
      </c>
      <c r="AU580">
        <v>18822.933182732599</v>
      </c>
      <c r="AV580" s="1">
        <v>8119.5154032931996</v>
      </c>
      <c r="AW580" s="1">
        <v>0.37003248449999998</v>
      </c>
      <c r="AX580">
        <v>9802.1979622383005</v>
      </c>
      <c r="AY580" s="1">
        <v>0.4467177517</v>
      </c>
      <c r="AZ580">
        <v>2186.1540274324998</v>
      </c>
      <c r="BA580">
        <v>9.9630084600000002E-2</v>
      </c>
      <c r="BB580">
        <v>1834.8423504701</v>
      </c>
      <c r="BC580" s="1">
        <v>8.3619679200000005E-2</v>
      </c>
      <c r="BD580">
        <v>21942.709743434101</v>
      </c>
      <c r="BE580" s="1">
        <v>0.48585380751011698</v>
      </c>
      <c r="BF580">
        <v>0.28346624666192599</v>
      </c>
      <c r="BG580">
        <v>0.14447880390092299</v>
      </c>
      <c r="BH580">
        <v>4.7173495407696102E-2</v>
      </c>
      <c r="BI580">
        <v>3.9027646519337197E-2</v>
      </c>
    </row>
    <row r="581" spans="1:61" x14ac:dyDescent="0.25">
      <c r="A581" t="s">
        <v>1447</v>
      </c>
      <c r="B581" t="s">
        <v>820</v>
      </c>
      <c r="C581">
        <v>163</v>
      </c>
      <c r="D581">
        <v>3.3020610184049102</v>
      </c>
      <c r="E581">
        <v>538.23594600000001</v>
      </c>
      <c r="F581" t="e">
        <v>#N/A</v>
      </c>
      <c r="G581" t="e">
        <v>#N/A</v>
      </c>
      <c r="H581" t="e">
        <v>#N/A</v>
      </c>
      <c r="I581" t="e">
        <v>#N/A</v>
      </c>
      <c r="J581">
        <v>0.97365163451458303</v>
      </c>
      <c r="K581" t="e">
        <v>#N/A</v>
      </c>
      <c r="L581">
        <v>0.98502743255400305</v>
      </c>
      <c r="M581" t="e">
        <v>#N/A</v>
      </c>
      <c r="N581">
        <v>0.22404633435224799</v>
      </c>
      <c r="O581">
        <v>57468.397234443699</v>
      </c>
      <c r="P581" s="1">
        <v>0.14285714285714299</v>
      </c>
      <c r="Q581">
        <v>9.5238095238095205E-2</v>
      </c>
      <c r="R581">
        <v>0.76190476190476197</v>
      </c>
      <c r="S581">
        <v>5.25</v>
      </c>
      <c r="T581">
        <v>82838.476190476198</v>
      </c>
      <c r="U581" s="1">
        <v>102.52113257142901</v>
      </c>
      <c r="V581">
        <v>197948.78211274301</v>
      </c>
      <c r="W581" s="1">
        <v>0.85028479071624996</v>
      </c>
      <c r="X581">
        <v>4.3340937451164199E-2</v>
      </c>
      <c r="Y581">
        <v>0.10637427183258601</v>
      </c>
      <c r="Z581">
        <v>0.14971520928375001</v>
      </c>
      <c r="AA581">
        <v>197.948782112743</v>
      </c>
      <c r="AB581">
        <v>4401.3466911777004</v>
      </c>
      <c r="AC581" s="1">
        <v>540.72278554208594</v>
      </c>
      <c r="AD581">
        <v>162336.44548097599</v>
      </c>
      <c r="AE581" s="1">
        <v>189</v>
      </c>
      <c r="AF581">
        <v>40261</v>
      </c>
      <c r="AG581" s="1">
        <v>64185.3560157791</v>
      </c>
      <c r="AH581" s="1">
        <v>30.5629794987405</v>
      </c>
      <c r="AI581">
        <v>21.204395265719899</v>
      </c>
      <c r="AJ581">
        <v>22.008887579910301</v>
      </c>
      <c r="AK581">
        <v>0</v>
      </c>
      <c r="AL581">
        <v>0</v>
      </c>
      <c r="AM581">
        <v>0</v>
      </c>
      <c r="AN581">
        <v>0</v>
      </c>
      <c r="AO581">
        <v>0.75187634603133002</v>
      </c>
      <c r="AP581">
        <v>2250.3383674043898</v>
      </c>
      <c r="AQ581" s="1">
        <v>4719.2959869685201</v>
      </c>
      <c r="AR581" s="1">
        <v>9739.3817134614092</v>
      </c>
      <c r="AS581" s="1">
        <v>804.71087674251999</v>
      </c>
      <c r="AT581" s="1">
        <v>818.00619834484303</v>
      </c>
      <c r="AU581">
        <v>18331.733142921701</v>
      </c>
      <c r="AV581" s="1">
        <v>13099.0133156417</v>
      </c>
      <c r="AW581" s="1">
        <v>0.67856522819999998</v>
      </c>
      <c r="AX581">
        <v>4145.5985022758996</v>
      </c>
      <c r="AY581" s="1">
        <v>0.2147535029</v>
      </c>
      <c r="AZ581">
        <v>589.4980793853</v>
      </c>
      <c r="BA581">
        <v>3.0537635899999999E-2</v>
      </c>
      <c r="BB581">
        <v>1469.875586288</v>
      </c>
      <c r="BC581" s="1">
        <v>7.6143633000000002E-2</v>
      </c>
      <c r="BD581">
        <v>19303.985483590899</v>
      </c>
      <c r="BE581" s="1">
        <v>0.50039747862656903</v>
      </c>
      <c r="BF581">
        <v>0.25863647681544699</v>
      </c>
      <c r="BG581">
        <v>0.19465728811035299</v>
      </c>
      <c r="BH581">
        <v>3.6191177884818897E-2</v>
      </c>
      <c r="BI581">
        <v>1.01175785628119E-2</v>
      </c>
    </row>
    <row r="582" spans="1:61" x14ac:dyDescent="0.25">
      <c r="A582" t="s">
        <v>1794</v>
      </c>
      <c r="B582" t="s">
        <v>1183</v>
      </c>
      <c r="C582">
        <v>196</v>
      </c>
      <c r="D582">
        <v>10.2180665816327</v>
      </c>
      <c r="E582">
        <v>2002.7410500000001</v>
      </c>
      <c r="F582" t="e">
        <v>#N/A</v>
      </c>
      <c r="G582">
        <v>9.9069476651534698E-3</v>
      </c>
      <c r="H582" t="e">
        <v>#N/A</v>
      </c>
      <c r="I582">
        <v>1.7384704077061899E-2</v>
      </c>
      <c r="J582">
        <v>0.93475182123221201</v>
      </c>
      <c r="K582">
        <v>3.5936353699994199E-2</v>
      </c>
      <c r="L582">
        <v>1</v>
      </c>
      <c r="M582" t="e">
        <v>#N/A</v>
      </c>
      <c r="N582">
        <v>0.127227491845464</v>
      </c>
      <c r="O582">
        <v>54950.266535924398</v>
      </c>
      <c r="P582" s="1">
        <v>0.16239316239316201</v>
      </c>
      <c r="Q582">
        <v>0.23931623931623899</v>
      </c>
      <c r="R582">
        <v>0.59829059829059805</v>
      </c>
      <c r="S582">
        <v>15.5</v>
      </c>
      <c r="T582">
        <v>81012.516129032301</v>
      </c>
      <c r="U582" s="1">
        <v>129.20910000000001</v>
      </c>
      <c r="V582">
        <v>212678.214190497</v>
      </c>
      <c r="W582" s="1">
        <v>0.81645400299793802</v>
      </c>
      <c r="X582">
        <v>6.8839277813681404E-2</v>
      </c>
      <c r="Y582">
        <v>0.11470671918838</v>
      </c>
      <c r="Z582">
        <v>0.18354599700206201</v>
      </c>
      <c r="AA582">
        <v>212.67821419049699</v>
      </c>
      <c r="AB582">
        <v>5382.4691914114401</v>
      </c>
      <c r="AC582" s="1">
        <v>638.38449808576104</v>
      </c>
      <c r="AD582">
        <v>186524.49123092199</v>
      </c>
      <c r="AE582" s="1">
        <v>278</v>
      </c>
      <c r="AF582">
        <v>44491</v>
      </c>
      <c r="AG582" s="1">
        <v>72659.362232259897</v>
      </c>
      <c r="AH582" s="1">
        <v>31.672981210284199</v>
      </c>
      <c r="AI582">
        <v>24.240496144581599</v>
      </c>
      <c r="AJ582">
        <v>27.3635670378182</v>
      </c>
      <c r="AK582">
        <v>1.65</v>
      </c>
      <c r="AL582">
        <v>1.52973</v>
      </c>
      <c r="AM582">
        <v>1.65</v>
      </c>
      <c r="AN582">
        <v>0</v>
      </c>
      <c r="AO582" s="1">
        <v>0.77940346879401001</v>
      </c>
      <c r="AP582">
        <v>1646.12894412885</v>
      </c>
      <c r="AQ582" s="1">
        <v>2976.0210038137502</v>
      </c>
      <c r="AR582" s="1">
        <v>7210.2993744498299</v>
      </c>
      <c r="AS582" s="1">
        <v>501.08236908610797</v>
      </c>
      <c r="AT582">
        <v>413.52876848457203</v>
      </c>
      <c r="AU582">
        <v>12747.060459963101</v>
      </c>
      <c r="AV582" s="1">
        <v>7966.5906402045002</v>
      </c>
      <c r="AW582" s="1">
        <v>0.53897679409999999</v>
      </c>
      <c r="AX582">
        <v>5050.3653856180999</v>
      </c>
      <c r="AY582" s="1">
        <v>0.34168063450000002</v>
      </c>
      <c r="AZ582">
        <v>809.05170516659996</v>
      </c>
      <c r="BA582">
        <v>5.4736099000000003E-2</v>
      </c>
      <c r="BB582">
        <v>954.94522884870003</v>
      </c>
      <c r="BC582" s="1">
        <v>6.4606472400000003E-2</v>
      </c>
      <c r="BD582">
        <v>14780.952959837899</v>
      </c>
      <c r="BE582" s="1">
        <v>0.51352886228424399</v>
      </c>
      <c r="BF582">
        <v>0.26637620789705102</v>
      </c>
      <c r="BG582">
        <v>0.110408146574055</v>
      </c>
      <c r="BH582">
        <v>6.0807643202833397E-2</v>
      </c>
      <c r="BI582">
        <v>4.8879140041816302E-2</v>
      </c>
    </row>
    <row r="583" spans="1:61" x14ac:dyDescent="0.25">
      <c r="A583" t="s">
        <v>1830</v>
      </c>
      <c r="B583" t="s">
        <v>1221</v>
      </c>
      <c r="C583">
        <v>74</v>
      </c>
      <c r="D583">
        <v>8.0742066351351394</v>
      </c>
      <c r="E583">
        <v>597.49129100000005</v>
      </c>
      <c r="F583" t="e">
        <v>#N/A</v>
      </c>
      <c r="G583" t="e">
        <v>#N/A</v>
      </c>
      <c r="H583" t="e">
        <v>#N/A</v>
      </c>
      <c r="I583" t="e">
        <v>#N/A</v>
      </c>
      <c r="J583">
        <v>0.97315190850942801</v>
      </c>
      <c r="K583" t="e">
        <v>#N/A</v>
      </c>
      <c r="L583">
        <v>0.38348505562609397</v>
      </c>
      <c r="M583" t="e">
        <v>#N/A</v>
      </c>
      <c r="N583">
        <v>0.198355196942825</v>
      </c>
      <c r="O583">
        <v>61755.995688493698</v>
      </c>
      <c r="P583" s="1">
        <v>0.20408163265306101</v>
      </c>
      <c r="Q583">
        <v>0.14285714285714299</v>
      </c>
      <c r="R583">
        <v>0.65306122448979598</v>
      </c>
      <c r="S583">
        <v>10</v>
      </c>
      <c r="T583">
        <v>73045.399999999994</v>
      </c>
      <c r="U583" s="1">
        <v>59.749129099999998</v>
      </c>
      <c r="V583">
        <v>411773.63370138197</v>
      </c>
      <c r="W583" s="1">
        <v>0.33454551041420899</v>
      </c>
      <c r="X583">
        <v>3.5004509184934099E-2</v>
      </c>
      <c r="Y583">
        <v>0.63044998040085698</v>
      </c>
      <c r="Z583">
        <v>0.66545448958579101</v>
      </c>
      <c r="AA583">
        <v>411.77363370138198</v>
      </c>
      <c r="AB583">
        <v>12811.8302564514</v>
      </c>
      <c r="AC583" s="1">
        <v>462.097547125586</v>
      </c>
      <c r="AD583">
        <v>376496.82503302401</v>
      </c>
      <c r="AE583" s="1">
        <v>576</v>
      </c>
      <c r="AF583">
        <v>44321</v>
      </c>
      <c r="AG583" s="1">
        <v>74379.494088363397</v>
      </c>
      <c r="AH583" s="1">
        <v>35.077996734453698</v>
      </c>
      <c r="AI583">
        <v>23.343691098210599</v>
      </c>
      <c r="AJ583">
        <v>33.976219781240601</v>
      </c>
      <c r="AK583">
        <v>0</v>
      </c>
      <c r="AL583">
        <v>0</v>
      </c>
      <c r="AM583">
        <v>0</v>
      </c>
      <c r="AN583">
        <v>0</v>
      </c>
      <c r="AO583">
        <v>0.74396970417648201</v>
      </c>
      <c r="AP583">
        <v>3251.3721610044299</v>
      </c>
      <c r="AQ583" s="1">
        <v>3350.5397821773399</v>
      </c>
      <c r="AR583" s="1">
        <v>10561.948291226199</v>
      </c>
      <c r="AS583" s="1">
        <v>1037.5300348938499</v>
      </c>
      <c r="AT583">
        <v>499.89657506154299</v>
      </c>
      <c r="AU583">
        <v>18701.2868443634</v>
      </c>
      <c r="AV583" s="1">
        <v>6577.5686251832003</v>
      </c>
      <c r="AW583" s="1">
        <v>0.30983941650000002</v>
      </c>
      <c r="AX583">
        <v>12256.8855873056</v>
      </c>
      <c r="AY583" s="1">
        <v>0.57736627240000005</v>
      </c>
      <c r="AZ583">
        <v>1680.3599164742</v>
      </c>
      <c r="BA583">
        <v>7.9154132099999996E-2</v>
      </c>
      <c r="BB583">
        <v>714.14601698410002</v>
      </c>
      <c r="BC583" s="1">
        <v>3.3640178899999998E-2</v>
      </c>
      <c r="BD583">
        <v>21228.960145947101</v>
      </c>
      <c r="BE583" s="1">
        <v>0.54012097643077395</v>
      </c>
      <c r="BF583">
        <v>0.28106699858800599</v>
      </c>
      <c r="BG583">
        <v>0.12564671601308799</v>
      </c>
      <c r="BH583">
        <v>3.5462322649229099E-2</v>
      </c>
      <c r="BI583">
        <v>1.7702986318903099E-2</v>
      </c>
    </row>
    <row r="584" spans="1:61" x14ac:dyDescent="0.25">
      <c r="A584" t="s">
        <v>1354</v>
      </c>
      <c r="B584" t="s">
        <v>721</v>
      </c>
      <c r="C584">
        <v>30</v>
      </c>
      <c r="D584">
        <v>36.573645866666702</v>
      </c>
      <c r="E584">
        <v>1097.209376</v>
      </c>
      <c r="F584" t="e">
        <v>#N/A</v>
      </c>
      <c r="G584" t="e">
        <v>#N/A</v>
      </c>
      <c r="H584" t="e">
        <v>#N/A</v>
      </c>
      <c r="I584">
        <v>2.25147343883298E-2</v>
      </c>
      <c r="J584">
        <v>0.94513679782973203</v>
      </c>
      <c r="K584">
        <v>2.2200032499992198E-2</v>
      </c>
      <c r="L584">
        <v>0.39838611828349901</v>
      </c>
      <c r="M584" t="e">
        <v>#N/A</v>
      </c>
      <c r="N584">
        <v>9.6027206283029506E-2</v>
      </c>
      <c r="O584">
        <v>62921.438202247198</v>
      </c>
      <c r="P584" s="1">
        <v>0.177215189873418</v>
      </c>
      <c r="Q584">
        <v>0.177215189873418</v>
      </c>
      <c r="R584">
        <v>0.645569620253165</v>
      </c>
      <c r="S584">
        <v>16</v>
      </c>
      <c r="T584">
        <v>70689.6875</v>
      </c>
      <c r="U584" s="1">
        <v>68.575586000000001</v>
      </c>
      <c r="V584">
        <v>331601.55933629198</v>
      </c>
      <c r="W584" s="1">
        <v>0.79776008630693696</v>
      </c>
      <c r="X584">
        <v>4.3696624696697398E-2</v>
      </c>
      <c r="Y584">
        <v>0.15854328899636599</v>
      </c>
      <c r="Z584">
        <v>0.20223991369306299</v>
      </c>
      <c r="AA584">
        <v>331.60155933629198</v>
      </c>
      <c r="AB584">
        <v>7572.7360536153501</v>
      </c>
      <c r="AC584" s="1">
        <v>717.96150054044006</v>
      </c>
      <c r="AD584" s="1">
        <v>272245.66348299797</v>
      </c>
      <c r="AE584" s="1">
        <v>487</v>
      </c>
      <c r="AF584">
        <v>46633.5</v>
      </c>
      <c r="AG584" s="1">
        <v>76005.888639425204</v>
      </c>
      <c r="AH584" s="1">
        <v>37.499984831099098</v>
      </c>
      <c r="AI584">
        <v>20.025797395254799</v>
      </c>
      <c r="AJ584">
        <v>20.955855990721101</v>
      </c>
      <c r="AK584">
        <v>0.5</v>
      </c>
      <c r="AL584">
        <v>0.310444</v>
      </c>
      <c r="AM584">
        <v>0.44220500000000001</v>
      </c>
      <c r="AN584">
        <v>2463.3320213260699</v>
      </c>
      <c r="AO584">
        <v>1.1064368922862899</v>
      </c>
      <c r="AP584">
        <v>2496.8900010566499</v>
      </c>
      <c r="AQ584" s="1">
        <v>2631.9441058075699</v>
      </c>
      <c r="AR584" s="1">
        <v>8094.6775741005004</v>
      </c>
      <c r="AS584" s="1">
        <v>679.40740965742498</v>
      </c>
      <c r="AT584" s="1">
        <v>1029.54980581573</v>
      </c>
      <c r="AU584">
        <v>14932.4688964379</v>
      </c>
      <c r="AV584" s="1">
        <v>5574.4418291436004</v>
      </c>
      <c r="AW584" s="1">
        <v>0.30042534300000001</v>
      </c>
      <c r="AX584">
        <v>10733.3705996645</v>
      </c>
      <c r="AY584" s="1">
        <v>0.57845729530000001</v>
      </c>
      <c r="AZ584">
        <v>1252.2144065518</v>
      </c>
      <c r="BA584">
        <v>6.7486028899999995E-2</v>
      </c>
      <c r="BB584">
        <v>995.13823293810003</v>
      </c>
      <c r="BC584" s="1">
        <v>5.3631332800000001E-2</v>
      </c>
      <c r="BD584">
        <v>18555.165068298</v>
      </c>
      <c r="BE584" s="1">
        <v>0.55178747904012504</v>
      </c>
      <c r="BF584">
        <v>0.23343287338494101</v>
      </c>
      <c r="BG584">
        <v>0.157760285226241</v>
      </c>
      <c r="BH584">
        <v>3.6299357305033197E-2</v>
      </c>
      <c r="BI584">
        <v>2.0720005043659302E-2</v>
      </c>
    </row>
    <row r="585" spans="1:61" x14ac:dyDescent="0.25">
      <c r="A585" t="s">
        <v>1389</v>
      </c>
      <c r="B585" t="s">
        <v>757</v>
      </c>
      <c r="C585">
        <v>43</v>
      </c>
      <c r="D585">
        <v>19.9162183953488</v>
      </c>
      <c r="E585">
        <v>856.39739099999997</v>
      </c>
      <c r="F585" t="e">
        <v>#N/A</v>
      </c>
      <c r="G585">
        <v>1.6659985772631499E-2</v>
      </c>
      <c r="H585" t="e">
        <v>#N/A</v>
      </c>
      <c r="I585">
        <v>6.3118017381989203E-2</v>
      </c>
      <c r="J585">
        <v>0.88688954151176802</v>
      </c>
      <c r="K585">
        <v>2.3581013124743901E-2</v>
      </c>
      <c r="L585">
        <v>0.30512217570500599</v>
      </c>
      <c r="M585">
        <v>3.0818964577050099E-2</v>
      </c>
      <c r="N585">
        <v>9.8650190974371901E-2</v>
      </c>
      <c r="O585">
        <v>59685.077773937097</v>
      </c>
      <c r="P585" s="1">
        <v>0.230769230769231</v>
      </c>
      <c r="Q585">
        <v>9.6153846153846201E-2</v>
      </c>
      <c r="R585">
        <v>0.67307692307692302</v>
      </c>
      <c r="S585">
        <v>10.11</v>
      </c>
      <c r="T585">
        <v>84422.689416419395</v>
      </c>
      <c r="U585" s="1">
        <v>84.707951632047497</v>
      </c>
      <c r="V585">
        <v>313252.34385259799</v>
      </c>
      <c r="W585" s="1">
        <v>0.84275682171991195</v>
      </c>
      <c r="X585">
        <v>0.124253168905524</v>
      </c>
      <c r="Y585">
        <v>3.2990009374563499E-2</v>
      </c>
      <c r="Z585">
        <v>0.15724317828008799</v>
      </c>
      <c r="AA585">
        <v>313.25234385259802</v>
      </c>
      <c r="AB585">
        <v>6569.2189853950604</v>
      </c>
      <c r="AC585" s="1">
        <v>849.45289143226705</v>
      </c>
      <c r="AD585">
        <v>237113.513580072</v>
      </c>
      <c r="AE585" s="1">
        <v>433</v>
      </c>
      <c r="AF585">
        <v>42176</v>
      </c>
      <c r="AG585" s="1">
        <v>77924.673960612694</v>
      </c>
      <c r="AH585" s="1">
        <v>41.349893448494797</v>
      </c>
      <c r="AI585">
        <v>20.0101996991398</v>
      </c>
      <c r="AJ585">
        <v>22.077081685202199</v>
      </c>
      <c r="AK585">
        <v>2.75</v>
      </c>
      <c r="AL585">
        <v>1.334217</v>
      </c>
      <c r="AM585">
        <v>2.2770410000000001</v>
      </c>
      <c r="AN585">
        <v>2202.3873260492001</v>
      </c>
      <c r="AO585">
        <v>1.2506363443309101</v>
      </c>
      <c r="AP585">
        <v>1910.4949958914599</v>
      </c>
      <c r="AQ585" s="1">
        <v>3595.2717656048999</v>
      </c>
      <c r="AR585" s="1">
        <v>8307.6300030437596</v>
      </c>
      <c r="AS585" s="1">
        <v>829.76516214071501</v>
      </c>
      <c r="AT585">
        <v>419.78447596648499</v>
      </c>
      <c r="AU585" s="1">
        <v>15062.9464026473</v>
      </c>
      <c r="AV585" s="1">
        <v>5583.2620105940996</v>
      </c>
      <c r="AW585" s="1">
        <v>0.33295813349999998</v>
      </c>
      <c r="AX585">
        <v>8394.8467327292001</v>
      </c>
      <c r="AY585" s="1">
        <v>0.50062714119999996</v>
      </c>
      <c r="AZ585">
        <v>1126.66705088</v>
      </c>
      <c r="BA585">
        <v>6.7188850800000005E-2</v>
      </c>
      <c r="BB585">
        <v>1663.8850346377999</v>
      </c>
      <c r="BC585" s="1">
        <v>9.9225874500000005E-2</v>
      </c>
      <c r="BD585">
        <v>16768.660828841101</v>
      </c>
      <c r="BE585" s="1">
        <v>0.55066458451798606</v>
      </c>
      <c r="BF585">
        <v>0.27529422113343799</v>
      </c>
      <c r="BG585">
        <v>0.12543783967397201</v>
      </c>
      <c r="BH585">
        <v>3.49354729190001E-2</v>
      </c>
      <c r="BI585">
        <v>1.36678817556039E-2</v>
      </c>
    </row>
    <row r="586" spans="1:61" x14ac:dyDescent="0.25">
      <c r="A586" t="s">
        <v>1465</v>
      </c>
      <c r="B586" t="s">
        <v>839</v>
      </c>
      <c r="C586">
        <v>53</v>
      </c>
      <c r="D586">
        <v>19.2131012641509</v>
      </c>
      <c r="E586">
        <v>1018.294367</v>
      </c>
      <c r="F586" t="e">
        <v>#N/A</v>
      </c>
      <c r="G586">
        <v>1.31822394242836E-2</v>
      </c>
      <c r="H586" t="e">
        <v>#N/A</v>
      </c>
      <c r="I586">
        <v>6.9942160405850898E-2</v>
      </c>
      <c r="J586">
        <v>0.87424511794356496</v>
      </c>
      <c r="K586">
        <v>3.7658309243902503E-2</v>
      </c>
      <c r="L586">
        <v>0.366916748679886</v>
      </c>
      <c r="M586">
        <v>1.85559288897666E-2</v>
      </c>
      <c r="N586">
        <v>9.9063668527583706E-2</v>
      </c>
      <c r="O586">
        <v>64943.326446280997</v>
      </c>
      <c r="P586" s="1">
        <v>0.118421052631579</v>
      </c>
      <c r="Q586">
        <v>0.105263157894737</v>
      </c>
      <c r="R586">
        <v>0.77631578947368396</v>
      </c>
      <c r="S586">
        <v>8.1999999999999993</v>
      </c>
      <c r="T586">
        <v>82542.292682926796</v>
      </c>
      <c r="U586" s="1">
        <v>124.182239878049</v>
      </c>
      <c r="V586">
        <v>241803.08561011599</v>
      </c>
      <c r="W586" s="1">
        <v>0.87193408578890197</v>
      </c>
      <c r="X586">
        <v>8.0941174865181195E-2</v>
      </c>
      <c r="Y586">
        <v>4.71247393459166E-2</v>
      </c>
      <c r="Z586">
        <v>0.128065914211098</v>
      </c>
      <c r="AA586">
        <v>241.803085610116</v>
      </c>
      <c r="AB586">
        <v>6500.7852488689996</v>
      </c>
      <c r="AC586" s="1">
        <v>867.25414440007398</v>
      </c>
      <c r="AD586" s="1">
        <v>182138.810781487</v>
      </c>
      <c r="AE586" s="1">
        <v>266</v>
      </c>
      <c r="AF586">
        <v>45694</v>
      </c>
      <c r="AG586" s="1">
        <v>80103.139117199404</v>
      </c>
      <c r="AH586" s="1">
        <v>48.349919032143198</v>
      </c>
      <c r="AI586">
        <v>25.825196267031298</v>
      </c>
      <c r="AJ586">
        <v>25.799954640971201</v>
      </c>
      <c r="AK586">
        <v>1.9</v>
      </c>
      <c r="AL586">
        <v>0.98132699999999995</v>
      </c>
      <c r="AM586">
        <v>1.39774</v>
      </c>
      <c r="AN586">
        <v>955.58404478535203</v>
      </c>
      <c r="AO586">
        <v>1.1118865007333201</v>
      </c>
      <c r="AP586">
        <v>1681.89115593919</v>
      </c>
      <c r="AQ586" s="1">
        <v>3057.3001588645702</v>
      </c>
      <c r="AR586" s="1">
        <v>8787.4947657448902</v>
      </c>
      <c r="AS586" s="1">
        <v>655.29612224595496</v>
      </c>
      <c r="AT586" s="1">
        <v>276.01779908500703</v>
      </c>
      <c r="AU586">
        <v>14458.0000018796</v>
      </c>
      <c r="AV586" s="1">
        <v>7264.3202241483004</v>
      </c>
      <c r="AW586" s="1">
        <v>0.43296784929999999</v>
      </c>
      <c r="AX586">
        <v>7006.0679671834996</v>
      </c>
      <c r="AY586" s="1">
        <v>0.4175755042</v>
      </c>
      <c r="AZ586">
        <v>1823.3833287781999</v>
      </c>
      <c r="BA586" s="1">
        <v>0.1086772518</v>
      </c>
      <c r="BB586">
        <v>684.19533167780003</v>
      </c>
      <c r="BC586" s="1">
        <v>4.0779394699999999E-2</v>
      </c>
      <c r="BD586">
        <v>16777.966851787802</v>
      </c>
      <c r="BE586" s="1">
        <v>0.56037372695462895</v>
      </c>
      <c r="BF586">
        <v>0.24353723232583499</v>
      </c>
      <c r="BG586">
        <v>0.13202700000145701</v>
      </c>
      <c r="BH586">
        <v>5.1850783185372999E-2</v>
      </c>
      <c r="BI586">
        <v>1.22112575327057E-2</v>
      </c>
    </row>
    <row r="587" spans="1:61" x14ac:dyDescent="0.25">
      <c r="A587" t="s">
        <v>1648</v>
      </c>
      <c r="B587" t="s">
        <v>1025</v>
      </c>
      <c r="C587">
        <v>73</v>
      </c>
      <c r="D587">
        <v>16.766718383561599</v>
      </c>
      <c r="E587">
        <v>1223.970442</v>
      </c>
      <c r="F587" t="e">
        <v>#N/A</v>
      </c>
      <c r="G587" t="e">
        <v>#N/A</v>
      </c>
      <c r="H587" t="e">
        <v>#N/A</v>
      </c>
      <c r="I587">
        <v>2.5173928755714899E-2</v>
      </c>
      <c r="J587">
        <v>0.94085087747204099</v>
      </c>
      <c r="K587">
        <v>2.8639115468599E-2</v>
      </c>
      <c r="L587">
        <v>0.33538361934784799</v>
      </c>
      <c r="M587" t="e">
        <v>#N/A</v>
      </c>
      <c r="N587">
        <v>0.141394563162201</v>
      </c>
      <c r="O587">
        <v>61922.9346959986</v>
      </c>
      <c r="P587" s="1">
        <v>0.230769230769231</v>
      </c>
      <c r="Q587">
        <v>0.16666666666666699</v>
      </c>
      <c r="R587">
        <v>0.60256410256410298</v>
      </c>
      <c r="S587">
        <v>12.75</v>
      </c>
      <c r="T587">
        <v>73936.894117647098</v>
      </c>
      <c r="U587" s="1">
        <v>95.997681725490196</v>
      </c>
      <c r="V587">
        <v>226095.68050337001</v>
      </c>
      <c r="W587" s="1">
        <v>0.88532666499069201</v>
      </c>
      <c r="X587">
        <v>7.6155287218868994E-2</v>
      </c>
      <c r="Y587">
        <v>3.8518047790439401E-2</v>
      </c>
      <c r="Z587">
        <v>0.114673335009308</v>
      </c>
      <c r="AA587">
        <v>226.09568050337</v>
      </c>
      <c r="AB587">
        <v>4849.8483266477397</v>
      </c>
      <c r="AC587" s="1">
        <v>638.79054033561397</v>
      </c>
      <c r="AD587">
        <v>169869.699975606</v>
      </c>
      <c r="AE587" s="1">
        <v>218</v>
      </c>
      <c r="AF587">
        <v>43200</v>
      </c>
      <c r="AG587" s="1">
        <v>71350.213971539502</v>
      </c>
      <c r="AH587" s="1">
        <v>27.499819406019402</v>
      </c>
      <c r="AI587">
        <v>21.109192610607099</v>
      </c>
      <c r="AJ587">
        <v>22.3576605033787</v>
      </c>
      <c r="AK587">
        <v>2.5</v>
      </c>
      <c r="AL587">
        <v>0.63685800000000004</v>
      </c>
      <c r="AM587">
        <v>1.1645829999999999</v>
      </c>
      <c r="AN587">
        <v>1394.8068690371199</v>
      </c>
      <c r="AO587">
        <v>1.18444107450808</v>
      </c>
      <c r="AP587">
        <v>1851.01523881408</v>
      </c>
      <c r="AQ587" s="1">
        <v>2759.1106240129302</v>
      </c>
      <c r="AR587" s="1">
        <v>7699.8266760432098</v>
      </c>
      <c r="AS587" s="1">
        <v>647.38474297241305</v>
      </c>
      <c r="AT587">
        <v>491.21197650621002</v>
      </c>
      <c r="AU587">
        <v>13448.549258348799</v>
      </c>
      <c r="AV587" s="1">
        <v>7597.9303678827</v>
      </c>
      <c r="AW587" s="1">
        <v>0.48336154939999998</v>
      </c>
      <c r="AX587">
        <v>5858.2825919232</v>
      </c>
      <c r="AY587" s="1">
        <v>0.37268945799999997</v>
      </c>
      <c r="AZ587">
        <v>1252.5159696374999</v>
      </c>
      <c r="BA587">
        <v>7.9681970000000005E-2</v>
      </c>
      <c r="BB587">
        <v>1010.2093625516</v>
      </c>
      <c r="BC587" s="1">
        <v>6.4267022600000001E-2</v>
      </c>
      <c r="BD587">
        <v>15718.938291995</v>
      </c>
      <c r="BE587" s="1">
        <v>0.52112527012058296</v>
      </c>
      <c r="BF587">
        <v>0.26260855948716499</v>
      </c>
      <c r="BG587">
        <v>0.12733422292591001</v>
      </c>
      <c r="BH587">
        <v>7.0791101598578904E-2</v>
      </c>
      <c r="BI587">
        <v>1.81408458677637E-2</v>
      </c>
    </row>
    <row r="588" spans="1:61" x14ac:dyDescent="0.25">
      <c r="A588" t="s">
        <v>1644</v>
      </c>
      <c r="B588" t="s">
        <v>1021</v>
      </c>
      <c r="C588">
        <v>92</v>
      </c>
      <c r="D588">
        <v>12.7408234782609</v>
      </c>
      <c r="E588">
        <v>1172.1557600000001</v>
      </c>
      <c r="F588" t="e">
        <v>#N/A</v>
      </c>
      <c r="G588" t="e">
        <v>#N/A</v>
      </c>
      <c r="H588" t="e">
        <v>#N/A</v>
      </c>
      <c r="I588">
        <v>2.3607198935669201E-2</v>
      </c>
      <c r="J588">
        <v>0.94499819211285996</v>
      </c>
      <c r="K588">
        <v>2.6810420068717901E-2</v>
      </c>
      <c r="L588">
        <v>0.438333882150933</v>
      </c>
      <c r="M588" t="e">
        <v>#N/A</v>
      </c>
      <c r="N588">
        <v>0.110228013451319</v>
      </c>
      <c r="O588">
        <v>60995.0625</v>
      </c>
      <c r="P588" s="1">
        <v>0.17647058823529399</v>
      </c>
      <c r="Q588">
        <v>0.129411764705882</v>
      </c>
      <c r="R588">
        <v>0.69411764705882395</v>
      </c>
      <c r="S588">
        <v>13</v>
      </c>
      <c r="T588">
        <v>89549.1538461538</v>
      </c>
      <c r="U588" s="1">
        <v>90.165827692307701</v>
      </c>
      <c r="V588">
        <v>220056.274773585</v>
      </c>
      <c r="W588" s="1">
        <v>0.85041333025096599</v>
      </c>
      <c r="X588">
        <v>5.8461760695491402E-2</v>
      </c>
      <c r="Y588">
        <v>9.1124909053543104E-2</v>
      </c>
      <c r="Z588">
        <v>0.14958666974903501</v>
      </c>
      <c r="AA588">
        <v>220.05627477358499</v>
      </c>
      <c r="AB588">
        <v>4897.5487694570602</v>
      </c>
      <c r="AC588" s="1">
        <v>522.00697286169498</v>
      </c>
      <c r="AD588">
        <v>162722.633656722</v>
      </c>
      <c r="AE588" s="1">
        <v>191</v>
      </c>
      <c r="AF588">
        <v>41148.5</v>
      </c>
      <c r="AG588" s="1">
        <v>63652.883296460197</v>
      </c>
      <c r="AH588" s="1">
        <v>25.4999621353614</v>
      </c>
      <c r="AI588">
        <v>21.925295710198</v>
      </c>
      <c r="AJ588">
        <v>22.008350331970799</v>
      </c>
      <c r="AK588">
        <v>4</v>
      </c>
      <c r="AL588">
        <v>1.762553</v>
      </c>
      <c r="AM588">
        <v>3.143818</v>
      </c>
      <c r="AN588">
        <v>2557.92238737964</v>
      </c>
      <c r="AO588">
        <v>1.6909977028780101</v>
      </c>
      <c r="AP588">
        <v>2033.45836904815</v>
      </c>
      <c r="AQ588" s="1">
        <v>3372.34784394183</v>
      </c>
      <c r="AR588" s="1">
        <v>9748.1793119371796</v>
      </c>
      <c r="AS588" s="1">
        <v>671.62276283145195</v>
      </c>
      <c r="AT588">
        <v>733.08655668765402</v>
      </c>
      <c r="AU588">
        <v>16558.694844446301</v>
      </c>
      <c r="AV588" s="1">
        <v>8383.8322183584005</v>
      </c>
      <c r="AW588" s="1">
        <v>0.4880386565</v>
      </c>
      <c r="AX588">
        <v>6683.6146349721002</v>
      </c>
      <c r="AY588" s="1">
        <v>0.38906579019999998</v>
      </c>
      <c r="AZ588">
        <v>1313.5186286684</v>
      </c>
      <c r="BA588" s="1">
        <v>7.6462392200000007E-2</v>
      </c>
      <c r="BB588">
        <v>797.6577819542</v>
      </c>
      <c r="BC588" s="1">
        <v>4.6433161100000002E-2</v>
      </c>
      <c r="BD588">
        <v>17178.623263953101</v>
      </c>
      <c r="BE588" s="1">
        <v>0.585964182108344</v>
      </c>
      <c r="BF588">
        <v>0.25665005085784398</v>
      </c>
      <c r="BG588">
        <v>0.116157855215481</v>
      </c>
      <c r="BH588">
        <v>3.01683012789574E-2</v>
      </c>
      <c r="BI588">
        <v>1.1059610539373901E-2</v>
      </c>
    </row>
    <row r="589" spans="1:61" x14ac:dyDescent="0.25">
      <c r="A589" t="s">
        <v>1932</v>
      </c>
      <c r="B589" t="s">
        <v>1110</v>
      </c>
      <c r="C589">
        <v>118</v>
      </c>
      <c r="D589">
        <v>8.2742976271186404</v>
      </c>
      <c r="E589">
        <v>976.36712</v>
      </c>
      <c r="F589" t="e">
        <v>#N/A</v>
      </c>
      <c r="G589" t="e">
        <v>#N/A</v>
      </c>
      <c r="H589" t="e">
        <v>#N/A</v>
      </c>
      <c r="I589">
        <v>3.9309595893610098E-2</v>
      </c>
      <c r="J589">
        <v>0.93028550372735397</v>
      </c>
      <c r="K589">
        <v>2.4411323240144101E-2</v>
      </c>
      <c r="L589">
        <v>0.391171481252574</v>
      </c>
      <c r="M589">
        <v>3.1645271167929902E-2</v>
      </c>
      <c r="N589">
        <v>0.13986399438687899</v>
      </c>
      <c r="O589">
        <v>65037.4679943101</v>
      </c>
      <c r="P589" s="1">
        <v>9.3023255813953501E-2</v>
      </c>
      <c r="Q589">
        <v>0.13953488372093001</v>
      </c>
      <c r="R589">
        <v>0.76744186046511598</v>
      </c>
      <c r="S589">
        <v>8</v>
      </c>
      <c r="T589">
        <v>82307</v>
      </c>
      <c r="U589" s="1">
        <v>122.04589</v>
      </c>
      <c r="V589">
        <v>710093.75039175805</v>
      </c>
      <c r="W589" s="1">
        <v>0.68563495183893997</v>
      </c>
      <c r="X589">
        <v>0.109313540268202</v>
      </c>
      <c r="Y589">
        <v>0.205051507892858</v>
      </c>
      <c r="Z589">
        <v>0.31436504816105998</v>
      </c>
      <c r="AA589">
        <v>710.09375039175802</v>
      </c>
      <c r="AB589">
        <v>20141.961560524502</v>
      </c>
      <c r="AC589" s="1">
        <v>1474.41256522444</v>
      </c>
      <c r="AD589" s="1">
        <v>502161.75459864899</v>
      </c>
      <c r="AE589" s="1">
        <v>594</v>
      </c>
      <c r="AF589">
        <v>37680</v>
      </c>
      <c r="AG589" s="1">
        <v>72412.234368586694</v>
      </c>
      <c r="AH589" s="1">
        <v>43.043558418963499</v>
      </c>
      <c r="AI589">
        <v>24.440718044992799</v>
      </c>
      <c r="AJ589">
        <v>25.446595330341399</v>
      </c>
      <c r="AK589">
        <v>1.9</v>
      </c>
      <c r="AL589">
        <v>0.638293</v>
      </c>
      <c r="AM589">
        <v>1.2793000000000001</v>
      </c>
      <c r="AN589">
        <v>0</v>
      </c>
      <c r="AO589">
        <v>1.1950167468897099</v>
      </c>
      <c r="AP589">
        <v>2520.45253224013</v>
      </c>
      <c r="AQ589" s="1">
        <v>4073.1352772305499</v>
      </c>
      <c r="AR589" s="1">
        <v>12349.827306761401</v>
      </c>
      <c r="AS589" s="1">
        <v>1322.84179131309</v>
      </c>
      <c r="AT589" s="1">
        <v>689.69216210394302</v>
      </c>
      <c r="AU589">
        <v>20955.949069649101</v>
      </c>
      <c r="AV589" s="1">
        <v>7644.3852732758996</v>
      </c>
      <c r="AW589" s="1">
        <v>0.2896435362</v>
      </c>
      <c r="AX589">
        <v>15387.7703759586</v>
      </c>
      <c r="AY589" s="1">
        <v>0.58303814720000002</v>
      </c>
      <c r="AZ589">
        <v>1335.0876480342999</v>
      </c>
      <c r="BA589">
        <v>5.0586082900000003E-2</v>
      </c>
      <c r="BB589">
        <v>2025.1470638029</v>
      </c>
      <c r="BC589" s="1">
        <v>7.6732233699999999E-2</v>
      </c>
      <c r="BD589">
        <v>26392.390361071699</v>
      </c>
      <c r="BE589" s="1">
        <v>0.50712683296628203</v>
      </c>
      <c r="BF589">
        <v>0.25532665766555401</v>
      </c>
      <c r="BG589">
        <v>0.15691362784686599</v>
      </c>
      <c r="BH589">
        <v>5.6708213241380701E-2</v>
      </c>
      <c r="BI589">
        <v>2.3924668279916801E-2</v>
      </c>
    </row>
    <row r="590" spans="1:61" x14ac:dyDescent="0.25">
      <c r="A590" t="s">
        <v>1768</v>
      </c>
      <c r="B590" t="s">
        <v>1156</v>
      </c>
      <c r="C590">
        <v>97</v>
      </c>
      <c r="D590">
        <v>14.194999587628899</v>
      </c>
      <c r="E590">
        <v>1376.9149600000001</v>
      </c>
      <c r="F590" t="e">
        <v>#N/A</v>
      </c>
      <c r="G590">
        <v>8.1230268975936906E-3</v>
      </c>
      <c r="H590" t="e">
        <v>#N/A</v>
      </c>
      <c r="I590">
        <v>3.2777311289611803E-2</v>
      </c>
      <c r="J590">
        <v>0.91773276687789396</v>
      </c>
      <c r="K590">
        <v>3.8455405324689301E-2</v>
      </c>
      <c r="L590">
        <v>0.99652570052345202</v>
      </c>
      <c r="M590">
        <v>9.4661880388345193E-3</v>
      </c>
      <c r="N590">
        <v>0.16787854061347501</v>
      </c>
      <c r="O590">
        <v>65928.006814310094</v>
      </c>
      <c r="P590" s="1">
        <v>0.16239316239316201</v>
      </c>
      <c r="Q590">
        <v>0.145299145299145</v>
      </c>
      <c r="R590">
        <v>0.69230769230769196</v>
      </c>
      <c r="S590">
        <v>9.9</v>
      </c>
      <c r="T590">
        <v>101536.161616162</v>
      </c>
      <c r="U590" s="1">
        <v>139.082319191919</v>
      </c>
      <c r="V590">
        <v>419961.83264651301</v>
      </c>
      <c r="W590" s="1">
        <v>0.64983930095635001</v>
      </c>
      <c r="X590">
        <v>9.1406332671067E-2</v>
      </c>
      <c r="Y590">
        <v>0.25875436637258298</v>
      </c>
      <c r="Z590">
        <v>0.35016069904364999</v>
      </c>
      <c r="AA590">
        <v>419.96183264651302</v>
      </c>
      <c r="AB590">
        <v>11747.306456747299</v>
      </c>
      <c r="AC590" s="1">
        <v>854.21878922718599</v>
      </c>
      <c r="AD590">
        <v>326602.47432161798</v>
      </c>
      <c r="AE590" s="1">
        <v>546</v>
      </c>
      <c r="AF590">
        <v>43584</v>
      </c>
      <c r="AG590" s="1">
        <v>75753.744355679097</v>
      </c>
      <c r="AH590" s="1">
        <v>43.449991966591703</v>
      </c>
      <c r="AI590">
        <v>22.267396047642901</v>
      </c>
      <c r="AJ590">
        <v>24.7161762733259</v>
      </c>
      <c r="AK590">
        <v>3</v>
      </c>
      <c r="AL590">
        <v>1.3694789999999999</v>
      </c>
      <c r="AM590">
        <v>2.2226279999999998</v>
      </c>
      <c r="AN590">
        <v>2495.8163211473902</v>
      </c>
      <c r="AO590" s="1">
        <v>1.2736320997448201</v>
      </c>
      <c r="AP590">
        <v>1834.12709089892</v>
      </c>
      <c r="AQ590" s="1">
        <v>3255.77453236473</v>
      </c>
      <c r="AR590" s="1">
        <v>10251.7338035168</v>
      </c>
      <c r="AS590" s="1">
        <v>1103.5828893891901</v>
      </c>
      <c r="AT590">
        <v>921.66948349518998</v>
      </c>
      <c r="AU590">
        <v>17366.887799664801</v>
      </c>
      <c r="AV590" s="1">
        <v>6470.4522858557002</v>
      </c>
      <c r="AW590" s="1">
        <v>0.34577636340000001</v>
      </c>
      <c r="AX590">
        <v>8815.5756451719008</v>
      </c>
      <c r="AY590" s="1">
        <v>0.47109808609999998</v>
      </c>
      <c r="AZ590">
        <v>2418.2680649870999</v>
      </c>
      <c r="BA590">
        <v>0.12923052369999999</v>
      </c>
      <c r="BB590">
        <v>1008.5281584932</v>
      </c>
      <c r="BC590" s="1">
        <v>5.3895026800000002E-2</v>
      </c>
      <c r="BD590">
        <v>18712.8241545079</v>
      </c>
      <c r="BE590" s="1">
        <v>0.53649745889461098</v>
      </c>
      <c r="BF590">
        <v>0.26410384348426003</v>
      </c>
      <c r="BG590">
        <v>0.155375798314312</v>
      </c>
      <c r="BH590">
        <v>3.1160912422786499E-2</v>
      </c>
      <c r="BI590">
        <v>1.2861986884030599E-2</v>
      </c>
    </row>
    <row r="591" spans="1:61" x14ac:dyDescent="0.25">
      <c r="A591" t="s">
        <v>1411</v>
      </c>
      <c r="B591" t="s">
        <v>781</v>
      </c>
      <c r="C591">
        <v>69</v>
      </c>
      <c r="D591">
        <v>7.3113275072463804</v>
      </c>
      <c r="E591">
        <v>504.48159800000002</v>
      </c>
      <c r="F591" t="e">
        <v>#N/A</v>
      </c>
      <c r="G591" t="e">
        <v>#N/A</v>
      </c>
      <c r="H591" t="e">
        <v>#N/A</v>
      </c>
      <c r="I591">
        <v>6.6798710233176406E-2</v>
      </c>
      <c r="J591">
        <v>0.90206598830046303</v>
      </c>
      <c r="K591" t="e">
        <v>#N/A</v>
      </c>
      <c r="L591">
        <v>0.99953654391692404</v>
      </c>
      <c r="M591" t="e">
        <v>#N/A</v>
      </c>
      <c r="N591">
        <v>0.15951015144828101</v>
      </c>
      <c r="O591">
        <v>60277.921344297501</v>
      </c>
      <c r="P591" s="1">
        <v>0.25581395348837199</v>
      </c>
      <c r="Q591">
        <v>0.209302325581395</v>
      </c>
      <c r="R591">
        <v>0.53488372093023295</v>
      </c>
      <c r="S591">
        <v>5</v>
      </c>
      <c r="T591">
        <v>86570.4</v>
      </c>
      <c r="U591" s="1">
        <v>100.8963196</v>
      </c>
      <c r="V591">
        <v>265225.07566272002</v>
      </c>
      <c r="W591" s="1">
        <v>0.87901054975827198</v>
      </c>
      <c r="X591">
        <v>8.0020152290148097E-2</v>
      </c>
      <c r="Y591">
        <v>4.09692979515799E-2</v>
      </c>
      <c r="Z591">
        <v>0.120989450241728</v>
      </c>
      <c r="AA591">
        <v>265.22507566271997</v>
      </c>
      <c r="AB591">
        <v>5581.5177623188501</v>
      </c>
      <c r="AC591" s="1">
        <v>764.98015295297296</v>
      </c>
      <c r="AD591">
        <v>181231.80311137601</v>
      </c>
      <c r="AE591" s="1">
        <v>263</v>
      </c>
      <c r="AF591">
        <v>43701</v>
      </c>
      <c r="AG591" s="1">
        <v>67321.301545018694</v>
      </c>
      <c r="AH591" s="1">
        <v>37.4997719702138</v>
      </c>
      <c r="AI591">
        <v>19.999993198009999</v>
      </c>
      <c r="AJ591">
        <v>24.092842018943099</v>
      </c>
      <c r="AK591">
        <v>2.5</v>
      </c>
      <c r="AL591">
        <v>2.5</v>
      </c>
      <c r="AM591">
        <v>2.5</v>
      </c>
      <c r="AN591">
        <v>2296.8343435987899</v>
      </c>
      <c r="AO591">
        <v>1.304178719619</v>
      </c>
      <c r="AP591">
        <v>2394.4304505632299</v>
      </c>
      <c r="AQ591" s="1">
        <v>3313.4109482423601</v>
      </c>
      <c r="AR591" s="1">
        <v>8686.3015764551292</v>
      </c>
      <c r="AS591" s="1">
        <v>960.73506332336001</v>
      </c>
      <c r="AT591">
        <v>1095.12226449933</v>
      </c>
      <c r="AU591">
        <v>16450.000303083401</v>
      </c>
      <c r="AV591" s="1">
        <v>11130.706657955199</v>
      </c>
      <c r="AW591" s="1">
        <v>0.5330684886</v>
      </c>
      <c r="AX591">
        <v>7024.8547707381003</v>
      </c>
      <c r="AY591" s="1">
        <v>0.33643225269999999</v>
      </c>
      <c r="AZ591">
        <v>1056.6485145361</v>
      </c>
      <c r="BA591" s="1">
        <v>5.0604695999999998E-2</v>
      </c>
      <c r="BB591">
        <v>1668.2339338782001</v>
      </c>
      <c r="BC591" s="1">
        <v>7.9894562799999999E-2</v>
      </c>
      <c r="BD591">
        <v>20880.443877107598</v>
      </c>
      <c r="BE591" s="1">
        <v>0.52945883097470403</v>
      </c>
      <c r="BF591">
        <v>0.23736919513882801</v>
      </c>
      <c r="BG591">
        <v>0.16156117560335601</v>
      </c>
      <c r="BH591">
        <v>5.8694587085483897E-2</v>
      </c>
      <c r="BI591">
        <v>1.29162111976283E-2</v>
      </c>
    </row>
    <row r="592" spans="1:61" x14ac:dyDescent="0.25">
      <c r="A592" t="s">
        <v>1415</v>
      </c>
      <c r="B592" t="s">
        <v>785</v>
      </c>
      <c r="C592">
        <v>79</v>
      </c>
      <c r="D592">
        <v>6.1284893797468403</v>
      </c>
      <c r="E592">
        <v>484.15066100000001</v>
      </c>
      <c r="F592" t="e">
        <v>#N/A</v>
      </c>
      <c r="G592" t="e">
        <v>#N/A</v>
      </c>
      <c r="H592" t="e">
        <v>#N/A</v>
      </c>
      <c r="I592">
        <v>4.3828343399910097E-2</v>
      </c>
      <c r="J592">
        <v>0.92389845209541899</v>
      </c>
      <c r="K592" t="e">
        <v>#N/A</v>
      </c>
      <c r="L592">
        <v>0.40476693024566301</v>
      </c>
      <c r="M592" t="e">
        <v>#N/A</v>
      </c>
      <c r="N592">
        <v>0.14799036239959301</v>
      </c>
      <c r="O592">
        <v>61698.290944123299</v>
      </c>
      <c r="P592" s="1">
        <v>0.186046511627907</v>
      </c>
      <c r="Q592">
        <v>0.13953488372093001</v>
      </c>
      <c r="R592">
        <v>0.67441860465116299</v>
      </c>
      <c r="S592">
        <v>6.02</v>
      </c>
      <c r="T592">
        <v>74167.607973421895</v>
      </c>
      <c r="U592" s="1">
        <v>80.423697840531602</v>
      </c>
      <c r="V592">
        <v>262967.44021175703</v>
      </c>
      <c r="W592" s="1">
        <v>0.90421711796158</v>
      </c>
      <c r="X592">
        <v>5.59603493233286E-2</v>
      </c>
      <c r="Y592">
        <v>3.9822532715091397E-2</v>
      </c>
      <c r="Z592">
        <v>9.5782882038420003E-2</v>
      </c>
      <c r="AA592">
        <v>262.96744021175698</v>
      </c>
      <c r="AB592">
        <v>5395.4816350028696</v>
      </c>
      <c r="AC592" s="1">
        <v>628.74781451553201</v>
      </c>
      <c r="AD592" s="1">
        <v>178069.25609548</v>
      </c>
      <c r="AE592" s="1">
        <v>254</v>
      </c>
      <c r="AF592">
        <v>41407</v>
      </c>
      <c r="AG592" s="1">
        <v>65674.503410641206</v>
      </c>
      <c r="AH592" s="1">
        <v>32.999936884127102</v>
      </c>
      <c r="AI592">
        <v>19.9999947881007</v>
      </c>
      <c r="AJ592">
        <v>19.999887713624801</v>
      </c>
      <c r="AK592">
        <v>3</v>
      </c>
      <c r="AL592">
        <v>3</v>
      </c>
      <c r="AM592">
        <v>3</v>
      </c>
      <c r="AN592">
        <v>1523.4863017154901</v>
      </c>
      <c r="AO592">
        <v>1.56419517685944</v>
      </c>
      <c r="AP592">
        <v>2606.50965010249</v>
      </c>
      <c r="AQ592" s="1">
        <v>3199.35562372391</v>
      </c>
      <c r="AR592" s="1">
        <v>9387.0123622530791</v>
      </c>
      <c r="AS592" s="1">
        <v>571.39684458677198</v>
      </c>
      <c r="AT592" s="1">
        <v>230.29128942984099</v>
      </c>
      <c r="AU592">
        <v>15994.5657700961</v>
      </c>
      <c r="AV592" s="1">
        <v>10580.124481852599</v>
      </c>
      <c r="AW592" s="1">
        <v>0.5655744667</v>
      </c>
      <c r="AX592">
        <v>5496.0268023906001</v>
      </c>
      <c r="AY592" s="1">
        <v>0.2937973398</v>
      </c>
      <c r="AZ592">
        <v>1603.4653874860001</v>
      </c>
      <c r="BA592">
        <v>8.5715350800000006E-2</v>
      </c>
      <c r="BB592">
        <v>1027.2470668418</v>
      </c>
      <c r="BC592" s="1">
        <v>5.49128428E-2</v>
      </c>
      <c r="BD592">
        <v>18706.863738570999</v>
      </c>
      <c r="BE592" s="1">
        <v>0.53471189650035</v>
      </c>
      <c r="BF592">
        <v>0.249620760041837</v>
      </c>
      <c r="BG592">
        <v>0.177099856113619</v>
      </c>
      <c r="BH592">
        <v>2.4318781564066302E-2</v>
      </c>
      <c r="BI592">
        <v>1.42487057801282E-2</v>
      </c>
    </row>
    <row r="593" spans="1:61" x14ac:dyDescent="0.25">
      <c r="A593" t="s">
        <v>1588</v>
      </c>
      <c r="B593" t="s">
        <v>964</v>
      </c>
      <c r="C593">
        <v>54</v>
      </c>
      <c r="D593">
        <v>9.3025761296296299</v>
      </c>
      <c r="E593">
        <v>502.339111</v>
      </c>
      <c r="F593" t="e">
        <v>#N/A</v>
      </c>
      <c r="G593" t="e">
        <v>#N/A</v>
      </c>
      <c r="H593" t="e">
        <v>#N/A</v>
      </c>
      <c r="I593">
        <v>9.0968804706620401E-2</v>
      </c>
      <c r="J593">
        <v>0.88324188775852397</v>
      </c>
      <c r="K593">
        <v>2.37780832501201E-2</v>
      </c>
      <c r="L593">
        <v>0.49517036164803302</v>
      </c>
      <c r="M593" t="e">
        <v>#N/A</v>
      </c>
      <c r="N593">
        <v>0.211381229013264</v>
      </c>
      <c r="O593">
        <v>60585.332866152799</v>
      </c>
      <c r="P593" s="1">
        <v>0.28888888888888897</v>
      </c>
      <c r="Q593">
        <v>0.266666666666667</v>
      </c>
      <c r="R593">
        <v>0.44444444444444398</v>
      </c>
      <c r="S593">
        <v>10</v>
      </c>
      <c r="T593">
        <v>68240.7</v>
      </c>
      <c r="U593" s="1">
        <v>50.2339111</v>
      </c>
      <c r="V593">
        <v>219789.19734163399</v>
      </c>
      <c r="W593" s="1">
        <v>0.86574365373891204</v>
      </c>
      <c r="X593">
        <v>9.5724513038871695E-2</v>
      </c>
      <c r="Y593">
        <v>3.85318332222159E-2</v>
      </c>
      <c r="Z593">
        <v>0.13425634626108801</v>
      </c>
      <c r="AA593">
        <v>219.78919734163401</v>
      </c>
      <c r="AB593">
        <v>4684.0231000846798</v>
      </c>
      <c r="AC593" s="1">
        <v>626.61137288989596</v>
      </c>
      <c r="AD593">
        <v>153193.062142587</v>
      </c>
      <c r="AE593" s="1">
        <v>152</v>
      </c>
      <c r="AF593">
        <v>39848</v>
      </c>
      <c r="AG593" s="1">
        <v>60931.989176187599</v>
      </c>
      <c r="AH593" s="1">
        <v>44.899806076276697</v>
      </c>
      <c r="AI593">
        <v>19.999991630541999</v>
      </c>
      <c r="AJ593">
        <v>23.677288476859299</v>
      </c>
      <c r="AK593">
        <v>0.5</v>
      </c>
      <c r="AL593">
        <v>0.24126900000000001</v>
      </c>
      <c r="AM593">
        <v>0.440278</v>
      </c>
      <c r="AN593">
        <v>1927.9939960717099</v>
      </c>
      <c r="AO593" s="1">
        <v>1.46318889132823</v>
      </c>
      <c r="AP593">
        <v>2947.2852055112999</v>
      </c>
      <c r="AQ593" s="1">
        <v>3579.1264717988402</v>
      </c>
      <c r="AR593" s="1">
        <v>8977.9290746883507</v>
      </c>
      <c r="AS593" s="1">
        <v>1411.8611202463201</v>
      </c>
      <c r="AT593" s="1">
        <v>377.56590288666598</v>
      </c>
      <c r="AU593">
        <v>17293.767775131499</v>
      </c>
      <c r="AV593" s="1">
        <v>11984.535499374701</v>
      </c>
      <c r="AW593" s="1">
        <v>0.57590060259999998</v>
      </c>
      <c r="AX593">
        <v>6032.7298715874003</v>
      </c>
      <c r="AY593" s="1">
        <v>0.2898946537</v>
      </c>
      <c r="AZ593">
        <v>1682.6501107564</v>
      </c>
      <c r="BA593">
        <v>8.0857469400000007E-2</v>
      </c>
      <c r="BB593">
        <v>1110.1608500958</v>
      </c>
      <c r="BC593" s="1">
        <v>5.3347274299999997E-2</v>
      </c>
      <c r="BD593">
        <v>20810.0763318143</v>
      </c>
      <c r="BE593" s="1">
        <v>0.54394017026140196</v>
      </c>
      <c r="BF593">
        <v>0.25651353421141598</v>
      </c>
      <c r="BG593">
        <v>0.14013917609087101</v>
      </c>
      <c r="BH593">
        <v>4.7836232460240699E-2</v>
      </c>
      <c r="BI593">
        <v>1.1570886976069301E-2</v>
      </c>
    </row>
    <row r="594" spans="1:61" x14ac:dyDescent="0.25">
      <c r="A594" t="s">
        <v>1627</v>
      </c>
      <c r="B594" t="s">
        <v>1003</v>
      </c>
      <c r="C594">
        <v>77</v>
      </c>
      <c r="D594">
        <v>6.2639740389610399</v>
      </c>
      <c r="E594">
        <v>482.32600100000002</v>
      </c>
      <c r="F594" t="e">
        <v>#N/A</v>
      </c>
      <c r="G594" t="e">
        <v>#N/A</v>
      </c>
      <c r="H594" t="e">
        <v>#N/A</v>
      </c>
      <c r="I594">
        <v>9.9913286478141905E-2</v>
      </c>
      <c r="J594">
        <v>0.86834123679446396</v>
      </c>
      <c r="K594" t="e">
        <v>#N/A</v>
      </c>
      <c r="L594">
        <v>0.39794532624055201</v>
      </c>
      <c r="M594">
        <v>2.2492311311869899E-2</v>
      </c>
      <c r="N594">
        <v>0.17575653008693701</v>
      </c>
      <c r="O594">
        <v>58958.079825834597</v>
      </c>
      <c r="P594" s="1">
        <v>0.21153846153846201</v>
      </c>
      <c r="Q594">
        <v>7.69230769230769E-2</v>
      </c>
      <c r="R594">
        <v>0.71153846153846201</v>
      </c>
      <c r="S594">
        <v>7</v>
      </c>
      <c r="T594">
        <v>60844</v>
      </c>
      <c r="U594" s="1">
        <v>68.903714428571405</v>
      </c>
      <c r="V594">
        <v>345544.13333400199</v>
      </c>
      <c r="W594" s="1">
        <v>0.80119073647891803</v>
      </c>
      <c r="X594">
        <v>0.17392058268770699</v>
      </c>
      <c r="Y594">
        <v>2.4888680833375101E-2</v>
      </c>
      <c r="Z594">
        <v>0.198809263521082</v>
      </c>
      <c r="AA594">
        <v>345.54413333400203</v>
      </c>
      <c r="AB594">
        <v>9173.7621252560293</v>
      </c>
      <c r="AC594" s="1">
        <v>944.48924390456</v>
      </c>
      <c r="AD594">
        <v>201535.483017739</v>
      </c>
      <c r="AE594" s="1">
        <v>333</v>
      </c>
      <c r="AF594">
        <v>41647</v>
      </c>
      <c r="AG594" s="1">
        <v>61153.025310173703</v>
      </c>
      <c r="AH594" s="1">
        <v>54.099858488405403</v>
      </c>
      <c r="AI594">
        <v>24.6999952595061</v>
      </c>
      <c r="AJ594">
        <v>31.122600000138</v>
      </c>
      <c r="AK594">
        <v>4.0999999999999996</v>
      </c>
      <c r="AL594">
        <v>4.0999999999999996</v>
      </c>
      <c r="AM594">
        <v>4.0999999999999996</v>
      </c>
      <c r="AN594">
        <v>0</v>
      </c>
      <c r="AO594">
        <v>1.31831537523266</v>
      </c>
      <c r="AP594">
        <v>2902.7093648223199</v>
      </c>
      <c r="AQ594" s="1">
        <v>3606.86462349767</v>
      </c>
      <c r="AR594" s="1">
        <v>11523.5117295698</v>
      </c>
      <c r="AS594" s="1">
        <v>1137.39211417715</v>
      </c>
      <c r="AT594" s="1">
        <v>502.87475586455099</v>
      </c>
      <c r="AU594">
        <v>19673.352587931498</v>
      </c>
      <c r="AV594" s="1">
        <v>9759.3135378525003</v>
      </c>
      <c r="AW594" s="1">
        <v>0.4706279082</v>
      </c>
      <c r="AX594">
        <v>7348.3250795130998</v>
      </c>
      <c r="AY594" s="1">
        <v>0.35436169229999998</v>
      </c>
      <c r="AZ594">
        <v>2566.5198539620001</v>
      </c>
      <c r="BA594">
        <v>0.12376647859999999</v>
      </c>
      <c r="BB594">
        <v>1062.6345850284999</v>
      </c>
      <c r="BC594" s="1">
        <v>5.1243920999999998E-2</v>
      </c>
      <c r="BD594">
        <v>20736.793056356099</v>
      </c>
      <c r="BE594" s="1">
        <v>0.55661855197115095</v>
      </c>
      <c r="BF594">
        <v>0.24467237327900301</v>
      </c>
      <c r="BG594">
        <v>0.15205028760320599</v>
      </c>
      <c r="BH594">
        <v>3.5611171913011601E-2</v>
      </c>
      <c r="BI594">
        <v>1.10476152336275E-2</v>
      </c>
    </row>
    <row r="595" spans="1:61" x14ac:dyDescent="0.25">
      <c r="A595" t="s">
        <v>1751</v>
      </c>
      <c r="B595" t="s">
        <v>1135</v>
      </c>
      <c r="C595">
        <v>51</v>
      </c>
      <c r="D595">
        <v>6.5705635882352897</v>
      </c>
      <c r="E595">
        <v>335.09874300000001</v>
      </c>
      <c r="F595" t="e">
        <v>#N/A</v>
      </c>
      <c r="G595" t="e">
        <v>#N/A</v>
      </c>
      <c r="H595" t="e">
        <v>#N/A</v>
      </c>
      <c r="I595">
        <v>9.8116232321301899E-2</v>
      </c>
      <c r="J595">
        <v>0.87690119890019202</v>
      </c>
      <c r="K595" t="e">
        <v>#N/A</v>
      </c>
      <c r="L595">
        <v>0.54775252909054695</v>
      </c>
      <c r="M595" t="e">
        <v>#N/A</v>
      </c>
      <c r="N595">
        <v>0.165834775294323</v>
      </c>
      <c r="O595">
        <v>63369.254901960798</v>
      </c>
      <c r="P595" s="1">
        <v>0.16666666666666699</v>
      </c>
      <c r="Q595">
        <v>0.233333333333333</v>
      </c>
      <c r="R595">
        <v>0.6</v>
      </c>
      <c r="S595">
        <v>4</v>
      </c>
      <c r="T595">
        <v>88628.25</v>
      </c>
      <c r="U595" s="1">
        <v>83.774685750000003</v>
      </c>
      <c r="V595">
        <v>342559.62577573699</v>
      </c>
      <c r="W595" s="1">
        <v>0.78298573149707296</v>
      </c>
      <c r="X595">
        <v>5.1431685153840098E-2</v>
      </c>
      <c r="Y595">
        <v>0.16558258334908699</v>
      </c>
      <c r="Z595">
        <v>0.21701426850292699</v>
      </c>
      <c r="AA595">
        <v>342.559625775737</v>
      </c>
      <c r="AB595">
        <v>8850.5494632667105</v>
      </c>
      <c r="AC595" s="1">
        <v>956.42188069920599</v>
      </c>
      <c r="AD595">
        <v>204646.36538419701</v>
      </c>
      <c r="AE595" s="1">
        <v>347</v>
      </c>
      <c r="AF595">
        <v>42568</v>
      </c>
      <c r="AG595" s="1">
        <v>61909.731280615801</v>
      </c>
      <c r="AH595" s="1">
        <v>37.9999621200961</v>
      </c>
      <c r="AI595">
        <v>22.9999905429409</v>
      </c>
      <c r="AJ595">
        <v>29.859533766605502</v>
      </c>
      <c r="AK595">
        <v>5</v>
      </c>
      <c r="AL595">
        <v>4.4850159999999999</v>
      </c>
      <c r="AM595">
        <v>4.8671600000000002</v>
      </c>
      <c r="AN595">
        <v>3911.7999019172698</v>
      </c>
      <c r="AO595">
        <v>1.83998478049842</v>
      </c>
      <c r="AP595">
        <v>3551.36596259927</v>
      </c>
      <c r="AQ595" s="1">
        <v>4591.7569437137499</v>
      </c>
      <c r="AR595" s="1">
        <v>12244.685979022001</v>
      </c>
      <c r="AS595" s="1">
        <v>664.41994979372396</v>
      </c>
      <c r="AT595">
        <v>341.91375644760302</v>
      </c>
      <c r="AU595" s="1">
        <v>21394.142591576401</v>
      </c>
      <c r="AV595" s="1">
        <v>9754.4341911483007</v>
      </c>
      <c r="AW595" s="1">
        <v>0.41812625809999998</v>
      </c>
      <c r="AX595">
        <v>9502.4815948651994</v>
      </c>
      <c r="AY595" s="1">
        <v>0.40732624719999999</v>
      </c>
      <c r="AZ595">
        <v>2467.6245942099999</v>
      </c>
      <c r="BA595">
        <v>0.1057753446</v>
      </c>
      <c r="BB595">
        <v>1604.3800147293</v>
      </c>
      <c r="BC595" s="1">
        <v>6.8772150099999999E-2</v>
      </c>
      <c r="BD595">
        <v>23328.920394952798</v>
      </c>
      <c r="BE595" s="1">
        <v>0.49749129133988601</v>
      </c>
      <c r="BF595">
        <v>0.227256680485933</v>
      </c>
      <c r="BG595">
        <v>0.22466122403084299</v>
      </c>
      <c r="BH595">
        <v>3.4376547690019597E-2</v>
      </c>
      <c r="BI595">
        <v>1.6214256453318102E-2</v>
      </c>
    </row>
    <row r="596" spans="1:61" x14ac:dyDescent="0.25">
      <c r="A596" t="s">
        <v>1409</v>
      </c>
      <c r="B596" t="s">
        <v>779</v>
      </c>
      <c r="C596">
        <v>105</v>
      </c>
      <c r="D596">
        <v>13.448756504761899</v>
      </c>
      <c r="E596">
        <v>1412.1194330000001</v>
      </c>
      <c r="F596" t="e">
        <v>#N/A</v>
      </c>
      <c r="G596">
        <v>1.5651463292874802E-2</v>
      </c>
      <c r="H596" t="e">
        <v>#N/A</v>
      </c>
      <c r="I596">
        <v>7.1620934521471405E-2</v>
      </c>
      <c r="J596">
        <v>0.89064390993998099</v>
      </c>
      <c r="K596">
        <v>1.8188190247392301E-2</v>
      </c>
      <c r="L596">
        <v>0.31089662200096302</v>
      </c>
      <c r="M596" t="e">
        <v>#N/A</v>
      </c>
      <c r="N596">
        <v>0.12823869296962501</v>
      </c>
      <c r="O596">
        <v>74626.645050017207</v>
      </c>
      <c r="P596" s="1">
        <v>0.1</v>
      </c>
      <c r="Q596">
        <v>0.11</v>
      </c>
      <c r="R596">
        <v>0.79</v>
      </c>
      <c r="S596">
        <v>13</v>
      </c>
      <c r="T596">
        <v>85760.076923076893</v>
      </c>
      <c r="U596" s="1">
        <v>108.624571769231</v>
      </c>
      <c r="V596">
        <v>309023.45070978103</v>
      </c>
      <c r="W596" s="1">
        <v>0.68401641769216504</v>
      </c>
      <c r="X596">
        <v>6.3734626230716199E-2</v>
      </c>
      <c r="Y596">
        <v>0.252248956077119</v>
      </c>
      <c r="Z596">
        <v>0.31598358230783502</v>
      </c>
      <c r="AA596">
        <v>309.023450709781</v>
      </c>
      <c r="AB596">
        <v>7111.1754185454902</v>
      </c>
      <c r="AC596" s="1">
        <v>547.67949645517001</v>
      </c>
      <c r="AD596">
        <v>287323.68510801502</v>
      </c>
      <c r="AE596" s="1">
        <v>510</v>
      </c>
      <c r="AF596">
        <v>48480.5</v>
      </c>
      <c r="AG596" s="1">
        <v>78705.376902417207</v>
      </c>
      <c r="AH596" s="1">
        <v>31.899998092225498</v>
      </c>
      <c r="AI596">
        <v>20.013499291918698</v>
      </c>
      <c r="AJ596">
        <v>20.0120881376969</v>
      </c>
      <c r="AK596">
        <v>2</v>
      </c>
      <c r="AL596">
        <v>1.5033719999999999</v>
      </c>
      <c r="AM596">
        <v>1.550044</v>
      </c>
      <c r="AN596">
        <v>1984.3187938055901</v>
      </c>
      <c r="AO596">
        <v>1.0559102483915099</v>
      </c>
      <c r="AP596">
        <v>2433.2975098997899</v>
      </c>
      <c r="AQ596" s="1">
        <v>3292.8264574063101</v>
      </c>
      <c r="AR596" s="1">
        <v>9389.7438701985502</v>
      </c>
      <c r="AS596" s="1">
        <v>635.78179651040898</v>
      </c>
      <c r="AT596">
        <v>268.55109499792599</v>
      </c>
      <c r="AU596">
        <v>16020.200729013</v>
      </c>
      <c r="AV596" s="1">
        <v>5644.8659939632998</v>
      </c>
      <c r="AW596" s="1">
        <v>0.30214835089999997</v>
      </c>
      <c r="AX596">
        <v>9499.9737302246995</v>
      </c>
      <c r="AY596" s="1">
        <v>0.50849770380000003</v>
      </c>
      <c r="AZ596">
        <v>2696.5041343932999</v>
      </c>
      <c r="BA596" s="1">
        <v>0.14433367920000001</v>
      </c>
      <c r="BB596">
        <v>841.088057918</v>
      </c>
      <c r="BC596" s="1">
        <v>4.5020266199999999E-2</v>
      </c>
      <c r="BD596">
        <v>18682.431916499299</v>
      </c>
      <c r="BE596" s="1">
        <v>0.54972434401166403</v>
      </c>
      <c r="BF596">
        <v>0.25314674398468301</v>
      </c>
      <c r="BG596">
        <v>6.9068591665967197E-2</v>
      </c>
      <c r="BH596">
        <v>4.36696721699888E-2</v>
      </c>
      <c r="BI596">
        <v>8.4390648167696203E-2</v>
      </c>
    </row>
    <row r="597" spans="1:61" x14ac:dyDescent="0.25">
      <c r="A597" t="s">
        <v>1418</v>
      </c>
      <c r="B597" t="s">
        <v>788</v>
      </c>
      <c r="C597">
        <v>112</v>
      </c>
      <c r="D597">
        <v>9.3879809821428601</v>
      </c>
      <c r="E597">
        <v>1051.4538700000001</v>
      </c>
      <c r="F597" t="e">
        <v>#N/A</v>
      </c>
      <c r="G597" t="e">
        <v>#N/A</v>
      </c>
      <c r="H597" t="e">
        <v>#N/A</v>
      </c>
      <c r="I597">
        <v>7.7496029951931694E-2</v>
      </c>
      <c r="J597">
        <v>0.87938954318499296</v>
      </c>
      <c r="K597">
        <v>3.72528767959623E-2</v>
      </c>
      <c r="L597">
        <v>0.38570951071146398</v>
      </c>
      <c r="M597" t="e">
        <v>#N/A</v>
      </c>
      <c r="N597">
        <v>0.201285230620846</v>
      </c>
      <c r="O597">
        <v>66866.560975609696</v>
      </c>
      <c r="P597" s="1">
        <v>0.15053763440860199</v>
      </c>
      <c r="Q597">
        <v>8.6021505376344107E-2</v>
      </c>
      <c r="R597">
        <v>0.76344086021505397</v>
      </c>
      <c r="S597">
        <v>14</v>
      </c>
      <c r="T597">
        <v>73206.857142857101</v>
      </c>
      <c r="U597" s="1">
        <v>75.103847857142895</v>
      </c>
      <c r="V597">
        <v>328124.13349146699</v>
      </c>
      <c r="W597" s="1">
        <v>0.57763968476153504</v>
      </c>
      <c r="X597">
        <v>1.9452829691561101E-2</v>
      </c>
      <c r="Y597">
        <v>0.40290748554690398</v>
      </c>
      <c r="Z597">
        <v>0.42236031523846501</v>
      </c>
      <c r="AA597">
        <v>328.12413349146698</v>
      </c>
      <c r="AB597">
        <v>8256.9052696529598</v>
      </c>
      <c r="AC597" s="1">
        <v>524.723837860809</v>
      </c>
      <c r="AD597">
        <v>282068.67152267101</v>
      </c>
      <c r="AE597" s="1">
        <v>507</v>
      </c>
      <c r="AF597">
        <v>45301</v>
      </c>
      <c r="AG597" s="1">
        <v>76159.106296547005</v>
      </c>
      <c r="AH597" s="1">
        <v>32.799994475060998</v>
      </c>
      <c r="AI597">
        <v>20.011695521440199</v>
      </c>
      <c r="AJ597">
        <v>19.9999403996501</v>
      </c>
      <c r="AK597">
        <v>2</v>
      </c>
      <c r="AL597">
        <v>2</v>
      </c>
      <c r="AM597">
        <v>2</v>
      </c>
      <c r="AN597">
        <v>2957.6612999674398</v>
      </c>
      <c r="AO597">
        <v>1.42860893164574</v>
      </c>
      <c r="AP597">
        <v>1713.46610764769</v>
      </c>
      <c r="AQ597" s="1">
        <v>3194.58375287543</v>
      </c>
      <c r="AR597" s="1">
        <v>10280.863458137301</v>
      </c>
      <c r="AS597" s="1">
        <v>1239.2920861093</v>
      </c>
      <c r="AT597" s="1">
        <v>755.56004183046105</v>
      </c>
      <c r="AU597">
        <v>17183.7654466001</v>
      </c>
      <c r="AV597" s="1">
        <v>7464.8206291021997</v>
      </c>
      <c r="AW597" s="1">
        <v>0.42979544380000001</v>
      </c>
      <c r="AX597">
        <v>7975.0457589814996</v>
      </c>
      <c r="AY597" s="1">
        <v>0.45917222949999997</v>
      </c>
      <c r="AZ597">
        <v>1251.2172618064999</v>
      </c>
      <c r="BA597" s="1">
        <v>7.2040241199999994E-2</v>
      </c>
      <c r="BB597">
        <v>677.22664147770001</v>
      </c>
      <c r="BC597" s="1">
        <v>3.8992085599999997E-2</v>
      </c>
      <c r="BD597">
        <v>17368.310291367899</v>
      </c>
      <c r="BE597" s="1">
        <v>0.59193179389826001</v>
      </c>
      <c r="BF597">
        <v>0.24893246172543401</v>
      </c>
      <c r="BG597">
        <v>0.100730188204347</v>
      </c>
      <c r="BH597">
        <v>5.0468980283968498E-2</v>
      </c>
      <c r="BI597">
        <v>7.9365758879908193E-3</v>
      </c>
    </row>
    <row r="598" spans="1:61" x14ac:dyDescent="0.25">
      <c r="A598" t="s">
        <v>1518</v>
      </c>
      <c r="B598" t="s">
        <v>893</v>
      </c>
      <c r="C598">
        <v>37</v>
      </c>
      <c r="D598">
        <v>40.334881000000003</v>
      </c>
      <c r="E598">
        <v>1492.3905970000001</v>
      </c>
      <c r="F598" t="e">
        <v>#N/A</v>
      </c>
      <c r="G598">
        <v>2.1453651586172299E-2</v>
      </c>
      <c r="H598" t="e">
        <v>#N/A</v>
      </c>
      <c r="I598">
        <v>0.134254707515222</v>
      </c>
      <c r="J598">
        <v>0.78665998709333596</v>
      </c>
      <c r="K598">
        <v>5.1754070223528299E-2</v>
      </c>
      <c r="L598">
        <v>0.43885420329809399</v>
      </c>
      <c r="M598">
        <v>9.0974355419074001E-3</v>
      </c>
      <c r="N598">
        <v>0.12452112477564201</v>
      </c>
      <c r="O598">
        <v>69439.586568730301</v>
      </c>
      <c r="P598" s="1">
        <v>0.12280701754386</v>
      </c>
      <c r="Q598">
        <v>0.21052631578947401</v>
      </c>
      <c r="R598">
        <v>0.66666666666666696</v>
      </c>
      <c r="S598">
        <v>11</v>
      </c>
      <c r="T598">
        <v>77548.909090909103</v>
      </c>
      <c r="U598" s="1">
        <v>135.671872454545</v>
      </c>
      <c r="V598">
        <v>249167.25604376101</v>
      </c>
      <c r="W598" s="1">
        <v>0.67809250420735401</v>
      </c>
      <c r="X598">
        <v>0.22347632558906699</v>
      </c>
      <c r="Y598">
        <v>9.8431170203579693E-2</v>
      </c>
      <c r="Z598">
        <v>0.32190749579264599</v>
      </c>
      <c r="AA598">
        <v>249.167256043761</v>
      </c>
      <c r="AB598">
        <v>7484.2625130798797</v>
      </c>
      <c r="AC598" s="1">
        <v>651.70210932386397</v>
      </c>
      <c r="AD598" s="1">
        <v>200367.592833345</v>
      </c>
      <c r="AE598" s="1">
        <v>329</v>
      </c>
      <c r="AF598">
        <v>45308</v>
      </c>
      <c r="AG598" s="1">
        <v>69305.346388163598</v>
      </c>
      <c r="AH598" s="1">
        <v>57.439967258718099</v>
      </c>
      <c r="AI598">
        <v>24.068097814016902</v>
      </c>
      <c r="AJ598">
        <v>36.079092417445999</v>
      </c>
      <c r="AK598">
        <v>1.4</v>
      </c>
      <c r="AL598">
        <v>0.81249800000000005</v>
      </c>
      <c r="AM598">
        <v>1.253431</v>
      </c>
      <c r="AN598">
        <v>0</v>
      </c>
      <c r="AO598">
        <v>0.69006749663142697</v>
      </c>
      <c r="AP598">
        <v>1928.3200964847699</v>
      </c>
      <c r="AQ598" s="1">
        <v>2779.3326079231501</v>
      </c>
      <c r="AR598" s="1">
        <v>9241.0935030837609</v>
      </c>
      <c r="AS598" s="1">
        <v>864.61240950850095</v>
      </c>
      <c r="AT598">
        <v>495.99934594066599</v>
      </c>
      <c r="AU598">
        <v>15309.3579629409</v>
      </c>
      <c r="AV598" s="1">
        <v>5305.4899634099002</v>
      </c>
      <c r="AW598" s="1">
        <v>0.35964132710000002</v>
      </c>
      <c r="AX598">
        <v>7653.1520729397998</v>
      </c>
      <c r="AY598" s="1">
        <v>0.51878144839999996</v>
      </c>
      <c r="AZ598">
        <v>1401.8080597798</v>
      </c>
      <c r="BA598" s="1">
        <v>9.5023855399999996E-2</v>
      </c>
      <c r="BB598">
        <v>391.71981254479999</v>
      </c>
      <c r="BC598" s="1">
        <v>2.6553369100000002E-2</v>
      </c>
      <c r="BD598">
        <v>14752.169908674299</v>
      </c>
      <c r="BE598" s="1">
        <v>0.566071651837603</v>
      </c>
      <c r="BF598">
        <v>0.25038721962233801</v>
      </c>
      <c r="BG598">
        <v>0.134120151998289</v>
      </c>
      <c r="BH598">
        <v>3.7542706684609101E-2</v>
      </c>
      <c r="BI598">
        <v>1.18782698571612E-2</v>
      </c>
    </row>
    <row r="599" spans="1:61" x14ac:dyDescent="0.25">
      <c r="A599" t="s">
        <v>1625</v>
      </c>
      <c r="B599" t="s">
        <v>1001</v>
      </c>
      <c r="C599">
        <v>37</v>
      </c>
      <c r="D599">
        <v>15.929566945945901</v>
      </c>
      <c r="E599">
        <v>589.39397699999995</v>
      </c>
      <c r="F599" t="e">
        <v>#N/A</v>
      </c>
      <c r="G599">
        <v>1.84405635146043E-2</v>
      </c>
      <c r="H599" t="e">
        <v>#N/A</v>
      </c>
      <c r="I599">
        <v>0.160733416513167</v>
      </c>
      <c r="J599">
        <v>0.78286624942500205</v>
      </c>
      <c r="K599">
        <v>2.9436405298499401E-2</v>
      </c>
      <c r="L599">
        <v>0.997937998755275</v>
      </c>
      <c r="M599" t="e">
        <v>#N/A</v>
      </c>
      <c r="N599">
        <v>0.210967587179439</v>
      </c>
      <c r="O599">
        <v>68001.366801812503</v>
      </c>
      <c r="P599" s="1">
        <v>0.16393442622950799</v>
      </c>
      <c r="Q599">
        <v>0.14754098360655701</v>
      </c>
      <c r="R599">
        <v>0.68852459016393397</v>
      </c>
      <c r="S599">
        <v>8.86</v>
      </c>
      <c r="T599">
        <v>46260.946952595899</v>
      </c>
      <c r="U599" s="1">
        <v>66.523022234763005</v>
      </c>
      <c r="V599">
        <v>310767.12207393302</v>
      </c>
      <c r="W599" s="1">
        <v>0.45633911024240698</v>
      </c>
      <c r="X599">
        <v>0.25480384356621499</v>
      </c>
      <c r="Y599">
        <v>0.28885704619137798</v>
      </c>
      <c r="Z599">
        <v>0.54366088975759297</v>
      </c>
      <c r="AA599">
        <v>310.76712207393302</v>
      </c>
      <c r="AB599">
        <v>9677.2536241916805</v>
      </c>
      <c r="AC599" s="1">
        <v>499.93476604529297</v>
      </c>
      <c r="AD599">
        <v>236531.89117309501</v>
      </c>
      <c r="AE599" s="1">
        <v>431</v>
      </c>
      <c r="AF599">
        <v>41069.5</v>
      </c>
      <c r="AG599" s="1">
        <v>56988.138110072701</v>
      </c>
      <c r="AH599" s="1">
        <v>45.209985051491898</v>
      </c>
      <c r="AI599">
        <v>21.127398186899999</v>
      </c>
      <c r="AJ599">
        <v>33.121195707137801</v>
      </c>
      <c r="AK599">
        <v>2</v>
      </c>
      <c r="AL599">
        <v>0.78930400000000001</v>
      </c>
      <c r="AM599">
        <v>1.43607</v>
      </c>
      <c r="AN599">
        <v>2144.1228606243499</v>
      </c>
      <c r="AO599">
        <v>1.37864926774601</v>
      </c>
      <c r="AP599">
        <v>2641.0656890713399</v>
      </c>
      <c r="AQ599" s="1">
        <v>3942.2596780285699</v>
      </c>
      <c r="AR599" s="1">
        <v>11490.0897434858</v>
      </c>
      <c r="AS599" s="1">
        <v>2402.4019166385201</v>
      </c>
      <c r="AT599">
        <v>345.730051462674</v>
      </c>
      <c r="AU599">
        <v>20821.547078686901</v>
      </c>
      <c r="AV599" s="1">
        <v>10387.967181136501</v>
      </c>
      <c r="AW599" s="1">
        <v>0.42766005369999999</v>
      </c>
      <c r="AX599">
        <v>9173.5023292127007</v>
      </c>
      <c r="AY599" s="1">
        <v>0.37766200360000002</v>
      </c>
      <c r="AZ599">
        <v>3159.6025120301001</v>
      </c>
      <c r="BA599">
        <v>0.13007701660000001</v>
      </c>
      <c r="BB599">
        <v>1569.1722773964</v>
      </c>
      <c r="BC599" s="1">
        <v>6.4600926099999997E-2</v>
      </c>
      <c r="BD599">
        <v>24290.244299775699</v>
      </c>
      <c r="BE599" s="1">
        <v>0.53201413071173798</v>
      </c>
      <c r="BF599">
        <v>0.19667009937149699</v>
      </c>
      <c r="BG599">
        <v>0.117189888737897</v>
      </c>
      <c r="BH599">
        <v>1.95665060019251E-2</v>
      </c>
      <c r="BI599">
        <v>0.134559375176944</v>
      </c>
    </row>
    <row r="600" spans="1:61" x14ac:dyDescent="0.25">
      <c r="A600" t="s">
        <v>1645</v>
      </c>
      <c r="B600" t="s">
        <v>1022</v>
      </c>
      <c r="C600">
        <v>8</v>
      </c>
      <c r="D600">
        <v>102.979882</v>
      </c>
      <c r="E600">
        <v>823.83905600000003</v>
      </c>
      <c r="F600" t="e">
        <v>#N/A</v>
      </c>
      <c r="G600">
        <v>4.4098601068855998E-2</v>
      </c>
      <c r="H600" t="e">
        <v>#N/A</v>
      </c>
      <c r="I600">
        <v>0.17964409105576401</v>
      </c>
      <c r="J600">
        <v>0.73152223573808395</v>
      </c>
      <c r="K600">
        <v>3.53797324548102E-2</v>
      </c>
      <c r="L600">
        <v>0.62329988750885901</v>
      </c>
      <c r="M600" t="e">
        <v>#N/A</v>
      </c>
      <c r="N600">
        <v>0.15118036948911201</v>
      </c>
      <c r="O600">
        <v>70495.303190268503</v>
      </c>
      <c r="P600" s="1">
        <v>0.213114754098361</v>
      </c>
      <c r="Q600">
        <v>0.114754098360656</v>
      </c>
      <c r="R600">
        <v>0.67213114754098402</v>
      </c>
      <c r="S600">
        <v>10</v>
      </c>
      <c r="T600">
        <v>77702.216</v>
      </c>
      <c r="U600" s="1">
        <v>82.383905600000006</v>
      </c>
      <c r="V600">
        <v>203550.29150256701</v>
      </c>
      <c r="W600" s="1">
        <v>0.64064662810565098</v>
      </c>
      <c r="X600">
        <v>0.32865751802642801</v>
      </c>
      <c r="Y600">
        <v>3.06958538679208E-2</v>
      </c>
      <c r="Z600">
        <v>0.35935337189434902</v>
      </c>
      <c r="AA600">
        <v>203.55029150256701</v>
      </c>
      <c r="AB600">
        <v>8362.8494544206205</v>
      </c>
      <c r="AC600" s="1">
        <v>664.14411409016805</v>
      </c>
      <c r="AD600" s="1">
        <v>159598.73532686499</v>
      </c>
      <c r="AE600" s="1">
        <v>172</v>
      </c>
      <c r="AF600">
        <v>45690</v>
      </c>
      <c r="AG600" s="1">
        <v>65973.318562874294</v>
      </c>
      <c r="AH600" s="1">
        <v>75.399953763693603</v>
      </c>
      <c r="AI600">
        <v>32.1714949258483</v>
      </c>
      <c r="AJ600">
        <v>55.254796196791098</v>
      </c>
      <c r="AK600">
        <v>1.75</v>
      </c>
      <c r="AL600">
        <v>1.1818850000000001</v>
      </c>
      <c r="AM600">
        <v>1.58344</v>
      </c>
      <c r="AN600">
        <v>476.63620356449798</v>
      </c>
      <c r="AO600">
        <v>1.0455859988306</v>
      </c>
      <c r="AP600">
        <v>3088.5994679038399</v>
      </c>
      <c r="AQ600" s="1">
        <v>3179.5310150967098</v>
      </c>
      <c r="AR600" s="1">
        <v>10253.823970200299</v>
      </c>
      <c r="AS600" s="1">
        <v>1227.15899742437</v>
      </c>
      <c r="AT600" s="1">
        <v>1101.74413726751</v>
      </c>
      <c r="AU600">
        <v>18850.857587892799</v>
      </c>
      <c r="AV600" s="1">
        <v>9123.5499114756003</v>
      </c>
      <c r="AW600" s="1">
        <v>0.44253271160000002</v>
      </c>
      <c r="AX600">
        <v>8296.9278132933996</v>
      </c>
      <c r="AY600" s="1">
        <v>0.40243786669999998</v>
      </c>
      <c r="AZ600">
        <v>1709.9385032829</v>
      </c>
      <c r="BA600">
        <v>8.2939615600000002E-2</v>
      </c>
      <c r="BB600">
        <v>1486.2515843454</v>
      </c>
      <c r="BC600" s="1">
        <v>7.2089806100000001E-2</v>
      </c>
      <c r="BD600">
        <v>20616.6678123973</v>
      </c>
      <c r="BE600" s="1">
        <v>0.50708189533966996</v>
      </c>
      <c r="BF600">
        <v>0.20893912853489099</v>
      </c>
      <c r="BG600">
        <v>0.22094703383630501</v>
      </c>
      <c r="BH600">
        <v>4.68563939919764E-2</v>
      </c>
      <c r="BI600">
        <v>1.6175548297157599E-2</v>
      </c>
    </row>
    <row r="601" spans="1:61" x14ac:dyDescent="0.25">
      <c r="A601" t="s">
        <v>1659</v>
      </c>
      <c r="B601" t="s">
        <v>1040</v>
      </c>
      <c r="C601">
        <v>102</v>
      </c>
      <c r="D601">
        <v>14.269984754902</v>
      </c>
      <c r="E601">
        <v>1455.5384449999999</v>
      </c>
      <c r="F601" t="e">
        <v>#N/A</v>
      </c>
      <c r="G601">
        <v>9.0188199729330197E-3</v>
      </c>
      <c r="H601" t="e">
        <v>#N/A</v>
      </c>
      <c r="I601">
        <v>6.7716451668211206E-2</v>
      </c>
      <c r="J601">
        <v>0.89888590513947997</v>
      </c>
      <c r="K601">
        <v>1.8261441573251099E-2</v>
      </c>
      <c r="L601">
        <v>0.29474947169927301</v>
      </c>
      <c r="M601" t="e">
        <v>#N/A</v>
      </c>
      <c r="N601">
        <v>0.165476228928052</v>
      </c>
      <c r="O601">
        <v>69692.044561571602</v>
      </c>
      <c r="P601" s="1">
        <v>0.10344827586206901</v>
      </c>
      <c r="Q601">
        <v>0.21839080459770099</v>
      </c>
      <c r="R601">
        <v>0.67816091954022995</v>
      </c>
      <c r="S601">
        <v>8</v>
      </c>
      <c r="T601">
        <v>83085.875</v>
      </c>
      <c r="U601" s="1">
        <v>181.94230562499999</v>
      </c>
      <c r="V601">
        <v>266043.18926114001</v>
      </c>
      <c r="W601" s="1">
        <v>0.88480200799465802</v>
      </c>
      <c r="X601">
        <v>4.3235226344734597E-2</v>
      </c>
      <c r="Y601">
        <v>7.1962765660607705E-2</v>
      </c>
      <c r="Z601">
        <v>0.115197992005342</v>
      </c>
      <c r="AA601">
        <v>266.04318926114001</v>
      </c>
      <c r="AB601">
        <v>5726.7384648160196</v>
      </c>
      <c r="AC601" s="1">
        <v>700.599364793831</v>
      </c>
      <c r="AD601">
        <v>226247.88103226901</v>
      </c>
      <c r="AE601" s="1">
        <v>410</v>
      </c>
      <c r="AF601">
        <v>51525</v>
      </c>
      <c r="AG601" s="1">
        <v>88178.532104259401</v>
      </c>
      <c r="AH601" s="1">
        <v>41.199924784455099</v>
      </c>
      <c r="AI601">
        <v>19.999995913927101</v>
      </c>
      <c r="AJ601">
        <v>19.999892487504699</v>
      </c>
      <c r="AK601">
        <v>0.5</v>
      </c>
      <c r="AL601">
        <v>0.5</v>
      </c>
      <c r="AM601">
        <v>0.5</v>
      </c>
      <c r="AN601">
        <v>2858.5089691670801</v>
      </c>
      <c r="AO601">
        <v>1.05366431980994</v>
      </c>
      <c r="AP601">
        <v>2126.9955394410799</v>
      </c>
      <c r="AQ601" s="1">
        <v>2618.5748394986599</v>
      </c>
      <c r="AR601" s="1">
        <v>8964.0247324418906</v>
      </c>
      <c r="AS601" s="1">
        <v>627.54158994405702</v>
      </c>
      <c r="AT601">
        <v>288.533134554203</v>
      </c>
      <c r="AU601">
        <v>14625.6698358799</v>
      </c>
      <c r="AV601" s="1">
        <v>5113.3156084864004</v>
      </c>
      <c r="AW601" s="1">
        <v>0.34763629979999999</v>
      </c>
      <c r="AX601">
        <v>7925.0489447419995</v>
      </c>
      <c r="AY601" s="1">
        <v>0.53879613579999996</v>
      </c>
      <c r="AZ601">
        <v>1135.6333566791</v>
      </c>
      <c r="BA601">
        <v>7.7207707900000005E-2</v>
      </c>
      <c r="BB601">
        <v>534.81014987660001</v>
      </c>
      <c r="BC601" s="1">
        <v>3.6359856500000003E-2</v>
      </c>
      <c r="BD601">
        <v>14708.8080597841</v>
      </c>
      <c r="BE601" s="1">
        <v>0.58881791097446201</v>
      </c>
      <c r="BF601">
        <v>0.23999137042866001</v>
      </c>
      <c r="BG601">
        <v>0.118151608690009</v>
      </c>
      <c r="BH601">
        <v>4.1217459113476303E-2</v>
      </c>
      <c r="BI601">
        <v>1.18216507933933E-2</v>
      </c>
    </row>
    <row r="602" spans="1:61" x14ac:dyDescent="0.25">
      <c r="A602" t="s">
        <v>1596</v>
      </c>
      <c r="B602" t="s">
        <v>972</v>
      </c>
      <c r="C602">
        <v>127</v>
      </c>
      <c r="D602">
        <v>5.8443656535433099</v>
      </c>
      <c r="E602">
        <v>742.23443799999995</v>
      </c>
      <c r="F602" t="e">
        <v>#N/A</v>
      </c>
      <c r="G602" t="e">
        <v>#N/A</v>
      </c>
      <c r="H602" t="e">
        <v>#N/A</v>
      </c>
      <c r="I602">
        <v>2.4098048264031301E-2</v>
      </c>
      <c r="J602">
        <v>0.94974374073949597</v>
      </c>
      <c r="K602">
        <v>1.5904257196361401E-2</v>
      </c>
      <c r="L602">
        <v>0.32775993966523198</v>
      </c>
      <c r="M602" t="e">
        <v>#N/A</v>
      </c>
      <c r="N602">
        <v>0.143505789538311</v>
      </c>
      <c r="O602">
        <v>63128.075868820401</v>
      </c>
      <c r="P602" s="1">
        <v>0.140625</v>
      </c>
      <c r="Q602">
        <v>0.171875</v>
      </c>
      <c r="R602">
        <v>0.6875</v>
      </c>
      <c r="S602">
        <v>6.15</v>
      </c>
      <c r="T602">
        <v>106859.674796748</v>
      </c>
      <c r="U602" s="1">
        <v>120.688526504065</v>
      </c>
      <c r="V602">
        <v>376387.26485498901</v>
      </c>
      <c r="W602" s="1">
        <v>0.63806925491965605</v>
      </c>
      <c r="X602">
        <v>1.4140903030305E-2</v>
      </c>
      <c r="Y602">
        <v>0.34778984205003899</v>
      </c>
      <c r="Z602">
        <v>0.36193074508034401</v>
      </c>
      <c r="AA602">
        <v>376.38726485498898</v>
      </c>
      <c r="AB602">
        <v>9765.2960155427299</v>
      </c>
      <c r="AC602" s="1">
        <v>666.374941228475</v>
      </c>
      <c r="AD602">
        <v>331944.07298700802</v>
      </c>
      <c r="AE602" s="1">
        <v>551</v>
      </c>
      <c r="AF602">
        <v>45075</v>
      </c>
      <c r="AG602" s="1">
        <v>74933.687031082503</v>
      </c>
      <c r="AH602" s="1">
        <v>36.899972736033199</v>
      </c>
      <c r="AI602">
        <v>19.999992146121201</v>
      </c>
      <c r="AJ602">
        <v>24.750475255093601</v>
      </c>
      <c r="AK602">
        <v>0.5</v>
      </c>
      <c r="AL602">
        <v>0.25790400000000002</v>
      </c>
      <c r="AM602">
        <v>0.47015000000000001</v>
      </c>
      <c r="AN602">
        <v>2759.3948692528902</v>
      </c>
      <c r="AO602" s="1">
        <v>1.21791352559218</v>
      </c>
      <c r="AP602">
        <v>2283.6198419561902</v>
      </c>
      <c r="AQ602" s="1">
        <v>4085.79205536674</v>
      </c>
      <c r="AR602" s="1">
        <v>9107.0203886174404</v>
      </c>
      <c r="AS602" s="1">
        <v>1974.3624991973199</v>
      </c>
      <c r="AT602" s="1">
        <v>1000.51863936823</v>
      </c>
      <c r="AU602">
        <v>18451.313424505901</v>
      </c>
      <c r="AV602" s="1">
        <v>7132.4371686434997</v>
      </c>
      <c r="AW602" s="1">
        <v>0.38021520469999998</v>
      </c>
      <c r="AX602">
        <v>8777.4439220617005</v>
      </c>
      <c r="AY602" s="1">
        <v>0.46790705030000002</v>
      </c>
      <c r="AZ602">
        <v>2273.2662058871001</v>
      </c>
      <c r="BA602">
        <v>0.121183034</v>
      </c>
      <c r="BB602">
        <v>575.80048087420005</v>
      </c>
      <c r="BC602">
        <v>3.0694711E-2</v>
      </c>
      <c r="BD602">
        <v>18758.947777466499</v>
      </c>
      <c r="BE602" s="1">
        <v>0.53123174437032805</v>
      </c>
      <c r="BF602">
        <v>0.26332136347049101</v>
      </c>
      <c r="BG602">
        <v>0.154074181911485</v>
      </c>
      <c r="BH602">
        <v>3.4270151690523297E-2</v>
      </c>
      <c r="BI602">
        <v>1.7102558557172801E-2</v>
      </c>
    </row>
    <row r="603" spans="1:61" x14ac:dyDescent="0.25">
      <c r="A603" t="s">
        <v>1267</v>
      </c>
      <c r="B603" t="s">
        <v>1031</v>
      </c>
      <c r="C603">
        <v>487</v>
      </c>
      <c r="D603">
        <v>6.5966318891170399</v>
      </c>
      <c r="E603">
        <v>3212.5597299999999</v>
      </c>
      <c r="F603">
        <v>3.6090574590589E-3</v>
      </c>
      <c r="G603" t="e">
        <v>#N/A</v>
      </c>
      <c r="H603" t="e">
        <v>#N/A</v>
      </c>
      <c r="I603">
        <v>1.47010205074125E-2</v>
      </c>
      <c r="J603">
        <v>0.95943172763179096</v>
      </c>
      <c r="K603">
        <v>2.0248519557092701E-2</v>
      </c>
      <c r="L603">
        <v>0.99464186639108199</v>
      </c>
      <c r="M603" t="e">
        <v>#N/A</v>
      </c>
      <c r="N603">
        <v>0.173239305897611</v>
      </c>
      <c r="O603">
        <v>59353.990910382003</v>
      </c>
      <c r="P603" s="1">
        <v>0.155378486055777</v>
      </c>
      <c r="Q603">
        <v>0.19123505976095601</v>
      </c>
      <c r="R603">
        <v>0.65338645418326702</v>
      </c>
      <c r="S603">
        <v>30</v>
      </c>
      <c r="T603">
        <v>96575.033333333296</v>
      </c>
      <c r="U603" s="1">
        <v>107.08532433333301</v>
      </c>
      <c r="V603">
        <v>167753.47240002899</v>
      </c>
      <c r="W603" s="1">
        <v>0.73633466164289696</v>
      </c>
      <c r="X603">
        <v>9.0697648742698506E-2</v>
      </c>
      <c r="Y603">
        <v>0.17296768961440401</v>
      </c>
      <c r="Z603">
        <v>0.26366533835710299</v>
      </c>
      <c r="AA603">
        <v>167.75347240002901</v>
      </c>
      <c r="AB603">
        <v>3523.19830641717</v>
      </c>
      <c r="AC603" s="1">
        <v>411.41795984599497</v>
      </c>
      <c r="AD603">
        <v>125805.35827948</v>
      </c>
      <c r="AE603" s="1">
        <v>86</v>
      </c>
      <c r="AF603">
        <v>36795.5</v>
      </c>
      <c r="AG603" s="1">
        <v>62432.836027004902</v>
      </c>
      <c r="AH603" s="1">
        <v>24.499994153327201</v>
      </c>
      <c r="AI603">
        <v>19.999997983993101</v>
      </c>
      <c r="AJ603">
        <v>22.468483139860801</v>
      </c>
      <c r="AK603">
        <v>2.5</v>
      </c>
      <c r="AL603">
        <v>2.317212</v>
      </c>
      <c r="AM603">
        <v>2.4552550000000002</v>
      </c>
      <c r="AN603">
        <v>0</v>
      </c>
      <c r="AO603" s="1">
        <v>0.72489985245509703</v>
      </c>
      <c r="AP603">
        <v>2418.9486027081598</v>
      </c>
      <c r="AQ603" s="1">
        <v>3834.5092217164802</v>
      </c>
      <c r="AR603" s="1">
        <v>10321.707157799699</v>
      </c>
      <c r="AS603" s="1">
        <v>897.12554854194104</v>
      </c>
      <c r="AT603" s="1">
        <v>321.626259692921</v>
      </c>
      <c r="AU603">
        <v>17793.9167904592</v>
      </c>
      <c r="AV603" s="1">
        <v>10641.478467254699</v>
      </c>
      <c r="AW603" s="1">
        <v>0.60791145560000004</v>
      </c>
      <c r="AX603">
        <v>3059.1953561389</v>
      </c>
      <c r="AY603" s="1">
        <v>0.1747614213</v>
      </c>
      <c r="AZ603">
        <v>927.06378952130001</v>
      </c>
      <c r="BA603">
        <v>5.2959999799999997E-2</v>
      </c>
      <c r="BB603">
        <v>2877.2433647866001</v>
      </c>
      <c r="BC603" s="1">
        <v>0.16436712319999999</v>
      </c>
      <c r="BD603">
        <v>17504.9809777015</v>
      </c>
      <c r="BE603" s="1">
        <v>0.56971606762475302</v>
      </c>
      <c r="BF603">
        <v>0.24377753135351601</v>
      </c>
      <c r="BG603">
        <v>0.12239901438655799</v>
      </c>
      <c r="BH603">
        <v>4.1612237524980798E-2</v>
      </c>
      <c r="BI603">
        <v>2.2495149110192101E-2</v>
      </c>
    </row>
    <row r="604" spans="1:61" x14ac:dyDescent="0.25">
      <c r="A604" t="s">
        <v>1450</v>
      </c>
      <c r="B604" t="s">
        <v>823</v>
      </c>
      <c r="C604">
        <v>382</v>
      </c>
      <c r="D604">
        <v>4.9131302827225101</v>
      </c>
      <c r="E604">
        <v>1876.8157679999999</v>
      </c>
      <c r="F604" t="e">
        <v>#N/A</v>
      </c>
      <c r="G604">
        <v>1.0474984519144699E-2</v>
      </c>
      <c r="H604" t="e">
        <v>#N/A</v>
      </c>
      <c r="I604">
        <v>1.23514223184862E-2</v>
      </c>
      <c r="J604">
        <v>0.93925485918132101</v>
      </c>
      <c r="K604">
        <v>3.4615482160557598E-2</v>
      </c>
      <c r="L604">
        <v>0.99849395813655395</v>
      </c>
      <c r="M604" t="e">
        <v>#N/A</v>
      </c>
      <c r="N604">
        <v>0.16291958062758299</v>
      </c>
      <c r="O604">
        <v>57746.496545890303</v>
      </c>
      <c r="P604" s="1">
        <v>0.23566878980891701</v>
      </c>
      <c r="Q604">
        <v>0.19745222929936301</v>
      </c>
      <c r="R604">
        <v>0.56687898089171995</v>
      </c>
      <c r="S604">
        <v>17.5</v>
      </c>
      <c r="T604">
        <v>96058.171428571397</v>
      </c>
      <c r="U604" s="1">
        <v>107.246615314286</v>
      </c>
      <c r="V604">
        <v>350792.27872301202</v>
      </c>
      <c r="W604" s="1">
        <v>0.41426406522945802</v>
      </c>
      <c r="X604">
        <v>0.11115961286838701</v>
      </c>
      <c r="Y604">
        <v>0.47457632190215499</v>
      </c>
      <c r="Z604">
        <v>0.58573593477054198</v>
      </c>
      <c r="AA604">
        <v>350.79227872301198</v>
      </c>
      <c r="AB604">
        <v>7015.8447219524896</v>
      </c>
      <c r="AC604" s="1">
        <v>558.21322895023798</v>
      </c>
      <c r="AD604" s="1">
        <v>272294.31749636203</v>
      </c>
      <c r="AE604" s="1">
        <v>488</v>
      </c>
      <c r="AF604">
        <v>37190</v>
      </c>
      <c r="AG604" s="1">
        <v>61495.070453031301</v>
      </c>
      <c r="AH604" s="1">
        <v>19.9999974395739</v>
      </c>
      <c r="AI604">
        <v>19.999999266701</v>
      </c>
      <c r="AJ604">
        <v>19.999991801534801</v>
      </c>
      <c r="AK604">
        <v>1</v>
      </c>
      <c r="AL604">
        <v>1</v>
      </c>
      <c r="AM604">
        <v>1</v>
      </c>
      <c r="AN604">
        <v>0</v>
      </c>
      <c r="AO604" s="1">
        <v>0.81487462892531703</v>
      </c>
      <c r="AP604">
        <v>2616.5164177158599</v>
      </c>
      <c r="AQ604" s="1">
        <v>4815.8568699748903</v>
      </c>
      <c r="AR604" s="1">
        <v>10082.223584558</v>
      </c>
      <c r="AS604" s="1">
        <v>603.00288355207397</v>
      </c>
      <c r="AT604" s="1">
        <v>667.72388711090605</v>
      </c>
      <c r="AU604">
        <v>18785.323642911699</v>
      </c>
      <c r="AV604" s="1">
        <v>7551.8264296793004</v>
      </c>
      <c r="AW604" s="1">
        <v>0.39950361629999998</v>
      </c>
      <c r="AX604">
        <v>6211.1005175010996</v>
      </c>
      <c r="AY604" s="1">
        <v>0.32857708540000002</v>
      </c>
      <c r="AZ604">
        <v>1238.9331852057001</v>
      </c>
      <c r="BA604" s="1">
        <v>6.5541533900000004E-2</v>
      </c>
      <c r="BB604">
        <v>3901.1638239708</v>
      </c>
      <c r="BC604" s="1">
        <v>0.2063777644</v>
      </c>
      <c r="BD604">
        <v>18903.023956356901</v>
      </c>
      <c r="BE604" s="1">
        <v>0.59418878550977094</v>
      </c>
      <c r="BF604">
        <v>0.230280063086099</v>
      </c>
      <c r="BG604">
        <v>0.112166699707925</v>
      </c>
      <c r="BH604">
        <v>4.55526883468911E-2</v>
      </c>
      <c r="BI604">
        <v>1.7811763349313399E-2</v>
      </c>
    </row>
    <row r="605" spans="1:61" x14ac:dyDescent="0.25">
      <c r="A605" t="s">
        <v>1401</v>
      </c>
      <c r="B605" t="s">
        <v>770</v>
      </c>
      <c r="C605">
        <v>239</v>
      </c>
      <c r="D605">
        <v>3.8252902635983301</v>
      </c>
      <c r="E605">
        <v>914.244373</v>
      </c>
      <c r="F605" t="e">
        <v>#N/A</v>
      </c>
      <c r="G605" t="e">
        <v>#N/A</v>
      </c>
      <c r="H605" t="e">
        <v>#N/A</v>
      </c>
      <c r="I605" t="e">
        <v>#N/A</v>
      </c>
      <c r="J605">
        <v>0.96947689293939199</v>
      </c>
      <c r="K605">
        <v>1.8146832402788499E-2</v>
      </c>
      <c r="L605">
        <v>0.51105785993980002</v>
      </c>
      <c r="M605" t="e">
        <v>#N/A</v>
      </c>
      <c r="N605">
        <v>0.15221192852499699</v>
      </c>
      <c r="O605">
        <v>56740.420856610799</v>
      </c>
      <c r="P605" s="1">
        <v>0.23529411764705899</v>
      </c>
      <c r="Q605">
        <v>0.2</v>
      </c>
      <c r="R605">
        <v>0.56470588235294095</v>
      </c>
      <c r="S605">
        <v>14</v>
      </c>
      <c r="T605">
        <v>91422.571428571406</v>
      </c>
      <c r="U605" s="1">
        <v>65.303169499999996</v>
      </c>
      <c r="V605">
        <v>404431.00435686199</v>
      </c>
      <c r="W605" s="1">
        <v>0.58694645556224601</v>
      </c>
      <c r="X605">
        <v>0.28811695573726998</v>
      </c>
      <c r="Y605">
        <v>0.12493658870048401</v>
      </c>
      <c r="Z605">
        <v>0.41305354443775399</v>
      </c>
      <c r="AA605">
        <v>404.43100435686199</v>
      </c>
      <c r="AB605">
        <v>8396.9256215482292</v>
      </c>
      <c r="AC605" s="1">
        <v>657.63844739572698</v>
      </c>
      <c r="AD605">
        <v>336433.21758438001</v>
      </c>
      <c r="AE605" s="1">
        <v>556</v>
      </c>
      <c r="AF605">
        <v>40267.5</v>
      </c>
      <c r="AG605" s="1">
        <v>85852.186003683193</v>
      </c>
      <c r="AH605" s="1">
        <v>23.299978460942299</v>
      </c>
      <c r="AI605">
        <v>19.999997235312598</v>
      </c>
      <c r="AJ605">
        <v>21.214898326673101</v>
      </c>
      <c r="AK605">
        <v>3.3</v>
      </c>
      <c r="AL605">
        <v>3.3</v>
      </c>
      <c r="AM605">
        <v>3.3</v>
      </c>
      <c r="AN605">
        <v>0</v>
      </c>
      <c r="AO605">
        <v>0.79049131534585404</v>
      </c>
      <c r="AP605">
        <v>2361.8673450670499</v>
      </c>
      <c r="AQ605" s="1">
        <v>3434.62141275876</v>
      </c>
      <c r="AR605" s="1">
        <v>12333.209668002</v>
      </c>
      <c r="AS605" s="1">
        <v>1021.95421442315</v>
      </c>
      <c r="AT605" s="1">
        <v>845.71469383273995</v>
      </c>
      <c r="AU605" s="1">
        <v>19997.367334083701</v>
      </c>
      <c r="AV605" s="1">
        <v>8119.7424496547001</v>
      </c>
      <c r="AW605" s="1">
        <v>0.46124383499999999</v>
      </c>
      <c r="AX605">
        <v>6580.3284328505997</v>
      </c>
      <c r="AY605" s="1">
        <v>0.37379706820000003</v>
      </c>
      <c r="AZ605">
        <v>1465.8541839328</v>
      </c>
      <c r="BA605">
        <v>8.3268183600000004E-2</v>
      </c>
      <c r="BB605">
        <v>1438.0878935911001</v>
      </c>
      <c r="BC605" s="1">
        <v>8.1690913099999998E-2</v>
      </c>
      <c r="BD605">
        <v>17604.012960029198</v>
      </c>
      <c r="BE605" s="1">
        <v>0.51059905080432</v>
      </c>
      <c r="BF605">
        <v>0.27416811732006802</v>
      </c>
      <c r="BG605">
        <v>0.11211987134104601</v>
      </c>
      <c r="BH605">
        <v>4.86229202227648E-2</v>
      </c>
      <c r="BI605">
        <v>5.4490040311800297E-2</v>
      </c>
    </row>
    <row r="606" spans="1:61" x14ac:dyDescent="0.25">
      <c r="A606" t="s">
        <v>1764</v>
      </c>
      <c r="B606" t="s">
        <v>1151</v>
      </c>
      <c r="C606">
        <v>58</v>
      </c>
      <c r="D606">
        <v>11.486474258620699</v>
      </c>
      <c r="E606">
        <v>666.215507</v>
      </c>
      <c r="F606" t="e">
        <v>#N/A</v>
      </c>
      <c r="G606" t="e">
        <v>#N/A</v>
      </c>
      <c r="H606" t="e">
        <v>#N/A</v>
      </c>
      <c r="I606">
        <v>2.1432380165326899E-2</v>
      </c>
      <c r="J606">
        <v>0.95449651802723701</v>
      </c>
      <c r="K606">
        <v>2.1879622097208298E-2</v>
      </c>
      <c r="L606">
        <v>0.51137734232945997</v>
      </c>
      <c r="M606" t="e">
        <v>#N/A</v>
      </c>
      <c r="N606">
        <v>0.13903914844496201</v>
      </c>
      <c r="O606">
        <v>63660.253968254001</v>
      </c>
      <c r="P606" s="1">
        <v>0.230769230769231</v>
      </c>
      <c r="Q606">
        <v>0.115384615384615</v>
      </c>
      <c r="R606">
        <v>0.65384615384615397</v>
      </c>
      <c r="S606">
        <v>8.5</v>
      </c>
      <c r="T606">
        <v>89191.764705882306</v>
      </c>
      <c r="U606" s="1">
        <v>78.378294941176506</v>
      </c>
      <c r="V606">
        <v>303469.65490252402</v>
      </c>
      <c r="W606" s="1">
        <v>0.83512346335144605</v>
      </c>
      <c r="X606">
        <v>0.10534098995534499</v>
      </c>
      <c r="Y606">
        <v>5.9535546693208499E-2</v>
      </c>
      <c r="Z606">
        <v>0.16487653664855401</v>
      </c>
      <c r="AA606">
        <v>303.46965490252398</v>
      </c>
      <c r="AB606">
        <v>8385.5838558258001</v>
      </c>
      <c r="AC606" s="1">
        <v>1046.5037704383501</v>
      </c>
      <c r="AD606">
        <v>201663.01306765701</v>
      </c>
      <c r="AE606" s="1">
        <v>334</v>
      </c>
      <c r="AF606">
        <v>45865</v>
      </c>
      <c r="AG606" s="1">
        <v>69659.832963784196</v>
      </c>
      <c r="AH606" s="1">
        <v>34.849921116056201</v>
      </c>
      <c r="AI606">
        <v>27.001088828093099</v>
      </c>
      <c r="AJ606">
        <v>28.557845449969602</v>
      </c>
      <c r="AK606">
        <v>2</v>
      </c>
      <c r="AL606">
        <v>0.58376399999999995</v>
      </c>
      <c r="AM606">
        <v>1.4769620000000001</v>
      </c>
      <c r="AN606">
        <v>2279.1979983137799</v>
      </c>
      <c r="AO606" s="1">
        <v>1.4419233795633399</v>
      </c>
      <c r="AP606">
        <v>2575.9142529235701</v>
      </c>
      <c r="AQ606" s="1">
        <v>4186.3157502276499</v>
      </c>
      <c r="AR606" s="1">
        <v>11074.271902230001</v>
      </c>
      <c r="AS606" s="1">
        <v>1313.76274013988</v>
      </c>
      <c r="AT606" s="1">
        <v>903.54478944903894</v>
      </c>
      <c r="AU606">
        <v>20053.809434970099</v>
      </c>
      <c r="AV606" s="1">
        <v>8707.8660615386998</v>
      </c>
      <c r="AW606" s="1">
        <v>0.39666494540000002</v>
      </c>
      <c r="AX606">
        <v>10075.3209277551</v>
      </c>
      <c r="AY606" s="1">
        <v>0.4589559138</v>
      </c>
      <c r="AZ606">
        <v>1654.6902561047</v>
      </c>
      <c r="BA606">
        <v>7.5375254399999994E-2</v>
      </c>
      <c r="BB606">
        <v>1514.8215336573001</v>
      </c>
      <c r="BC606" s="1">
        <v>6.9003886400000006E-2</v>
      </c>
      <c r="BD606">
        <v>21952.698779055801</v>
      </c>
      <c r="BE606" s="1">
        <v>0.52562220679623906</v>
      </c>
      <c r="BF606">
        <v>0.22333362658085601</v>
      </c>
      <c r="BG606">
        <v>0.19857284141821299</v>
      </c>
      <c r="BH606">
        <v>3.4683217534333198E-2</v>
      </c>
      <c r="BI606">
        <v>1.7788107670358901E-2</v>
      </c>
    </row>
    <row r="607" spans="1:61" x14ac:dyDescent="0.25">
      <c r="A607" t="s">
        <v>1597</v>
      </c>
      <c r="B607" t="s">
        <v>973</v>
      </c>
      <c r="C607">
        <v>18</v>
      </c>
      <c r="D607">
        <v>149.69737888888901</v>
      </c>
      <c r="E607">
        <v>2694.5528199999999</v>
      </c>
      <c r="F607">
        <v>6.4401069964241706E-2</v>
      </c>
      <c r="G607">
        <v>7.2245812097977896E-2</v>
      </c>
      <c r="H607" t="e">
        <v>#N/A</v>
      </c>
      <c r="I607">
        <v>0.10043329746727001</v>
      </c>
      <c r="J607">
        <v>0.71223727897269495</v>
      </c>
      <c r="K607">
        <v>4.8295969164569297E-2</v>
      </c>
      <c r="L607">
        <v>0.38036754662057598</v>
      </c>
      <c r="M607">
        <v>8.2021720791965694E-2</v>
      </c>
      <c r="N607">
        <v>0.124635742372681</v>
      </c>
      <c r="O607">
        <v>71550.393070150501</v>
      </c>
      <c r="P607" s="1">
        <v>0.260115606936416</v>
      </c>
      <c r="Q607">
        <v>0.20231213872832399</v>
      </c>
      <c r="R607">
        <v>0.53757225433526001</v>
      </c>
      <c r="S607">
        <v>15.1</v>
      </c>
      <c r="T607">
        <v>110333.386754967</v>
      </c>
      <c r="U607" s="1">
        <v>178.447206622517</v>
      </c>
      <c r="V607">
        <v>205831.06253600901</v>
      </c>
      <c r="W607" s="1">
        <v>0.60763504311859495</v>
      </c>
      <c r="X607">
        <v>0.21834287805076599</v>
      </c>
      <c r="Y607">
        <v>0.17402207883064</v>
      </c>
      <c r="Z607">
        <v>0.39236495688140499</v>
      </c>
      <c r="AA607">
        <v>205.831062536009</v>
      </c>
      <c r="AB607">
        <v>6704.6635218678002</v>
      </c>
      <c r="AC607" s="1">
        <v>856.40056222761302</v>
      </c>
      <c r="AD607">
        <v>161936.890638791</v>
      </c>
      <c r="AE607" s="1">
        <v>188</v>
      </c>
      <c r="AF607">
        <v>53999</v>
      </c>
      <c r="AG607" s="1">
        <v>80396.600575894699</v>
      </c>
      <c r="AH607" s="1">
        <v>33.729983622504697</v>
      </c>
      <c r="AI607">
        <v>32.329996628865104</v>
      </c>
      <c r="AJ607">
        <v>32.329988188896102</v>
      </c>
      <c r="AK607">
        <v>2.0299999999999998</v>
      </c>
      <c r="AL607">
        <v>2.0299999999999998</v>
      </c>
      <c r="AM607">
        <v>2.0299999999999998</v>
      </c>
      <c r="AN607">
        <v>0</v>
      </c>
      <c r="AO607">
        <v>0.70588755036669903</v>
      </c>
      <c r="AP607">
        <v>1706.9001564422799</v>
      </c>
      <c r="AQ607" s="1">
        <v>2815.5835297376002</v>
      </c>
      <c r="AR607" s="1">
        <v>7636.2257764165897</v>
      </c>
      <c r="AS607" s="1">
        <v>1125.0246413800101</v>
      </c>
      <c r="AT607">
        <v>672.32113119237397</v>
      </c>
      <c r="AU607">
        <v>13956.0552351689</v>
      </c>
      <c r="AV607" s="1">
        <v>6123.9531735781002</v>
      </c>
      <c r="AW607" s="1">
        <v>0.3646914336</v>
      </c>
      <c r="AX607">
        <v>6273.7451633087003</v>
      </c>
      <c r="AY607" s="1">
        <v>0.37361179169999997</v>
      </c>
      <c r="AZ607">
        <v>3761.3062559875002</v>
      </c>
      <c r="BA607">
        <v>0.22399194310000001</v>
      </c>
      <c r="BB607">
        <v>633.14518128869997</v>
      </c>
      <c r="BC607" s="1">
        <v>3.7704831699999997E-2</v>
      </c>
      <c r="BD607">
        <v>16792.149774163001</v>
      </c>
      <c r="BE607" s="1">
        <v>0.51967334425487699</v>
      </c>
      <c r="BF607">
        <v>0.21052755143486199</v>
      </c>
      <c r="BG607">
        <v>0.22751493177672599</v>
      </c>
      <c r="BH607">
        <v>3.3185572088976899E-2</v>
      </c>
      <c r="BI607">
        <v>9.0986004445569296E-3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607"/>
  <sheetViews>
    <sheetView workbookViewId="0"/>
  </sheetViews>
  <sheetFormatPr defaultRowHeight="15" x14ac:dyDescent="0.25"/>
  <cols>
    <col min="1" max="1" width="39.28515625" bestFit="1" customWidth="1"/>
    <col min="2" max="2" width="7" customWidth="1"/>
    <col min="3" max="4" width="7" bestFit="1" customWidth="1"/>
    <col min="5" max="5" width="7" customWidth="1"/>
    <col min="6" max="15" width="7" bestFit="1" customWidth="1"/>
    <col min="17" max="20" width="7" bestFit="1" customWidth="1"/>
    <col min="21" max="21" width="10.140625" bestFit="1" customWidth="1"/>
    <col min="22" max="22" width="7" bestFit="1" customWidth="1"/>
    <col min="23" max="23" width="10.140625" bestFit="1" customWidth="1"/>
    <col min="24" max="28" width="7" bestFit="1" customWidth="1"/>
    <col min="30" max="30" width="8.140625" bestFit="1" customWidth="1"/>
    <col min="31" max="31" width="10.140625" bestFit="1" customWidth="1"/>
    <col min="32" max="32" width="3.7109375" bestFit="1" customWidth="1"/>
    <col min="34" max="34" width="10.140625" bestFit="1" customWidth="1"/>
    <col min="35" max="35" width="7" bestFit="1" customWidth="1"/>
    <col min="36" max="37" width="6" bestFit="1" customWidth="1"/>
    <col min="38" max="40" width="5" bestFit="1" customWidth="1"/>
    <col min="41" max="41" width="8.140625" bestFit="1" customWidth="1"/>
    <col min="42" max="42" width="7" bestFit="1" customWidth="1"/>
    <col min="43" max="44" width="8.140625" bestFit="1" customWidth="1"/>
    <col min="46" max="47" width="8.140625" bestFit="1" customWidth="1"/>
    <col min="50" max="50" width="7" bestFit="1" customWidth="1"/>
    <col min="52" max="52" width="7" bestFit="1" customWidth="1"/>
    <col min="53" max="53" width="8.140625" bestFit="1" customWidth="1"/>
    <col min="54" max="54" width="7" bestFit="1" customWidth="1"/>
    <col min="55" max="55" width="8.140625" bestFit="1" customWidth="1"/>
    <col min="56" max="56" width="7" bestFit="1" customWidth="1"/>
    <col min="58" max="62" width="7" bestFit="1" customWidth="1"/>
  </cols>
  <sheetData>
    <row r="1" spans="1:62" ht="180" x14ac:dyDescent="0.25">
      <c r="A1" t="s">
        <v>0</v>
      </c>
      <c r="B1" t="s">
        <v>1</v>
      </c>
      <c r="C1" s="2" t="s">
        <v>1845</v>
      </c>
      <c r="D1" s="2" t="s">
        <v>1846</v>
      </c>
      <c r="E1" s="2" t="s">
        <v>1847</v>
      </c>
      <c r="F1" s="2" t="s">
        <v>1848</v>
      </c>
      <c r="G1" s="2" t="s">
        <v>1849</v>
      </c>
      <c r="H1" s="2" t="s">
        <v>1850</v>
      </c>
      <c r="I1" s="2" t="s">
        <v>1851</v>
      </c>
      <c r="J1" s="2" t="s">
        <v>1852</v>
      </c>
      <c r="K1" s="2" t="s">
        <v>1853</v>
      </c>
      <c r="L1" s="2" t="s">
        <v>1854</v>
      </c>
      <c r="M1" s="2" t="s">
        <v>1855</v>
      </c>
      <c r="N1" s="2" t="s">
        <v>1856</v>
      </c>
      <c r="O1" s="2" t="s">
        <v>1857</v>
      </c>
      <c r="P1" s="2" t="s">
        <v>1858</v>
      </c>
      <c r="Q1" s="2" t="s">
        <v>1859</v>
      </c>
      <c r="R1" s="2" t="s">
        <v>1860</v>
      </c>
      <c r="S1" s="2" t="s">
        <v>1861</v>
      </c>
      <c r="T1" s="2" t="s">
        <v>1862</v>
      </c>
      <c r="U1" s="2" t="s">
        <v>1863</v>
      </c>
      <c r="V1" s="2" t="s">
        <v>1864</v>
      </c>
      <c r="W1" s="2" t="s">
        <v>1865</v>
      </c>
      <c r="X1" s="2" t="s">
        <v>1866</v>
      </c>
      <c r="Y1" s="2" t="s">
        <v>1867</v>
      </c>
      <c r="Z1" s="2" t="s">
        <v>1868</v>
      </c>
      <c r="AA1" s="2" t="s">
        <v>1869</v>
      </c>
      <c r="AB1" s="2" t="s">
        <v>1870</v>
      </c>
      <c r="AC1" s="2" t="s">
        <v>1871</v>
      </c>
      <c r="AD1" s="2" t="s">
        <v>1872</v>
      </c>
      <c r="AE1" s="2" t="s">
        <v>1873</v>
      </c>
      <c r="AF1" s="2" t="s">
        <v>1874</v>
      </c>
      <c r="AG1" s="2" t="s">
        <v>1875</v>
      </c>
      <c r="AH1" s="2" t="s">
        <v>1876</v>
      </c>
      <c r="AI1" s="2" t="s">
        <v>1877</v>
      </c>
      <c r="AJ1" s="2" t="s">
        <v>1878</v>
      </c>
      <c r="AK1" s="2" t="s">
        <v>1879</v>
      </c>
      <c r="AL1" s="2" t="s">
        <v>1880</v>
      </c>
      <c r="AM1" s="2" t="s">
        <v>1881</v>
      </c>
      <c r="AN1" s="2" t="s">
        <v>1882</v>
      </c>
      <c r="AO1" s="2" t="s">
        <v>1883</v>
      </c>
      <c r="AP1" s="2" t="s">
        <v>1884</v>
      </c>
      <c r="AQ1" s="2" t="s">
        <v>1885</v>
      </c>
      <c r="AR1" s="2" t="s">
        <v>1886</v>
      </c>
      <c r="AS1" s="2" t="s">
        <v>1887</v>
      </c>
      <c r="AT1" s="2" t="s">
        <v>1888</v>
      </c>
      <c r="AU1" s="2" t="s">
        <v>1889</v>
      </c>
      <c r="AV1" s="2" t="s">
        <v>1890</v>
      </c>
      <c r="AW1" s="2" t="s">
        <v>1891</v>
      </c>
      <c r="AX1" s="2" t="s">
        <v>1892</v>
      </c>
      <c r="AY1" s="2" t="s">
        <v>1893</v>
      </c>
      <c r="AZ1" s="2" t="s">
        <v>1894</v>
      </c>
      <c r="BA1" s="2" t="s">
        <v>1895</v>
      </c>
      <c r="BB1" s="2" t="s">
        <v>1896</v>
      </c>
      <c r="BC1" s="2" t="s">
        <v>1897</v>
      </c>
      <c r="BD1" s="2" t="s">
        <v>1898</v>
      </c>
      <c r="BE1" s="2" t="s">
        <v>1899</v>
      </c>
      <c r="BF1" s="2" t="s">
        <v>1900</v>
      </c>
      <c r="BG1" s="2" t="s">
        <v>1901</v>
      </c>
      <c r="BH1" s="2" t="s">
        <v>1902</v>
      </c>
      <c r="BI1" s="2" t="s">
        <v>1903</v>
      </c>
      <c r="BJ1" s="2"/>
    </row>
    <row r="2" spans="1:62" x14ac:dyDescent="0.25">
      <c r="A2" t="s">
        <v>1556</v>
      </c>
      <c r="B2" t="s">
        <v>932</v>
      </c>
      <c r="C2">
        <v>135.1</v>
      </c>
      <c r="D2">
        <v>10.4703888370297</v>
      </c>
      <c r="E2">
        <v>1008.05452295</v>
      </c>
      <c r="F2" t="e">
        <v>#N/A</v>
      </c>
      <c r="G2">
        <v>8.9882478659121905E-3</v>
      </c>
      <c r="H2" t="e">
        <v>#N/A</v>
      </c>
      <c r="I2">
        <v>1.59621640409322E-2</v>
      </c>
      <c r="J2">
        <v>0.955802995310713</v>
      </c>
      <c r="K2">
        <v>2.6170463381298199E-2</v>
      </c>
      <c r="L2">
        <v>0.99862140946877598</v>
      </c>
      <c r="M2" t="e">
        <v>#N/A</v>
      </c>
      <c r="N2">
        <v>0.188164084659842</v>
      </c>
      <c r="O2">
        <v>62945.292020781999</v>
      </c>
      <c r="P2" s="1">
        <v>0.255661180795416</v>
      </c>
      <c r="Q2">
        <v>0.157029556963348</v>
      </c>
      <c r="R2">
        <v>0.58730926224123603</v>
      </c>
      <c r="S2">
        <v>12.0179075260796</v>
      </c>
      <c r="T2">
        <v>90078.716181440701</v>
      </c>
      <c r="U2" s="1">
        <v>96.376850043526304</v>
      </c>
      <c r="V2">
        <v>227306.331436762</v>
      </c>
      <c r="W2" s="1">
        <v>0.60245520616255599</v>
      </c>
      <c r="X2">
        <v>7.92007428938966E-2</v>
      </c>
      <c r="Y2">
        <v>0.31834405094354701</v>
      </c>
      <c r="Z2">
        <v>0.39754479383744401</v>
      </c>
      <c r="AA2">
        <v>227.30633143676201</v>
      </c>
      <c r="AB2">
        <v>4704.2377094073199</v>
      </c>
      <c r="AC2" s="1">
        <v>384.11456839344601</v>
      </c>
      <c r="AD2">
        <v>156747.04165565799</v>
      </c>
      <c r="AE2" s="1" t="e">
        <v>#N/A</v>
      </c>
      <c r="AF2">
        <v>38848.830735596799</v>
      </c>
      <c r="AG2" s="1">
        <v>58551.616536474103</v>
      </c>
      <c r="AH2" s="1">
        <v>22.611186524920999</v>
      </c>
      <c r="AI2">
        <v>20.088358081965399</v>
      </c>
      <c r="AJ2">
        <v>20.701914285576901</v>
      </c>
      <c r="AK2">
        <v>0.73785384582753599</v>
      </c>
      <c r="AL2">
        <v>0.68399015173836097</v>
      </c>
      <c r="AM2">
        <v>0.71377253785138794</v>
      </c>
      <c r="AN2">
        <v>0</v>
      </c>
      <c r="AO2" s="1">
        <v>0.74295008885448</v>
      </c>
      <c r="AP2">
        <v>2510.4236734083102</v>
      </c>
      <c r="AQ2" s="1">
        <v>4854.2175443844599</v>
      </c>
      <c r="AR2" s="1">
        <v>11050.360341027401</v>
      </c>
      <c r="AS2" s="1">
        <v>948.28811015355598</v>
      </c>
      <c r="AT2">
        <v>582.78696650333802</v>
      </c>
      <c r="AU2">
        <v>19946.0766354771</v>
      </c>
      <c r="AV2" s="1">
        <v>12191.401393208</v>
      </c>
      <c r="AW2" s="1">
        <v>0.59213097079131005</v>
      </c>
      <c r="AX2">
        <v>4227.8966455690797</v>
      </c>
      <c r="AY2" s="1">
        <v>0.206754071456728</v>
      </c>
      <c r="AZ2">
        <v>1347.5744595936501</v>
      </c>
      <c r="BA2">
        <v>6.25260050342826E-2</v>
      </c>
      <c r="BB2">
        <v>2879.4510902911302</v>
      </c>
      <c r="BC2" s="1">
        <v>0.13858895271550301</v>
      </c>
      <c r="BD2">
        <v>20646.3235886619</v>
      </c>
      <c r="BE2" s="1">
        <v>0.54377296781449402</v>
      </c>
      <c r="BF2">
        <v>0.244812202127795</v>
      </c>
      <c r="BG2">
        <v>0.142964673536769</v>
      </c>
      <c r="BH2">
        <v>4.6058011096515798E-2</v>
      </c>
      <c r="BI2">
        <v>2.2392145424425899E-2</v>
      </c>
    </row>
    <row r="3" spans="1:62" x14ac:dyDescent="0.25">
      <c r="A3" t="s">
        <v>1269</v>
      </c>
      <c r="B3" t="s">
        <v>629</v>
      </c>
      <c r="C3">
        <v>43.85</v>
      </c>
      <c r="D3">
        <v>304.29054135771702</v>
      </c>
      <c r="E3">
        <v>12204.001418899999</v>
      </c>
      <c r="F3">
        <v>2.1357014199978101E-2</v>
      </c>
      <c r="G3">
        <v>0.44415272869475297</v>
      </c>
      <c r="H3">
        <v>1.9209094084539E-3</v>
      </c>
      <c r="I3">
        <v>0.17402995512538</v>
      </c>
      <c r="J3">
        <v>0.270250787350101</v>
      </c>
      <c r="K3">
        <v>8.8802577149803497E-2</v>
      </c>
      <c r="L3">
        <v>0.93760133226765396</v>
      </c>
      <c r="M3">
        <v>0.130818348109182</v>
      </c>
      <c r="N3">
        <v>0.209779424461323</v>
      </c>
      <c r="O3">
        <v>74347.366569415593</v>
      </c>
      <c r="P3" s="1">
        <v>0.288793083357827</v>
      </c>
      <c r="Q3">
        <v>0.17837300293302399</v>
      </c>
      <c r="R3">
        <v>0.53283391370915001</v>
      </c>
      <c r="S3">
        <v>243.29813779925499</v>
      </c>
      <c r="T3">
        <v>106839.899799376</v>
      </c>
      <c r="U3" s="1">
        <v>103.458898551068</v>
      </c>
      <c r="V3">
        <v>250848.25410286899</v>
      </c>
      <c r="W3" s="1">
        <v>0.66289330567235005</v>
      </c>
      <c r="X3">
        <v>0.27213643408074301</v>
      </c>
      <c r="Y3">
        <v>6.4970260246907205E-2</v>
      </c>
      <c r="Z3">
        <v>0.33710669432765</v>
      </c>
      <c r="AA3">
        <v>250.84825410286899</v>
      </c>
      <c r="AB3">
        <v>9101.6099218064301</v>
      </c>
      <c r="AC3" s="1">
        <v>705.21180333292102</v>
      </c>
      <c r="AD3">
        <v>107594.542621095</v>
      </c>
      <c r="AE3" s="1" t="e">
        <v>#N/A</v>
      </c>
      <c r="AF3">
        <v>37896.440790942201</v>
      </c>
      <c r="AG3" s="1">
        <v>59536.711728930299</v>
      </c>
      <c r="AH3" s="1">
        <v>68.307653990198403</v>
      </c>
      <c r="AI3">
        <v>29.7430872591008</v>
      </c>
      <c r="AJ3">
        <v>44.290023312421503</v>
      </c>
      <c r="AK3">
        <v>2.3620642690731701</v>
      </c>
      <c r="AL3">
        <v>1.57865902350085</v>
      </c>
      <c r="AM3">
        <v>1.98408934299294</v>
      </c>
      <c r="AN3">
        <v>29.968362420344999</v>
      </c>
      <c r="AO3" s="1">
        <v>1.06061409933689</v>
      </c>
      <c r="AP3">
        <v>3093.7061125320001</v>
      </c>
      <c r="AQ3" s="1">
        <v>4527.0206170608499</v>
      </c>
      <c r="AR3" s="1">
        <v>11046.967339966601</v>
      </c>
      <c r="AS3" s="1">
        <v>1829.86320346668</v>
      </c>
      <c r="AT3" s="1">
        <v>877.909785056857</v>
      </c>
      <c r="AU3">
        <v>21375.467058082901</v>
      </c>
      <c r="AV3" s="1">
        <v>8371.8482270824297</v>
      </c>
      <c r="AW3" s="1">
        <v>0.40499034972009601</v>
      </c>
      <c r="AX3">
        <v>8267.9686406717101</v>
      </c>
      <c r="AY3" s="1">
        <v>0.38708707821861299</v>
      </c>
      <c r="AZ3">
        <v>1303.6567328221699</v>
      </c>
      <c r="BA3">
        <v>6.2960106849171596E-2</v>
      </c>
      <c r="BB3">
        <v>3106.2333900889698</v>
      </c>
      <c r="BC3" s="1">
        <v>0.14496246522223499</v>
      </c>
      <c r="BD3">
        <v>21049.706990665301</v>
      </c>
      <c r="BE3" s="1">
        <v>0.57297692735776995</v>
      </c>
      <c r="BF3">
        <v>0.222428165588062</v>
      </c>
      <c r="BG3">
        <v>0.157374707813623</v>
      </c>
      <c r="BH3">
        <v>3.5126042491438698E-2</v>
      </c>
      <c r="BI3">
        <v>1.2094156749105901E-2</v>
      </c>
    </row>
    <row r="4" spans="1:62" x14ac:dyDescent="0.25">
      <c r="A4" t="s">
        <v>1272</v>
      </c>
      <c r="B4" t="s">
        <v>632</v>
      </c>
      <c r="C4">
        <v>15.5</v>
      </c>
      <c r="D4">
        <v>258.991352655475</v>
      </c>
      <c r="E4">
        <v>2789.0229957500001</v>
      </c>
      <c r="F4">
        <v>5.8284226596674003E-3</v>
      </c>
      <c r="G4">
        <v>0.20037921836953901</v>
      </c>
      <c r="H4">
        <v>2.1777494143642401E-3</v>
      </c>
      <c r="I4">
        <v>0.126336710958175</v>
      </c>
      <c r="J4">
        <v>0.51994131970614899</v>
      </c>
      <c r="K4">
        <v>0.147225475428129</v>
      </c>
      <c r="L4">
        <v>0.98478957031356595</v>
      </c>
      <c r="M4">
        <v>6.5224612278934099E-2</v>
      </c>
      <c r="N4">
        <v>0.209367133560076</v>
      </c>
      <c r="O4">
        <v>65500.235445178798</v>
      </c>
      <c r="P4" s="1">
        <v>0.256641337528004</v>
      </c>
      <c r="Q4">
        <v>0.167341237985594</v>
      </c>
      <c r="R4">
        <v>0.57601742448640203</v>
      </c>
      <c r="S4">
        <v>31.905320900317101</v>
      </c>
      <c r="T4">
        <v>95698.424467845398</v>
      </c>
      <c r="U4" s="1">
        <v>111.771266905437</v>
      </c>
      <c r="V4">
        <v>167161.03442332099</v>
      </c>
      <c r="W4" s="1">
        <v>0.69370105007459404</v>
      </c>
      <c r="X4">
        <v>0.22449738134073999</v>
      </c>
      <c r="Y4">
        <v>8.1801568584665599E-2</v>
      </c>
      <c r="Z4">
        <v>0.30629894992540502</v>
      </c>
      <c r="AA4">
        <v>167.16103442332101</v>
      </c>
      <c r="AB4">
        <v>5068.5057891387596</v>
      </c>
      <c r="AC4" s="1">
        <v>561.68796237505899</v>
      </c>
      <c r="AD4">
        <v>94045.126618601498</v>
      </c>
      <c r="AE4" s="1" t="e">
        <v>#N/A</v>
      </c>
      <c r="AF4">
        <v>34327.208877447403</v>
      </c>
      <c r="AG4" s="1">
        <v>49267.881454557799</v>
      </c>
      <c r="AH4" s="1">
        <v>49.0152068332266</v>
      </c>
      <c r="AI4">
        <v>27.536018035062298</v>
      </c>
      <c r="AJ4">
        <v>34.164838112067699</v>
      </c>
      <c r="AK4">
        <v>2.1471946834339799</v>
      </c>
      <c r="AL4">
        <v>1.5382860998545</v>
      </c>
      <c r="AM4">
        <v>1.9056595755328101</v>
      </c>
      <c r="AN4">
        <v>0.562422218242838</v>
      </c>
      <c r="AO4" s="1">
        <v>0.98297507629856695</v>
      </c>
      <c r="AP4">
        <v>2361.71326627184</v>
      </c>
      <c r="AQ4" s="1">
        <v>3926.2307654639199</v>
      </c>
      <c r="AR4" s="1">
        <v>10008.406706411401</v>
      </c>
      <c r="AS4" s="1">
        <v>1335.5933173287799</v>
      </c>
      <c r="AT4">
        <v>621.48709176701698</v>
      </c>
      <c r="AU4">
        <v>18253.431147243002</v>
      </c>
      <c r="AV4" s="1">
        <v>10945.542075130899</v>
      </c>
      <c r="AW4" s="1">
        <v>0.574490084707447</v>
      </c>
      <c r="AX4">
        <v>4326.6832697383297</v>
      </c>
      <c r="AY4" s="1">
        <v>0.224686284907432</v>
      </c>
      <c r="AZ4">
        <v>986.74350895048201</v>
      </c>
      <c r="BA4">
        <v>5.1201349133891502E-2</v>
      </c>
      <c r="BB4">
        <v>2896.7422490673698</v>
      </c>
      <c r="BC4" s="1">
        <v>0.14962228127623201</v>
      </c>
      <c r="BD4">
        <v>19155.7111028871</v>
      </c>
      <c r="BE4" s="1">
        <v>0.55467332202790898</v>
      </c>
      <c r="BF4">
        <v>0.233962883682796</v>
      </c>
      <c r="BG4">
        <v>0.17184392749906299</v>
      </c>
      <c r="BH4">
        <v>2.8122997141462699E-2</v>
      </c>
      <c r="BI4">
        <v>1.13968696487695E-2</v>
      </c>
    </row>
    <row r="5" spans="1:62" x14ac:dyDescent="0.25">
      <c r="A5" t="s">
        <v>1282</v>
      </c>
      <c r="B5" t="s">
        <v>643</v>
      </c>
      <c r="C5">
        <v>71.650000000000006</v>
      </c>
      <c r="D5">
        <v>41.679361887035803</v>
      </c>
      <c r="E5">
        <v>2169.5964297999999</v>
      </c>
      <c r="F5">
        <v>1.3788113073936899E-2</v>
      </c>
      <c r="G5">
        <v>1.79816360346194E-2</v>
      </c>
      <c r="H5" t="e">
        <v>#N/A</v>
      </c>
      <c r="I5">
        <v>3.8899308750810997E-2</v>
      </c>
      <c r="J5">
        <v>0.88126202225247896</v>
      </c>
      <c r="K5">
        <v>5.0415908440519401E-2</v>
      </c>
      <c r="L5">
        <v>0.63492629280750601</v>
      </c>
      <c r="M5">
        <v>1.3585960193106299E-2</v>
      </c>
      <c r="N5">
        <v>0.173558062525071</v>
      </c>
      <c r="O5">
        <v>64481.817759346697</v>
      </c>
      <c r="P5" s="1">
        <v>0.19405173180523699</v>
      </c>
      <c r="Q5">
        <v>0.14256319555205299</v>
      </c>
      <c r="R5">
        <v>0.66338507264270996</v>
      </c>
      <c r="S5">
        <v>19.182615481788002</v>
      </c>
      <c r="T5">
        <v>90930.044338434702</v>
      </c>
      <c r="U5" s="1">
        <v>126.178384763259</v>
      </c>
      <c r="V5">
        <v>254819.90632283801</v>
      </c>
      <c r="W5" s="1">
        <v>0.80630701780346603</v>
      </c>
      <c r="X5">
        <v>0.12492031554602601</v>
      </c>
      <c r="Y5">
        <v>6.8772666650507394E-2</v>
      </c>
      <c r="Z5">
        <v>0.193692982196534</v>
      </c>
      <c r="AA5">
        <v>254.81990632283799</v>
      </c>
      <c r="AB5">
        <v>6445.8422119035104</v>
      </c>
      <c r="AC5" s="1">
        <v>744.91718312284604</v>
      </c>
      <c r="AD5">
        <v>182587.658850529</v>
      </c>
      <c r="AE5" s="1" t="e">
        <v>#N/A</v>
      </c>
      <c r="AF5">
        <v>43540.4205853085</v>
      </c>
      <c r="AG5" s="1">
        <v>70656.249816175201</v>
      </c>
      <c r="AH5" s="1">
        <v>40.0523985616705</v>
      </c>
      <c r="AI5">
        <v>23.468880524768299</v>
      </c>
      <c r="AJ5">
        <v>27.1616195855709</v>
      </c>
      <c r="AK5">
        <v>1.9081328535476201</v>
      </c>
      <c r="AL5">
        <v>1.3377440179861699</v>
      </c>
      <c r="AM5">
        <v>1.6553142841183499</v>
      </c>
      <c r="AN5">
        <v>1078.18070811245</v>
      </c>
      <c r="AO5" s="1">
        <v>1.0572291800334901</v>
      </c>
      <c r="AP5">
        <v>1879.7953653878201</v>
      </c>
      <c r="AQ5" s="1">
        <v>2700.42661207738</v>
      </c>
      <c r="AR5" s="1">
        <v>8643.19455380402</v>
      </c>
      <c r="AS5" s="1">
        <v>1018.30466793479</v>
      </c>
      <c r="AT5">
        <v>538.56646054110297</v>
      </c>
      <c r="AU5">
        <v>14780.2876597451</v>
      </c>
      <c r="AV5" s="1">
        <v>6742.9705350969798</v>
      </c>
      <c r="AW5" s="1">
        <v>0.43337152863343997</v>
      </c>
      <c r="AX5">
        <v>6679.6998818223501</v>
      </c>
      <c r="AY5" s="1">
        <v>0.41969528205023798</v>
      </c>
      <c r="AZ5">
        <v>1114.9836740595899</v>
      </c>
      <c r="BA5">
        <v>7.0354807642690406E-2</v>
      </c>
      <c r="BB5">
        <v>1225.24251834085</v>
      </c>
      <c r="BC5" s="1">
        <v>7.6578381687760502E-2</v>
      </c>
      <c r="BD5">
        <v>15762.8966093198</v>
      </c>
      <c r="BE5" s="1">
        <v>0.560755864814516</v>
      </c>
      <c r="BF5">
        <v>0.236291734410389</v>
      </c>
      <c r="BG5">
        <v>0.145450936400459</v>
      </c>
      <c r="BH5">
        <v>3.6801579544681301E-2</v>
      </c>
      <c r="BI5">
        <v>2.06998848299552E-2</v>
      </c>
    </row>
    <row r="6" spans="1:62" x14ac:dyDescent="0.25">
      <c r="A6" t="s">
        <v>1283</v>
      </c>
      <c r="B6" t="s">
        <v>644</v>
      </c>
      <c r="C6">
        <v>30.8</v>
      </c>
      <c r="D6">
        <v>162.39321471312201</v>
      </c>
      <c r="E6">
        <v>2704.2673576500001</v>
      </c>
      <c r="F6">
        <v>5.57278080491907E-3</v>
      </c>
      <c r="G6">
        <v>0.230379717697481</v>
      </c>
      <c r="H6">
        <v>2.5194428505094998E-3</v>
      </c>
      <c r="I6">
        <v>0.113987712617402</v>
      </c>
      <c r="J6">
        <v>0.50858679492969505</v>
      </c>
      <c r="K6">
        <v>0.141325611526049</v>
      </c>
      <c r="L6">
        <v>0.99260950230907896</v>
      </c>
      <c r="M6">
        <v>3.8583066734645899E-2</v>
      </c>
      <c r="N6">
        <v>0.201191177192068</v>
      </c>
      <c r="O6">
        <v>65106.620736967197</v>
      </c>
      <c r="P6" s="1">
        <v>0.23345711542018099</v>
      </c>
      <c r="Q6">
        <v>0.18451255423149199</v>
      </c>
      <c r="R6">
        <v>0.58203033034832696</v>
      </c>
      <c r="S6">
        <v>33.409970036025697</v>
      </c>
      <c r="T6">
        <v>97635.599949991796</v>
      </c>
      <c r="U6" s="1">
        <v>108.472920203954</v>
      </c>
      <c r="V6">
        <v>196210.17518811201</v>
      </c>
      <c r="W6" s="1">
        <v>0.67036725911844597</v>
      </c>
      <c r="X6">
        <v>0.22651448897391299</v>
      </c>
      <c r="Y6">
        <v>0.103118251907641</v>
      </c>
      <c r="Z6">
        <v>0.32963274088155398</v>
      </c>
      <c r="AA6">
        <v>196.210175188112</v>
      </c>
      <c r="AB6">
        <v>5993.2901989706497</v>
      </c>
      <c r="AC6" s="1">
        <v>637.80354025307599</v>
      </c>
      <c r="AD6">
        <v>109650.43503350401</v>
      </c>
      <c r="AE6" s="1" t="e">
        <v>#N/A</v>
      </c>
      <c r="AF6">
        <v>34367.044909901</v>
      </c>
      <c r="AG6" s="1">
        <v>51316.8054048665</v>
      </c>
      <c r="AH6" s="1">
        <v>46.6535683345409</v>
      </c>
      <c r="AI6">
        <v>28.254326613067501</v>
      </c>
      <c r="AJ6">
        <v>33.260717002813202</v>
      </c>
      <c r="AK6">
        <v>2.2708040785883701</v>
      </c>
      <c r="AL6">
        <v>1.5870068373955699</v>
      </c>
      <c r="AM6">
        <v>1.9024756384334101</v>
      </c>
      <c r="AN6">
        <v>300.91262119406201</v>
      </c>
      <c r="AO6" s="1">
        <v>1.0672252362054799</v>
      </c>
      <c r="AP6">
        <v>2544.1336140590502</v>
      </c>
      <c r="AQ6" s="1">
        <v>4002.9595117055901</v>
      </c>
      <c r="AR6" s="1">
        <v>10281.851136073499</v>
      </c>
      <c r="AS6" s="1">
        <v>1355.62093190583</v>
      </c>
      <c r="AT6">
        <v>653.47254664038098</v>
      </c>
      <c r="AU6">
        <v>18838.037740384301</v>
      </c>
      <c r="AV6" s="1">
        <v>10593.5339585164</v>
      </c>
      <c r="AW6" s="1">
        <v>0.53777837356292502</v>
      </c>
      <c r="AX6">
        <v>5368.3162257332597</v>
      </c>
      <c r="AY6" s="1">
        <v>0.27054218451756901</v>
      </c>
      <c r="AZ6">
        <v>997.71095573001503</v>
      </c>
      <c r="BA6">
        <v>5.0562610036879597E-2</v>
      </c>
      <c r="BB6">
        <v>2819.0660517382598</v>
      </c>
      <c r="BC6" s="1">
        <v>0.14111683192015401</v>
      </c>
      <c r="BD6">
        <v>19778.6271917179</v>
      </c>
      <c r="BE6" s="1">
        <v>0.55002086320150001</v>
      </c>
      <c r="BF6">
        <v>0.23384930262131601</v>
      </c>
      <c r="BG6">
        <v>0.168559534161456</v>
      </c>
      <c r="BH6">
        <v>3.2594785405256503E-2</v>
      </c>
      <c r="BI6">
        <v>1.49755146104717E-2</v>
      </c>
    </row>
    <row r="7" spans="1:62" x14ac:dyDescent="0.25">
      <c r="A7" t="s">
        <v>1844</v>
      </c>
      <c r="B7" t="s">
        <v>645</v>
      </c>
      <c r="C7">
        <v>45.35</v>
      </c>
      <c r="D7">
        <v>60.970029898907001</v>
      </c>
      <c r="E7">
        <v>1953.9465406500001</v>
      </c>
      <c r="F7">
        <v>2.0206254527663298E-2</v>
      </c>
      <c r="G7">
        <v>6.0096890521264601E-2</v>
      </c>
      <c r="H7" t="e">
        <v>#N/A</v>
      </c>
      <c r="I7">
        <v>6.4365240773060994E-2</v>
      </c>
      <c r="J7">
        <v>0.79848397838682506</v>
      </c>
      <c r="K7">
        <v>6.2768978289047303E-2</v>
      </c>
      <c r="L7">
        <v>0.50706284522678202</v>
      </c>
      <c r="M7">
        <v>3.4968951727325899E-2</v>
      </c>
      <c r="N7">
        <v>0.150580751160096</v>
      </c>
      <c r="O7">
        <v>69542.646214560606</v>
      </c>
      <c r="P7" s="1">
        <v>0.17532536823348699</v>
      </c>
      <c r="Q7">
        <v>0.14990182760170301</v>
      </c>
      <c r="R7">
        <v>0.67477280416481</v>
      </c>
      <c r="S7">
        <v>16.973903598198699</v>
      </c>
      <c r="T7">
        <v>93506.599771075606</v>
      </c>
      <c r="U7" s="1">
        <v>141.56535106840099</v>
      </c>
      <c r="V7">
        <v>330441.29694316699</v>
      </c>
      <c r="W7" s="1">
        <v>0.724248659402151</v>
      </c>
      <c r="X7">
        <v>0.22149744837924201</v>
      </c>
      <c r="Y7">
        <v>5.4253892218607602E-2</v>
      </c>
      <c r="Z7">
        <v>0.275751340597849</v>
      </c>
      <c r="AA7">
        <v>330.441296943167</v>
      </c>
      <c r="AB7">
        <v>9997.7760617245203</v>
      </c>
      <c r="AC7" s="1">
        <v>937.44529693768402</v>
      </c>
      <c r="AD7">
        <v>233847.891207148</v>
      </c>
      <c r="AE7" s="1" t="e">
        <v>#N/A</v>
      </c>
      <c r="AF7">
        <v>42726.224734946198</v>
      </c>
      <c r="AG7" s="1">
        <v>76172.973168647193</v>
      </c>
      <c r="AH7" s="1">
        <v>56.195764832408301</v>
      </c>
      <c r="AI7">
        <v>27.387322866578799</v>
      </c>
      <c r="AJ7">
        <v>32.554259208820298</v>
      </c>
      <c r="AK7">
        <v>1.4841317387437101</v>
      </c>
      <c r="AL7">
        <v>0.989671229293549</v>
      </c>
      <c r="AM7">
        <v>1.24917825726095</v>
      </c>
      <c r="AN7">
        <v>506.787410197307</v>
      </c>
      <c r="AO7" s="1">
        <v>0.98166734530619704</v>
      </c>
      <c r="AP7">
        <v>2002.5531528607401</v>
      </c>
      <c r="AQ7" s="1">
        <v>2939.6672089038898</v>
      </c>
      <c r="AR7" s="1">
        <v>9373.3105225628897</v>
      </c>
      <c r="AS7" s="1">
        <v>1001.12471211688</v>
      </c>
      <c r="AT7">
        <v>468.76315392707897</v>
      </c>
      <c r="AU7">
        <v>15785.4187503715</v>
      </c>
      <c r="AV7" s="1">
        <v>5242.2385103973902</v>
      </c>
      <c r="AW7" s="1">
        <v>0.31581942487859099</v>
      </c>
      <c r="AX7">
        <v>9305.3210346730393</v>
      </c>
      <c r="AY7" s="1">
        <v>0.53733381480617004</v>
      </c>
      <c r="AZ7">
        <v>1324.00354259596</v>
      </c>
      <c r="BA7" s="1">
        <v>7.5610312061260398E-2</v>
      </c>
      <c r="BB7">
        <v>1188.40596478423</v>
      </c>
      <c r="BC7" s="1">
        <v>7.1236448272035305E-2</v>
      </c>
      <c r="BD7">
        <v>17059.9690524506</v>
      </c>
      <c r="BE7" s="1">
        <v>0.552892060079201</v>
      </c>
      <c r="BF7">
        <v>0.23888991462835199</v>
      </c>
      <c r="BG7">
        <v>0.15139537649782001</v>
      </c>
      <c r="BH7">
        <v>3.54877785015476E-2</v>
      </c>
      <c r="BI7">
        <v>2.13348702930788E-2</v>
      </c>
    </row>
    <row r="8" spans="1:62" x14ac:dyDescent="0.25">
      <c r="A8" t="s">
        <v>1288</v>
      </c>
      <c r="B8" t="s">
        <v>651</v>
      </c>
      <c r="C8">
        <v>15.7</v>
      </c>
      <c r="D8">
        <v>240.653983202528</v>
      </c>
      <c r="E8">
        <v>3264.8935991500002</v>
      </c>
      <c r="F8">
        <v>9.5756224301645106E-3</v>
      </c>
      <c r="G8">
        <v>0.13850693054777299</v>
      </c>
      <c r="H8" t="e">
        <v>#N/A</v>
      </c>
      <c r="I8">
        <v>8.6564320299191796E-2</v>
      </c>
      <c r="J8">
        <v>0.63075175005119999</v>
      </c>
      <c r="K8">
        <v>0.13490931342193199</v>
      </c>
      <c r="L8">
        <v>0.95210895217312397</v>
      </c>
      <c r="M8">
        <v>2.7339250308624E-2</v>
      </c>
      <c r="N8">
        <v>0.20055232351191499</v>
      </c>
      <c r="O8">
        <v>65968.5355109964</v>
      </c>
      <c r="P8" s="1">
        <v>0.233392143494491</v>
      </c>
      <c r="Q8">
        <v>0.160157541725331</v>
      </c>
      <c r="R8">
        <v>0.60645031478017797</v>
      </c>
      <c r="S8">
        <v>33.174376295307397</v>
      </c>
      <c r="T8">
        <v>98083.690924234004</v>
      </c>
      <c r="U8" s="1">
        <v>121.30474125951601</v>
      </c>
      <c r="V8">
        <v>193154.372201955</v>
      </c>
      <c r="W8" s="1">
        <v>0.70132665991202303</v>
      </c>
      <c r="X8">
        <v>0.23810770566886799</v>
      </c>
      <c r="Y8">
        <v>6.0565634419109102E-2</v>
      </c>
      <c r="Z8">
        <v>0.29867334008797702</v>
      </c>
      <c r="AA8">
        <v>193.154372201955</v>
      </c>
      <c r="AB8">
        <v>5758.1602521118702</v>
      </c>
      <c r="AC8" s="1">
        <v>595.971893236146</v>
      </c>
      <c r="AD8">
        <v>111509.49876649299</v>
      </c>
      <c r="AE8" s="1" t="e">
        <v>#N/A</v>
      </c>
      <c r="AF8">
        <v>37322.2009935729</v>
      </c>
      <c r="AG8" s="1">
        <v>54032.429096048603</v>
      </c>
      <c r="AH8" s="1">
        <v>53.5919046542136</v>
      </c>
      <c r="AI8">
        <v>26.988991556302299</v>
      </c>
      <c r="AJ8">
        <v>33.2179385196781</v>
      </c>
      <c r="AK8">
        <v>2.14191867733259</v>
      </c>
      <c r="AL8">
        <v>1.3323495198158199</v>
      </c>
      <c r="AM8">
        <v>1.66166296473365</v>
      </c>
      <c r="AN8">
        <v>356.11188854751498</v>
      </c>
      <c r="AO8" s="1">
        <v>1.0085371339271201</v>
      </c>
      <c r="AP8">
        <v>2086.8356014033102</v>
      </c>
      <c r="AQ8" s="1">
        <v>3279.11462789699</v>
      </c>
      <c r="AR8" s="1">
        <v>9777.0105590303101</v>
      </c>
      <c r="AS8" s="1">
        <v>1280.3404403709501</v>
      </c>
      <c r="AT8" s="1">
        <v>498.36709791204601</v>
      </c>
      <c r="AU8">
        <v>16921.668326613599</v>
      </c>
      <c r="AV8" s="1">
        <v>9517.8189952930406</v>
      </c>
      <c r="AW8" s="1">
        <v>0.53664808003680398</v>
      </c>
      <c r="AX8">
        <v>5231.0144200046798</v>
      </c>
      <c r="AY8" s="1">
        <v>0.291917673195006</v>
      </c>
      <c r="AZ8">
        <v>992.81639377732904</v>
      </c>
      <c r="BA8">
        <v>5.5674282375336399E-2</v>
      </c>
      <c r="BB8">
        <v>2096.7320537579699</v>
      </c>
      <c r="BC8" s="1">
        <v>0.115759964391687</v>
      </c>
      <c r="BD8">
        <v>17838.381862833001</v>
      </c>
      <c r="BE8" s="1">
        <v>0.57167786853163105</v>
      </c>
      <c r="BF8">
        <v>0.23297736622203699</v>
      </c>
      <c r="BG8">
        <v>0.14993553523620501</v>
      </c>
      <c r="BH8">
        <v>3.2492516584178198E-2</v>
      </c>
      <c r="BI8">
        <v>1.29167134259487E-2</v>
      </c>
    </row>
    <row r="9" spans="1:62" x14ac:dyDescent="0.25">
      <c r="A9" t="s">
        <v>1292</v>
      </c>
      <c r="B9" t="s">
        <v>655</v>
      </c>
      <c r="C9">
        <v>16.3</v>
      </c>
      <c r="D9">
        <v>362.99447881446298</v>
      </c>
      <c r="E9">
        <v>2919.9806601499999</v>
      </c>
      <c r="F9">
        <v>4.9547662007037703E-2</v>
      </c>
      <c r="G9">
        <v>3.4871891680420701E-2</v>
      </c>
      <c r="H9">
        <v>2.2361670107491102E-3</v>
      </c>
      <c r="I9">
        <v>4.9321979602606501E-2</v>
      </c>
      <c r="J9">
        <v>0.81194477778840801</v>
      </c>
      <c r="K9">
        <v>5.3330041576053699E-2</v>
      </c>
      <c r="L9">
        <v>0.134506363922551</v>
      </c>
      <c r="M9">
        <v>2.2574512546220699E-2</v>
      </c>
      <c r="N9">
        <v>0.122587788834622</v>
      </c>
      <c r="O9">
        <v>78958.070655398304</v>
      </c>
      <c r="P9" s="1">
        <v>0.140559541806726</v>
      </c>
      <c r="Q9">
        <v>0.15555080449421499</v>
      </c>
      <c r="R9">
        <v>0.70388965369905898</v>
      </c>
      <c r="S9">
        <v>27.3645416545282</v>
      </c>
      <c r="T9">
        <v>110038.563167688</v>
      </c>
      <c r="U9" s="1">
        <v>138.545814488959</v>
      </c>
      <c r="V9">
        <v>399098.30924706702</v>
      </c>
      <c r="W9" s="1">
        <v>0.86930461743144005</v>
      </c>
      <c r="X9">
        <v>0.101540989193872</v>
      </c>
      <c r="Y9">
        <v>2.91543933746885E-2</v>
      </c>
      <c r="Z9">
        <v>0.13069538256856</v>
      </c>
      <c r="AA9">
        <v>399.09830924706699</v>
      </c>
      <c r="AB9">
        <v>13590.930974851501</v>
      </c>
      <c r="AC9" s="1">
        <v>1326.37161569455</v>
      </c>
      <c r="AD9">
        <v>312485.00462391</v>
      </c>
      <c r="AE9" s="1" t="e">
        <v>#N/A</v>
      </c>
      <c r="AF9">
        <v>73679.445302287102</v>
      </c>
      <c r="AG9" s="1">
        <v>173297.627819938</v>
      </c>
      <c r="AH9" s="1">
        <v>79.155380303944199</v>
      </c>
      <c r="AI9">
        <v>32.675695159269402</v>
      </c>
      <c r="AJ9">
        <v>44.515169112730099</v>
      </c>
      <c r="AK9">
        <v>2.0323108099535001</v>
      </c>
      <c r="AL9">
        <v>1.27436730182355</v>
      </c>
      <c r="AM9">
        <v>1.54653507858335</v>
      </c>
      <c r="AN9">
        <v>326.949449710039</v>
      </c>
      <c r="AO9" s="1">
        <v>0.60352397838296401</v>
      </c>
      <c r="AP9">
        <v>2142.7123880945801</v>
      </c>
      <c r="AQ9" s="1">
        <v>2830.0717500558699</v>
      </c>
      <c r="AR9" s="1">
        <v>10414.2488325378</v>
      </c>
      <c r="AS9" s="1">
        <v>1286.13417008285</v>
      </c>
      <c r="AT9">
        <v>660.48482848544904</v>
      </c>
      <c r="AU9">
        <v>17333.651969256502</v>
      </c>
      <c r="AV9" s="1">
        <v>3426.07135707506</v>
      </c>
      <c r="AW9" s="1">
        <v>0.197067653552533</v>
      </c>
      <c r="AX9">
        <v>11935.893037210901</v>
      </c>
      <c r="AY9" s="1">
        <v>0.66363686321414905</v>
      </c>
      <c r="AZ9">
        <v>1962.59719088719</v>
      </c>
      <c r="BA9">
        <v>0.110090814821138</v>
      </c>
      <c r="BB9">
        <v>510.81082010381101</v>
      </c>
      <c r="BC9" s="1">
        <v>2.9204668405179799E-2</v>
      </c>
      <c r="BD9">
        <v>17835.372405276899</v>
      </c>
      <c r="BE9" s="1">
        <v>0.59027123278384697</v>
      </c>
      <c r="BF9">
        <v>0.22236433884510101</v>
      </c>
      <c r="BG9">
        <v>0.13622408413175999</v>
      </c>
      <c r="BH9">
        <v>3.4585752680934903E-2</v>
      </c>
      <c r="BI9">
        <v>1.65545915583576E-2</v>
      </c>
    </row>
    <row r="10" spans="1:62" x14ac:dyDescent="0.25">
      <c r="A10" t="s">
        <v>1293</v>
      </c>
      <c r="B10" t="s">
        <v>656</v>
      </c>
      <c r="C10">
        <v>15.9</v>
      </c>
      <c r="D10">
        <v>357.39322947330101</v>
      </c>
      <c r="E10">
        <v>3299.2637819500001</v>
      </c>
      <c r="F10">
        <v>8.82173007750129E-2</v>
      </c>
      <c r="G10">
        <v>9.2839858395609001E-2</v>
      </c>
      <c r="H10">
        <v>2.6433760104914799E-3</v>
      </c>
      <c r="I10">
        <v>5.65772801993581E-2</v>
      </c>
      <c r="J10">
        <v>0.69888283285973696</v>
      </c>
      <c r="K10">
        <v>6.2138946817912301E-2</v>
      </c>
      <c r="L10">
        <v>0.18458399178968299</v>
      </c>
      <c r="M10">
        <v>3.9651092255952203E-2</v>
      </c>
      <c r="N10">
        <v>0.12667488415530301</v>
      </c>
      <c r="O10">
        <v>79013.658136702099</v>
      </c>
      <c r="P10" s="1">
        <v>0.13653734498489001</v>
      </c>
      <c r="Q10">
        <v>0.16286957270857899</v>
      </c>
      <c r="R10">
        <v>0.70059308230653194</v>
      </c>
      <c r="S10">
        <v>26.907911934541801</v>
      </c>
      <c r="T10">
        <v>113940.31967300799</v>
      </c>
      <c r="U10" s="1">
        <v>148.49926866943099</v>
      </c>
      <c r="V10">
        <v>383028.20478121802</v>
      </c>
      <c r="W10" s="1">
        <v>0.80985762684904194</v>
      </c>
      <c r="X10">
        <v>0.162878588431671</v>
      </c>
      <c r="Y10">
        <v>2.7263784719286501E-2</v>
      </c>
      <c r="Z10">
        <v>0.190142373150958</v>
      </c>
      <c r="AA10">
        <v>383.02820478121799</v>
      </c>
      <c r="AB10">
        <v>13919.776739662901</v>
      </c>
      <c r="AC10" s="1">
        <v>1241.42537432373</v>
      </c>
      <c r="AD10">
        <v>293633.93022743001</v>
      </c>
      <c r="AE10" s="1" t="e">
        <v>#N/A</v>
      </c>
      <c r="AF10">
        <v>67628.234525959298</v>
      </c>
      <c r="AG10" s="1">
        <v>160592.09016893801</v>
      </c>
      <c r="AH10" s="1">
        <v>84.911319265427807</v>
      </c>
      <c r="AI10">
        <v>34.4884860510764</v>
      </c>
      <c r="AJ10">
        <v>46.969888619882298</v>
      </c>
      <c r="AK10">
        <v>2.16647409855885</v>
      </c>
      <c r="AL10">
        <v>1.22795024324674</v>
      </c>
      <c r="AM10">
        <v>1.5279329259630801</v>
      </c>
      <c r="AN10">
        <v>446.94395112247099</v>
      </c>
      <c r="AO10">
        <v>0.66590884551088203</v>
      </c>
      <c r="AP10">
        <v>2230.8484698213001</v>
      </c>
      <c r="AQ10" s="1">
        <v>3002.5870972174798</v>
      </c>
      <c r="AR10" s="1">
        <v>10936.3969291882</v>
      </c>
      <c r="AS10" s="1">
        <v>1392.52382368911</v>
      </c>
      <c r="AT10" s="1">
        <v>600.78570493337998</v>
      </c>
      <c r="AU10">
        <v>18163.142024849501</v>
      </c>
      <c r="AV10" s="1">
        <v>3281.5388564956502</v>
      </c>
      <c r="AW10" s="1">
        <v>0.18123014769780901</v>
      </c>
      <c r="AX10">
        <v>12680.530597880699</v>
      </c>
      <c r="AY10" s="1">
        <v>0.69412838224512297</v>
      </c>
      <c r="AZ10">
        <v>1623.1301252180101</v>
      </c>
      <c r="BA10">
        <v>9.1636180204412998E-2</v>
      </c>
      <c r="BB10">
        <v>596.05680898610103</v>
      </c>
      <c r="BC10" s="1">
        <v>3.3005289846196197E-2</v>
      </c>
      <c r="BD10">
        <v>18181.256388580499</v>
      </c>
      <c r="BE10" s="1">
        <v>0.59181925909348998</v>
      </c>
      <c r="BF10">
        <v>0.220917575241525</v>
      </c>
      <c r="BG10">
        <v>0.138474462779826</v>
      </c>
      <c r="BH10">
        <v>3.3446412180911302E-2</v>
      </c>
      <c r="BI10">
        <v>1.5342290704248E-2</v>
      </c>
    </row>
    <row r="11" spans="1:62" x14ac:dyDescent="0.25">
      <c r="A11" t="s">
        <v>1296</v>
      </c>
      <c r="B11" t="s">
        <v>659</v>
      </c>
      <c r="C11">
        <v>14.8</v>
      </c>
      <c r="D11">
        <v>278.42083317565402</v>
      </c>
      <c r="E11">
        <v>3114.9193716</v>
      </c>
      <c r="F11">
        <v>1.98281477816728E-2</v>
      </c>
      <c r="G11">
        <v>0.40548033770796299</v>
      </c>
      <c r="H11">
        <v>2.1275912030505198E-3</v>
      </c>
      <c r="I11">
        <v>0.14649289874794499</v>
      </c>
      <c r="J11">
        <v>0.32216366518206802</v>
      </c>
      <c r="K11">
        <v>0.11657549657503501</v>
      </c>
      <c r="L11">
        <v>0.95018806477768003</v>
      </c>
      <c r="M11">
        <v>9.3849471050850702E-2</v>
      </c>
      <c r="N11">
        <v>0.187166838940627</v>
      </c>
      <c r="O11">
        <v>70567.436944723493</v>
      </c>
      <c r="P11" s="1">
        <v>0.22682234026079301</v>
      </c>
      <c r="Q11">
        <v>0.18225625892616501</v>
      </c>
      <c r="R11">
        <v>0.59092140081304201</v>
      </c>
      <c r="S11">
        <v>35.710010488794502</v>
      </c>
      <c r="T11">
        <v>101720.62875044</v>
      </c>
      <c r="U11" s="1">
        <v>111.114117317055</v>
      </c>
      <c r="V11">
        <v>225378.56112769799</v>
      </c>
      <c r="W11" s="1">
        <v>0.69700159689294305</v>
      </c>
      <c r="X11">
        <v>0.250534023431908</v>
      </c>
      <c r="Y11">
        <v>5.2464379675148803E-2</v>
      </c>
      <c r="Z11">
        <v>0.302998403107057</v>
      </c>
      <c r="AA11">
        <v>225.37856112769799</v>
      </c>
      <c r="AB11">
        <v>7747.6878438762596</v>
      </c>
      <c r="AC11" s="1">
        <v>714.243761904248</v>
      </c>
      <c r="AD11">
        <v>126696.85476422599</v>
      </c>
      <c r="AE11" s="1" t="e">
        <v>#N/A</v>
      </c>
      <c r="AF11">
        <v>37927.996423188903</v>
      </c>
      <c r="AG11" s="1">
        <v>55670.9705712297</v>
      </c>
      <c r="AH11" s="1">
        <v>63.328121167572498</v>
      </c>
      <c r="AI11">
        <v>29.665481593293201</v>
      </c>
      <c r="AJ11">
        <v>40.3666670268017</v>
      </c>
      <c r="AK11">
        <v>1.7869693347798801</v>
      </c>
      <c r="AL11">
        <v>1.09312717035957</v>
      </c>
      <c r="AM11">
        <v>1.4388433630478199</v>
      </c>
      <c r="AN11">
        <v>99.961995754664002</v>
      </c>
      <c r="AO11" s="1">
        <v>1.15924006341967</v>
      </c>
      <c r="AP11">
        <v>2679.1117625986599</v>
      </c>
      <c r="AQ11" s="1">
        <v>3609.4087471435701</v>
      </c>
      <c r="AR11" s="1">
        <v>10330.914821230401</v>
      </c>
      <c r="AS11" s="1">
        <v>1413.2518883590899</v>
      </c>
      <c r="AT11">
        <v>643.72346481316504</v>
      </c>
      <c r="AU11">
        <v>18676.410684144899</v>
      </c>
      <c r="AV11" s="1">
        <v>8923.8513010539591</v>
      </c>
      <c r="AW11" s="1">
        <v>0.474457642752735</v>
      </c>
      <c r="AX11">
        <v>6895.4821235437103</v>
      </c>
      <c r="AY11" s="1">
        <v>0.35468079953373099</v>
      </c>
      <c r="AZ11">
        <v>1095.9625056099601</v>
      </c>
      <c r="BA11">
        <v>5.6619700252136099E-2</v>
      </c>
      <c r="BB11">
        <v>2207.20049079106</v>
      </c>
      <c r="BC11" s="1">
        <v>0.11424185746749101</v>
      </c>
      <c r="BD11">
        <v>19122.496420998701</v>
      </c>
      <c r="BE11" s="1">
        <v>0.55073476466401405</v>
      </c>
      <c r="BF11">
        <v>0.216814245512603</v>
      </c>
      <c r="BG11">
        <v>0.18095631317233499</v>
      </c>
      <c r="BH11">
        <v>2.8629550325162099E-2</v>
      </c>
      <c r="BI11">
        <v>2.28651263258858E-2</v>
      </c>
    </row>
    <row r="12" spans="1:62" x14ac:dyDescent="0.25">
      <c r="A12" t="s">
        <v>1297</v>
      </c>
      <c r="B12" t="s">
        <v>660</v>
      </c>
      <c r="C12">
        <v>60.85</v>
      </c>
      <c r="D12">
        <v>29.396225931324199</v>
      </c>
      <c r="E12">
        <v>1444.3180902500001</v>
      </c>
      <c r="F12">
        <v>6.6383447207445196E-3</v>
      </c>
      <c r="G12">
        <v>2.5814827743977E-2</v>
      </c>
      <c r="H12" t="e">
        <v>#N/A</v>
      </c>
      <c r="I12">
        <v>4.6114193342472298E-2</v>
      </c>
      <c r="J12">
        <v>0.85793560109342004</v>
      </c>
      <c r="K12">
        <v>6.6729181696852602E-2</v>
      </c>
      <c r="L12">
        <v>0.90320242627480696</v>
      </c>
      <c r="M12">
        <v>2.2056575059107401E-2</v>
      </c>
      <c r="N12">
        <v>0.180182783915879</v>
      </c>
      <c r="O12">
        <v>60113.805980238001</v>
      </c>
      <c r="P12" s="1">
        <v>0.20904940916626599</v>
      </c>
      <c r="Q12">
        <v>0.14749508485958601</v>
      </c>
      <c r="R12">
        <v>0.64345550597414802</v>
      </c>
      <c r="S12">
        <v>13.2719346886481</v>
      </c>
      <c r="T12">
        <v>92773.071137023799</v>
      </c>
      <c r="U12" s="1">
        <v>121.333912704962</v>
      </c>
      <c r="V12">
        <v>224257.89525625599</v>
      </c>
      <c r="W12" s="1">
        <v>0.72163763194614305</v>
      </c>
      <c r="X12">
        <v>0.163242979073523</v>
      </c>
      <c r="Y12">
        <v>0.115119388980334</v>
      </c>
      <c r="Z12">
        <v>0.278362368053857</v>
      </c>
      <c r="AA12">
        <v>224.25789525625601</v>
      </c>
      <c r="AB12">
        <v>6044.9321094418801</v>
      </c>
      <c r="AC12" s="1">
        <v>535.95683646530404</v>
      </c>
      <c r="AD12">
        <v>155600.08240550701</v>
      </c>
      <c r="AE12" s="1" t="e">
        <v>#N/A</v>
      </c>
      <c r="AF12">
        <v>38689.713759692102</v>
      </c>
      <c r="AG12" s="1">
        <v>60741.223503053501</v>
      </c>
      <c r="AH12" s="1">
        <v>38.776392083784103</v>
      </c>
      <c r="AI12">
        <v>21.117888754466399</v>
      </c>
      <c r="AJ12">
        <v>25.317283626824899</v>
      </c>
      <c r="AK12">
        <v>1.64938372552348</v>
      </c>
      <c r="AL12">
        <v>1.2115390603924501</v>
      </c>
      <c r="AM12">
        <v>1.42883096383756</v>
      </c>
      <c r="AN12">
        <v>568.10866424720405</v>
      </c>
      <c r="AO12" s="1">
        <v>0.94125509692253495</v>
      </c>
      <c r="AP12">
        <v>2284.0848094819498</v>
      </c>
      <c r="AQ12" s="1">
        <v>3223.8876064995002</v>
      </c>
      <c r="AR12" s="1">
        <v>9317.5823728487703</v>
      </c>
      <c r="AS12" s="1">
        <v>1068.9029639120399</v>
      </c>
      <c r="AT12">
        <v>445.79517894742401</v>
      </c>
      <c r="AU12">
        <v>16340.2529316897</v>
      </c>
      <c r="AV12" s="1">
        <v>9107.7015740103707</v>
      </c>
      <c r="AW12" s="1">
        <v>0.53110620464791003</v>
      </c>
      <c r="AX12">
        <v>5159.7930374347598</v>
      </c>
      <c r="AY12" s="1">
        <v>0.29358846102125102</v>
      </c>
      <c r="AZ12">
        <v>1101.5413914752601</v>
      </c>
      <c r="BA12">
        <v>6.28796066552917E-2</v>
      </c>
      <c r="BB12">
        <v>1957.4644034362</v>
      </c>
      <c r="BC12" s="1">
        <v>0.11242572767049901</v>
      </c>
      <c r="BD12">
        <v>17326.500406356601</v>
      </c>
      <c r="BE12" s="1">
        <v>0.53251943754726905</v>
      </c>
      <c r="BF12">
        <v>0.242276200034446</v>
      </c>
      <c r="BG12">
        <v>0.16815126483239401</v>
      </c>
      <c r="BH12">
        <v>3.8109420204840802E-2</v>
      </c>
      <c r="BI12">
        <v>1.89436773810507E-2</v>
      </c>
    </row>
    <row r="13" spans="1:62" x14ac:dyDescent="0.25">
      <c r="A13" t="s">
        <v>1904</v>
      </c>
      <c r="B13" t="s">
        <v>661</v>
      </c>
      <c r="C13">
        <v>43.2</v>
      </c>
      <c r="D13">
        <v>57.907130644757899</v>
      </c>
      <c r="E13">
        <v>2186.0674133000002</v>
      </c>
      <c r="F13">
        <v>1.26667658582313E-2</v>
      </c>
      <c r="G13">
        <v>5.1351126195667701E-2</v>
      </c>
      <c r="H13" t="e">
        <v>#N/A</v>
      </c>
      <c r="I13">
        <v>0.100925631205321</v>
      </c>
      <c r="J13">
        <v>0.76085128953440195</v>
      </c>
      <c r="K13">
        <v>7.6886070535942999E-2</v>
      </c>
      <c r="L13">
        <v>0.78116757963291705</v>
      </c>
      <c r="M13">
        <v>3.7262964539756901E-2</v>
      </c>
      <c r="N13">
        <v>0.180151833916046</v>
      </c>
      <c r="O13">
        <v>68356.994488453201</v>
      </c>
      <c r="P13" s="1">
        <v>0.20662341907790199</v>
      </c>
      <c r="Q13">
        <v>0.150200123178131</v>
      </c>
      <c r="R13">
        <v>0.64317645774396603</v>
      </c>
      <c r="S13">
        <v>18.802071559504299</v>
      </c>
      <c r="T13">
        <v>95568.428476964196</v>
      </c>
      <c r="U13" s="1">
        <v>128.92727977298699</v>
      </c>
      <c r="V13">
        <v>252923.222832069</v>
      </c>
      <c r="W13" s="1">
        <v>0.74307027093595401</v>
      </c>
      <c r="X13">
        <v>0.193747925534999</v>
      </c>
      <c r="Y13">
        <v>6.3181803529046704E-2</v>
      </c>
      <c r="Z13">
        <v>0.25692972906404599</v>
      </c>
      <c r="AA13">
        <v>252.923222832069</v>
      </c>
      <c r="AB13">
        <v>6945.9512811081904</v>
      </c>
      <c r="AC13" s="1">
        <v>709.27582725337402</v>
      </c>
      <c r="AD13">
        <v>186591.84412446199</v>
      </c>
      <c r="AE13" s="1" t="e">
        <v>#N/A</v>
      </c>
      <c r="AF13">
        <v>41964.755670177801</v>
      </c>
      <c r="AG13" s="1">
        <v>65767.405106678605</v>
      </c>
      <c r="AH13" s="1">
        <v>45.856993760517199</v>
      </c>
      <c r="AI13">
        <v>25.045154641095099</v>
      </c>
      <c r="AJ13">
        <v>30.7244074259673</v>
      </c>
      <c r="AK13">
        <v>2.0145411123241699</v>
      </c>
      <c r="AL13">
        <v>1.18042201528446</v>
      </c>
      <c r="AM13">
        <v>1.6860694957382001</v>
      </c>
      <c r="AN13">
        <v>683.79247588869396</v>
      </c>
      <c r="AO13" s="1">
        <v>1.0274511260847501</v>
      </c>
      <c r="AP13">
        <v>1982.3542657626599</v>
      </c>
      <c r="AQ13" s="1">
        <v>2827.8353491707499</v>
      </c>
      <c r="AR13" s="1">
        <v>9357.3416771355496</v>
      </c>
      <c r="AS13" s="1">
        <v>1083.50560398521</v>
      </c>
      <c r="AT13">
        <v>519.03063766327296</v>
      </c>
      <c r="AU13">
        <v>15770.0675337174</v>
      </c>
      <c r="AV13" s="1">
        <v>7487.2369079540804</v>
      </c>
      <c r="AW13" s="1">
        <v>0.45319145546635198</v>
      </c>
      <c r="AX13">
        <v>6692.7619873063304</v>
      </c>
      <c r="AY13" s="1">
        <v>0.39827225523250198</v>
      </c>
      <c r="AZ13">
        <v>1134.66098364345</v>
      </c>
      <c r="BA13">
        <v>6.7677642827921797E-2</v>
      </c>
      <c r="BB13">
        <v>1356.6137099953701</v>
      </c>
      <c r="BC13" s="1">
        <v>8.0858646468017395E-2</v>
      </c>
      <c r="BD13">
        <v>16671.273588899199</v>
      </c>
      <c r="BE13" s="1">
        <v>0.54069432411057905</v>
      </c>
      <c r="BF13">
        <v>0.23318588695189199</v>
      </c>
      <c r="BG13">
        <v>0.176725374834551</v>
      </c>
      <c r="BH13">
        <v>3.51441516145529E-2</v>
      </c>
      <c r="BI13">
        <v>1.42502624884254E-2</v>
      </c>
    </row>
    <row r="14" spans="1:62" x14ac:dyDescent="0.25">
      <c r="A14" t="s">
        <v>1299</v>
      </c>
      <c r="B14" t="s">
        <v>662</v>
      </c>
      <c r="C14">
        <v>99.1</v>
      </c>
      <c r="D14">
        <v>20.180187083532999</v>
      </c>
      <c r="E14">
        <v>1724.8643593500001</v>
      </c>
      <c r="F14">
        <v>1.6519830336259901E-2</v>
      </c>
      <c r="G14">
        <v>1.7555387587137899E-2</v>
      </c>
      <c r="H14" t="e">
        <v>#N/A</v>
      </c>
      <c r="I14">
        <v>5.6518590616409597E-2</v>
      </c>
      <c r="J14">
        <v>0.85727393372254901</v>
      </c>
      <c r="K14">
        <v>5.6806093075955702E-2</v>
      </c>
      <c r="L14">
        <v>0.680030383357209</v>
      </c>
      <c r="M14">
        <v>1.60281657889105E-2</v>
      </c>
      <c r="N14">
        <v>0.16763639170716599</v>
      </c>
      <c r="O14">
        <v>62964.494076550902</v>
      </c>
      <c r="P14" s="1">
        <v>0.20662121897277499</v>
      </c>
      <c r="Q14">
        <v>0.148837688434032</v>
      </c>
      <c r="R14">
        <v>0.64454109259319303</v>
      </c>
      <c r="S14">
        <v>14.8807620739871</v>
      </c>
      <c r="T14">
        <v>91458.262309652797</v>
      </c>
      <c r="U14" s="1">
        <v>128.31506293334201</v>
      </c>
      <c r="V14">
        <v>270344.25491041102</v>
      </c>
      <c r="W14" s="1">
        <v>0.77372153041070502</v>
      </c>
      <c r="X14">
        <v>0.15328209474771101</v>
      </c>
      <c r="Y14">
        <v>7.2996374841583694E-2</v>
      </c>
      <c r="Z14">
        <v>0.22627846958929501</v>
      </c>
      <c r="AA14">
        <v>270.34425491041202</v>
      </c>
      <c r="AB14">
        <v>7080.3016096884203</v>
      </c>
      <c r="AC14" s="1">
        <v>689.41267239594299</v>
      </c>
      <c r="AD14">
        <v>200222.326757401</v>
      </c>
      <c r="AE14" s="1" t="e">
        <v>#N/A</v>
      </c>
      <c r="AF14">
        <v>42188.173051987404</v>
      </c>
      <c r="AG14" s="1">
        <v>68316.821715351398</v>
      </c>
      <c r="AH14" s="1">
        <v>39.075010706105203</v>
      </c>
      <c r="AI14">
        <v>22.3460090242307</v>
      </c>
      <c r="AJ14">
        <v>26.505237956359402</v>
      </c>
      <c r="AK14">
        <v>1.4395962564822999</v>
      </c>
      <c r="AL14">
        <v>0.93421261186035298</v>
      </c>
      <c r="AM14">
        <v>1.25141659130135</v>
      </c>
      <c r="AN14">
        <v>1549.5096991320399</v>
      </c>
      <c r="AO14" s="1">
        <v>1.2151114673560099</v>
      </c>
      <c r="AP14">
        <v>1952.75886491695</v>
      </c>
      <c r="AQ14" s="1">
        <v>3370.8228293330999</v>
      </c>
      <c r="AR14" s="1">
        <v>8687.9756418337602</v>
      </c>
      <c r="AS14" s="1">
        <v>1009.7293149800601</v>
      </c>
      <c r="AT14">
        <v>502.94147815014998</v>
      </c>
      <c r="AU14">
        <v>15524.228129214</v>
      </c>
      <c r="AV14" s="1">
        <v>6982.0364549574797</v>
      </c>
      <c r="AW14" s="1">
        <v>0.41552448732895902</v>
      </c>
      <c r="AX14">
        <v>7209.8946985046396</v>
      </c>
      <c r="AY14" s="1">
        <v>0.42514589464139002</v>
      </c>
      <c r="AZ14">
        <v>1224.6337819939099</v>
      </c>
      <c r="BA14">
        <v>7.2505598967657195E-2</v>
      </c>
      <c r="BB14">
        <v>1464.5657246215401</v>
      </c>
      <c r="BC14" s="1">
        <v>8.6824019062300903E-2</v>
      </c>
      <c r="BD14">
        <v>16881.130660077601</v>
      </c>
      <c r="BE14" s="1">
        <v>0.55074072893470405</v>
      </c>
      <c r="BF14">
        <v>0.236820177335269</v>
      </c>
      <c r="BG14">
        <v>0.15429456843918901</v>
      </c>
      <c r="BH14">
        <v>3.9993183065669097E-2</v>
      </c>
      <c r="BI14">
        <v>1.81513422251681E-2</v>
      </c>
    </row>
    <row r="15" spans="1:62" x14ac:dyDescent="0.25">
      <c r="A15" t="s">
        <v>1300</v>
      </c>
      <c r="B15" t="s">
        <v>663</v>
      </c>
      <c r="C15">
        <v>37.15</v>
      </c>
      <c r="D15">
        <v>45.582959931303101</v>
      </c>
      <c r="E15">
        <v>1250.7317375499999</v>
      </c>
      <c r="F15">
        <v>1.20916461436159E-2</v>
      </c>
      <c r="G15">
        <v>2.4586609607281401E-2</v>
      </c>
      <c r="H15" t="e">
        <v>#N/A</v>
      </c>
      <c r="I15">
        <v>4.1345245645076398E-2</v>
      </c>
      <c r="J15">
        <v>0.87812216831191903</v>
      </c>
      <c r="K15">
        <v>5.6072732589235501E-2</v>
      </c>
      <c r="L15">
        <v>0.715981909309091</v>
      </c>
      <c r="M15">
        <v>1.2408193972400399E-2</v>
      </c>
      <c r="N15">
        <v>0.17572169939121601</v>
      </c>
      <c r="O15">
        <v>60477.091897509898</v>
      </c>
      <c r="P15" s="1">
        <v>0.19602285651701201</v>
      </c>
      <c r="Q15">
        <v>0.15763414655310901</v>
      </c>
      <c r="R15">
        <v>0.64634299692987895</v>
      </c>
      <c r="S15">
        <v>14.339799577526099</v>
      </c>
      <c r="T15">
        <v>84368.589985548198</v>
      </c>
      <c r="U15" s="1">
        <v>96.913642132737394</v>
      </c>
      <c r="V15">
        <v>274017.16348170902</v>
      </c>
      <c r="W15" s="1">
        <v>0.74531307476692799</v>
      </c>
      <c r="X15">
        <v>0.14827499424657201</v>
      </c>
      <c r="Y15">
        <v>0.10641193098649999</v>
      </c>
      <c r="Z15">
        <v>0.25468692523307201</v>
      </c>
      <c r="AA15">
        <v>274.01716348170902</v>
      </c>
      <c r="AB15">
        <v>7239.2990664299296</v>
      </c>
      <c r="AC15" s="1">
        <v>740.61848291666104</v>
      </c>
      <c r="AD15">
        <v>181980.30301242301</v>
      </c>
      <c r="AE15" s="1" t="e">
        <v>#N/A</v>
      </c>
      <c r="AF15">
        <v>39414.2714850392</v>
      </c>
      <c r="AG15" s="1">
        <v>63828.425951522797</v>
      </c>
      <c r="AH15" s="1">
        <v>45.977017220297903</v>
      </c>
      <c r="AI15">
        <v>23.423878560241601</v>
      </c>
      <c r="AJ15">
        <v>30.277722365481299</v>
      </c>
      <c r="AK15">
        <v>1.8584262356515699</v>
      </c>
      <c r="AL15">
        <v>0.98871964133054702</v>
      </c>
      <c r="AM15">
        <v>1.50641968958989</v>
      </c>
      <c r="AN15">
        <v>412.69110034026397</v>
      </c>
      <c r="AO15" s="1">
        <v>0.94214784808518903</v>
      </c>
      <c r="AP15">
        <v>2178.9655524680802</v>
      </c>
      <c r="AQ15" s="1">
        <v>3309.0102995284001</v>
      </c>
      <c r="AR15" s="1">
        <v>9369.2928165033809</v>
      </c>
      <c r="AS15" s="1">
        <v>1157.7984934935801</v>
      </c>
      <c r="AT15">
        <v>527.38674865011205</v>
      </c>
      <c r="AU15">
        <v>16542.453910643599</v>
      </c>
      <c r="AV15" s="1">
        <v>8150.9818601986899</v>
      </c>
      <c r="AW15" s="1">
        <v>0.47175780225611003</v>
      </c>
      <c r="AX15">
        <v>6465.3997747986004</v>
      </c>
      <c r="AY15" s="1">
        <v>0.36262900866908099</v>
      </c>
      <c r="AZ15">
        <v>1190.4265241938599</v>
      </c>
      <c r="BA15">
        <v>6.81148073106779E-2</v>
      </c>
      <c r="BB15">
        <v>1700.67605455641</v>
      </c>
      <c r="BC15" s="1">
        <v>9.7498381763966899E-2</v>
      </c>
      <c r="BD15">
        <v>17507.484213747601</v>
      </c>
      <c r="BE15" s="1">
        <v>0.542238877609305</v>
      </c>
      <c r="BF15">
        <v>0.249287539643963</v>
      </c>
      <c r="BG15">
        <v>0.15811211731778599</v>
      </c>
      <c r="BH15">
        <v>3.3114520573764003E-2</v>
      </c>
      <c r="BI15">
        <v>1.7246944855181402E-2</v>
      </c>
    </row>
    <row r="16" spans="1:62" x14ac:dyDescent="0.25">
      <c r="A16" t="s">
        <v>1303</v>
      </c>
      <c r="B16" t="s">
        <v>666</v>
      </c>
      <c r="C16">
        <v>27.9</v>
      </c>
      <c r="D16">
        <v>204.19872193976801</v>
      </c>
      <c r="E16">
        <v>5234.6391362499999</v>
      </c>
      <c r="F16">
        <v>3.13998416101944E-2</v>
      </c>
      <c r="G16">
        <v>0.116122679348226</v>
      </c>
      <c r="H16">
        <v>1.8281270539165901E-3</v>
      </c>
      <c r="I16">
        <v>8.9061422674019106E-2</v>
      </c>
      <c r="J16">
        <v>0.68289203292390399</v>
      </c>
      <c r="K16">
        <v>7.9104824142107497E-2</v>
      </c>
      <c r="L16">
        <v>0.54360522825046798</v>
      </c>
      <c r="M16">
        <v>5.1771450460561801E-2</v>
      </c>
      <c r="N16">
        <v>0.17380705976625099</v>
      </c>
      <c r="O16">
        <v>72564.257978769601</v>
      </c>
      <c r="P16" s="1">
        <v>0.189627038170363</v>
      </c>
      <c r="Q16">
        <v>0.15393495135423599</v>
      </c>
      <c r="R16">
        <v>0.65643801047540096</v>
      </c>
      <c r="S16">
        <v>38.791093769152504</v>
      </c>
      <c r="T16">
        <v>109351.578020644</v>
      </c>
      <c r="U16" s="1">
        <v>154.25056702123999</v>
      </c>
      <c r="V16">
        <v>306388.34249211597</v>
      </c>
      <c r="W16" s="1">
        <v>0.77911666618372599</v>
      </c>
      <c r="X16">
        <v>0.177570974669402</v>
      </c>
      <c r="Y16">
        <v>4.33123591468716E-2</v>
      </c>
      <c r="Z16">
        <v>0.22088333381627401</v>
      </c>
      <c r="AA16">
        <v>306.38834249211601</v>
      </c>
      <c r="AB16">
        <v>10201.3470957723</v>
      </c>
      <c r="AC16" s="1">
        <v>1023.9676032071</v>
      </c>
      <c r="AD16">
        <v>207360.75135674799</v>
      </c>
      <c r="AE16" s="1" t="e">
        <v>#N/A</v>
      </c>
      <c r="AF16">
        <v>46374.804780161503</v>
      </c>
      <c r="AG16" s="1">
        <v>74273.011779004606</v>
      </c>
      <c r="AH16" s="1">
        <v>64.064749609589597</v>
      </c>
      <c r="AI16">
        <v>29.7928408841547</v>
      </c>
      <c r="AJ16">
        <v>38.6985948800274</v>
      </c>
      <c r="AK16">
        <v>2.2923381695940099</v>
      </c>
      <c r="AL16">
        <v>1.60771199749119</v>
      </c>
      <c r="AM16">
        <v>1.9840907202314499</v>
      </c>
      <c r="AN16">
        <v>143.829955208596</v>
      </c>
      <c r="AO16" s="1">
        <v>0.93050769087358098</v>
      </c>
      <c r="AP16">
        <v>1980.8790079134801</v>
      </c>
      <c r="AQ16" s="1">
        <v>2692.2914776310799</v>
      </c>
      <c r="AR16" s="1">
        <v>9828.0708028624904</v>
      </c>
      <c r="AS16" s="1">
        <v>1247.9265428752601</v>
      </c>
      <c r="AT16" s="1">
        <v>516.98006358441705</v>
      </c>
      <c r="AU16">
        <v>16266.147894866701</v>
      </c>
      <c r="AV16" s="1">
        <v>5118.6628268041904</v>
      </c>
      <c r="AW16" s="1">
        <v>0.311468387453948</v>
      </c>
      <c r="AX16">
        <v>8989.2779350811506</v>
      </c>
      <c r="AY16" s="1">
        <v>0.52525685375015296</v>
      </c>
      <c r="AZ16">
        <v>1485.4619853000399</v>
      </c>
      <c r="BA16">
        <v>9.1848294823736895E-2</v>
      </c>
      <c r="BB16">
        <v>1195.66126510651</v>
      </c>
      <c r="BC16" s="1">
        <v>7.1426463960233597E-2</v>
      </c>
      <c r="BD16">
        <v>16789.064012291899</v>
      </c>
      <c r="BE16" s="1">
        <v>0.59114484181643701</v>
      </c>
      <c r="BF16">
        <v>0.23837484356695199</v>
      </c>
      <c r="BG16">
        <v>0.123479194650158</v>
      </c>
      <c r="BH16">
        <v>3.1542616678071698E-2</v>
      </c>
      <c r="BI16">
        <v>1.5458503288381401E-2</v>
      </c>
    </row>
    <row r="17" spans="1:61" x14ac:dyDescent="0.25">
      <c r="A17" t="s">
        <v>1308</v>
      </c>
      <c r="B17" t="s">
        <v>671</v>
      </c>
      <c r="C17">
        <v>15.3</v>
      </c>
      <c r="D17">
        <v>355.79135158549201</v>
      </c>
      <c r="E17">
        <v>3100.6744803000001</v>
      </c>
      <c r="F17">
        <v>6.4703850575882599E-2</v>
      </c>
      <c r="G17">
        <v>4.2672274012002402E-2</v>
      </c>
      <c r="H17">
        <v>2.2361670107491102E-3</v>
      </c>
      <c r="I17">
        <v>4.7750094513032103E-2</v>
      </c>
      <c r="J17">
        <v>0.78804920746720497</v>
      </c>
      <c r="K17">
        <v>5.5766314444230199E-2</v>
      </c>
      <c r="L17">
        <v>0.125079613208714</v>
      </c>
      <c r="M17">
        <v>2.79835589438127E-2</v>
      </c>
      <c r="N17">
        <v>0.12601570612624999</v>
      </c>
      <c r="O17">
        <v>79669.719933273198</v>
      </c>
      <c r="P17" s="1">
        <v>0.15171276132358999</v>
      </c>
      <c r="Q17">
        <v>0.164567947166669</v>
      </c>
      <c r="R17">
        <v>0.68371929150974098</v>
      </c>
      <c r="S17">
        <v>31.4265046168608</v>
      </c>
      <c r="T17">
        <v>110966.094514278</v>
      </c>
      <c r="U17" s="1">
        <v>133.653797590446</v>
      </c>
      <c r="V17">
        <v>414938.07675532502</v>
      </c>
      <c r="W17" s="1">
        <v>0.85468896491222901</v>
      </c>
      <c r="X17">
        <v>0.117965435478623</v>
      </c>
      <c r="Y17">
        <v>2.7345599609148299E-2</v>
      </c>
      <c r="Z17">
        <v>0.14531103508777099</v>
      </c>
      <c r="AA17">
        <v>414.93807675532503</v>
      </c>
      <c r="AB17">
        <v>14673.1173778674</v>
      </c>
      <c r="AC17" s="1">
        <v>1347.1138752352599</v>
      </c>
      <c r="AD17">
        <v>340364.70170621498</v>
      </c>
      <c r="AE17" s="1" t="e">
        <v>#N/A</v>
      </c>
      <c r="AF17">
        <v>77156.876272867594</v>
      </c>
      <c r="AG17" s="1">
        <v>189512.05186860799</v>
      </c>
      <c r="AH17" s="1">
        <v>84.222708666595196</v>
      </c>
      <c r="AI17">
        <v>33.011344160596799</v>
      </c>
      <c r="AJ17">
        <v>46.187418737301897</v>
      </c>
      <c r="AK17">
        <v>1.9381797091413999</v>
      </c>
      <c r="AL17">
        <v>1.25626300711703</v>
      </c>
      <c r="AM17">
        <v>1.48869439060727</v>
      </c>
      <c r="AN17">
        <v>148.14213485433601</v>
      </c>
      <c r="AO17" s="1">
        <v>0.55489773362233497</v>
      </c>
      <c r="AP17">
        <v>2265.74706265853</v>
      </c>
      <c r="AQ17" s="1">
        <v>2827.3474414030702</v>
      </c>
      <c r="AR17" s="1">
        <v>10980.8070751451</v>
      </c>
      <c r="AS17" s="1">
        <v>1400.9970690569601</v>
      </c>
      <c r="AT17">
        <v>694.58741982861204</v>
      </c>
      <c r="AU17">
        <v>18169.486068092199</v>
      </c>
      <c r="AV17" s="1">
        <v>3366.3318915141999</v>
      </c>
      <c r="AW17" s="1">
        <v>0.18583207699908</v>
      </c>
      <c r="AX17">
        <v>12747.1058746499</v>
      </c>
      <c r="AY17" s="1">
        <v>0.66855416377657895</v>
      </c>
      <c r="AZ17">
        <v>2246.8917598739499</v>
      </c>
      <c r="BA17">
        <v>0.11719791648931401</v>
      </c>
      <c r="BB17">
        <v>515.82414383198898</v>
      </c>
      <c r="BC17" s="1">
        <v>2.84158427308627E-2</v>
      </c>
      <c r="BD17">
        <v>18876.153669870098</v>
      </c>
      <c r="BE17" s="1">
        <v>0.599488425004989</v>
      </c>
      <c r="BF17">
        <v>0.22067697866219299</v>
      </c>
      <c r="BG17">
        <v>0.128842324766274</v>
      </c>
      <c r="BH17">
        <v>3.4851621336325397E-2</v>
      </c>
      <c r="BI17">
        <v>1.6140650230218601E-2</v>
      </c>
    </row>
    <row r="18" spans="1:61" x14ac:dyDescent="0.25">
      <c r="A18" t="s">
        <v>1318</v>
      </c>
      <c r="B18" t="s">
        <v>681</v>
      </c>
      <c r="C18">
        <v>48.1</v>
      </c>
      <c r="D18">
        <v>59.977681003475901</v>
      </c>
      <c r="E18">
        <v>2364.4646017</v>
      </c>
      <c r="F18">
        <v>1.9851395136450001E-2</v>
      </c>
      <c r="G18">
        <v>5.7969976038880197E-2</v>
      </c>
      <c r="H18" t="e">
        <v>#N/A</v>
      </c>
      <c r="I18">
        <v>9.0849495317330303E-2</v>
      </c>
      <c r="J18">
        <v>0.76490484014317095</v>
      </c>
      <c r="K18">
        <v>6.8365424548603504E-2</v>
      </c>
      <c r="L18">
        <v>0.58019448088268999</v>
      </c>
      <c r="M18">
        <v>4.2490768245832998E-2</v>
      </c>
      <c r="N18">
        <v>0.163411604302381</v>
      </c>
      <c r="O18">
        <v>71039.627130388006</v>
      </c>
      <c r="P18" s="1">
        <v>0.176164713950241</v>
      </c>
      <c r="Q18">
        <v>0.14891557202349101</v>
      </c>
      <c r="R18">
        <v>0.67491971402626805</v>
      </c>
      <c r="S18">
        <v>21.870008780878798</v>
      </c>
      <c r="T18">
        <v>96755.380305532599</v>
      </c>
      <c r="U18" s="1">
        <v>130.03886585643201</v>
      </c>
      <c r="V18">
        <v>320719.891071652</v>
      </c>
      <c r="W18" s="1">
        <v>0.72705839415092799</v>
      </c>
      <c r="X18">
        <v>0.22313915179923199</v>
      </c>
      <c r="Y18">
        <v>4.9802454049840301E-2</v>
      </c>
      <c r="Z18">
        <v>0.27294160584907201</v>
      </c>
      <c r="AA18">
        <v>320.719891071652</v>
      </c>
      <c r="AB18">
        <v>9664.9152554745997</v>
      </c>
      <c r="AC18" s="1">
        <v>876.55980555168799</v>
      </c>
      <c r="AD18">
        <v>240989.04842332</v>
      </c>
      <c r="AE18" s="1" t="e">
        <v>#N/A</v>
      </c>
      <c r="AF18">
        <v>43317.5147541353</v>
      </c>
      <c r="AG18" s="1">
        <v>75834.776279524202</v>
      </c>
      <c r="AH18" s="1">
        <v>57.193341744006602</v>
      </c>
      <c r="AI18">
        <v>27.1313585775798</v>
      </c>
      <c r="AJ18">
        <v>34.159045689181397</v>
      </c>
      <c r="AK18">
        <v>1.81377728075294</v>
      </c>
      <c r="AL18">
        <v>1.21424874731463</v>
      </c>
      <c r="AM18">
        <v>1.58259733585284</v>
      </c>
      <c r="AN18">
        <v>809.29672244794699</v>
      </c>
      <c r="AO18">
        <v>1.03516733878227</v>
      </c>
      <c r="AP18">
        <v>2054.89832328497</v>
      </c>
      <c r="AQ18" s="1">
        <v>2888.25582632532</v>
      </c>
      <c r="AR18" s="1">
        <v>9782.6786917721092</v>
      </c>
      <c r="AS18" s="1">
        <v>1086.3327398317699</v>
      </c>
      <c r="AT18" s="1">
        <v>478.19752098934498</v>
      </c>
      <c r="AU18">
        <v>16290.363102203501</v>
      </c>
      <c r="AV18" s="1">
        <v>5381.0613730106998</v>
      </c>
      <c r="AW18" s="1">
        <v>0.31728049102232903</v>
      </c>
      <c r="AX18">
        <v>9410.7029212284597</v>
      </c>
      <c r="AY18" s="1">
        <v>0.53120705011990799</v>
      </c>
      <c r="AZ18">
        <v>1344.9080066487099</v>
      </c>
      <c r="BA18">
        <v>7.4521642583753003E-2</v>
      </c>
      <c r="BB18">
        <v>1330.36536858977</v>
      </c>
      <c r="BC18" s="1">
        <v>7.69908162812733E-2</v>
      </c>
      <c r="BD18">
        <v>17467.037669477599</v>
      </c>
      <c r="BE18" s="1">
        <v>0.56425373618442598</v>
      </c>
      <c r="BF18">
        <v>0.236213324828706</v>
      </c>
      <c r="BG18">
        <v>0.14888048594897799</v>
      </c>
      <c r="BH18">
        <v>3.4025451821677898E-2</v>
      </c>
      <c r="BI18">
        <v>1.66270012162116E-2</v>
      </c>
    </row>
    <row r="19" spans="1:61" x14ac:dyDescent="0.25">
      <c r="A19" t="s">
        <v>1320</v>
      </c>
      <c r="B19" t="s">
        <v>683</v>
      </c>
      <c r="C19">
        <v>27.05</v>
      </c>
      <c r="D19">
        <v>185.38491464213001</v>
      </c>
      <c r="E19">
        <v>4224.1405650999995</v>
      </c>
      <c r="F19">
        <v>6.9998529392740899E-2</v>
      </c>
      <c r="G19">
        <v>4.7063998597926898E-2</v>
      </c>
      <c r="H19">
        <v>3.6445883184407801E-3</v>
      </c>
      <c r="I19">
        <v>5.1700833990625902E-2</v>
      </c>
      <c r="J19">
        <v>0.77810358908931498</v>
      </c>
      <c r="K19">
        <v>5.1655292331321802E-2</v>
      </c>
      <c r="L19">
        <v>0.20130989935362101</v>
      </c>
      <c r="M19">
        <v>3.4223082500154503E-2</v>
      </c>
      <c r="N19">
        <v>0.12823797195662201</v>
      </c>
      <c r="O19">
        <v>77005.010884171003</v>
      </c>
      <c r="P19" s="1">
        <v>0.153223188181836</v>
      </c>
      <c r="Q19">
        <v>0.150279477988287</v>
      </c>
      <c r="R19">
        <v>0.696497333829877</v>
      </c>
      <c r="S19">
        <v>30.036243390654199</v>
      </c>
      <c r="T19">
        <v>113536.85478798801</v>
      </c>
      <c r="U19" s="1">
        <v>165.479474989663</v>
      </c>
      <c r="V19">
        <v>393711.78027088899</v>
      </c>
      <c r="W19" s="1">
        <v>0.82172512463868497</v>
      </c>
      <c r="X19">
        <v>0.149866739571795</v>
      </c>
      <c r="Y19">
        <v>2.84081357895196E-2</v>
      </c>
      <c r="Z19">
        <v>0.17827487536131501</v>
      </c>
      <c r="AA19">
        <v>393.71178027088899</v>
      </c>
      <c r="AB19">
        <v>12911.8352501389</v>
      </c>
      <c r="AC19" s="1">
        <v>1205.5913208890699</v>
      </c>
      <c r="AD19">
        <v>302071.58868289401</v>
      </c>
      <c r="AE19" s="1" t="e">
        <v>#N/A</v>
      </c>
      <c r="AF19">
        <v>62047.964457361799</v>
      </c>
      <c r="AG19" s="1">
        <v>124945.234534744</v>
      </c>
      <c r="AH19" s="1">
        <v>69.016205498010805</v>
      </c>
      <c r="AI19">
        <v>30.662438944992498</v>
      </c>
      <c r="AJ19">
        <v>39.852270188391003</v>
      </c>
      <c r="AK19">
        <v>1.9179208106349299</v>
      </c>
      <c r="AL19">
        <v>1.17273310162608</v>
      </c>
      <c r="AM19">
        <v>1.4584982991664399</v>
      </c>
      <c r="AN19">
        <v>123.078271778035</v>
      </c>
      <c r="AO19" s="1">
        <v>0.66685276453318099</v>
      </c>
      <c r="AP19">
        <v>1935.0430310091999</v>
      </c>
      <c r="AQ19" s="1">
        <v>2901.2169277112798</v>
      </c>
      <c r="AR19" s="1">
        <v>9880.1039306825205</v>
      </c>
      <c r="AS19" s="1">
        <v>1303.49466812065</v>
      </c>
      <c r="AT19">
        <v>461.75566755880999</v>
      </c>
      <c r="AU19">
        <v>16481.6142250825</v>
      </c>
      <c r="AV19" s="1">
        <v>3293.8367265662</v>
      </c>
      <c r="AW19" s="1">
        <v>0.197986585112817</v>
      </c>
      <c r="AX19">
        <v>11277.5910880869</v>
      </c>
      <c r="AY19" s="1">
        <v>0.664253112229237</v>
      </c>
      <c r="AZ19">
        <v>1657.44311437852</v>
      </c>
      <c r="BA19">
        <v>9.9328341512328999E-2</v>
      </c>
      <c r="BB19">
        <v>640.16246587387695</v>
      </c>
      <c r="BC19" s="1">
        <v>3.8431961156237399E-2</v>
      </c>
      <c r="BD19">
        <v>16869.033394905498</v>
      </c>
      <c r="BE19" s="1">
        <v>0.59274095015057104</v>
      </c>
      <c r="BF19">
        <v>0.23309343847185801</v>
      </c>
      <c r="BG19">
        <v>0.12709724955823901</v>
      </c>
      <c r="BH19">
        <v>3.03417578940792E-2</v>
      </c>
      <c r="BI19">
        <v>1.6726603925252999E-2</v>
      </c>
    </row>
    <row r="20" spans="1:61" x14ac:dyDescent="0.25">
      <c r="A20" t="s">
        <v>1324</v>
      </c>
      <c r="B20" t="s">
        <v>688</v>
      </c>
      <c r="C20">
        <v>9.6999999999999993</v>
      </c>
      <c r="D20">
        <v>243.453948686806</v>
      </c>
      <c r="E20">
        <v>1620.9603533500001</v>
      </c>
      <c r="F20">
        <v>1.7597474988632799E-2</v>
      </c>
      <c r="G20">
        <v>0.24184610270649901</v>
      </c>
      <c r="H20" t="e">
        <v>#N/A</v>
      </c>
      <c r="I20">
        <v>0.118519916365283</v>
      </c>
      <c r="J20">
        <v>0.52980714492166103</v>
      </c>
      <c r="K20">
        <v>9.5690765379078904E-2</v>
      </c>
      <c r="L20">
        <v>0.87441665780168798</v>
      </c>
      <c r="M20">
        <v>4.2635797419494199E-2</v>
      </c>
      <c r="N20">
        <v>0.18158268125237201</v>
      </c>
      <c r="O20">
        <v>67892.502962718499</v>
      </c>
      <c r="P20" s="1">
        <v>0.21841326430447799</v>
      </c>
      <c r="Q20">
        <v>0.16626563430114299</v>
      </c>
      <c r="R20">
        <v>0.61532110139437901</v>
      </c>
      <c r="S20">
        <v>19.3687616026948</v>
      </c>
      <c r="T20">
        <v>94144.519850771307</v>
      </c>
      <c r="U20" s="1">
        <v>108.67951040591799</v>
      </c>
      <c r="V20">
        <v>210397.64377652301</v>
      </c>
      <c r="W20" s="1">
        <v>0.74385932829912205</v>
      </c>
      <c r="X20">
        <v>0.19506556650704601</v>
      </c>
      <c r="Y20">
        <v>6.1075105193832302E-2</v>
      </c>
      <c r="Z20">
        <v>0.25614067170087801</v>
      </c>
      <c r="AA20">
        <v>210.39764377652301</v>
      </c>
      <c r="AB20">
        <v>7479.9348885629597</v>
      </c>
      <c r="AC20" s="1">
        <v>740.69746494333697</v>
      </c>
      <c r="AD20">
        <v>137859.75452044199</v>
      </c>
      <c r="AE20" s="1" t="e">
        <v>#N/A</v>
      </c>
      <c r="AF20">
        <v>39169.797316832497</v>
      </c>
      <c r="AG20" s="1">
        <v>56557.890322396699</v>
      </c>
      <c r="AH20" s="1">
        <v>61.972533612300403</v>
      </c>
      <c r="AI20">
        <v>30.1810385951527</v>
      </c>
      <c r="AJ20">
        <v>41.900748119652803</v>
      </c>
      <c r="AK20">
        <v>1.2958770411631699</v>
      </c>
      <c r="AL20">
        <v>0.73796928545322305</v>
      </c>
      <c r="AM20">
        <v>1.0303726517493199</v>
      </c>
      <c r="AN20">
        <v>88.650095422150301</v>
      </c>
      <c r="AO20" s="1">
        <v>1.0686055994544701</v>
      </c>
      <c r="AP20">
        <v>2511.0459284756698</v>
      </c>
      <c r="AQ20" s="1">
        <v>3150.2661752007698</v>
      </c>
      <c r="AR20" s="1">
        <v>10245.892636532601</v>
      </c>
      <c r="AS20" s="1">
        <v>1288.3237222206701</v>
      </c>
      <c r="AT20">
        <v>592.59864531220296</v>
      </c>
      <c r="AU20">
        <v>17788.127107741901</v>
      </c>
      <c r="AV20" s="1">
        <v>9164.5955944525394</v>
      </c>
      <c r="AW20" s="1">
        <v>0.492638752866628</v>
      </c>
      <c r="AX20">
        <v>6569.0759386435502</v>
      </c>
      <c r="AY20" s="1">
        <v>0.33895951802228003</v>
      </c>
      <c r="AZ20">
        <v>1207.0691689195301</v>
      </c>
      <c r="BA20">
        <v>6.3162938952836006E-2</v>
      </c>
      <c r="BB20">
        <v>2016.4451617924501</v>
      </c>
      <c r="BC20" s="1">
        <v>0.10523879015670499</v>
      </c>
      <c r="BD20">
        <v>18957.185863808099</v>
      </c>
      <c r="BE20" s="1">
        <v>0.55716398070649298</v>
      </c>
      <c r="BF20">
        <v>0.221159958308981</v>
      </c>
      <c r="BG20">
        <v>0.173240311545273</v>
      </c>
      <c r="BH20">
        <v>3.2518653510706499E-2</v>
      </c>
      <c r="BI20">
        <v>1.5917095928546302E-2</v>
      </c>
    </row>
    <row r="21" spans="1:61" x14ac:dyDescent="0.25">
      <c r="A21" t="s">
        <v>1327</v>
      </c>
      <c r="B21" t="s">
        <v>691</v>
      </c>
      <c r="C21">
        <v>33.950000000000003</v>
      </c>
      <c r="D21">
        <v>161.781357368404</v>
      </c>
      <c r="E21">
        <v>4800.2526740499998</v>
      </c>
      <c r="F21">
        <v>2.6047930521230198E-2</v>
      </c>
      <c r="G21">
        <v>4.4153527787544798E-2</v>
      </c>
      <c r="H21">
        <v>2.0390349556339898E-3</v>
      </c>
      <c r="I21">
        <v>6.2545212209745404E-2</v>
      </c>
      <c r="J21">
        <v>0.80842798945468097</v>
      </c>
      <c r="K21">
        <v>5.7542233724721802E-2</v>
      </c>
      <c r="L21">
        <v>0.36581748757966998</v>
      </c>
      <c r="M21">
        <v>2.5810895131484799E-2</v>
      </c>
      <c r="N21">
        <v>0.15706912481916599</v>
      </c>
      <c r="O21">
        <v>73589.752309008094</v>
      </c>
      <c r="P21" s="1">
        <v>0.18103359179188999</v>
      </c>
      <c r="Q21">
        <v>0.160883241983378</v>
      </c>
      <c r="R21">
        <v>0.65808316622473295</v>
      </c>
      <c r="S21">
        <v>35.915856720420599</v>
      </c>
      <c r="T21">
        <v>107001.251279031</v>
      </c>
      <c r="U21" s="1">
        <v>147.226594163069</v>
      </c>
      <c r="V21">
        <v>335295.64385244198</v>
      </c>
      <c r="W21" s="1">
        <v>0.79676923054674897</v>
      </c>
      <c r="X21">
        <v>0.16643200474806699</v>
      </c>
      <c r="Y21">
        <v>3.6798764705183097E-2</v>
      </c>
      <c r="Z21">
        <v>0.203230769453251</v>
      </c>
      <c r="AA21">
        <v>335.29564385244203</v>
      </c>
      <c r="AB21">
        <v>10450.977387336899</v>
      </c>
      <c r="AC21" s="1">
        <v>1043.84348173748</v>
      </c>
      <c r="AD21">
        <v>236771.480658696</v>
      </c>
      <c r="AE21" s="1" t="e">
        <v>#N/A</v>
      </c>
      <c r="AF21">
        <v>51180.779242612603</v>
      </c>
      <c r="AG21" s="1">
        <v>88000.929894522298</v>
      </c>
      <c r="AH21" s="1">
        <v>61.175148017580803</v>
      </c>
      <c r="AI21">
        <v>28.971329819130698</v>
      </c>
      <c r="AJ21">
        <v>34.554155317187202</v>
      </c>
      <c r="AK21">
        <v>2.3656793258281801</v>
      </c>
      <c r="AL21">
        <v>1.7394007668342599</v>
      </c>
      <c r="AM21">
        <v>2.0113288479753502</v>
      </c>
      <c r="AN21">
        <v>156.845475358024</v>
      </c>
      <c r="AO21" s="1">
        <v>0.84325639344786796</v>
      </c>
      <c r="AP21">
        <v>1896.3506156061901</v>
      </c>
      <c r="AQ21" s="1">
        <v>2682.0676857490598</v>
      </c>
      <c r="AR21" s="1">
        <v>9358.83415936868</v>
      </c>
      <c r="AS21" s="1">
        <v>1114.7108652064801</v>
      </c>
      <c r="AT21">
        <v>524.86143846555296</v>
      </c>
      <c r="AU21">
        <v>15576.824764396</v>
      </c>
      <c r="AV21" s="1">
        <v>4558.6451534871403</v>
      </c>
      <c r="AW21" s="1">
        <v>0.28626449083887301</v>
      </c>
      <c r="AX21">
        <v>9139.2390433997007</v>
      </c>
      <c r="AY21" s="1">
        <v>0.56629217286433398</v>
      </c>
      <c r="AZ21">
        <v>1497.24957761623</v>
      </c>
      <c r="BA21">
        <v>9.52826763867205E-2</v>
      </c>
      <c r="BB21">
        <v>837.31478678081305</v>
      </c>
      <c r="BC21" s="1">
        <v>5.2160659903941198E-2</v>
      </c>
      <c r="BD21">
        <v>16032.4485612839</v>
      </c>
      <c r="BE21" s="1">
        <v>0.587453459581464</v>
      </c>
      <c r="BF21">
        <v>0.23665789370780699</v>
      </c>
      <c r="BG21">
        <v>0.12884557253464701</v>
      </c>
      <c r="BH21">
        <v>3.1566478280049701E-2</v>
      </c>
      <c r="BI21">
        <v>1.54765958960323E-2</v>
      </c>
    </row>
    <row r="22" spans="1:61" x14ac:dyDescent="0.25">
      <c r="A22" t="s">
        <v>1328</v>
      </c>
      <c r="B22" t="s">
        <v>692</v>
      </c>
      <c r="C22">
        <v>73.8</v>
      </c>
      <c r="D22">
        <v>29.7611179627343</v>
      </c>
      <c r="E22">
        <v>1818.33645445</v>
      </c>
      <c r="F22">
        <v>1.5337083020554801E-2</v>
      </c>
      <c r="G22">
        <v>2.06951353075992E-2</v>
      </c>
      <c r="H22">
        <v>5.0826209268234196E-3</v>
      </c>
      <c r="I22">
        <v>6.9295676684333896E-2</v>
      </c>
      <c r="J22">
        <v>0.84506868705102201</v>
      </c>
      <c r="K22">
        <v>5.4879570246733102E-2</v>
      </c>
      <c r="L22">
        <v>0.55298386857241599</v>
      </c>
      <c r="M22">
        <v>1.7296265446089101E-2</v>
      </c>
      <c r="N22">
        <v>0.158942062568352</v>
      </c>
      <c r="O22">
        <v>64004.595266074299</v>
      </c>
      <c r="P22" s="1">
        <v>0.20139834117792499</v>
      </c>
      <c r="Q22">
        <v>0.14802278446273001</v>
      </c>
      <c r="R22">
        <v>0.65057887435934503</v>
      </c>
      <c r="S22">
        <v>15.5169953760947</v>
      </c>
      <c r="T22">
        <v>91992.065031623206</v>
      </c>
      <c r="U22" s="1">
        <v>130.03487107165</v>
      </c>
      <c r="V22">
        <v>270644.15982841502</v>
      </c>
      <c r="W22" s="1">
        <v>0.77413235667554403</v>
      </c>
      <c r="X22">
        <v>0.15071635169702399</v>
      </c>
      <c r="Y22">
        <v>7.5151291627431893E-2</v>
      </c>
      <c r="Z22">
        <v>0.225867643324456</v>
      </c>
      <c r="AA22">
        <v>270.64415982841501</v>
      </c>
      <c r="AB22">
        <v>7699.1757030106701</v>
      </c>
      <c r="AC22" s="1">
        <v>749.62639238968302</v>
      </c>
      <c r="AD22">
        <v>190545.39348954899</v>
      </c>
      <c r="AE22" s="1" t="e">
        <v>#N/A</v>
      </c>
      <c r="AF22">
        <v>42911.917791562999</v>
      </c>
      <c r="AG22" s="1">
        <v>68430.354102448196</v>
      </c>
      <c r="AH22" s="1">
        <v>42.575177971714602</v>
      </c>
      <c r="AI22">
        <v>24.071675552442699</v>
      </c>
      <c r="AJ22">
        <v>29.131219715578901</v>
      </c>
      <c r="AK22">
        <v>1.81976889421813</v>
      </c>
      <c r="AL22">
        <v>1.07797341465962</v>
      </c>
      <c r="AM22">
        <v>1.53934017494217</v>
      </c>
      <c r="AN22">
        <v>1117.9005972878899</v>
      </c>
      <c r="AO22" s="1">
        <v>1.1353503264642499</v>
      </c>
      <c r="AP22">
        <v>1922.5880369633901</v>
      </c>
      <c r="AQ22" s="1">
        <v>3006.5225990607901</v>
      </c>
      <c r="AR22" s="1">
        <v>8846.5605364908206</v>
      </c>
      <c r="AS22" s="1">
        <v>1077.21197812781</v>
      </c>
      <c r="AT22">
        <v>509.66341032870901</v>
      </c>
      <c r="AU22">
        <v>15362.546560971499</v>
      </c>
      <c r="AV22" s="1">
        <v>6786.6975973859198</v>
      </c>
      <c r="AW22" s="1">
        <v>0.41517353517279498</v>
      </c>
      <c r="AX22">
        <v>7326.0583749075204</v>
      </c>
      <c r="AY22" s="1">
        <v>0.44175322492351898</v>
      </c>
      <c r="AZ22">
        <v>1157.94758426556</v>
      </c>
      <c r="BA22">
        <v>7.00256315378497E-2</v>
      </c>
      <c r="BB22">
        <v>1209.9495350162999</v>
      </c>
      <c r="BC22" s="1">
        <v>7.3047608364783495E-2</v>
      </c>
      <c r="BD22">
        <v>16480.653091575299</v>
      </c>
      <c r="BE22" s="1">
        <v>0.56147860877049405</v>
      </c>
      <c r="BF22">
        <v>0.23479256306528101</v>
      </c>
      <c r="BG22">
        <v>0.14727466803988501</v>
      </c>
      <c r="BH22">
        <v>3.5922281354327401E-2</v>
      </c>
      <c r="BI22">
        <v>2.0531878770012502E-2</v>
      </c>
    </row>
    <row r="23" spans="1:61" x14ac:dyDescent="0.25">
      <c r="A23" t="s">
        <v>1332</v>
      </c>
      <c r="B23" t="s">
        <v>698</v>
      </c>
      <c r="C23">
        <v>17.899999999999999</v>
      </c>
      <c r="D23">
        <v>124.47342277226601</v>
      </c>
      <c r="E23">
        <v>1354.2547903</v>
      </c>
      <c r="F23">
        <v>1.65213829879505E-2</v>
      </c>
      <c r="G23">
        <v>3.8242127655079297E-2</v>
      </c>
      <c r="H23" t="e">
        <v>#N/A</v>
      </c>
      <c r="I23">
        <v>4.5076704292687599E-2</v>
      </c>
      <c r="J23">
        <v>0.838963585352833</v>
      </c>
      <c r="K23">
        <v>7.1867294905660101E-2</v>
      </c>
      <c r="L23">
        <v>0.83548691808953202</v>
      </c>
      <c r="M23">
        <v>2.7331964815218601E-2</v>
      </c>
      <c r="N23">
        <v>0.18706782679186301</v>
      </c>
      <c r="O23">
        <v>62624.533747367503</v>
      </c>
      <c r="P23" s="1">
        <v>0.21197465506163601</v>
      </c>
      <c r="Q23">
        <v>0.14335995809621399</v>
      </c>
      <c r="R23">
        <v>0.64466538684215002</v>
      </c>
      <c r="S23">
        <v>14.2531135657634</v>
      </c>
      <c r="T23">
        <v>88723.608099377598</v>
      </c>
      <c r="U23" s="1">
        <v>110.39640086892</v>
      </c>
      <c r="V23">
        <v>213527.077453381</v>
      </c>
      <c r="W23" s="1">
        <v>0.73513315268880997</v>
      </c>
      <c r="X23">
        <v>0.18162624551402001</v>
      </c>
      <c r="Y23">
        <v>8.3240601797169703E-2</v>
      </c>
      <c r="Z23">
        <v>0.26486684731118998</v>
      </c>
      <c r="AA23">
        <v>213.527077453381</v>
      </c>
      <c r="AB23">
        <v>6012.9068092098996</v>
      </c>
      <c r="AC23" s="1">
        <v>649.37665888203105</v>
      </c>
      <c r="AD23">
        <v>142565.10946937799</v>
      </c>
      <c r="AE23" s="1" t="e">
        <v>#N/A</v>
      </c>
      <c r="AF23">
        <v>38620.083651942099</v>
      </c>
      <c r="AG23" s="1">
        <v>57382.844347819002</v>
      </c>
      <c r="AH23" s="1">
        <v>47.191814956635</v>
      </c>
      <c r="AI23">
        <v>25.149514087124299</v>
      </c>
      <c r="AJ23">
        <v>31.779188603812901</v>
      </c>
      <c r="AK23">
        <v>1.4398607588458601</v>
      </c>
      <c r="AL23">
        <v>0.86110845182560203</v>
      </c>
      <c r="AM23">
        <v>1.1428503649630499</v>
      </c>
      <c r="AN23">
        <v>245.402276868727</v>
      </c>
      <c r="AO23" s="1">
        <v>0.94030940794657902</v>
      </c>
      <c r="AP23">
        <v>2282.1624746221901</v>
      </c>
      <c r="AQ23" s="1">
        <v>3165.8194349456599</v>
      </c>
      <c r="AR23" s="1">
        <v>9537.9373482877709</v>
      </c>
      <c r="AS23" s="1">
        <v>1136.4478217271601</v>
      </c>
      <c r="AT23">
        <v>484.91347876607898</v>
      </c>
      <c r="AU23">
        <v>16607.280558348899</v>
      </c>
      <c r="AV23" s="1">
        <v>9345.5225779458906</v>
      </c>
      <c r="AW23" s="1">
        <v>0.52426626382939501</v>
      </c>
      <c r="AX23">
        <v>5400.3299156653702</v>
      </c>
      <c r="AY23" s="1">
        <v>0.30387751523196399</v>
      </c>
      <c r="AZ23">
        <v>1183.5456238258901</v>
      </c>
      <c r="BA23">
        <v>6.5713407893564599E-2</v>
      </c>
      <c r="BB23">
        <v>1899.4194618930801</v>
      </c>
      <c r="BC23" s="1">
        <v>0.106142813032906</v>
      </c>
      <c r="BD23">
        <v>17828.8175793302</v>
      </c>
      <c r="BE23" s="1">
        <v>0.53121502496370299</v>
      </c>
      <c r="BF23">
        <v>0.24938499935793601</v>
      </c>
      <c r="BG23">
        <v>0.167500192076734</v>
      </c>
      <c r="BH23">
        <v>3.55373413553568E-2</v>
      </c>
      <c r="BI23">
        <v>1.6362442246270401E-2</v>
      </c>
    </row>
    <row r="24" spans="1:61" x14ac:dyDescent="0.25">
      <c r="A24" t="s">
        <v>1334</v>
      </c>
      <c r="B24" t="s">
        <v>700</v>
      </c>
      <c r="C24">
        <v>71.099999999999994</v>
      </c>
      <c r="D24">
        <v>27.497812638858498</v>
      </c>
      <c r="E24">
        <v>1542.3489089</v>
      </c>
      <c r="F24">
        <v>8.9610400329205395E-3</v>
      </c>
      <c r="G24">
        <v>2.7514700905309001E-2</v>
      </c>
      <c r="H24" t="e">
        <v>#N/A</v>
      </c>
      <c r="I24">
        <v>2.9502548090182001E-2</v>
      </c>
      <c r="J24">
        <v>0.87969606496558905</v>
      </c>
      <c r="K24">
        <v>6.0545002330279499E-2</v>
      </c>
      <c r="L24">
        <v>0.89292642876698802</v>
      </c>
      <c r="M24">
        <v>1.41304311881461E-2</v>
      </c>
      <c r="N24">
        <v>0.18587375857185401</v>
      </c>
      <c r="O24">
        <v>62550.2998018406</v>
      </c>
      <c r="P24" s="1">
        <v>0.21576463303433299</v>
      </c>
      <c r="Q24">
        <v>0.14332398961154499</v>
      </c>
      <c r="R24">
        <v>0.64091137735412196</v>
      </c>
      <c r="S24">
        <v>14.6586558847939</v>
      </c>
      <c r="T24">
        <v>90485.850428653896</v>
      </c>
      <c r="U24" s="1">
        <v>113.277016843656</v>
      </c>
      <c r="V24">
        <v>240837.28095280399</v>
      </c>
      <c r="W24" s="1">
        <v>0.69146870106492098</v>
      </c>
      <c r="X24">
        <v>0.175672440796939</v>
      </c>
      <c r="Y24">
        <v>0.13285885813814</v>
      </c>
      <c r="Z24">
        <v>0.30853129893507902</v>
      </c>
      <c r="AA24">
        <v>240.83728095280401</v>
      </c>
      <c r="AB24">
        <v>5762.5472412327299</v>
      </c>
      <c r="AC24" s="1">
        <v>543.55423125232403</v>
      </c>
      <c r="AD24">
        <v>168090.91647760299</v>
      </c>
      <c r="AE24" s="1" t="e">
        <v>#N/A</v>
      </c>
      <c r="AF24">
        <v>38862.287219828097</v>
      </c>
      <c r="AG24" s="1">
        <v>61619.635587717603</v>
      </c>
      <c r="AH24" s="1">
        <v>37.846286207190801</v>
      </c>
      <c r="AI24">
        <v>20.923003339031698</v>
      </c>
      <c r="AJ24">
        <v>25.105440545469399</v>
      </c>
      <c r="AK24">
        <v>1.5095288938685301</v>
      </c>
      <c r="AL24">
        <v>0.88261536224144499</v>
      </c>
      <c r="AM24">
        <v>1.20718548756292</v>
      </c>
      <c r="AN24">
        <v>435.27262581512798</v>
      </c>
      <c r="AO24" s="1">
        <v>0.89900719864280199</v>
      </c>
      <c r="AP24">
        <v>2117.6861841393902</v>
      </c>
      <c r="AQ24" s="1">
        <v>3401.3640387903502</v>
      </c>
      <c r="AR24" s="1">
        <v>9432.2435530333205</v>
      </c>
      <c r="AS24" s="1">
        <v>1016.31291042825</v>
      </c>
      <c r="AT24">
        <v>565.50258081490301</v>
      </c>
      <c r="AU24">
        <v>16533.1092672062</v>
      </c>
      <c r="AV24" s="1">
        <v>8811.7385021628397</v>
      </c>
      <c r="AW24" s="1">
        <v>0.50180765430095797</v>
      </c>
      <c r="AX24">
        <v>5409.8972838121399</v>
      </c>
      <c r="AY24" s="1">
        <v>0.30601598007516101</v>
      </c>
      <c r="AZ24">
        <v>1253.3472682055899</v>
      </c>
      <c r="BA24">
        <v>6.8380185116113504E-2</v>
      </c>
      <c r="BB24">
        <v>2191.25264002006</v>
      </c>
      <c r="BC24" s="1">
        <v>0.123796180523458</v>
      </c>
      <c r="BD24">
        <v>17666.235694200601</v>
      </c>
      <c r="BE24" s="1">
        <v>0.53327586658695103</v>
      </c>
      <c r="BF24">
        <v>0.24591899783961399</v>
      </c>
      <c r="BG24">
        <v>0.15676695229486701</v>
      </c>
      <c r="BH24">
        <v>4.18739201999936E-2</v>
      </c>
      <c r="BI24">
        <v>2.2164263078574799E-2</v>
      </c>
    </row>
    <row r="25" spans="1:61" x14ac:dyDescent="0.25">
      <c r="A25" t="s">
        <v>1335</v>
      </c>
      <c r="B25" t="s">
        <v>701</v>
      </c>
      <c r="C25">
        <v>8.6999999999999993</v>
      </c>
      <c r="D25">
        <v>321.05071379839598</v>
      </c>
      <c r="E25">
        <v>2070.5676381500002</v>
      </c>
      <c r="F25">
        <v>7.3178310637032496E-3</v>
      </c>
      <c r="G25">
        <v>0.43250893210096802</v>
      </c>
      <c r="H25" t="e">
        <v>#N/A</v>
      </c>
      <c r="I25">
        <v>0.125157812096508</v>
      </c>
      <c r="J25">
        <v>0.31081319342127001</v>
      </c>
      <c r="K25">
        <v>0.146216082663365</v>
      </c>
      <c r="L25">
        <v>0.99581225782951399</v>
      </c>
      <c r="M25">
        <v>7.12581594850238E-2</v>
      </c>
      <c r="N25">
        <v>0.210550024533145</v>
      </c>
      <c r="O25">
        <v>66213.956297637094</v>
      </c>
      <c r="P25" s="1">
        <v>0.27641514646993398</v>
      </c>
      <c r="Q25">
        <v>0.18830334821353001</v>
      </c>
      <c r="R25">
        <v>0.53528150531653595</v>
      </c>
      <c r="S25">
        <v>29.477033303804099</v>
      </c>
      <c r="T25">
        <v>95364.518782194995</v>
      </c>
      <c r="U25" s="1">
        <v>91.063073088421206</v>
      </c>
      <c r="V25">
        <v>172844.558615705</v>
      </c>
      <c r="W25" s="1">
        <v>0.684342470612466</v>
      </c>
      <c r="X25">
        <v>0.249717360011106</v>
      </c>
      <c r="Y25">
        <v>6.5940169376428298E-2</v>
      </c>
      <c r="Z25">
        <v>0.315657529387534</v>
      </c>
      <c r="AA25">
        <v>172.84455861570501</v>
      </c>
      <c r="AB25">
        <v>5913.1999237365799</v>
      </c>
      <c r="AC25" s="1">
        <v>590.850619394918</v>
      </c>
      <c r="AD25">
        <v>87166.866268349695</v>
      </c>
      <c r="AE25" s="1" t="e">
        <v>#N/A</v>
      </c>
      <c r="AF25">
        <v>33544.962557310202</v>
      </c>
      <c r="AG25" s="1">
        <v>47497.260117150399</v>
      </c>
      <c r="AH25" s="1">
        <v>58.615120209228003</v>
      </c>
      <c r="AI25">
        <v>28.654387202191302</v>
      </c>
      <c r="AJ25">
        <v>38.320898576974997</v>
      </c>
      <c r="AK25">
        <v>2.1662991577544699</v>
      </c>
      <c r="AL25">
        <v>1.2904710536188999</v>
      </c>
      <c r="AM25">
        <v>1.76139945545125</v>
      </c>
      <c r="AN25">
        <v>0</v>
      </c>
      <c r="AO25">
        <v>1.1667860168650801</v>
      </c>
      <c r="AP25">
        <v>3274.4510341414102</v>
      </c>
      <c r="AQ25" s="1">
        <v>4104.9949998707798</v>
      </c>
      <c r="AR25" s="1">
        <v>10795.0816569175</v>
      </c>
      <c r="AS25" s="1">
        <v>1430.54635449944</v>
      </c>
      <c r="AT25">
        <v>732.14831458221499</v>
      </c>
      <c r="AU25">
        <v>20337.222360011299</v>
      </c>
      <c r="AV25" s="1">
        <v>11614.632875175799</v>
      </c>
      <c r="AW25" s="1">
        <v>0.56370930145014497</v>
      </c>
      <c r="AX25">
        <v>4939.7332814192196</v>
      </c>
      <c r="AY25" s="1">
        <v>0.228069380215456</v>
      </c>
      <c r="AZ25">
        <v>1231.2788360458001</v>
      </c>
      <c r="BA25">
        <v>5.70773511873554E-2</v>
      </c>
      <c r="BB25">
        <v>3224.4375554032999</v>
      </c>
      <c r="BC25" s="1">
        <v>0.15114396717172099</v>
      </c>
      <c r="BD25">
        <v>21010.082548044102</v>
      </c>
      <c r="BE25" s="1">
        <v>0.54775438895772</v>
      </c>
      <c r="BF25">
        <v>0.22292128008145101</v>
      </c>
      <c r="BG25">
        <v>0.17575211262139601</v>
      </c>
      <c r="BH25">
        <v>2.8233228510393799E-2</v>
      </c>
      <c r="BI25">
        <v>2.53389898290396E-2</v>
      </c>
    </row>
    <row r="26" spans="1:61" x14ac:dyDescent="0.25">
      <c r="A26" t="s">
        <v>1338</v>
      </c>
      <c r="B26" t="s">
        <v>704</v>
      </c>
      <c r="C26">
        <v>21.8</v>
      </c>
      <c r="D26">
        <v>338.59324553199201</v>
      </c>
      <c r="E26">
        <v>6166.8515809500004</v>
      </c>
      <c r="F26">
        <v>2.1444048945250701E-2</v>
      </c>
      <c r="G26">
        <v>0.39724608250960203</v>
      </c>
      <c r="H26">
        <v>1.64103811557934E-3</v>
      </c>
      <c r="I26">
        <v>0.16161064311036999</v>
      </c>
      <c r="J26">
        <v>0.29864794888979301</v>
      </c>
      <c r="K26">
        <v>0.122617224410252</v>
      </c>
      <c r="L26">
        <v>0.99620813034442501</v>
      </c>
      <c r="M26">
        <v>9.2513741016452197E-2</v>
      </c>
      <c r="N26">
        <v>0.207900972298878</v>
      </c>
      <c r="O26">
        <v>67017.377519112793</v>
      </c>
      <c r="P26" s="1">
        <v>0.26954310888466698</v>
      </c>
      <c r="Q26">
        <v>0.1714770921581</v>
      </c>
      <c r="R26">
        <v>0.55897979895723304</v>
      </c>
      <c r="S26">
        <v>126.951092108057</v>
      </c>
      <c r="T26">
        <v>100408.352540757</v>
      </c>
      <c r="U26" s="1">
        <v>88.910515710487104</v>
      </c>
      <c r="V26">
        <v>170942.41010379599</v>
      </c>
      <c r="W26" s="1">
        <v>0.69284098135400496</v>
      </c>
      <c r="X26">
        <v>0.23403937074975401</v>
      </c>
      <c r="Y26">
        <v>7.3119647896241202E-2</v>
      </c>
      <c r="Z26">
        <v>0.30715901864599499</v>
      </c>
      <c r="AA26">
        <v>170.94241010379599</v>
      </c>
      <c r="AB26">
        <v>6441.3874614249598</v>
      </c>
      <c r="AC26" s="1">
        <v>635.17410206531804</v>
      </c>
      <c r="AD26">
        <v>82369.839296368504</v>
      </c>
      <c r="AE26" s="1" t="e">
        <v>#N/A</v>
      </c>
      <c r="AF26">
        <v>34106.595015391998</v>
      </c>
      <c r="AG26" s="1">
        <v>48526.410767038004</v>
      </c>
      <c r="AH26" s="1">
        <v>62.403238699716802</v>
      </c>
      <c r="AI26">
        <v>31.7931195789672</v>
      </c>
      <c r="AJ26">
        <v>45.162949717218197</v>
      </c>
      <c r="AK26">
        <v>2.37206409065127</v>
      </c>
      <c r="AL26">
        <v>1.4974549385414999</v>
      </c>
      <c r="AM26">
        <v>1.8892373146208901</v>
      </c>
      <c r="AN26">
        <v>0.254361318642009</v>
      </c>
      <c r="AO26" s="1">
        <v>1.1865449569551501</v>
      </c>
      <c r="AP26">
        <v>3085.2103197640199</v>
      </c>
      <c r="AQ26" s="1">
        <v>4161.6742792675404</v>
      </c>
      <c r="AR26" s="1">
        <v>10703.890590201499</v>
      </c>
      <c r="AS26" s="1">
        <v>1629.33116682081</v>
      </c>
      <c r="AT26">
        <v>836.81029302557602</v>
      </c>
      <c r="AU26">
        <v>20416.9166490795</v>
      </c>
      <c r="AV26" s="1">
        <v>11033.103853676599</v>
      </c>
      <c r="AW26" s="1">
        <v>0.53574069451347195</v>
      </c>
      <c r="AX26">
        <v>5394.1919034722896</v>
      </c>
      <c r="AY26" s="1">
        <v>0.25538731506864698</v>
      </c>
      <c r="AZ26">
        <v>973.93355051943604</v>
      </c>
      <c r="BA26">
        <v>4.7053591899945298E-2</v>
      </c>
      <c r="BB26">
        <v>3390.4195651393802</v>
      </c>
      <c r="BC26" s="1">
        <v>0.16181839855590999</v>
      </c>
      <c r="BD26">
        <v>20791.648872807698</v>
      </c>
      <c r="BE26" s="1">
        <v>0.57016793724830095</v>
      </c>
      <c r="BF26">
        <v>0.22564613367806599</v>
      </c>
      <c r="BG26">
        <v>0.15711895403234799</v>
      </c>
      <c r="BH26">
        <v>3.3864830795818701E-2</v>
      </c>
      <c r="BI26">
        <v>1.32021442454661E-2</v>
      </c>
    </row>
    <row r="27" spans="1:61" x14ac:dyDescent="0.25">
      <c r="A27" t="s">
        <v>1346</v>
      </c>
      <c r="B27" t="s">
        <v>712</v>
      </c>
      <c r="C27">
        <v>85.7</v>
      </c>
      <c r="D27">
        <v>27.6308753723508</v>
      </c>
      <c r="E27">
        <v>2045.37734215</v>
      </c>
      <c r="F27">
        <v>9.7195042967538892E-3</v>
      </c>
      <c r="G27">
        <v>2.3364223080106199E-2</v>
      </c>
      <c r="H27">
        <v>5.0826209268234196E-3</v>
      </c>
      <c r="I27">
        <v>5.2819412300178399E-2</v>
      </c>
      <c r="J27">
        <v>0.85600814164835104</v>
      </c>
      <c r="K27">
        <v>6.0337890731879E-2</v>
      </c>
      <c r="L27">
        <v>0.67190427524978402</v>
      </c>
      <c r="M27">
        <v>1.40748222966708E-2</v>
      </c>
      <c r="N27">
        <v>0.170851526755775</v>
      </c>
      <c r="O27">
        <v>63884.081462934497</v>
      </c>
      <c r="P27" s="1">
        <v>0.21378206633455499</v>
      </c>
      <c r="Q27">
        <v>0.15199620383245199</v>
      </c>
      <c r="R27">
        <v>0.63422172983299296</v>
      </c>
      <c r="S27">
        <v>16.721355298702999</v>
      </c>
      <c r="T27">
        <v>93486.139950495795</v>
      </c>
      <c r="U27" s="1">
        <v>136.359491349937</v>
      </c>
      <c r="V27">
        <v>265910.78445128998</v>
      </c>
      <c r="W27" s="1">
        <v>0.77098029514811794</v>
      </c>
      <c r="X27">
        <v>0.14070370339368901</v>
      </c>
      <c r="Y27">
        <v>8.8316001458193502E-2</v>
      </c>
      <c r="Z27">
        <v>0.229019704851882</v>
      </c>
      <c r="AA27">
        <v>265.91078445129</v>
      </c>
      <c r="AB27">
        <v>7181.3815951241704</v>
      </c>
      <c r="AC27" s="1">
        <v>710.60645390360901</v>
      </c>
      <c r="AD27">
        <v>191158.44676834901</v>
      </c>
      <c r="AE27" s="1" t="e">
        <v>#N/A</v>
      </c>
      <c r="AF27">
        <v>43476.925039757298</v>
      </c>
      <c r="AG27" s="1">
        <v>70008.267316589001</v>
      </c>
      <c r="AH27" s="1">
        <v>39.192938030483901</v>
      </c>
      <c r="AI27">
        <v>23.193759567180599</v>
      </c>
      <c r="AJ27">
        <v>27.736147575822901</v>
      </c>
      <c r="AK27">
        <v>1.8983690288025299</v>
      </c>
      <c r="AL27">
        <v>1.3414142756878</v>
      </c>
      <c r="AM27">
        <v>1.71626174748156</v>
      </c>
      <c r="AN27">
        <v>1087.61224110444</v>
      </c>
      <c r="AO27" s="1">
        <v>1.07993119743345</v>
      </c>
      <c r="AP27">
        <v>1883.4859414989401</v>
      </c>
      <c r="AQ27" s="1">
        <v>3053.7285525684401</v>
      </c>
      <c r="AR27" s="1">
        <v>8493.1778249482704</v>
      </c>
      <c r="AS27" s="1">
        <v>1098.09388796646</v>
      </c>
      <c r="AT27" s="1">
        <v>530.35686405899696</v>
      </c>
      <c r="AU27">
        <v>15058.843071041099</v>
      </c>
      <c r="AV27" s="1">
        <v>6896.2469528003403</v>
      </c>
      <c r="AW27" s="1">
        <v>0.42388038943288497</v>
      </c>
      <c r="AX27">
        <v>6951.8235135724199</v>
      </c>
      <c r="AY27" s="1">
        <v>0.42716612081129501</v>
      </c>
      <c r="AZ27">
        <v>1167.95426136582</v>
      </c>
      <c r="BA27" s="1">
        <v>7.21345970837136E-2</v>
      </c>
      <c r="BB27">
        <v>1252.7973536642701</v>
      </c>
      <c r="BC27" s="1">
        <v>7.6818892668365904E-2</v>
      </c>
      <c r="BD27">
        <v>16268.822081402899</v>
      </c>
      <c r="BE27" s="1">
        <v>0.55173266759746797</v>
      </c>
      <c r="BF27">
        <v>0.23064790765280499</v>
      </c>
      <c r="BG27">
        <v>0.154633732305692</v>
      </c>
      <c r="BH27">
        <v>4.0604178863717297E-2</v>
      </c>
      <c r="BI27">
        <v>2.2381513580318101E-2</v>
      </c>
    </row>
    <row r="28" spans="1:61" x14ac:dyDescent="0.25">
      <c r="A28" t="s">
        <v>1348</v>
      </c>
      <c r="B28" t="s">
        <v>714</v>
      </c>
      <c r="C28">
        <v>30.6</v>
      </c>
      <c r="D28">
        <v>239.84917265398599</v>
      </c>
      <c r="E28">
        <v>7322.3755775999998</v>
      </c>
      <c r="F28">
        <v>0.10142205904262599</v>
      </c>
      <c r="G28">
        <v>8.2844336957269296E-2</v>
      </c>
      <c r="H28">
        <v>2.3315831071153998E-3</v>
      </c>
      <c r="I28">
        <v>8.0242271929203204E-2</v>
      </c>
      <c r="J28">
        <v>0.67393897020020599</v>
      </c>
      <c r="K28">
        <v>5.9995688281274398E-2</v>
      </c>
      <c r="L28">
        <v>0.26560092309285999</v>
      </c>
      <c r="M28">
        <v>7.2527860972851493E-2</v>
      </c>
      <c r="N28">
        <v>0.13995992975060201</v>
      </c>
      <c r="O28">
        <v>78663.334589017104</v>
      </c>
      <c r="P28" s="1">
        <v>0.20293640188975301</v>
      </c>
      <c r="Q28">
        <v>0.14808661149157401</v>
      </c>
      <c r="R28">
        <v>0.64897698661867298</v>
      </c>
      <c r="S28">
        <v>60.604201864295597</v>
      </c>
      <c r="T28">
        <v>112511.680503233</v>
      </c>
      <c r="U28" s="1">
        <v>159.89712765216501</v>
      </c>
      <c r="V28">
        <v>343756.58354648598</v>
      </c>
      <c r="W28" s="1">
        <v>0.79563403008654099</v>
      </c>
      <c r="X28">
        <v>0.176116055502855</v>
      </c>
      <c r="Y28">
        <v>2.8249914410603399E-2</v>
      </c>
      <c r="Z28">
        <v>0.20436596991345901</v>
      </c>
      <c r="AA28">
        <v>343.75658354648601</v>
      </c>
      <c r="AB28">
        <v>12036.0810253449</v>
      </c>
      <c r="AC28" s="1">
        <v>1039.3940085895699</v>
      </c>
      <c r="AD28">
        <v>269459.55570769898</v>
      </c>
      <c r="AE28" s="1" t="e">
        <v>#N/A</v>
      </c>
      <c r="AF28">
        <v>61515.523198691699</v>
      </c>
      <c r="AG28" s="1">
        <v>120566.919146894</v>
      </c>
      <c r="AH28" s="1">
        <v>76.124666131261094</v>
      </c>
      <c r="AI28">
        <v>32.353049366144703</v>
      </c>
      <c r="AJ28">
        <v>43.1843964936105</v>
      </c>
      <c r="AK28">
        <v>1.93194337676068</v>
      </c>
      <c r="AL28">
        <v>1.2149345474239699</v>
      </c>
      <c r="AM28">
        <v>1.4738299611371399</v>
      </c>
      <c r="AN28">
        <v>71.001536999882205</v>
      </c>
      <c r="AO28" s="1">
        <v>0.71201652419156203</v>
      </c>
      <c r="AP28">
        <v>1812.28183611547</v>
      </c>
      <c r="AQ28" s="1">
        <v>2755.8167847508798</v>
      </c>
      <c r="AR28" s="1">
        <v>9831.6309627340797</v>
      </c>
      <c r="AS28" s="1">
        <v>1244.00268990103</v>
      </c>
      <c r="AT28">
        <v>607.182988277861</v>
      </c>
      <c r="AU28">
        <v>16250.915261779301</v>
      </c>
      <c r="AV28" s="1">
        <v>3563.6871551996001</v>
      </c>
      <c r="AW28" s="1">
        <v>0.21905384491143701</v>
      </c>
      <c r="AX28">
        <v>10615.843580844101</v>
      </c>
      <c r="AY28" s="1">
        <v>0.63810102731367102</v>
      </c>
      <c r="AZ28">
        <v>1622.4792191443</v>
      </c>
      <c r="BA28">
        <v>0.10007899427938299</v>
      </c>
      <c r="BB28">
        <v>697.56163182759894</v>
      </c>
      <c r="BC28" s="1">
        <v>4.27661334937324E-2</v>
      </c>
      <c r="BD28">
        <v>16499.571587015598</v>
      </c>
      <c r="BE28" s="1">
        <v>0.59864408225349797</v>
      </c>
      <c r="BF28">
        <v>0.229029207912024</v>
      </c>
      <c r="BG28">
        <v>0.124289321821987</v>
      </c>
      <c r="BH28">
        <v>3.3102122983996299E-2</v>
      </c>
      <c r="BI28">
        <v>1.4935265028494699E-2</v>
      </c>
    </row>
    <row r="29" spans="1:61" x14ac:dyDescent="0.25">
      <c r="A29" t="s">
        <v>1353</v>
      </c>
      <c r="B29" t="s">
        <v>720</v>
      </c>
      <c r="C29">
        <v>17.850000000000001</v>
      </c>
      <c r="D29">
        <v>196.30214482748701</v>
      </c>
      <c r="E29">
        <v>2490.92833015</v>
      </c>
      <c r="F29">
        <v>8.4983049227881895E-3</v>
      </c>
      <c r="G29">
        <v>0.12534404175757899</v>
      </c>
      <c r="H29">
        <v>2.1777494143642401E-3</v>
      </c>
      <c r="I29">
        <v>8.6490226250067206E-2</v>
      </c>
      <c r="J29">
        <v>0.64719707006482596</v>
      </c>
      <c r="K29">
        <v>0.133248008313193</v>
      </c>
      <c r="L29">
        <v>0.98186150918118897</v>
      </c>
      <c r="M29">
        <v>4.4378129878265803E-2</v>
      </c>
      <c r="N29">
        <v>0.20902141542625399</v>
      </c>
      <c r="O29">
        <v>63793.001368046302</v>
      </c>
      <c r="P29" s="1">
        <v>0.22485804054599401</v>
      </c>
      <c r="Q29">
        <v>0.16421771806952701</v>
      </c>
      <c r="R29">
        <v>0.61092424138447898</v>
      </c>
      <c r="S29">
        <v>26.0101530420371</v>
      </c>
      <c r="T29">
        <v>94933.841106777196</v>
      </c>
      <c r="U29" s="1">
        <v>122.676048834838</v>
      </c>
      <c r="V29">
        <v>189718.931403997</v>
      </c>
      <c r="W29" s="1">
        <v>0.69618916404655196</v>
      </c>
      <c r="X29">
        <v>0.214933167056964</v>
      </c>
      <c r="Y29">
        <v>8.8877668896484199E-2</v>
      </c>
      <c r="Z29">
        <v>0.30381083595344799</v>
      </c>
      <c r="AA29">
        <v>189.718931403997</v>
      </c>
      <c r="AB29">
        <v>5528.1720005050402</v>
      </c>
      <c r="AC29" s="1">
        <v>606.029756146816</v>
      </c>
      <c r="AD29">
        <v>113346.19444693701</v>
      </c>
      <c r="AE29" s="1" t="e">
        <v>#N/A</v>
      </c>
      <c r="AF29">
        <v>35727.034460048999</v>
      </c>
      <c r="AG29" s="1">
        <v>52453.8718817888</v>
      </c>
      <c r="AH29" s="1">
        <v>44.598680231035999</v>
      </c>
      <c r="AI29">
        <v>27.022280860868399</v>
      </c>
      <c r="AJ29">
        <v>30.257605952475899</v>
      </c>
      <c r="AK29">
        <v>2.38292467302223</v>
      </c>
      <c r="AL29">
        <v>1.68768245528843</v>
      </c>
      <c r="AM29">
        <v>1.99973206841744</v>
      </c>
      <c r="AN29">
        <v>125.748286576008</v>
      </c>
      <c r="AO29" s="1">
        <v>0.94649300444825901</v>
      </c>
      <c r="AP29">
        <v>2256.0421957871399</v>
      </c>
      <c r="AQ29" s="1">
        <v>3761.8693956705401</v>
      </c>
      <c r="AR29" s="1">
        <v>9888.9844269492296</v>
      </c>
      <c r="AS29" s="1">
        <v>1308.70393782213</v>
      </c>
      <c r="AT29">
        <v>515.07653470814205</v>
      </c>
      <c r="AU29">
        <v>17730.6764909372</v>
      </c>
      <c r="AV29" s="1">
        <v>10234.5466973735</v>
      </c>
      <c r="AW29" s="1">
        <v>0.55393801773207696</v>
      </c>
      <c r="AX29">
        <v>4825.8183675673699</v>
      </c>
      <c r="AY29" s="1">
        <v>0.25886323380981002</v>
      </c>
      <c r="AZ29">
        <v>896.41704673743902</v>
      </c>
      <c r="BA29">
        <v>4.7989239079011502E-2</v>
      </c>
      <c r="BB29">
        <v>2609.4825072406802</v>
      </c>
      <c r="BC29" s="1">
        <v>0.139209509411092</v>
      </c>
      <c r="BD29">
        <v>18566.264618919002</v>
      </c>
      <c r="BE29" s="1">
        <v>0.54405373242100596</v>
      </c>
      <c r="BF29">
        <v>0.24011976574913199</v>
      </c>
      <c r="BG29">
        <v>0.17270303579934401</v>
      </c>
      <c r="BH29">
        <v>3.12257477662925E-2</v>
      </c>
      <c r="BI29">
        <v>1.1897718264225801E-2</v>
      </c>
    </row>
    <row r="30" spans="1:61" x14ac:dyDescent="0.25">
      <c r="A30" t="s">
        <v>1355</v>
      </c>
      <c r="B30" t="s">
        <v>722</v>
      </c>
      <c r="C30">
        <v>58.5</v>
      </c>
      <c r="D30">
        <v>305.48858480720702</v>
      </c>
      <c r="E30">
        <v>16566.328771249999</v>
      </c>
      <c r="F30">
        <v>3.9878127787493799E-2</v>
      </c>
      <c r="G30">
        <v>0.43171345672570899</v>
      </c>
      <c r="H30">
        <v>1.69101455419964E-3</v>
      </c>
      <c r="I30">
        <v>0.17034863624903401</v>
      </c>
      <c r="J30">
        <v>0.27717052165719702</v>
      </c>
      <c r="K30">
        <v>7.9338334261712107E-2</v>
      </c>
      <c r="L30">
        <v>0.88398936976151099</v>
      </c>
      <c r="M30">
        <v>0.15273488361358101</v>
      </c>
      <c r="N30">
        <v>0.20832311992178301</v>
      </c>
      <c r="O30">
        <v>74910.8122637661</v>
      </c>
      <c r="P30" s="1">
        <v>0.27156629933207499</v>
      </c>
      <c r="Q30">
        <v>0.168893023515964</v>
      </c>
      <c r="R30">
        <v>0.55954067715196099</v>
      </c>
      <c r="S30">
        <v>259.38133989588903</v>
      </c>
      <c r="T30">
        <v>108504.98241571699</v>
      </c>
      <c r="U30" s="1">
        <v>111.59977915183001</v>
      </c>
      <c r="V30">
        <v>276403.24926907901</v>
      </c>
      <c r="W30" s="1">
        <v>0.68528004828536404</v>
      </c>
      <c r="X30">
        <v>0.26005176197135998</v>
      </c>
      <c r="Y30">
        <v>5.4668189743275503E-2</v>
      </c>
      <c r="Z30">
        <v>0.31471995171463601</v>
      </c>
      <c r="AA30">
        <v>276.40324926907903</v>
      </c>
      <c r="AB30">
        <v>10041.3837336544</v>
      </c>
      <c r="AC30" s="1">
        <v>784.86748585268595</v>
      </c>
      <c r="AD30">
        <v>157326.05701649899</v>
      </c>
      <c r="AE30" s="1" t="e">
        <v>#N/A</v>
      </c>
      <c r="AF30">
        <v>39827.7235622507</v>
      </c>
      <c r="AG30" s="1">
        <v>61825.725577851001</v>
      </c>
      <c r="AH30" s="1">
        <v>73.852990223390904</v>
      </c>
      <c r="AI30">
        <v>29.8324921081749</v>
      </c>
      <c r="AJ30">
        <v>47.627964601234297</v>
      </c>
      <c r="AK30">
        <v>2.7946684162466702</v>
      </c>
      <c r="AL30">
        <v>1.5821384147983699</v>
      </c>
      <c r="AM30">
        <v>2.1643980945216499</v>
      </c>
      <c r="AN30">
        <v>36.637098260015001</v>
      </c>
      <c r="AO30" s="1">
        <v>0.99566079098572502</v>
      </c>
      <c r="AP30">
        <v>3133.0365328683001</v>
      </c>
      <c r="AQ30" s="1">
        <v>4412.2750658464001</v>
      </c>
      <c r="AR30" s="1">
        <v>11225.953860866101</v>
      </c>
      <c r="AS30" s="1">
        <v>1826.8505046426301</v>
      </c>
      <c r="AT30">
        <v>835.64736411957801</v>
      </c>
      <c r="AU30">
        <v>21433.763328343</v>
      </c>
      <c r="AV30" s="1">
        <v>7560.6104652911799</v>
      </c>
      <c r="AW30" s="1">
        <v>0.36404686017273802</v>
      </c>
      <c r="AX30">
        <v>9093.1374228236891</v>
      </c>
      <c r="AY30" s="1">
        <v>0.43642886981186702</v>
      </c>
      <c r="AZ30">
        <v>1332.8868680514699</v>
      </c>
      <c r="BA30">
        <v>6.6537458399827304E-2</v>
      </c>
      <c r="BB30">
        <v>2866.7133221416302</v>
      </c>
      <c r="BC30" s="1">
        <v>0.132986811624458</v>
      </c>
      <c r="BD30">
        <v>20853.348078308001</v>
      </c>
      <c r="BE30" s="1">
        <v>0.58247305113807202</v>
      </c>
      <c r="BF30">
        <v>0.228394567928314</v>
      </c>
      <c r="BG30">
        <v>0.13459207589300401</v>
      </c>
      <c r="BH30">
        <v>3.7063611630550497E-2</v>
      </c>
      <c r="BI30">
        <v>1.7476693410059901E-2</v>
      </c>
    </row>
    <row r="31" spans="1:61" x14ac:dyDescent="0.25">
      <c r="A31" t="s">
        <v>1356</v>
      </c>
      <c r="B31" t="s">
        <v>723</v>
      </c>
      <c r="C31">
        <v>47.2</v>
      </c>
      <c r="D31">
        <v>64.573107141812201</v>
      </c>
      <c r="E31">
        <v>1645.3066398000001</v>
      </c>
      <c r="F31">
        <v>9.6655171982131197E-3</v>
      </c>
      <c r="G31">
        <v>4.8851040080119902E-2</v>
      </c>
      <c r="H31" t="e">
        <v>#N/A</v>
      </c>
      <c r="I31">
        <v>3.6905173448673702E-2</v>
      </c>
      <c r="J31">
        <v>0.82599200328401801</v>
      </c>
      <c r="K31">
        <v>8.5705546116762704E-2</v>
      </c>
      <c r="L31">
        <v>0.92977760079717697</v>
      </c>
      <c r="M31">
        <v>1.3609042205578599E-2</v>
      </c>
      <c r="N31">
        <v>0.19529004893253801</v>
      </c>
      <c r="O31">
        <v>61859.501662264302</v>
      </c>
      <c r="P31" s="1">
        <v>0.26438794902351698</v>
      </c>
      <c r="Q31">
        <v>0.15808256745464999</v>
      </c>
      <c r="R31">
        <v>0.57752948352183298</v>
      </c>
      <c r="S31">
        <v>17.708713277783701</v>
      </c>
      <c r="T31">
        <v>88823.199105760403</v>
      </c>
      <c r="U31" s="1">
        <v>103.789308135764</v>
      </c>
      <c r="V31">
        <v>239857.870535289</v>
      </c>
      <c r="W31" s="1">
        <v>0.70058940616044196</v>
      </c>
      <c r="X31">
        <v>0.18769272379886401</v>
      </c>
      <c r="Y31">
        <v>0.111717870040694</v>
      </c>
      <c r="Z31">
        <v>0.29941059383955798</v>
      </c>
      <c r="AA31">
        <v>239.85787053528901</v>
      </c>
      <c r="AB31">
        <v>6158.8785669957397</v>
      </c>
      <c r="AC31" s="1">
        <v>637.45118972320597</v>
      </c>
      <c r="AD31">
        <v>154640.50350096999</v>
      </c>
      <c r="AE31" s="1" t="e">
        <v>#N/A</v>
      </c>
      <c r="AF31">
        <v>38276.607070100901</v>
      </c>
      <c r="AG31" s="1">
        <v>60511.404970326599</v>
      </c>
      <c r="AH31" s="1">
        <v>40.983584276541599</v>
      </c>
      <c r="AI31">
        <v>22.750015667343199</v>
      </c>
      <c r="AJ31">
        <v>26.960706664263501</v>
      </c>
      <c r="AK31">
        <v>1.97704259112366</v>
      </c>
      <c r="AL31">
        <v>1.1849774563484501</v>
      </c>
      <c r="AM31">
        <v>1.5724291638380701</v>
      </c>
      <c r="AN31">
        <v>174.094469730469</v>
      </c>
      <c r="AO31" s="1">
        <v>0.82147488602859298</v>
      </c>
      <c r="AP31">
        <v>2253.3728220112698</v>
      </c>
      <c r="AQ31" s="1">
        <v>3357.2854356629</v>
      </c>
      <c r="AR31" s="1">
        <v>9773.5178783784104</v>
      </c>
      <c r="AS31" s="1">
        <v>1162.9469651520899</v>
      </c>
      <c r="AT31">
        <v>512.843100847492</v>
      </c>
      <c r="AU31">
        <v>17059.966202052201</v>
      </c>
      <c r="AV31" s="1">
        <v>8807.4589956871496</v>
      </c>
      <c r="AW31" s="1">
        <v>0.50632449487440301</v>
      </c>
      <c r="AX31">
        <v>5451.6186674277196</v>
      </c>
      <c r="AY31" s="1">
        <v>0.31142804408020303</v>
      </c>
      <c r="AZ31">
        <v>907.88094780027302</v>
      </c>
      <c r="BA31">
        <v>5.1083659815517102E-2</v>
      </c>
      <c r="BB31">
        <v>2301.0523853611999</v>
      </c>
      <c r="BC31" s="1">
        <v>0.131163801242559</v>
      </c>
      <c r="BD31">
        <v>17468.010996276302</v>
      </c>
      <c r="BE31" s="1">
        <v>0.54245762129525599</v>
      </c>
      <c r="BF31">
        <v>0.24560867882589099</v>
      </c>
      <c r="BG31">
        <v>0.16023293078199399</v>
      </c>
      <c r="BH31">
        <v>3.6539152276215001E-2</v>
      </c>
      <c r="BI31">
        <v>1.5161616820644E-2</v>
      </c>
    </row>
    <row r="32" spans="1:61" x14ac:dyDescent="0.25">
      <c r="A32" t="s">
        <v>1359</v>
      </c>
      <c r="B32" t="s">
        <v>726</v>
      </c>
      <c r="C32">
        <v>82.35</v>
      </c>
      <c r="D32">
        <v>24.2776503869392</v>
      </c>
      <c r="E32">
        <v>1591.0861769000001</v>
      </c>
      <c r="F32">
        <v>8.3006588493977906E-3</v>
      </c>
      <c r="G32">
        <v>1.75980408806534E-2</v>
      </c>
      <c r="H32" t="e">
        <v>#N/A</v>
      </c>
      <c r="I32">
        <v>3.5977749799056297E-2</v>
      </c>
      <c r="J32">
        <v>0.88917622671593299</v>
      </c>
      <c r="K32">
        <v>5.3813017096523801E-2</v>
      </c>
      <c r="L32">
        <v>0.746697899119112</v>
      </c>
      <c r="M32">
        <v>1.19557064355644E-2</v>
      </c>
      <c r="N32">
        <v>0.176350546953981</v>
      </c>
      <c r="O32">
        <v>61326.754130401998</v>
      </c>
      <c r="P32" s="1">
        <v>0.19844194296710099</v>
      </c>
      <c r="Q32">
        <v>0.15967817478941801</v>
      </c>
      <c r="R32">
        <v>0.64187988224348003</v>
      </c>
      <c r="S32">
        <v>13.624216609784201</v>
      </c>
      <c r="T32">
        <v>92080.542709350804</v>
      </c>
      <c r="U32" s="1">
        <v>126.859637330319</v>
      </c>
      <c r="V32">
        <v>241318.99426597299</v>
      </c>
      <c r="W32" s="1">
        <v>0.75607897396739498</v>
      </c>
      <c r="X32">
        <v>0.14467089943803799</v>
      </c>
      <c r="Y32">
        <v>9.9250126594567098E-2</v>
      </c>
      <c r="Z32">
        <v>0.24392102603260499</v>
      </c>
      <c r="AA32">
        <v>241.318994265973</v>
      </c>
      <c r="AB32">
        <v>5671.8787335471798</v>
      </c>
      <c r="AC32" s="1">
        <v>633.47905671821297</v>
      </c>
      <c r="AD32">
        <v>173749.49008878201</v>
      </c>
      <c r="AE32" s="1" t="e">
        <v>#N/A</v>
      </c>
      <c r="AF32">
        <v>39667.852943695798</v>
      </c>
      <c r="AG32" s="1">
        <v>61828.254709258799</v>
      </c>
      <c r="AH32" s="1">
        <v>37.374192941394199</v>
      </c>
      <c r="AI32">
        <v>21.413764661340299</v>
      </c>
      <c r="AJ32">
        <v>25.126331391291</v>
      </c>
      <c r="AK32">
        <v>1.7725895358697801</v>
      </c>
      <c r="AL32">
        <v>1.0024449421369199</v>
      </c>
      <c r="AM32">
        <v>1.45704742077769</v>
      </c>
      <c r="AN32">
        <v>1370.61809389163</v>
      </c>
      <c r="AO32" s="1">
        <v>1.17927250410291</v>
      </c>
      <c r="AP32">
        <v>2171.8530354733798</v>
      </c>
      <c r="AQ32" s="1">
        <v>3159.0833441172599</v>
      </c>
      <c r="AR32" s="1">
        <v>8932.2210348089902</v>
      </c>
      <c r="AS32" s="1">
        <v>1120.85176962233</v>
      </c>
      <c r="AT32">
        <v>463.70669465402</v>
      </c>
      <c r="AU32">
        <v>15847.715878675999</v>
      </c>
      <c r="AV32" s="1">
        <v>8213.0936981429204</v>
      </c>
      <c r="AW32" s="1">
        <v>0.47600196360388902</v>
      </c>
      <c r="AX32">
        <v>6081.1020597859497</v>
      </c>
      <c r="AY32" s="1">
        <v>0.34885003178706098</v>
      </c>
      <c r="AZ32">
        <v>1330.57432212909</v>
      </c>
      <c r="BA32">
        <v>7.5249669538166003E-2</v>
      </c>
      <c r="BB32">
        <v>1743.16559335785</v>
      </c>
      <c r="BC32" s="1">
        <v>9.9898335070412805E-2</v>
      </c>
      <c r="BD32">
        <v>17367.935673415799</v>
      </c>
      <c r="BE32" s="1">
        <v>0.53513724838363297</v>
      </c>
      <c r="BF32">
        <v>0.24837517107613299</v>
      </c>
      <c r="BG32">
        <v>0.15954247012254899</v>
      </c>
      <c r="BH32">
        <v>3.9118138485500498E-2</v>
      </c>
      <c r="BI32">
        <v>1.78269719321851E-2</v>
      </c>
    </row>
    <row r="33" spans="1:61" x14ac:dyDescent="0.25">
      <c r="A33" t="s">
        <v>1364</v>
      </c>
      <c r="B33" t="s">
        <v>731</v>
      </c>
      <c r="C33">
        <v>47.133333333333297</v>
      </c>
      <c r="D33">
        <v>325.46345539947998</v>
      </c>
      <c r="E33">
        <v>13672.741816600001</v>
      </c>
      <c r="F33">
        <v>2.8807775083534298E-2</v>
      </c>
      <c r="G33">
        <v>0.43806026187831298</v>
      </c>
      <c r="H33">
        <v>1.8422853366534099E-3</v>
      </c>
      <c r="I33">
        <v>0.166889466890174</v>
      </c>
      <c r="J33">
        <v>0.27133382291480002</v>
      </c>
      <c r="K33">
        <v>9.3169202307584104E-2</v>
      </c>
      <c r="L33">
        <v>0.94068046254366799</v>
      </c>
      <c r="M33">
        <v>0.139007152394103</v>
      </c>
      <c r="N33">
        <v>0.20241275687488</v>
      </c>
      <c r="O33">
        <v>72677.178677471195</v>
      </c>
      <c r="P33" s="1">
        <v>0.31190910273196698</v>
      </c>
      <c r="Q33">
        <v>0.165767985319482</v>
      </c>
      <c r="R33">
        <v>0.52232291194855096</v>
      </c>
      <c r="S33">
        <v>216.25180299556999</v>
      </c>
      <c r="T33">
        <v>111096.242467552</v>
      </c>
      <c r="U33" s="1">
        <v>110.15016098178999</v>
      </c>
      <c r="V33">
        <v>251193.049455781</v>
      </c>
      <c r="W33" s="1">
        <v>0.68247283468168296</v>
      </c>
      <c r="X33">
        <v>0.25607128999269602</v>
      </c>
      <c r="Y33">
        <v>6.1455875325622002E-2</v>
      </c>
      <c r="Z33">
        <v>0.31752716531831798</v>
      </c>
      <c r="AA33">
        <v>251.19304945578099</v>
      </c>
      <c r="AB33">
        <v>8936.0944209688405</v>
      </c>
      <c r="AC33" s="1">
        <v>716.56845706237903</v>
      </c>
      <c r="AD33">
        <v>107903.587263982</v>
      </c>
      <c r="AE33" s="1" t="e">
        <v>#N/A</v>
      </c>
      <c r="AF33">
        <v>38217.190006966302</v>
      </c>
      <c r="AG33" s="1">
        <v>60265.617509802003</v>
      </c>
      <c r="AH33" s="1">
        <v>67.969458560934697</v>
      </c>
      <c r="AI33">
        <v>29.791639667616401</v>
      </c>
      <c r="AJ33">
        <v>44.228183398447499</v>
      </c>
      <c r="AK33">
        <v>2.7047389328543701</v>
      </c>
      <c r="AL33">
        <v>1.65645227483235</v>
      </c>
      <c r="AM33">
        <v>2.15490407692866</v>
      </c>
      <c r="AN33">
        <v>35.512538634386601</v>
      </c>
      <c r="AO33" s="1">
        <v>1.0727762716879199</v>
      </c>
      <c r="AP33">
        <v>3034.1883933598401</v>
      </c>
      <c r="AQ33" s="1">
        <v>4522.41074136728</v>
      </c>
      <c r="AR33" s="1">
        <v>10759.449575704</v>
      </c>
      <c r="AS33" s="1">
        <v>1867.0192010555199</v>
      </c>
      <c r="AT33">
        <v>958.74831874746803</v>
      </c>
      <c r="AU33">
        <v>21141.816230234101</v>
      </c>
      <c r="AV33" s="1">
        <v>8153.2238683270398</v>
      </c>
      <c r="AW33" s="1">
        <v>0.400443448402584</v>
      </c>
      <c r="AX33">
        <v>8282.2890558526906</v>
      </c>
      <c r="AY33" s="1">
        <v>0.38912714243729102</v>
      </c>
      <c r="AZ33">
        <v>1242.91360805144</v>
      </c>
      <c r="BA33">
        <v>6.0253780063722201E-2</v>
      </c>
      <c r="BB33">
        <v>3178.4139363414702</v>
      </c>
      <c r="BC33" s="1">
        <v>0.15017562911774601</v>
      </c>
      <c r="BD33">
        <v>20856.840468572598</v>
      </c>
      <c r="BE33" s="1">
        <v>0.57542974876050701</v>
      </c>
      <c r="BF33">
        <v>0.221833899838693</v>
      </c>
      <c r="BG33">
        <v>0.15435945879853</v>
      </c>
      <c r="BH33">
        <v>3.6654277964239097E-2</v>
      </c>
      <c r="BI33">
        <v>1.17226146380314E-2</v>
      </c>
    </row>
    <row r="34" spans="1:61" x14ac:dyDescent="0.25">
      <c r="A34" t="s">
        <v>1363</v>
      </c>
      <c r="B34" t="s">
        <v>730</v>
      </c>
      <c r="C34">
        <v>19.3333333333333</v>
      </c>
      <c r="D34">
        <v>361.284701260541</v>
      </c>
      <c r="E34">
        <v>4774.07458233333</v>
      </c>
      <c r="F34">
        <v>7.34711484958563E-2</v>
      </c>
      <c r="G34">
        <v>0.43436464404981301</v>
      </c>
      <c r="H34" t="e">
        <v>#N/A</v>
      </c>
      <c r="I34">
        <v>0.17347209865863999</v>
      </c>
      <c r="J34">
        <v>0.22506623919458399</v>
      </c>
      <c r="K34">
        <v>9.2442224771547704E-2</v>
      </c>
      <c r="L34">
        <v>0.83829635188007801</v>
      </c>
      <c r="M34">
        <v>0.155350381465205</v>
      </c>
      <c r="N34">
        <v>0.17987178555074901</v>
      </c>
      <c r="O34">
        <v>72397.485996641699</v>
      </c>
      <c r="P34" s="1">
        <v>0.26877307213576801</v>
      </c>
      <c r="Q34">
        <v>0.16853413958213001</v>
      </c>
      <c r="R34">
        <v>0.56269278828210201</v>
      </c>
      <c r="S34">
        <v>56.2483883536026</v>
      </c>
      <c r="T34">
        <v>101824.62417141801</v>
      </c>
      <c r="U34" s="1">
        <v>103.35487201867799</v>
      </c>
      <c r="V34">
        <v>290234.98609080899</v>
      </c>
      <c r="W34" s="1">
        <v>0.745293763097297</v>
      </c>
      <c r="X34">
        <v>0.21404203315405301</v>
      </c>
      <c r="Y34">
        <v>4.0664203748650499E-2</v>
      </c>
      <c r="Z34">
        <v>0.254706236902703</v>
      </c>
      <c r="AA34">
        <v>290.234986090809</v>
      </c>
      <c r="AB34">
        <v>9699.2702707285807</v>
      </c>
      <c r="AC34" s="1">
        <v>898.98534839584204</v>
      </c>
      <c r="AD34">
        <v>203858.53383624001</v>
      </c>
      <c r="AE34" s="1" t="e">
        <v>#N/A</v>
      </c>
      <c r="AF34">
        <v>44980.8737927615</v>
      </c>
      <c r="AG34" s="1">
        <v>71819.787091033402</v>
      </c>
      <c r="AH34" s="1">
        <v>66.090680666194899</v>
      </c>
      <c r="AI34">
        <v>28.086646838163201</v>
      </c>
      <c r="AJ34">
        <v>40.968323125656198</v>
      </c>
      <c r="AK34">
        <v>1.73211627042109</v>
      </c>
      <c r="AL34">
        <v>1.2267469746556301</v>
      </c>
      <c r="AM34">
        <v>1.5631717684889901</v>
      </c>
      <c r="AN34">
        <v>254.26591249580201</v>
      </c>
      <c r="AO34">
        <v>1.0217041373453399</v>
      </c>
      <c r="AP34">
        <v>2289.9908934790901</v>
      </c>
      <c r="AQ34" s="1">
        <v>3194.5171960173798</v>
      </c>
      <c r="AR34" s="1">
        <v>9931.2887036689408</v>
      </c>
      <c r="AS34" s="1">
        <v>1428.8861730907299</v>
      </c>
      <c r="AT34">
        <v>579.31322513641999</v>
      </c>
      <c r="AU34">
        <v>17423.996191392602</v>
      </c>
      <c r="AV34" s="1">
        <v>6073.0806392285103</v>
      </c>
      <c r="AW34" s="1">
        <v>0.33671346022245302</v>
      </c>
      <c r="AX34">
        <v>8882.8905396781793</v>
      </c>
      <c r="AY34" s="1">
        <v>0.47655740933107099</v>
      </c>
      <c r="AZ34">
        <v>1615.8244476771799</v>
      </c>
      <c r="BA34">
        <v>8.9679749777243994E-2</v>
      </c>
      <c r="BB34">
        <v>1745.94889618204</v>
      </c>
      <c r="BC34" s="1">
        <v>9.7049380688306902E-2</v>
      </c>
      <c r="BD34">
        <v>18317.744522765901</v>
      </c>
      <c r="BE34" s="1">
        <v>0.55221269686288699</v>
      </c>
      <c r="BF34">
        <v>0.20897781014594999</v>
      </c>
      <c r="BG34">
        <v>0.19068479181268999</v>
      </c>
      <c r="BH34">
        <v>3.4894015277364201E-2</v>
      </c>
      <c r="BI34">
        <v>1.3230685901108701E-2</v>
      </c>
    </row>
    <row r="35" spans="1:61" x14ac:dyDescent="0.25">
      <c r="A35" t="s">
        <v>1372</v>
      </c>
      <c r="B35" t="s">
        <v>739</v>
      </c>
      <c r="C35">
        <v>60.8888888888889</v>
      </c>
      <c r="D35">
        <v>330.83397919982798</v>
      </c>
      <c r="E35">
        <v>17687.087234777799</v>
      </c>
      <c r="F35">
        <v>3.2949520403396299E-2</v>
      </c>
      <c r="G35">
        <v>0.46842872965073601</v>
      </c>
      <c r="H35">
        <v>1.4147839240401E-3</v>
      </c>
      <c r="I35">
        <v>0.15646496994300299</v>
      </c>
      <c r="J35">
        <v>0.26094518031429298</v>
      </c>
      <c r="K35">
        <v>7.9844811584237604E-2</v>
      </c>
      <c r="L35">
        <v>0.91846696828647301</v>
      </c>
      <c r="M35">
        <v>0.12374169076524801</v>
      </c>
      <c r="N35">
        <v>0.223267693664886</v>
      </c>
      <c r="O35">
        <v>75218.511265471898</v>
      </c>
      <c r="P35" s="1">
        <v>0.26833711430421398</v>
      </c>
      <c r="Q35">
        <v>0.19087353345065</v>
      </c>
      <c r="R35">
        <v>0.54078935224513502</v>
      </c>
      <c r="S35">
        <v>260.40129989291898</v>
      </c>
      <c r="T35">
        <v>105738.503286522</v>
      </c>
      <c r="U35" s="1">
        <v>102.107348086249</v>
      </c>
      <c r="V35">
        <v>226415.32449058801</v>
      </c>
      <c r="W35" s="1">
        <v>0.66807930065265597</v>
      </c>
      <c r="X35">
        <v>0.26449033961777202</v>
      </c>
      <c r="Y35">
        <v>6.7430359729572301E-2</v>
      </c>
      <c r="Z35">
        <v>0.33192069934734397</v>
      </c>
      <c r="AA35">
        <v>226.41532449058801</v>
      </c>
      <c r="AB35">
        <v>8902.6080639683605</v>
      </c>
      <c r="AC35" s="1">
        <v>684.73725927942201</v>
      </c>
      <c r="AD35">
        <v>118320.965540548</v>
      </c>
      <c r="AE35" s="1" t="e">
        <v>#N/A</v>
      </c>
      <c r="AF35">
        <v>37897.678122126599</v>
      </c>
      <c r="AG35" s="1">
        <v>61957.583378282601</v>
      </c>
      <c r="AH35" s="1">
        <v>69.869541998905106</v>
      </c>
      <c r="AI35">
        <v>31.915568539305301</v>
      </c>
      <c r="AJ35">
        <v>48.095266417748597</v>
      </c>
      <c r="AK35">
        <v>1.58305959580641</v>
      </c>
      <c r="AL35">
        <v>0.90225683305731597</v>
      </c>
      <c r="AM35">
        <v>1.1768462260419701</v>
      </c>
      <c r="AN35">
        <v>45.7540733488011</v>
      </c>
      <c r="AO35" s="1">
        <v>0.99093041824809902</v>
      </c>
      <c r="AP35">
        <v>3059.3341704640002</v>
      </c>
      <c r="AQ35" s="1">
        <v>4156.6656753405996</v>
      </c>
      <c r="AR35" s="1">
        <v>11269.226785545499</v>
      </c>
      <c r="AS35" s="1">
        <v>1621.2671351972101</v>
      </c>
      <c r="AT35">
        <v>818.94270906713598</v>
      </c>
      <c r="AU35">
        <v>20925.436475614501</v>
      </c>
      <c r="AV35" s="1">
        <v>8834.7824588212607</v>
      </c>
      <c r="AW35" s="1">
        <v>0.42737635112150402</v>
      </c>
      <c r="AX35">
        <v>7519.9109322579798</v>
      </c>
      <c r="AY35" s="1">
        <v>0.35813422430441899</v>
      </c>
      <c r="AZ35">
        <v>1353.7139698072899</v>
      </c>
      <c r="BA35">
        <v>6.6169695296318304E-2</v>
      </c>
      <c r="BB35">
        <v>3165.62153044668</v>
      </c>
      <c r="BC35" s="1">
        <v>0.14831972929738901</v>
      </c>
      <c r="BD35">
        <v>20874.028891333201</v>
      </c>
      <c r="BE35" s="1">
        <v>0.57124541386580696</v>
      </c>
      <c r="BF35">
        <v>0.21715972188025301</v>
      </c>
      <c r="BG35">
        <v>0.162854018406698</v>
      </c>
      <c r="BH35">
        <v>3.59371334786475E-2</v>
      </c>
      <c r="BI35">
        <v>1.2803712368595401E-2</v>
      </c>
    </row>
    <row r="36" spans="1:61" x14ac:dyDescent="0.25">
      <c r="A36" t="s">
        <v>1374</v>
      </c>
      <c r="B36" t="s">
        <v>741</v>
      </c>
      <c r="C36">
        <v>56.05</v>
      </c>
      <c r="D36">
        <v>32.526234358225203</v>
      </c>
      <c r="E36">
        <v>1528.22801005</v>
      </c>
      <c r="F36">
        <v>1.03453361827252E-2</v>
      </c>
      <c r="G36">
        <v>3.0925395349526302E-2</v>
      </c>
      <c r="H36" t="e">
        <v>#N/A</v>
      </c>
      <c r="I36">
        <v>3.3105170410099902E-2</v>
      </c>
      <c r="J36">
        <v>0.86557800424404396</v>
      </c>
      <c r="K36">
        <v>6.6311599392794504E-2</v>
      </c>
      <c r="L36">
        <v>0.79432418387737602</v>
      </c>
      <c r="M36">
        <v>1.3669530833514E-2</v>
      </c>
      <c r="N36">
        <v>0.18730531641623799</v>
      </c>
      <c r="O36">
        <v>60853.684359998602</v>
      </c>
      <c r="P36" s="1">
        <v>0.21673725492072701</v>
      </c>
      <c r="Q36">
        <v>0.15229461777069001</v>
      </c>
      <c r="R36">
        <v>0.63096812730858298</v>
      </c>
      <c r="S36">
        <v>14.855081912303</v>
      </c>
      <c r="T36">
        <v>89006.379921205298</v>
      </c>
      <c r="U36" s="1">
        <v>114.65798697149199</v>
      </c>
      <c r="V36">
        <v>250879.865424961</v>
      </c>
      <c r="W36" s="1">
        <v>0.69318500547904505</v>
      </c>
      <c r="X36">
        <v>0.18137604935952401</v>
      </c>
      <c r="Y36">
        <v>0.125438945161431</v>
      </c>
      <c r="Z36">
        <v>0.30681499452095501</v>
      </c>
      <c r="AA36">
        <v>250.879865424961</v>
      </c>
      <c r="AB36">
        <v>6299.7287621269397</v>
      </c>
      <c r="AC36" s="1">
        <v>606.07451663557504</v>
      </c>
      <c r="AD36">
        <v>170423.82267133001</v>
      </c>
      <c r="AE36" s="1" t="e">
        <v>#N/A</v>
      </c>
      <c r="AF36">
        <v>38332.426307634603</v>
      </c>
      <c r="AG36" s="1">
        <v>61197.594450110402</v>
      </c>
      <c r="AH36" s="1">
        <v>42.357280719271898</v>
      </c>
      <c r="AI36">
        <v>21.724785187439199</v>
      </c>
      <c r="AJ36">
        <v>28.1916730340415</v>
      </c>
      <c r="AK36">
        <v>1.79455836550458</v>
      </c>
      <c r="AL36">
        <v>1.07303692643129</v>
      </c>
      <c r="AM36">
        <v>1.4379459415201701</v>
      </c>
      <c r="AN36">
        <v>480.45266947827901</v>
      </c>
      <c r="AO36" s="1">
        <v>0.89423538090572396</v>
      </c>
      <c r="AP36">
        <v>2198.9295169966499</v>
      </c>
      <c r="AQ36" s="1">
        <v>3092.2009526218499</v>
      </c>
      <c r="AR36" s="1">
        <v>9549.2700464393001</v>
      </c>
      <c r="AS36" s="1">
        <v>1044.43585348745</v>
      </c>
      <c r="AT36">
        <v>494.55681680331998</v>
      </c>
      <c r="AU36">
        <v>16379.3931863486</v>
      </c>
      <c r="AV36" s="1">
        <v>8379.0372459535502</v>
      </c>
      <c r="AW36" s="1">
        <v>0.48654494451902802</v>
      </c>
      <c r="AX36">
        <v>5872.4725282043401</v>
      </c>
      <c r="AY36" s="1">
        <v>0.33671018790649299</v>
      </c>
      <c r="AZ36">
        <v>1127.2752688785899</v>
      </c>
      <c r="BA36" s="1">
        <v>6.3763433110079495E-2</v>
      </c>
      <c r="BB36">
        <v>1956.2519631313501</v>
      </c>
      <c r="BC36" s="1">
        <v>0.112981434487232</v>
      </c>
      <c r="BD36">
        <v>17335.0370061678</v>
      </c>
      <c r="BE36" s="1">
        <v>0.53261532224997998</v>
      </c>
      <c r="BF36">
        <v>0.25786161249787998</v>
      </c>
      <c r="BG36">
        <v>0.15431031119816399</v>
      </c>
      <c r="BH36">
        <v>3.5514899315855199E-2</v>
      </c>
      <c r="BI36">
        <v>1.9697854738121499E-2</v>
      </c>
    </row>
    <row r="37" spans="1:61" x14ac:dyDescent="0.25">
      <c r="A37" t="s">
        <v>1379</v>
      </c>
      <c r="B37" t="s">
        <v>746</v>
      </c>
      <c r="C37">
        <v>22.15</v>
      </c>
      <c r="D37">
        <v>138.08102780249999</v>
      </c>
      <c r="E37">
        <v>1715.4740944499999</v>
      </c>
      <c r="F37">
        <v>6.9995444774430503E-3</v>
      </c>
      <c r="G37">
        <v>6.9946499043993707E-2</v>
      </c>
      <c r="H37" t="e">
        <v>#N/A</v>
      </c>
      <c r="I37">
        <v>5.08202639176931E-2</v>
      </c>
      <c r="J37">
        <v>0.75960538607872596</v>
      </c>
      <c r="K37">
        <v>0.11351121240965099</v>
      </c>
      <c r="L37">
        <v>0.98348492578139701</v>
      </c>
      <c r="M37">
        <v>1.7330429671715199E-2</v>
      </c>
      <c r="N37">
        <v>0.19726146609401099</v>
      </c>
      <c r="O37">
        <v>62781.495017257701</v>
      </c>
      <c r="P37" s="1">
        <v>0.245363103838043</v>
      </c>
      <c r="Q37">
        <v>0.15697958716834201</v>
      </c>
      <c r="R37">
        <v>0.59765730899361502</v>
      </c>
      <c r="S37">
        <v>18.708858501022299</v>
      </c>
      <c r="T37">
        <v>92098.637608623598</v>
      </c>
      <c r="U37" s="1">
        <v>107.71615880227201</v>
      </c>
      <c r="V37">
        <v>201899.72184397501</v>
      </c>
      <c r="W37" s="1">
        <v>0.69137140538604702</v>
      </c>
      <c r="X37">
        <v>0.215589418375011</v>
      </c>
      <c r="Y37">
        <v>9.3039176238941895E-2</v>
      </c>
      <c r="Z37">
        <v>0.30862859461395298</v>
      </c>
      <c r="AA37">
        <v>201.89972184397499</v>
      </c>
      <c r="AB37">
        <v>5176.1587241262796</v>
      </c>
      <c r="AC37" s="1">
        <v>550.50901733539695</v>
      </c>
      <c r="AD37">
        <v>125710.15018497899</v>
      </c>
      <c r="AE37" s="1" t="e">
        <v>#N/A</v>
      </c>
      <c r="AF37">
        <v>36130.651819083301</v>
      </c>
      <c r="AG37" s="1">
        <v>54113.7909396994</v>
      </c>
      <c r="AH37" s="1">
        <v>43.730176100193397</v>
      </c>
      <c r="AI37">
        <v>23.2538470720752</v>
      </c>
      <c r="AJ37">
        <v>27.768413212923502</v>
      </c>
      <c r="AK37">
        <v>2.1044875787133202</v>
      </c>
      <c r="AL37">
        <v>1.4388327092546001</v>
      </c>
      <c r="AM37">
        <v>1.6833604448941399</v>
      </c>
      <c r="AN37">
        <v>193.239716689678</v>
      </c>
      <c r="AO37">
        <v>0.92261494535150201</v>
      </c>
      <c r="AP37">
        <v>2313.37151918482</v>
      </c>
      <c r="AQ37" s="1">
        <v>3604.8597991114998</v>
      </c>
      <c r="AR37" s="1">
        <v>9820.8243895991109</v>
      </c>
      <c r="AS37" s="1">
        <v>1167.0806699893001</v>
      </c>
      <c r="AT37" s="1">
        <v>574.37552755112097</v>
      </c>
      <c r="AU37">
        <v>17480.5119054358</v>
      </c>
      <c r="AV37" s="1">
        <v>10019.652681374901</v>
      </c>
      <c r="AW37" s="1">
        <v>0.54801183025762101</v>
      </c>
      <c r="AX37">
        <v>4562.1526881750997</v>
      </c>
      <c r="AY37" s="1">
        <v>0.25096199971435201</v>
      </c>
      <c r="AZ37">
        <v>1008.47294547063</v>
      </c>
      <c r="BA37">
        <v>5.4185137130302201E-2</v>
      </c>
      <c r="BB37">
        <v>2706.9169139179198</v>
      </c>
      <c r="BC37" s="1">
        <v>0.14684103291571901</v>
      </c>
      <c r="BD37">
        <v>18297.195228938599</v>
      </c>
      <c r="BE37" s="1">
        <v>0.55503982196952395</v>
      </c>
      <c r="BF37">
        <v>0.23476713481018199</v>
      </c>
      <c r="BG37">
        <v>0.157300400395044</v>
      </c>
      <c r="BH37">
        <v>3.8114412244049399E-2</v>
      </c>
      <c r="BI37">
        <v>1.47782305812007E-2</v>
      </c>
    </row>
    <row r="38" spans="1:61" x14ac:dyDescent="0.25">
      <c r="A38" t="s">
        <v>1905</v>
      </c>
      <c r="B38" t="s">
        <v>755</v>
      </c>
      <c r="C38">
        <v>25.1</v>
      </c>
      <c r="D38">
        <v>204.04623830018201</v>
      </c>
      <c r="E38">
        <v>4812.77344825</v>
      </c>
      <c r="F38">
        <v>3.3228456438600902E-2</v>
      </c>
      <c r="G38">
        <v>0.132159445560809</v>
      </c>
      <c r="H38">
        <v>1.88619911285696E-3</v>
      </c>
      <c r="I38">
        <v>9.5771302910075504E-2</v>
      </c>
      <c r="J38">
        <v>0.65421829810507304</v>
      </c>
      <c r="K38">
        <v>8.3189111639956501E-2</v>
      </c>
      <c r="L38">
        <v>0.61887059730237504</v>
      </c>
      <c r="M38">
        <v>5.4865692626758999E-2</v>
      </c>
      <c r="N38">
        <v>0.17577841710443201</v>
      </c>
      <c r="O38">
        <v>71281.321874674803</v>
      </c>
      <c r="P38" s="1">
        <v>0.18933007373813901</v>
      </c>
      <c r="Q38">
        <v>0.139359844094265</v>
      </c>
      <c r="R38">
        <v>0.67131008216759602</v>
      </c>
      <c r="S38">
        <v>36.416611883503201</v>
      </c>
      <c r="T38">
        <v>107213.043137895</v>
      </c>
      <c r="U38" s="1">
        <v>153.837387032289</v>
      </c>
      <c r="V38">
        <v>297501.934881358</v>
      </c>
      <c r="W38" s="1">
        <v>0.77171882817020898</v>
      </c>
      <c r="X38">
        <v>0.18378093219830599</v>
      </c>
      <c r="Y38">
        <v>4.4500239631485701E-2</v>
      </c>
      <c r="Z38">
        <v>0.22828117182979199</v>
      </c>
      <c r="AA38">
        <v>297.50193488135801</v>
      </c>
      <c r="AB38">
        <v>9874.1720051833709</v>
      </c>
      <c r="AC38" s="1">
        <v>999.50468907883703</v>
      </c>
      <c r="AD38">
        <v>200828.18035341901</v>
      </c>
      <c r="AE38" s="1" t="e">
        <v>#N/A</v>
      </c>
      <c r="AF38">
        <v>45361.955189419401</v>
      </c>
      <c r="AG38" s="1">
        <v>72508.244013999705</v>
      </c>
      <c r="AH38" s="1">
        <v>64.247211091322399</v>
      </c>
      <c r="AI38">
        <v>29.101383981301701</v>
      </c>
      <c r="AJ38">
        <v>39.318143150294702</v>
      </c>
      <c r="AK38">
        <v>2.1508626122091798</v>
      </c>
      <c r="AL38">
        <v>1.42871810515242</v>
      </c>
      <c r="AM38">
        <v>1.83056346281473</v>
      </c>
      <c r="AN38">
        <v>156.43743064069801</v>
      </c>
      <c r="AO38" s="1">
        <v>0.91973820131627304</v>
      </c>
      <c r="AP38">
        <v>1931.2714472109101</v>
      </c>
      <c r="AQ38" s="1">
        <v>2741.0018825624902</v>
      </c>
      <c r="AR38" s="1">
        <v>9790.3457688483304</v>
      </c>
      <c r="AS38" s="1">
        <v>1247.19220799445</v>
      </c>
      <c r="AT38">
        <v>476.816246946847</v>
      </c>
      <c r="AU38">
        <v>16186.627553562999</v>
      </c>
      <c r="AV38" s="1">
        <v>5411.4161603682796</v>
      </c>
      <c r="AW38" s="1">
        <v>0.32976051623858699</v>
      </c>
      <c r="AX38">
        <v>8670.4131537197209</v>
      </c>
      <c r="AY38" s="1">
        <v>0.50374298113684302</v>
      </c>
      <c r="AZ38">
        <v>1446.5395057619801</v>
      </c>
      <c r="BA38">
        <v>8.9801447760907704E-2</v>
      </c>
      <c r="BB38">
        <v>1285.10890188091</v>
      </c>
      <c r="BC38" s="1">
        <v>7.6695054856128306E-2</v>
      </c>
      <c r="BD38">
        <v>16813.477721730898</v>
      </c>
      <c r="BE38" s="1">
        <v>0.59247304975552195</v>
      </c>
      <c r="BF38">
        <v>0.23963961741963499</v>
      </c>
      <c r="BG38">
        <v>0.122066550743626</v>
      </c>
      <c r="BH38">
        <v>3.0426928538407099E-2</v>
      </c>
      <c r="BI38">
        <v>1.53938535428098E-2</v>
      </c>
    </row>
    <row r="39" spans="1:61" x14ac:dyDescent="0.25">
      <c r="A39" t="s">
        <v>1392</v>
      </c>
      <c r="B39" t="s">
        <v>761</v>
      </c>
      <c r="C39">
        <v>25.65</v>
      </c>
      <c r="D39">
        <v>342.55899478292201</v>
      </c>
      <c r="E39">
        <v>7713.46525655</v>
      </c>
      <c r="F39">
        <v>2.9450398373813601E-2</v>
      </c>
      <c r="G39">
        <v>0.43932829250563099</v>
      </c>
      <c r="H39">
        <v>1.79702037771056E-3</v>
      </c>
      <c r="I39">
        <v>0.16382024387072</v>
      </c>
      <c r="J39">
        <v>0.26438032810030099</v>
      </c>
      <c r="K39">
        <v>0.103740165921004</v>
      </c>
      <c r="L39">
        <v>0.98487070710537195</v>
      </c>
      <c r="M39">
        <v>9.5075263386823206E-2</v>
      </c>
      <c r="N39">
        <v>0.219895765941969</v>
      </c>
      <c r="O39">
        <v>72503.3106637405</v>
      </c>
      <c r="P39" s="1">
        <v>0.23250123663335001</v>
      </c>
      <c r="Q39">
        <v>0.19499208454545999</v>
      </c>
      <c r="R39">
        <v>0.572506678821191</v>
      </c>
      <c r="S39">
        <v>200.736190308837</v>
      </c>
      <c r="T39">
        <v>101023.298795984</v>
      </c>
      <c r="U39" s="1">
        <v>88.092741192700998</v>
      </c>
      <c r="V39">
        <v>192184.96138829301</v>
      </c>
      <c r="W39" s="1">
        <v>0.66378681342905999</v>
      </c>
      <c r="X39">
        <v>0.26393073151234497</v>
      </c>
      <c r="Y39">
        <v>7.2282455058595402E-2</v>
      </c>
      <c r="Z39">
        <v>0.33621318657094001</v>
      </c>
      <c r="AA39">
        <v>192.184961388293</v>
      </c>
      <c r="AB39">
        <v>7500.0421569118698</v>
      </c>
      <c r="AC39" s="1">
        <v>618.41167333312399</v>
      </c>
      <c r="AD39" s="1">
        <v>90178.344753267898</v>
      </c>
      <c r="AE39" s="1" t="e">
        <v>#N/A</v>
      </c>
      <c r="AF39">
        <v>34523.796840786199</v>
      </c>
      <c r="AG39" s="1">
        <v>49964.228373835002</v>
      </c>
      <c r="AH39" s="1">
        <v>67.701419475550793</v>
      </c>
      <c r="AI39">
        <v>31.726842018339699</v>
      </c>
      <c r="AJ39">
        <v>45.8140888385268</v>
      </c>
      <c r="AK39">
        <v>2.1777270591747202</v>
      </c>
      <c r="AL39">
        <v>1.3424090824879999</v>
      </c>
      <c r="AM39">
        <v>1.7045447797759801</v>
      </c>
      <c r="AN39">
        <v>47.414997713178501</v>
      </c>
      <c r="AO39">
        <v>1.1950652154447099</v>
      </c>
      <c r="AP39">
        <v>3210.13159325164</v>
      </c>
      <c r="AQ39" s="1">
        <v>4139.8760690448298</v>
      </c>
      <c r="AR39" s="1">
        <v>11293.4943030989</v>
      </c>
      <c r="AS39" s="1">
        <v>1634.9660172891899</v>
      </c>
      <c r="AT39">
        <v>799.74003665365603</v>
      </c>
      <c r="AU39">
        <v>21078.208019338199</v>
      </c>
      <c r="AV39" s="1">
        <v>10665.7926124355</v>
      </c>
      <c r="AW39" s="1">
        <v>0.50264876570681405</v>
      </c>
      <c r="AX39">
        <v>6249.2041334258101</v>
      </c>
      <c r="AY39" s="1">
        <v>0.286697478288785</v>
      </c>
      <c r="AZ39">
        <v>1120.8833564676399</v>
      </c>
      <c r="BA39">
        <v>5.2737658274008503E-2</v>
      </c>
      <c r="BB39">
        <v>3417.39781102806</v>
      </c>
      <c r="BC39" s="1">
        <v>0.15791609775292301</v>
      </c>
      <c r="BD39">
        <v>21453.277913357</v>
      </c>
      <c r="BE39" s="1">
        <v>0.56746386235766799</v>
      </c>
      <c r="BF39">
        <v>0.229775406433609</v>
      </c>
      <c r="BG39">
        <v>0.15556487015193801</v>
      </c>
      <c r="BH39">
        <v>3.2648755093965698E-2</v>
      </c>
      <c r="BI39">
        <v>1.4547105962818699E-2</v>
      </c>
    </row>
    <row r="40" spans="1:61" x14ac:dyDescent="0.25">
      <c r="A40" t="s">
        <v>1393</v>
      </c>
      <c r="B40" t="s">
        <v>762</v>
      </c>
      <c r="C40">
        <v>13.05</v>
      </c>
      <c r="D40">
        <v>242.38444487200201</v>
      </c>
      <c r="E40">
        <v>2112.6421203999998</v>
      </c>
      <c r="F40">
        <v>4.06908178675255E-2</v>
      </c>
      <c r="G40">
        <v>0.160085004001673</v>
      </c>
      <c r="H40" t="e">
        <v>#N/A</v>
      </c>
      <c r="I40">
        <v>8.0082909584963502E-2</v>
      </c>
      <c r="J40">
        <v>0.644562431127499</v>
      </c>
      <c r="K40">
        <v>7.6457038621317697E-2</v>
      </c>
      <c r="L40">
        <v>0.596499852766188</v>
      </c>
      <c r="M40">
        <v>4.0834709348099199E-2</v>
      </c>
      <c r="N40">
        <v>0.173595761234144</v>
      </c>
      <c r="O40">
        <v>73819.502953963005</v>
      </c>
      <c r="P40" s="1">
        <v>0.188123772103715</v>
      </c>
      <c r="Q40">
        <v>0.14048721057052399</v>
      </c>
      <c r="R40">
        <v>0.67138901732576195</v>
      </c>
      <c r="S40">
        <v>27.965971963068998</v>
      </c>
      <c r="T40">
        <v>96566.127418660893</v>
      </c>
      <c r="U40" s="1">
        <v>97.184333177028506</v>
      </c>
      <c r="V40">
        <v>350674.44842940598</v>
      </c>
      <c r="W40" s="1">
        <v>0.74552240402826397</v>
      </c>
      <c r="X40">
        <v>0.22433431138566701</v>
      </c>
      <c r="Y40">
        <v>3.0143284586069598E-2</v>
      </c>
      <c r="Z40">
        <v>0.25447759597173603</v>
      </c>
      <c r="AA40">
        <v>350.67444842940603</v>
      </c>
      <c r="AB40">
        <v>12902.8205424773</v>
      </c>
      <c r="AC40" s="1">
        <v>1177.3269452419499</v>
      </c>
      <c r="AD40" s="1">
        <v>233399.30937457501</v>
      </c>
      <c r="AE40" s="1" t="e">
        <v>#N/A</v>
      </c>
      <c r="AF40">
        <v>46628.092661906398</v>
      </c>
      <c r="AG40" s="1">
        <v>74904.222614400598</v>
      </c>
      <c r="AH40" s="1">
        <v>78.517126218061193</v>
      </c>
      <c r="AI40">
        <v>32.883709993495998</v>
      </c>
      <c r="AJ40">
        <v>46.776057826830296</v>
      </c>
      <c r="AK40">
        <v>2.0159593215270299</v>
      </c>
      <c r="AL40">
        <v>1.2498776375105201</v>
      </c>
      <c r="AM40">
        <v>1.67548786202028</v>
      </c>
      <c r="AN40">
        <v>9.2933752529191498</v>
      </c>
      <c r="AO40" s="1">
        <v>0.99645743256834496</v>
      </c>
      <c r="AP40">
        <v>2537.1702943635</v>
      </c>
      <c r="AQ40" s="1">
        <v>3022.6272461570302</v>
      </c>
      <c r="AR40" s="1">
        <v>10867.1373522332</v>
      </c>
      <c r="AS40" s="1">
        <v>1376.4647610781401</v>
      </c>
      <c r="AT40" s="1">
        <v>562.37546152637003</v>
      </c>
      <c r="AU40">
        <v>18365.775115358199</v>
      </c>
      <c r="AV40" s="1">
        <v>5119.4988031067796</v>
      </c>
      <c r="AW40" s="1">
        <v>0.26645631782302498</v>
      </c>
      <c r="AX40">
        <v>11483.7628983881</v>
      </c>
      <c r="AY40" s="1">
        <v>0.59106972005406599</v>
      </c>
      <c r="AZ40">
        <v>1541.5119621476299</v>
      </c>
      <c r="BA40">
        <v>7.8615591788644398E-2</v>
      </c>
      <c r="BB40">
        <v>1223.3248811133799</v>
      </c>
      <c r="BC40" s="1">
        <v>6.38583703503319E-2</v>
      </c>
      <c r="BD40">
        <v>19368.0985447559</v>
      </c>
      <c r="BE40" s="1">
        <v>0.56560239883043595</v>
      </c>
      <c r="BF40">
        <v>0.23247535623545099</v>
      </c>
      <c r="BG40">
        <v>0.15548233518660201</v>
      </c>
      <c r="BH40">
        <v>3.08979806742836E-2</v>
      </c>
      <c r="BI40">
        <v>1.55419290732283E-2</v>
      </c>
    </row>
    <row r="41" spans="1:61" x14ac:dyDescent="0.25">
      <c r="A41" t="s">
        <v>1394</v>
      </c>
      <c r="B41" t="s">
        <v>763</v>
      </c>
      <c r="C41">
        <v>46.9</v>
      </c>
      <c r="D41">
        <v>75.921049296067807</v>
      </c>
      <c r="E41">
        <v>2357.5913667499999</v>
      </c>
      <c r="F41">
        <v>1.37995082842327E-2</v>
      </c>
      <c r="G41">
        <v>8.0239491207754601E-2</v>
      </c>
      <c r="H41" t="e">
        <v>#N/A</v>
      </c>
      <c r="I41">
        <v>0.10500037856518001</v>
      </c>
      <c r="J41">
        <v>0.70803429036462295</v>
      </c>
      <c r="K41">
        <v>9.4773966049478006E-2</v>
      </c>
      <c r="L41">
        <v>0.86772207718704897</v>
      </c>
      <c r="M41">
        <v>3.8045428558281698E-2</v>
      </c>
      <c r="N41">
        <v>0.18244457396796199</v>
      </c>
      <c r="O41">
        <v>65877.104852347795</v>
      </c>
      <c r="P41" s="1">
        <v>0.21566921405964601</v>
      </c>
      <c r="Q41">
        <v>0.15319095823593001</v>
      </c>
      <c r="R41">
        <v>0.63113982770442301</v>
      </c>
      <c r="S41">
        <v>21.028163626808499</v>
      </c>
      <c r="T41">
        <v>99737.046719946593</v>
      </c>
      <c r="U41" s="1">
        <v>128.02035546340599</v>
      </c>
      <c r="V41">
        <v>251845.202427296</v>
      </c>
      <c r="W41" s="1">
        <v>0.73716946298999497</v>
      </c>
      <c r="X41">
        <v>0.20324928641884199</v>
      </c>
      <c r="Y41">
        <v>5.9581250591161997E-2</v>
      </c>
      <c r="Z41">
        <v>0.26283053701000503</v>
      </c>
      <c r="AA41">
        <v>251.84520242729599</v>
      </c>
      <c r="AB41">
        <v>6886.5805283217496</v>
      </c>
      <c r="AC41" s="1">
        <v>729.77109297433299</v>
      </c>
      <c r="AD41">
        <v>178505.56163375601</v>
      </c>
      <c r="AE41" s="1" t="e">
        <v>#N/A</v>
      </c>
      <c r="AF41">
        <v>40831.168128817</v>
      </c>
      <c r="AG41" s="1">
        <v>63424.499009110303</v>
      </c>
      <c r="AH41" s="1">
        <v>46.422273062064598</v>
      </c>
      <c r="AI41">
        <v>25.859632657578999</v>
      </c>
      <c r="AJ41">
        <v>30.677831068045101</v>
      </c>
      <c r="AK41">
        <v>1.74434211706442</v>
      </c>
      <c r="AL41">
        <v>0.90955091619475403</v>
      </c>
      <c r="AM41">
        <v>1.41911098495851</v>
      </c>
      <c r="AN41">
        <v>701.331440986453</v>
      </c>
      <c r="AO41">
        <v>1.0416289982795801</v>
      </c>
      <c r="AP41">
        <v>1982.7714382259601</v>
      </c>
      <c r="AQ41" s="1">
        <v>2819.66270777616</v>
      </c>
      <c r="AR41" s="1">
        <v>9257.2517764544009</v>
      </c>
      <c r="AS41" s="1">
        <v>1172.04031388575</v>
      </c>
      <c r="AT41">
        <v>502.29250759958899</v>
      </c>
      <c r="AU41">
        <v>15734.018743941901</v>
      </c>
      <c r="AV41" s="1">
        <v>7700.6144399278</v>
      </c>
      <c r="AW41" s="1">
        <v>0.46278095954427001</v>
      </c>
      <c r="AX41">
        <v>6633.1032615730901</v>
      </c>
      <c r="AY41" s="1">
        <v>0.38553203473640901</v>
      </c>
      <c r="AZ41">
        <v>1035.7160984828099</v>
      </c>
      <c r="BA41">
        <v>6.0944151199509397E-2</v>
      </c>
      <c r="BB41">
        <v>1551.5750144323299</v>
      </c>
      <c r="BC41" s="1">
        <v>9.0742854523466907E-2</v>
      </c>
      <c r="BD41">
        <v>16921.008814416</v>
      </c>
      <c r="BE41" s="1">
        <v>0.54905647987391304</v>
      </c>
      <c r="BF41">
        <v>0.22901004203884801</v>
      </c>
      <c r="BG41">
        <v>0.175612355720351</v>
      </c>
      <c r="BH41">
        <v>3.2306793864173497E-2</v>
      </c>
      <c r="BI41">
        <v>1.40143285027154E-2</v>
      </c>
    </row>
    <row r="42" spans="1:61" x14ac:dyDescent="0.25">
      <c r="A42" t="s">
        <v>1395</v>
      </c>
      <c r="B42" t="s">
        <v>764</v>
      </c>
      <c r="C42">
        <v>28.15</v>
      </c>
      <c r="D42">
        <v>182.556957925501</v>
      </c>
      <c r="E42">
        <v>4691.1446556999999</v>
      </c>
      <c r="F42">
        <v>3.1446783045201397E-2</v>
      </c>
      <c r="G42">
        <v>5.7099974179478798E-2</v>
      </c>
      <c r="H42">
        <v>1.9681803249016498E-3</v>
      </c>
      <c r="I42">
        <v>6.1219193774061501E-2</v>
      </c>
      <c r="J42">
        <v>0.78857053196232096</v>
      </c>
      <c r="K42">
        <v>6.0398202989871801E-2</v>
      </c>
      <c r="L42">
        <v>0.34219199030868802</v>
      </c>
      <c r="M42">
        <v>2.9817485769169701E-2</v>
      </c>
      <c r="N42">
        <v>0.15468653791206999</v>
      </c>
      <c r="O42">
        <v>74409.596763320995</v>
      </c>
      <c r="P42" s="1">
        <v>0.17611356372148099</v>
      </c>
      <c r="Q42">
        <v>0.15905006109185699</v>
      </c>
      <c r="R42">
        <v>0.66483637518666205</v>
      </c>
      <c r="S42">
        <v>36.621135410034398</v>
      </c>
      <c r="T42">
        <v>107692.736473212</v>
      </c>
      <c r="U42" s="1">
        <v>146.09339632652799</v>
      </c>
      <c r="V42">
        <v>328198.98990521801</v>
      </c>
      <c r="W42" s="1">
        <v>0.79005097814714398</v>
      </c>
      <c r="X42">
        <v>0.16821651470743801</v>
      </c>
      <c r="Y42">
        <v>4.1732507145418603E-2</v>
      </c>
      <c r="Z42">
        <v>0.20994902185285599</v>
      </c>
      <c r="AA42">
        <v>328.19898990521801</v>
      </c>
      <c r="AB42">
        <v>10991.833696142099</v>
      </c>
      <c r="AC42" s="1">
        <v>1057.1453915782099</v>
      </c>
      <c r="AD42">
        <v>236796.69240564099</v>
      </c>
      <c r="AE42" s="1" t="e">
        <v>#N/A</v>
      </c>
      <c r="AF42">
        <v>51277.319639003203</v>
      </c>
      <c r="AG42" s="1">
        <v>90865.278341033001</v>
      </c>
      <c r="AH42" s="1">
        <v>66.238135686242003</v>
      </c>
      <c r="AI42">
        <v>30.798950851967401</v>
      </c>
      <c r="AJ42">
        <v>37.993131118995301</v>
      </c>
      <c r="AK42">
        <v>2.2173442310956299</v>
      </c>
      <c r="AL42">
        <v>1.58722655185654</v>
      </c>
      <c r="AM42">
        <v>1.9092550500971099</v>
      </c>
      <c r="AN42">
        <v>160.49343342784999</v>
      </c>
      <c r="AO42" s="1">
        <v>0.85640062115323801</v>
      </c>
      <c r="AP42">
        <v>1909.15598224365</v>
      </c>
      <c r="AQ42" s="1">
        <v>2720.7339224749398</v>
      </c>
      <c r="AR42" s="1">
        <v>9472.4596784724909</v>
      </c>
      <c r="AS42" s="1">
        <v>1173.8582503118901</v>
      </c>
      <c r="AT42">
        <v>552.88683463396205</v>
      </c>
      <c r="AU42">
        <v>15829.094668136901</v>
      </c>
      <c r="AV42" s="1">
        <v>4504.6409798565401</v>
      </c>
      <c r="AW42" s="1">
        <v>0.27796798238953202</v>
      </c>
      <c r="AX42">
        <v>9570.6398912585901</v>
      </c>
      <c r="AY42" s="1">
        <v>0.57780612902686701</v>
      </c>
      <c r="AZ42">
        <v>1514.12897037689</v>
      </c>
      <c r="BA42">
        <v>9.4688299013345703E-2</v>
      </c>
      <c r="BB42">
        <v>806.17120072786201</v>
      </c>
      <c r="BC42" s="1">
        <v>4.9537589575190201E-2</v>
      </c>
      <c r="BD42">
        <v>16395.581042219899</v>
      </c>
      <c r="BE42" s="1">
        <v>0.59269794456149005</v>
      </c>
      <c r="BF42">
        <v>0.238716478285665</v>
      </c>
      <c r="BG42">
        <v>0.12305370171237499</v>
      </c>
      <c r="BH42">
        <v>3.0967308765183901E-2</v>
      </c>
      <c r="BI42">
        <v>1.45645666752851E-2</v>
      </c>
    </row>
    <row r="43" spans="1:61" x14ac:dyDescent="0.25">
      <c r="A43" t="s">
        <v>1396</v>
      </c>
      <c r="B43" t="s">
        <v>765</v>
      </c>
      <c r="C43">
        <v>51.3</v>
      </c>
      <c r="D43">
        <v>30.1535154979385</v>
      </c>
      <c r="E43">
        <v>1205.2515206</v>
      </c>
      <c r="F43">
        <v>1.5484667481468499E-2</v>
      </c>
      <c r="G43">
        <v>2.6629034857836499E-2</v>
      </c>
      <c r="H43" t="e">
        <v>#N/A</v>
      </c>
      <c r="I43">
        <v>5.1817836409666598E-2</v>
      </c>
      <c r="J43">
        <v>0.87324895829737603</v>
      </c>
      <c r="K43">
        <v>5.2145774743436901E-2</v>
      </c>
      <c r="L43">
        <v>0.51537564578717898</v>
      </c>
      <c r="M43">
        <v>1.59723706140034E-2</v>
      </c>
      <c r="N43">
        <v>0.14851088739231699</v>
      </c>
      <c r="O43">
        <v>63984.705981386003</v>
      </c>
      <c r="P43" s="1">
        <v>0.177896766173434</v>
      </c>
      <c r="Q43">
        <v>0.139994890040915</v>
      </c>
      <c r="R43">
        <v>0.68210834378565099</v>
      </c>
      <c r="S43">
        <v>11.5840641800394</v>
      </c>
      <c r="T43">
        <v>89340.417592024096</v>
      </c>
      <c r="U43" s="1">
        <v>119.82561034813401</v>
      </c>
      <c r="V43">
        <v>297953.29805618298</v>
      </c>
      <c r="W43" s="1">
        <v>0.76265455857565601</v>
      </c>
      <c r="X43">
        <v>0.15152489790488799</v>
      </c>
      <c r="Y43">
        <v>8.5820543519456699E-2</v>
      </c>
      <c r="Z43">
        <v>0.23734544142434399</v>
      </c>
      <c r="AA43">
        <v>297.95329805618297</v>
      </c>
      <c r="AB43">
        <v>8273.2782573350596</v>
      </c>
      <c r="AC43" s="1">
        <v>817.98408477361602</v>
      </c>
      <c r="AD43" s="1">
        <v>228222.61756036599</v>
      </c>
      <c r="AE43" s="1" t="e">
        <v>#N/A</v>
      </c>
      <c r="AF43">
        <v>43766.880847480999</v>
      </c>
      <c r="AG43" s="1">
        <v>71524.574510936</v>
      </c>
      <c r="AH43" s="1">
        <v>42.585049961891897</v>
      </c>
      <c r="AI43">
        <v>25.570506154283802</v>
      </c>
      <c r="AJ43">
        <v>30.124065274095699</v>
      </c>
      <c r="AK43">
        <v>1.51916923009854</v>
      </c>
      <c r="AL43">
        <v>0.90405682670648002</v>
      </c>
      <c r="AM43">
        <v>1.28441221060411</v>
      </c>
      <c r="AN43">
        <v>737.46616810532601</v>
      </c>
      <c r="AO43" s="1">
        <v>1.11079943324439</v>
      </c>
      <c r="AP43">
        <v>2031.6285058748799</v>
      </c>
      <c r="AQ43" s="1">
        <v>3106.1503968369302</v>
      </c>
      <c r="AR43" s="1">
        <v>8625.4270003532092</v>
      </c>
      <c r="AS43" s="1">
        <v>1022.69605632722</v>
      </c>
      <c r="AT43" s="1">
        <v>560.04873295158404</v>
      </c>
      <c r="AU43">
        <v>15345.9506923438</v>
      </c>
      <c r="AV43" s="1">
        <v>6342.7989770589202</v>
      </c>
      <c r="AW43" s="1">
        <v>0.38904423299131702</v>
      </c>
      <c r="AX43">
        <v>7777.5023847468001</v>
      </c>
      <c r="AY43" s="1">
        <v>0.459548042942027</v>
      </c>
      <c r="AZ43">
        <v>1417.37334925342</v>
      </c>
      <c r="BA43">
        <v>8.2752995575343505E-2</v>
      </c>
      <c r="BB43">
        <v>1129.8927728185899</v>
      </c>
      <c r="BC43" s="1">
        <v>6.8654728476577997E-2</v>
      </c>
      <c r="BD43">
        <v>16667.567483877701</v>
      </c>
      <c r="BE43" s="1">
        <v>0.54721268604784101</v>
      </c>
      <c r="BF43">
        <v>0.229517981943484</v>
      </c>
      <c r="BG43">
        <v>0.16863590473872</v>
      </c>
      <c r="BH43">
        <v>3.5995080357599199E-2</v>
      </c>
      <c r="BI43">
        <v>1.8638346912355701E-2</v>
      </c>
    </row>
    <row r="44" spans="1:61" x14ac:dyDescent="0.25">
      <c r="A44" t="s">
        <v>1397</v>
      </c>
      <c r="B44" t="s">
        <v>766</v>
      </c>
      <c r="C44">
        <v>42.35</v>
      </c>
      <c r="D44">
        <v>64.031837736519705</v>
      </c>
      <c r="E44">
        <v>2324.2191576999999</v>
      </c>
      <c r="F44">
        <v>1.7576666631502799E-2</v>
      </c>
      <c r="G44">
        <v>6.8536451670027601E-2</v>
      </c>
      <c r="H44" t="e">
        <v>#N/A</v>
      </c>
      <c r="I44">
        <v>8.9640788454760506E-2</v>
      </c>
      <c r="J44">
        <v>0.75304447200100699</v>
      </c>
      <c r="K44">
        <v>7.1341195087775894E-2</v>
      </c>
      <c r="L44">
        <v>0.50727406080019</v>
      </c>
      <c r="M44">
        <v>2.78892223160019E-2</v>
      </c>
      <c r="N44">
        <v>0.158401459152542</v>
      </c>
      <c r="O44">
        <v>70051.498928729503</v>
      </c>
      <c r="P44" s="1">
        <v>0.19481617731617501</v>
      </c>
      <c r="Q44">
        <v>0.149455361795059</v>
      </c>
      <c r="R44">
        <v>0.65572846088876602</v>
      </c>
      <c r="S44">
        <v>21.6768260011441</v>
      </c>
      <c r="T44">
        <v>98401.485892039593</v>
      </c>
      <c r="U44" s="1">
        <v>125.738694329974</v>
      </c>
      <c r="V44">
        <v>298135.89402890601</v>
      </c>
      <c r="W44" s="1">
        <v>0.72592814250829396</v>
      </c>
      <c r="X44">
        <v>0.220416190566882</v>
      </c>
      <c r="Y44">
        <v>5.3655666924824701E-2</v>
      </c>
      <c r="Z44">
        <v>0.27407185749170598</v>
      </c>
      <c r="AA44">
        <v>298.13589402890602</v>
      </c>
      <c r="AB44">
        <v>9188.8086711815304</v>
      </c>
      <c r="AC44" s="1">
        <v>803.52769351067298</v>
      </c>
      <c r="AD44">
        <v>220178.73768146499</v>
      </c>
      <c r="AE44" s="1" t="e">
        <v>#N/A</v>
      </c>
      <c r="AF44">
        <v>45305.839915305398</v>
      </c>
      <c r="AG44" s="1">
        <v>76193.728908287201</v>
      </c>
      <c r="AH44" s="1">
        <v>55.927203172785198</v>
      </c>
      <c r="AI44">
        <v>27.041716481493001</v>
      </c>
      <c r="AJ44">
        <v>36.3779799559561</v>
      </c>
      <c r="AK44">
        <v>1.80129562300742</v>
      </c>
      <c r="AL44">
        <v>1.10241436366294</v>
      </c>
      <c r="AM44">
        <v>1.5284310228623099</v>
      </c>
      <c r="AN44">
        <v>612.20353523291101</v>
      </c>
      <c r="AO44" s="1">
        <v>0.90375545418124004</v>
      </c>
      <c r="AP44">
        <v>2088.6663793804801</v>
      </c>
      <c r="AQ44" s="1">
        <v>2837.5020396210198</v>
      </c>
      <c r="AR44" s="1">
        <v>9475.8320997983792</v>
      </c>
      <c r="AS44" s="1">
        <v>1034.07285347324</v>
      </c>
      <c r="AT44">
        <v>459.77770769151101</v>
      </c>
      <c r="AU44">
        <v>15895.851079964599</v>
      </c>
      <c r="AV44" s="1">
        <v>5280.8539144128699</v>
      </c>
      <c r="AW44" s="1">
        <v>0.32333154388221302</v>
      </c>
      <c r="AX44">
        <v>8796.8200693693907</v>
      </c>
      <c r="AY44" s="1">
        <v>0.52503890905228601</v>
      </c>
      <c r="AZ44">
        <v>1259.25275714226</v>
      </c>
      <c r="BA44">
        <v>7.4183340658569699E-2</v>
      </c>
      <c r="BB44">
        <v>1279.3179724270501</v>
      </c>
      <c r="BC44" s="1">
        <v>7.7446206404457901E-2</v>
      </c>
      <c r="BD44">
        <v>16616.2447133516</v>
      </c>
      <c r="BE44" s="1">
        <v>0.56800790398779499</v>
      </c>
      <c r="BF44">
        <v>0.24087398455147699</v>
      </c>
      <c r="BG44">
        <v>0.138251957160654</v>
      </c>
      <c r="BH44">
        <v>3.34091395728362E-2</v>
      </c>
      <c r="BI44">
        <v>1.94570147272379E-2</v>
      </c>
    </row>
    <row r="45" spans="1:61" x14ac:dyDescent="0.25">
      <c r="A45" t="s">
        <v>1399</v>
      </c>
      <c r="B45" t="s">
        <v>768</v>
      </c>
      <c r="C45">
        <v>10.8</v>
      </c>
      <c r="D45">
        <v>317.85144543860702</v>
      </c>
      <c r="E45">
        <v>2351.7106024499999</v>
      </c>
      <c r="F45">
        <v>6.0754671523195903E-3</v>
      </c>
      <c r="G45">
        <v>0.49850984640625201</v>
      </c>
      <c r="H45">
        <v>2.6558437111915399E-3</v>
      </c>
      <c r="I45">
        <v>0.143859500847211</v>
      </c>
      <c r="J45">
        <v>0.22539841561549301</v>
      </c>
      <c r="K45">
        <v>0.13454931499077799</v>
      </c>
      <c r="L45">
        <v>0.99584274320853905</v>
      </c>
      <c r="M45">
        <v>6.8824584446180601E-2</v>
      </c>
      <c r="N45">
        <v>0.20590484989006499</v>
      </c>
      <c r="O45">
        <v>67524.116904263603</v>
      </c>
      <c r="P45" s="1">
        <v>0.25395755550224097</v>
      </c>
      <c r="Q45">
        <v>0.19329330813237999</v>
      </c>
      <c r="R45">
        <v>0.55274913636537903</v>
      </c>
      <c r="S45">
        <v>40.8790903722102</v>
      </c>
      <c r="T45">
        <v>95944.211682466601</v>
      </c>
      <c r="U45" s="1">
        <v>78.562138223278893</v>
      </c>
      <c r="V45">
        <v>173527.744687147</v>
      </c>
      <c r="W45" s="1">
        <v>0.67772083393617799</v>
      </c>
      <c r="X45">
        <v>0.24867018120378401</v>
      </c>
      <c r="Y45">
        <v>7.3608984860037599E-2</v>
      </c>
      <c r="Z45">
        <v>0.32227916606382201</v>
      </c>
      <c r="AA45">
        <v>173.52774468714699</v>
      </c>
      <c r="AB45">
        <v>6390.8889275501497</v>
      </c>
      <c r="AC45" s="1">
        <v>650.42429323848796</v>
      </c>
      <c r="AD45">
        <v>83214.243177259006</v>
      </c>
      <c r="AE45" s="1" t="e">
        <v>#N/A</v>
      </c>
      <c r="AF45">
        <v>32862.994613264302</v>
      </c>
      <c r="AG45" s="1">
        <v>46002.560681565097</v>
      </c>
      <c r="AH45" s="1">
        <v>60.872527284728498</v>
      </c>
      <c r="AI45">
        <v>31.068539992587201</v>
      </c>
      <c r="AJ45">
        <v>41.9978742684889</v>
      </c>
      <c r="AK45">
        <v>1.84282446082995</v>
      </c>
      <c r="AL45">
        <v>1.0580965323926499</v>
      </c>
      <c r="AM45">
        <v>1.4800270700756899</v>
      </c>
      <c r="AN45">
        <v>0</v>
      </c>
      <c r="AO45" s="1">
        <v>1.1815380677379499</v>
      </c>
      <c r="AP45">
        <v>3420.6488573123802</v>
      </c>
      <c r="AQ45" s="1">
        <v>4301.7844478655798</v>
      </c>
      <c r="AR45" s="1">
        <v>11053.759191040899</v>
      </c>
      <c r="AS45" s="1">
        <v>1581.1221700179599</v>
      </c>
      <c r="AT45">
        <v>869.05206272864598</v>
      </c>
      <c r="AU45">
        <v>21226.366728965499</v>
      </c>
      <c r="AV45" s="1">
        <v>11794.553744864499</v>
      </c>
      <c r="AW45" s="1">
        <v>0.55026175361755303</v>
      </c>
      <c r="AX45">
        <v>5522.7541561893904</v>
      </c>
      <c r="AY45" s="1">
        <v>0.24689540430520501</v>
      </c>
      <c r="AZ45">
        <v>1155.98083167498</v>
      </c>
      <c r="BA45">
        <v>5.29777325422887E-2</v>
      </c>
      <c r="BB45">
        <v>3242.0792945471799</v>
      </c>
      <c r="BC45" s="1">
        <v>0.149865109552728</v>
      </c>
      <c r="BD45">
        <v>21715.368027275999</v>
      </c>
      <c r="BE45" s="1">
        <v>0.54889698526288699</v>
      </c>
      <c r="BF45">
        <v>0.217583896066495</v>
      </c>
      <c r="BG45">
        <v>0.18120645257777501</v>
      </c>
      <c r="BH45">
        <v>2.85123402721961E-2</v>
      </c>
      <c r="BI45">
        <v>2.3800325820645798E-2</v>
      </c>
    </row>
    <row r="46" spans="1:61" x14ac:dyDescent="0.25">
      <c r="A46" t="s">
        <v>1403</v>
      </c>
      <c r="B46" t="s">
        <v>773</v>
      </c>
      <c r="C46">
        <v>18.3</v>
      </c>
      <c r="D46">
        <v>180.222484287535</v>
      </c>
      <c r="E46">
        <v>2061.5517522499999</v>
      </c>
      <c r="F46">
        <v>5.4033315306945204E-3</v>
      </c>
      <c r="G46">
        <v>9.7408145062698195E-2</v>
      </c>
      <c r="H46" t="e">
        <v>#N/A</v>
      </c>
      <c r="I46">
        <v>8.27852619981546E-2</v>
      </c>
      <c r="J46">
        <v>0.682974310898677</v>
      </c>
      <c r="K46">
        <v>0.13166041463436901</v>
      </c>
      <c r="L46">
        <v>0.99764504512352703</v>
      </c>
      <c r="M46">
        <v>2.9600780455338701E-2</v>
      </c>
      <c r="N46">
        <v>0.20375746599931299</v>
      </c>
      <c r="O46">
        <v>63379.1574252235</v>
      </c>
      <c r="P46" s="1">
        <v>0.25262849357330602</v>
      </c>
      <c r="Q46">
        <v>0.149232613838269</v>
      </c>
      <c r="R46">
        <v>0.59813889258842501</v>
      </c>
      <c r="S46">
        <v>25.1530938446442</v>
      </c>
      <c r="T46">
        <v>91774.979178005597</v>
      </c>
      <c r="U46" s="1">
        <v>102.239442368006</v>
      </c>
      <c r="V46">
        <v>197101.12227671299</v>
      </c>
      <c r="W46" s="1">
        <v>0.68682467516289303</v>
      </c>
      <c r="X46">
        <v>0.22230351783068</v>
      </c>
      <c r="Y46">
        <v>9.0871807006426705E-2</v>
      </c>
      <c r="Z46">
        <v>0.31317532483710703</v>
      </c>
      <c r="AA46">
        <v>197.101122276713</v>
      </c>
      <c r="AB46">
        <v>5408.5789929021703</v>
      </c>
      <c r="AC46" s="1">
        <v>574.22972147460405</v>
      </c>
      <c r="AD46">
        <v>120407.633958149</v>
      </c>
      <c r="AE46" s="1" t="e">
        <v>#N/A</v>
      </c>
      <c r="AF46">
        <v>35781.263158310903</v>
      </c>
      <c r="AG46" s="1">
        <v>52878.738358356801</v>
      </c>
      <c r="AH46" s="1">
        <v>45.365004918471897</v>
      </c>
      <c r="AI46">
        <v>25.0621728872967</v>
      </c>
      <c r="AJ46">
        <v>29.5908812839393</v>
      </c>
      <c r="AK46">
        <v>2.3949482450272601</v>
      </c>
      <c r="AL46">
        <v>1.6236686049220499</v>
      </c>
      <c r="AM46">
        <v>1.98944009309081</v>
      </c>
      <c r="AN46">
        <v>141.57649798577799</v>
      </c>
      <c r="AO46" s="1">
        <v>0.94898553981912204</v>
      </c>
      <c r="AP46">
        <v>2403.29284801732</v>
      </c>
      <c r="AQ46" s="1">
        <v>3784.0421027441598</v>
      </c>
      <c r="AR46" s="1">
        <v>9909.3011711707295</v>
      </c>
      <c r="AS46" s="1">
        <v>1281.4515132189799</v>
      </c>
      <c r="AT46">
        <v>580.22194504431002</v>
      </c>
      <c r="AU46">
        <v>17958.309580195499</v>
      </c>
      <c r="AV46" s="1">
        <v>10304.394991237299</v>
      </c>
      <c r="AW46" s="1">
        <v>0.55415277397301999</v>
      </c>
      <c r="AX46">
        <v>4696.1301670892699</v>
      </c>
      <c r="AY46" s="1">
        <v>0.25250437525331798</v>
      </c>
      <c r="AZ46">
        <v>900.83056904248997</v>
      </c>
      <c r="BA46">
        <v>4.8037741299451403E-2</v>
      </c>
      <c r="BB46">
        <v>2723.01302274414</v>
      </c>
      <c r="BC46" s="1">
        <v>0.145305109498059</v>
      </c>
      <c r="BD46">
        <v>18624.368750113201</v>
      </c>
      <c r="BE46" s="1">
        <v>0.55502198933003699</v>
      </c>
      <c r="BF46">
        <v>0.23726851636124499</v>
      </c>
      <c r="BG46">
        <v>0.15916256419591299</v>
      </c>
      <c r="BH46">
        <v>3.4205576086635998E-2</v>
      </c>
      <c r="BI46">
        <v>1.4341354026168899E-2</v>
      </c>
    </row>
    <row r="47" spans="1:61" x14ac:dyDescent="0.25">
      <c r="A47" t="s">
        <v>1405</v>
      </c>
      <c r="B47" t="s">
        <v>775</v>
      </c>
      <c r="C47">
        <v>53.2</v>
      </c>
      <c r="D47">
        <v>29.183486322245201</v>
      </c>
      <c r="E47">
        <v>1208.57197535</v>
      </c>
      <c r="F47">
        <v>1.0335358818933601E-2</v>
      </c>
      <c r="G47">
        <v>2.1680556811150199E-2</v>
      </c>
      <c r="H47" t="e">
        <v>#N/A</v>
      </c>
      <c r="I47">
        <v>2.9755100245337798E-2</v>
      </c>
      <c r="J47">
        <v>0.89633636385867299</v>
      </c>
      <c r="K47">
        <v>5.5752754439317397E-2</v>
      </c>
      <c r="L47">
        <v>0.75627933367679601</v>
      </c>
      <c r="M47">
        <v>1.33913102680696E-2</v>
      </c>
      <c r="N47">
        <v>0.17527448040559401</v>
      </c>
      <c r="O47">
        <v>61905.622156302801</v>
      </c>
      <c r="P47" s="1">
        <v>0.18357604352207199</v>
      </c>
      <c r="Q47">
        <v>0.15586556234848001</v>
      </c>
      <c r="R47">
        <v>0.66055839412944795</v>
      </c>
      <c r="S47">
        <v>12.752889623132701</v>
      </c>
      <c r="T47">
        <v>89118.952708711004</v>
      </c>
      <c r="U47" s="1">
        <v>108.897403527162</v>
      </c>
      <c r="V47">
        <v>272371.48321652098</v>
      </c>
      <c r="W47" s="1">
        <v>0.70506279737005295</v>
      </c>
      <c r="X47">
        <v>0.15551305140229699</v>
      </c>
      <c r="Y47">
        <v>0.13942415122765001</v>
      </c>
      <c r="Z47">
        <v>0.29493720262994699</v>
      </c>
      <c r="AA47">
        <v>272.37148321652103</v>
      </c>
      <c r="AB47">
        <v>6845.8020860561201</v>
      </c>
      <c r="AC47" s="1">
        <v>666.68964731426797</v>
      </c>
      <c r="AD47">
        <v>189555.871010562</v>
      </c>
      <c r="AE47" s="1" t="e">
        <v>#N/A</v>
      </c>
      <c r="AF47">
        <v>39029.057413362498</v>
      </c>
      <c r="AG47" s="1">
        <v>61214.813850947699</v>
      </c>
      <c r="AH47" s="1">
        <v>39.890044157950697</v>
      </c>
      <c r="AI47">
        <v>22.567495909142</v>
      </c>
      <c r="AJ47">
        <v>26.531284672129299</v>
      </c>
      <c r="AK47">
        <v>1.85255797172453</v>
      </c>
      <c r="AL47">
        <v>1.0834101042670301</v>
      </c>
      <c r="AM47">
        <v>1.4913044568720399</v>
      </c>
      <c r="AN47">
        <v>604.95923032491703</v>
      </c>
      <c r="AO47">
        <v>0.95778328996185202</v>
      </c>
      <c r="AP47">
        <v>2282.0731063214298</v>
      </c>
      <c r="AQ47" s="1">
        <v>3288.0486475364301</v>
      </c>
      <c r="AR47" s="1">
        <v>9391.9604847802402</v>
      </c>
      <c r="AS47" s="1">
        <v>1078.02620205776</v>
      </c>
      <c r="AT47">
        <v>412.65326945511202</v>
      </c>
      <c r="AU47">
        <v>16452.761710151</v>
      </c>
      <c r="AV47" s="1">
        <v>8641.5405573524895</v>
      </c>
      <c r="AW47" s="1">
        <v>0.483979095404247</v>
      </c>
      <c r="AX47">
        <v>6296.6353884338896</v>
      </c>
      <c r="AY47" s="1">
        <v>0.34509828968501899</v>
      </c>
      <c r="AZ47">
        <v>1215.86196674604</v>
      </c>
      <c r="BA47">
        <v>6.7025375440940907E-2</v>
      </c>
      <c r="BB47">
        <v>1887.27058336348</v>
      </c>
      <c r="BC47" s="1">
        <v>0.103897239468423</v>
      </c>
      <c r="BD47">
        <v>18041.308495895901</v>
      </c>
      <c r="BE47" s="1">
        <v>0.52807927796349896</v>
      </c>
      <c r="BF47">
        <v>0.257398920330905</v>
      </c>
      <c r="BG47">
        <v>0.15884959162012399</v>
      </c>
      <c r="BH47">
        <v>3.5913423993204997E-2</v>
      </c>
      <c r="BI47">
        <v>1.9758786092267101E-2</v>
      </c>
    </row>
    <row r="48" spans="1:61" x14ac:dyDescent="0.25">
      <c r="A48" t="s">
        <v>1410</v>
      </c>
      <c r="B48" t="s">
        <v>780</v>
      </c>
      <c r="C48">
        <v>104.45</v>
      </c>
      <c r="D48">
        <v>18.673395381411801</v>
      </c>
      <c r="E48">
        <v>1759.3249394500001</v>
      </c>
      <c r="F48">
        <v>1.8960255653434201E-2</v>
      </c>
      <c r="G48">
        <v>1.34238706931474E-2</v>
      </c>
      <c r="H48" t="e">
        <v>#N/A</v>
      </c>
      <c r="I48">
        <v>4.8395850559907097E-2</v>
      </c>
      <c r="J48">
        <v>0.88548661733866496</v>
      </c>
      <c r="K48">
        <v>4.3580058991418903E-2</v>
      </c>
      <c r="L48">
        <v>0.596414782503083</v>
      </c>
      <c r="M48">
        <v>1.60574474415855E-2</v>
      </c>
      <c r="N48">
        <v>0.16304950508900201</v>
      </c>
      <c r="O48">
        <v>62686.4835129977</v>
      </c>
      <c r="P48" s="1">
        <v>0.18865615260383201</v>
      </c>
      <c r="Q48">
        <v>0.158447894829122</v>
      </c>
      <c r="R48">
        <v>0.65289595256704502</v>
      </c>
      <c r="S48">
        <v>15.6428887859852</v>
      </c>
      <c r="T48">
        <v>90016.674942490106</v>
      </c>
      <c r="U48" s="1">
        <v>122.322649527141</v>
      </c>
      <c r="V48">
        <v>275684.07238154998</v>
      </c>
      <c r="W48" s="1">
        <v>0.77523211028856598</v>
      </c>
      <c r="X48">
        <v>0.152627007134441</v>
      </c>
      <c r="Y48">
        <v>7.2140882576993304E-2</v>
      </c>
      <c r="Z48">
        <v>0.22476788971143399</v>
      </c>
      <c r="AA48">
        <v>275.68407238154998</v>
      </c>
      <c r="AB48">
        <v>6877.1993613541699</v>
      </c>
      <c r="AC48" s="1">
        <v>734.49789889522799</v>
      </c>
      <c r="AD48">
        <v>202013.044400443</v>
      </c>
      <c r="AE48" s="1" t="e">
        <v>#N/A</v>
      </c>
      <c r="AF48">
        <v>42013.524959750102</v>
      </c>
      <c r="AG48" s="1">
        <v>67806.2096819789</v>
      </c>
      <c r="AH48" s="1">
        <v>39.919756635905998</v>
      </c>
      <c r="AI48">
        <v>22.7597247910908</v>
      </c>
      <c r="AJ48">
        <v>26.668781674708999</v>
      </c>
      <c r="AK48">
        <v>1.5249986144763901</v>
      </c>
      <c r="AL48">
        <v>0.804198088325214</v>
      </c>
      <c r="AM48">
        <v>1.22435462708842</v>
      </c>
      <c r="AN48">
        <v>1499.07086284157</v>
      </c>
      <c r="AO48">
        <v>1.2145424948329899</v>
      </c>
      <c r="AP48">
        <v>1900.3098271005999</v>
      </c>
      <c r="AQ48" s="1">
        <v>3380.1514942765998</v>
      </c>
      <c r="AR48" s="1">
        <v>8790.0793842748208</v>
      </c>
      <c r="AS48" s="1">
        <v>1078.1295185828301</v>
      </c>
      <c r="AT48">
        <v>559.509523185484</v>
      </c>
      <c r="AU48">
        <v>15708.179747420299</v>
      </c>
      <c r="AV48" s="1">
        <v>6946.4329087679198</v>
      </c>
      <c r="AW48" s="1">
        <v>0.41185384185888602</v>
      </c>
      <c r="AX48">
        <v>7245.3480352633997</v>
      </c>
      <c r="AY48" s="1">
        <v>0.42310382441326599</v>
      </c>
      <c r="AZ48">
        <v>1243.7259456812701</v>
      </c>
      <c r="BA48">
        <v>7.3484735749163602E-2</v>
      </c>
      <c r="BB48">
        <v>1561.7246454071301</v>
      </c>
      <c r="BC48" s="1">
        <v>9.1557597969234905E-2</v>
      </c>
      <c r="BD48">
        <v>16997.231535119699</v>
      </c>
      <c r="BE48" s="1">
        <v>0.55075800216265303</v>
      </c>
      <c r="BF48">
        <v>0.242223431544557</v>
      </c>
      <c r="BG48">
        <v>0.14946830405137601</v>
      </c>
      <c r="BH48">
        <v>3.9149389346026499E-2</v>
      </c>
      <c r="BI48">
        <v>1.84008728953877E-2</v>
      </c>
    </row>
    <row r="49" spans="1:61" x14ac:dyDescent="0.25">
      <c r="A49" t="s">
        <v>1419</v>
      </c>
      <c r="B49" t="s">
        <v>789</v>
      </c>
      <c r="C49">
        <v>16.75</v>
      </c>
      <c r="D49">
        <v>290.38255235384298</v>
      </c>
      <c r="E49">
        <v>4447.0107688999997</v>
      </c>
      <c r="F49">
        <v>1.0252356966145199E-2</v>
      </c>
      <c r="G49">
        <v>0.267169995228901</v>
      </c>
      <c r="H49">
        <v>2.2973037283294199E-3</v>
      </c>
      <c r="I49">
        <v>0.14255861625340199</v>
      </c>
      <c r="J49">
        <v>0.44255098689386502</v>
      </c>
      <c r="K49">
        <v>0.13755413863850299</v>
      </c>
      <c r="L49">
        <v>0.963985990763912</v>
      </c>
      <c r="M49">
        <v>7.0243809364556306E-2</v>
      </c>
      <c r="N49">
        <v>0.20235668524611999</v>
      </c>
      <c r="O49">
        <v>67282.396744522703</v>
      </c>
      <c r="P49" s="1">
        <v>0.26369555646748699</v>
      </c>
      <c r="Q49">
        <v>0.16098215126267301</v>
      </c>
      <c r="R49">
        <v>0.57532229226984</v>
      </c>
      <c r="S49">
        <v>51.379433091467703</v>
      </c>
      <c r="T49">
        <v>101584.776425629</v>
      </c>
      <c r="U49" s="1">
        <v>110.714798826996</v>
      </c>
      <c r="V49">
        <v>180418.09682832399</v>
      </c>
      <c r="W49" s="1">
        <v>0.69264641957339301</v>
      </c>
      <c r="X49">
        <v>0.24058137134313401</v>
      </c>
      <c r="Y49">
        <v>6.6772209083472298E-2</v>
      </c>
      <c r="Z49">
        <v>0.30735358042660699</v>
      </c>
      <c r="AA49">
        <v>180.418096828324</v>
      </c>
      <c r="AB49">
        <v>5904.3635184393297</v>
      </c>
      <c r="AC49" s="1">
        <v>594.25965403130499</v>
      </c>
      <c r="AD49">
        <v>104160.308943607</v>
      </c>
      <c r="AE49" s="1" t="e">
        <v>#N/A</v>
      </c>
      <c r="AF49">
        <v>35719.367222970999</v>
      </c>
      <c r="AG49" s="1">
        <v>50369.409731530097</v>
      </c>
      <c r="AH49" s="1">
        <v>56.944888902529101</v>
      </c>
      <c r="AI49">
        <v>28.848295791864899</v>
      </c>
      <c r="AJ49">
        <v>36.708580226372497</v>
      </c>
      <c r="AK49">
        <v>2.3490633698197598</v>
      </c>
      <c r="AL49">
        <v>1.7424523222719599</v>
      </c>
      <c r="AM49">
        <v>2.0571255185714601</v>
      </c>
      <c r="AN49">
        <v>0.35273323621566299</v>
      </c>
      <c r="AO49" s="1">
        <v>1.10907839253181</v>
      </c>
      <c r="AP49">
        <v>2511.8332744139102</v>
      </c>
      <c r="AQ49" s="1">
        <v>3671.6638659138698</v>
      </c>
      <c r="AR49" s="1">
        <v>10237.825076205399</v>
      </c>
      <c r="AS49" s="1">
        <v>1515.48205395217</v>
      </c>
      <c r="AT49">
        <v>691.27693933163198</v>
      </c>
      <c r="AU49">
        <v>18628.081209816999</v>
      </c>
      <c r="AV49" s="1">
        <v>10405.9553092488</v>
      </c>
      <c r="AW49" s="1">
        <v>0.54253766508309798</v>
      </c>
      <c r="AX49">
        <v>5051.7715262923703</v>
      </c>
      <c r="AY49" s="1">
        <v>0.26149563843503199</v>
      </c>
      <c r="AZ49">
        <v>1036.98641884789</v>
      </c>
      <c r="BA49">
        <v>5.3936390907491701E-2</v>
      </c>
      <c r="BB49">
        <v>2830.2116463784</v>
      </c>
      <c r="BC49" s="1">
        <v>0.142030305598008</v>
      </c>
      <c r="BD49">
        <v>19324.924900767401</v>
      </c>
      <c r="BE49" s="1">
        <v>0.57258927076492205</v>
      </c>
      <c r="BF49">
        <v>0.232662550302837</v>
      </c>
      <c r="BG49">
        <v>0.15133120897701199</v>
      </c>
      <c r="BH49">
        <v>3.0738789370322001E-2</v>
      </c>
      <c r="BI49">
        <v>1.26781805849067E-2</v>
      </c>
    </row>
    <row r="50" spans="1:61" x14ac:dyDescent="0.25">
      <c r="A50" t="s">
        <v>1420</v>
      </c>
      <c r="B50" t="s">
        <v>790</v>
      </c>
      <c r="C50">
        <v>15.75</v>
      </c>
      <c r="D50">
        <v>326.79121750926203</v>
      </c>
      <c r="E50">
        <v>4164.4315579499998</v>
      </c>
      <c r="F50">
        <v>7.25711048498717E-3</v>
      </c>
      <c r="G50">
        <v>0.428845554991795</v>
      </c>
      <c r="H50">
        <v>2.3945703846898398E-3</v>
      </c>
      <c r="I50">
        <v>0.17039799667864999</v>
      </c>
      <c r="J50">
        <v>0.272096247806632</v>
      </c>
      <c r="K50">
        <v>0.12619739696149099</v>
      </c>
      <c r="L50">
        <v>0.99613630492682603</v>
      </c>
      <c r="M50">
        <v>0.11500807714368499</v>
      </c>
      <c r="N50">
        <v>0.19703739633661099</v>
      </c>
      <c r="O50">
        <v>65256.414169054297</v>
      </c>
      <c r="P50" s="1">
        <v>0.29954146244518698</v>
      </c>
      <c r="Q50">
        <v>0.16777089267099099</v>
      </c>
      <c r="R50">
        <v>0.53268764488382203</v>
      </c>
      <c r="S50">
        <v>75.580436538533206</v>
      </c>
      <c r="T50">
        <v>94644.349517166993</v>
      </c>
      <c r="U50" s="1">
        <v>87.738371254212197</v>
      </c>
      <c r="V50">
        <v>172623.563623622</v>
      </c>
      <c r="W50" s="1">
        <v>0.67454884095287304</v>
      </c>
      <c r="X50">
        <v>0.24197542937064201</v>
      </c>
      <c r="Y50">
        <v>8.34757296764847E-2</v>
      </c>
      <c r="Z50">
        <v>0.32545115904712701</v>
      </c>
      <c r="AA50">
        <v>172.623563623622</v>
      </c>
      <c r="AB50">
        <v>6252.2612240545805</v>
      </c>
      <c r="AC50" s="1">
        <v>619.58570277720003</v>
      </c>
      <c r="AD50">
        <v>91875.3993246545</v>
      </c>
      <c r="AE50" s="1" t="e">
        <v>#N/A</v>
      </c>
      <c r="AF50">
        <v>33417.539020620097</v>
      </c>
      <c r="AG50" s="1">
        <v>47368.5290460588</v>
      </c>
      <c r="AH50" s="1">
        <v>60.809716033488897</v>
      </c>
      <c r="AI50">
        <v>30.021557543718</v>
      </c>
      <c r="AJ50">
        <v>42.4621594272284</v>
      </c>
      <c r="AK50">
        <v>2.2170996747732699</v>
      </c>
      <c r="AL50">
        <v>1.46520306217197</v>
      </c>
      <c r="AM50">
        <v>1.8851288400478901</v>
      </c>
      <c r="AN50">
        <v>0.376668094593964</v>
      </c>
      <c r="AO50" s="1">
        <v>1.18382244004155</v>
      </c>
      <c r="AP50">
        <v>3165.6677042351498</v>
      </c>
      <c r="AQ50" s="1">
        <v>4256.4447890039701</v>
      </c>
      <c r="AR50" s="1">
        <v>10609.883654745499</v>
      </c>
      <c r="AS50" s="1">
        <v>1606.61995326286</v>
      </c>
      <c r="AT50">
        <v>854.29126580514503</v>
      </c>
      <c r="AU50">
        <v>20492.907367052601</v>
      </c>
      <c r="AV50" s="1">
        <v>11236.254129868499</v>
      </c>
      <c r="AW50" s="1">
        <v>0.53813487573459395</v>
      </c>
      <c r="AX50">
        <v>5304.36537601688</v>
      </c>
      <c r="AY50" s="1">
        <v>0.24902468309241399</v>
      </c>
      <c r="AZ50">
        <v>1117.9173261968499</v>
      </c>
      <c r="BA50">
        <v>5.3120977131350798E-2</v>
      </c>
      <c r="BB50">
        <v>3396.9676510823801</v>
      </c>
      <c r="BC50" s="1">
        <v>0.159719464079631</v>
      </c>
      <c r="BD50">
        <v>21055.504483164601</v>
      </c>
      <c r="BE50" s="1">
        <v>0.55429124754375902</v>
      </c>
      <c r="BF50">
        <v>0.21891940188963299</v>
      </c>
      <c r="BG50">
        <v>0.173882511305816</v>
      </c>
      <c r="BH50">
        <v>3.6046276204915198E-2</v>
      </c>
      <c r="BI50">
        <v>1.6860563055876299E-2</v>
      </c>
    </row>
    <row r="51" spans="1:61" x14ac:dyDescent="0.25">
      <c r="A51" t="s">
        <v>1906</v>
      </c>
      <c r="B51" t="s">
        <v>793</v>
      </c>
      <c r="C51">
        <v>25.95</v>
      </c>
      <c r="D51">
        <v>207.16696900802401</v>
      </c>
      <c r="E51">
        <v>3684.4166410500002</v>
      </c>
      <c r="F51">
        <v>1.8396981457806098E-2</v>
      </c>
      <c r="G51">
        <v>0.204045432036074</v>
      </c>
      <c r="H51">
        <v>2.0006106360512298E-3</v>
      </c>
      <c r="I51">
        <v>0.111038613998604</v>
      </c>
      <c r="J51">
        <v>0.55346807449584901</v>
      </c>
      <c r="K51">
        <v>0.114043424229071</v>
      </c>
      <c r="L51">
        <v>0.91901437202174296</v>
      </c>
      <c r="M51">
        <v>5.2583642114677302E-2</v>
      </c>
      <c r="N51">
        <v>0.18980088084725899</v>
      </c>
      <c r="O51">
        <v>68655.534521047506</v>
      </c>
      <c r="P51" s="1">
        <v>0.22289002501247501</v>
      </c>
      <c r="Q51">
        <v>0.169453810849089</v>
      </c>
      <c r="R51">
        <v>0.60765616413843604</v>
      </c>
      <c r="S51">
        <v>34.971698487428299</v>
      </c>
      <c r="T51">
        <v>99775.1416768825</v>
      </c>
      <c r="U51" s="1">
        <v>128.701703591083</v>
      </c>
      <c r="V51">
        <v>226988.108682427</v>
      </c>
      <c r="W51" s="1">
        <v>0.72669889670622001</v>
      </c>
      <c r="X51">
        <v>0.220945765657028</v>
      </c>
      <c r="Y51">
        <v>5.2355337636751702E-2</v>
      </c>
      <c r="Z51">
        <v>0.27330110329377999</v>
      </c>
      <c r="AA51">
        <v>226.988108682427</v>
      </c>
      <c r="AB51">
        <v>7002.5930597922998</v>
      </c>
      <c r="AC51" s="1">
        <v>711.448571612406</v>
      </c>
      <c r="AD51">
        <v>134679.19863204</v>
      </c>
      <c r="AE51" s="1" t="e">
        <v>#N/A</v>
      </c>
      <c r="AF51">
        <v>39636.473771710997</v>
      </c>
      <c r="AG51" s="1">
        <v>58542.221570316397</v>
      </c>
      <c r="AH51" s="1">
        <v>56.182204904410298</v>
      </c>
      <c r="AI51">
        <v>28.132547323942902</v>
      </c>
      <c r="AJ51">
        <v>35.557069694843399</v>
      </c>
      <c r="AK51">
        <v>2.0460518939185799</v>
      </c>
      <c r="AL51">
        <v>1.3750897690902499</v>
      </c>
      <c r="AM51">
        <v>1.67628259168019</v>
      </c>
      <c r="AN51">
        <v>296.45265395086398</v>
      </c>
      <c r="AO51" s="1">
        <v>1.0227998996077901</v>
      </c>
      <c r="AP51">
        <v>1941.87741752274</v>
      </c>
      <c r="AQ51" s="1">
        <v>3026.7638645291499</v>
      </c>
      <c r="AR51" s="1">
        <v>9523.9392976196905</v>
      </c>
      <c r="AS51" s="1">
        <v>1229.99387148803</v>
      </c>
      <c r="AT51">
        <v>509.77540516827497</v>
      </c>
      <c r="AU51">
        <v>16232.349856327901</v>
      </c>
      <c r="AV51" s="1">
        <v>8161.32322372214</v>
      </c>
      <c r="AW51" s="1">
        <v>0.47137552732725602</v>
      </c>
      <c r="AX51">
        <v>6396.8633503327601</v>
      </c>
      <c r="AY51" s="1">
        <v>0.36423692222310899</v>
      </c>
      <c r="AZ51">
        <v>1091.89303430115</v>
      </c>
      <c r="BA51">
        <v>6.2696467240003495E-2</v>
      </c>
      <c r="BB51">
        <v>1768.49740908171</v>
      </c>
      <c r="BC51" s="1">
        <v>0.101691083222074</v>
      </c>
      <c r="BD51">
        <v>17418.577017437801</v>
      </c>
      <c r="BE51" s="1">
        <v>0.56543199100624597</v>
      </c>
      <c r="BF51">
        <v>0.22878765404975299</v>
      </c>
      <c r="BG51">
        <v>0.16122460839018299</v>
      </c>
      <c r="BH51">
        <v>3.1261025663120202E-2</v>
      </c>
      <c r="BI51">
        <v>1.32947208906981E-2</v>
      </c>
    </row>
    <row r="52" spans="1:61" x14ac:dyDescent="0.25">
      <c r="A52" t="s">
        <v>1429</v>
      </c>
      <c r="B52" t="s">
        <v>801</v>
      </c>
      <c r="C52">
        <v>17.8</v>
      </c>
      <c r="D52">
        <v>224.28077434541299</v>
      </c>
      <c r="E52">
        <v>2979.5812832500001</v>
      </c>
      <c r="F52">
        <v>3.83576566191575E-2</v>
      </c>
      <c r="G52">
        <v>4.8530078536102098E-2</v>
      </c>
      <c r="H52" t="e">
        <v>#N/A</v>
      </c>
      <c r="I52">
        <v>5.2490356631837098E-2</v>
      </c>
      <c r="J52">
        <v>0.80619476622706798</v>
      </c>
      <c r="K52">
        <v>5.4056935944906098E-2</v>
      </c>
      <c r="L52">
        <v>0.28752457363041201</v>
      </c>
      <c r="M52">
        <v>2.96285671416581E-2</v>
      </c>
      <c r="N52">
        <v>0.142692875251304</v>
      </c>
      <c r="O52">
        <v>75790.129410574198</v>
      </c>
      <c r="P52" s="1">
        <v>0.15953070905332001</v>
      </c>
      <c r="Q52">
        <v>0.14762645432723701</v>
      </c>
      <c r="R52">
        <v>0.69284283661944301</v>
      </c>
      <c r="S52">
        <v>26.136365977932101</v>
      </c>
      <c r="T52">
        <v>104918.835068003</v>
      </c>
      <c r="U52" s="1">
        <v>134.491410052297</v>
      </c>
      <c r="V52">
        <v>388199.96907026798</v>
      </c>
      <c r="W52" s="1">
        <v>0.795337442058071</v>
      </c>
      <c r="X52">
        <v>0.16372523393830499</v>
      </c>
      <c r="Y52">
        <v>4.09373240036233E-2</v>
      </c>
      <c r="Z52">
        <v>0.204662557941929</v>
      </c>
      <c r="AA52">
        <v>388.19996907026803</v>
      </c>
      <c r="AB52">
        <v>12484.0586692862</v>
      </c>
      <c r="AC52" s="1">
        <v>1229.8865179817701</v>
      </c>
      <c r="AD52">
        <v>290019.37785721099</v>
      </c>
      <c r="AE52" s="1" t="e">
        <v>#N/A</v>
      </c>
      <c r="AF52">
        <v>54109.943718521099</v>
      </c>
      <c r="AG52" s="1">
        <v>99080.253472535696</v>
      </c>
      <c r="AH52" s="1">
        <v>66.391818458251805</v>
      </c>
      <c r="AI52">
        <v>30.214740136042199</v>
      </c>
      <c r="AJ52">
        <v>37.824828224436899</v>
      </c>
      <c r="AK52">
        <v>1.8341621721446999</v>
      </c>
      <c r="AL52">
        <v>1.2519140549771499</v>
      </c>
      <c r="AM52">
        <v>1.4845406534686401</v>
      </c>
      <c r="AN52">
        <v>0</v>
      </c>
      <c r="AO52" s="1">
        <v>0.77955484273864994</v>
      </c>
      <c r="AP52">
        <v>2102.0603763050599</v>
      </c>
      <c r="AQ52" s="1">
        <v>2909.03675903268</v>
      </c>
      <c r="AR52" s="1">
        <v>10170.717868768899</v>
      </c>
      <c r="AS52" s="1">
        <v>1203.02405195342</v>
      </c>
      <c r="AT52">
        <v>484.865657004056</v>
      </c>
      <c r="AU52">
        <v>16869.7047130641</v>
      </c>
      <c r="AV52" s="1">
        <v>4405.6480747094402</v>
      </c>
      <c r="AW52" s="1">
        <v>0.25945930812196899</v>
      </c>
      <c r="AX52">
        <v>10794.360399945101</v>
      </c>
      <c r="AY52" s="1">
        <v>0.61910635228097899</v>
      </c>
      <c r="AZ52">
        <v>1399.8323502928799</v>
      </c>
      <c r="BA52">
        <v>8.0722154441543806E-2</v>
      </c>
      <c r="BB52">
        <v>699.42185632347002</v>
      </c>
      <c r="BC52" s="1">
        <v>4.0712185155146401E-2</v>
      </c>
      <c r="BD52">
        <v>17299.262681270899</v>
      </c>
      <c r="BE52" s="1">
        <v>0.57384001145390595</v>
      </c>
      <c r="BF52">
        <v>0.22835929453687601</v>
      </c>
      <c r="BG52">
        <v>0.147354224208844</v>
      </c>
      <c r="BH52">
        <v>3.4041146163449297E-2</v>
      </c>
      <c r="BI52">
        <v>1.6405323636925501E-2</v>
      </c>
    </row>
    <row r="53" spans="1:61" x14ac:dyDescent="0.25">
      <c r="A53" t="s">
        <v>1435</v>
      </c>
      <c r="B53" t="s">
        <v>807</v>
      </c>
      <c r="C53">
        <v>29.05</v>
      </c>
      <c r="D53">
        <v>174.726907239941</v>
      </c>
      <c r="E53">
        <v>4435.8304521999999</v>
      </c>
      <c r="F53">
        <v>2.4284790937528399E-2</v>
      </c>
      <c r="G53">
        <v>0.10479495369691701</v>
      </c>
      <c r="H53">
        <v>2.1828893792849098E-3</v>
      </c>
      <c r="I53">
        <v>6.9460844416996695E-2</v>
      </c>
      <c r="J53">
        <v>0.717418434231197</v>
      </c>
      <c r="K53">
        <v>8.2653452146995807E-2</v>
      </c>
      <c r="L53">
        <v>0.59687464562179404</v>
      </c>
      <c r="M53">
        <v>3.1775579288861801E-2</v>
      </c>
      <c r="N53">
        <v>0.16932897570087899</v>
      </c>
      <c r="O53">
        <v>71645.199793184496</v>
      </c>
      <c r="P53" s="1">
        <v>0.18972284145479901</v>
      </c>
      <c r="Q53">
        <v>0.134843516047987</v>
      </c>
      <c r="R53">
        <v>0.67543364249721405</v>
      </c>
      <c r="S53">
        <v>36.517721863172497</v>
      </c>
      <c r="T53">
        <v>106365.542199239</v>
      </c>
      <c r="U53" s="1">
        <v>138.877208535064</v>
      </c>
      <c r="V53">
        <v>301405.07113767398</v>
      </c>
      <c r="W53" s="1">
        <v>0.75250233046250503</v>
      </c>
      <c r="X53">
        <v>0.20253287226622499</v>
      </c>
      <c r="Y53">
        <v>4.4964797271269903E-2</v>
      </c>
      <c r="Z53">
        <v>0.247497669537495</v>
      </c>
      <c r="AA53">
        <v>301.40507113767399</v>
      </c>
      <c r="AB53">
        <v>9952.82907580559</v>
      </c>
      <c r="AC53" s="1">
        <v>964.09080387168603</v>
      </c>
      <c r="AD53">
        <v>210646.15898299299</v>
      </c>
      <c r="AE53" s="1" t="e">
        <v>#N/A</v>
      </c>
      <c r="AF53">
        <v>44960.040258055997</v>
      </c>
      <c r="AG53" s="1">
        <v>72099.219955192297</v>
      </c>
      <c r="AH53" s="1">
        <v>63.627790384185801</v>
      </c>
      <c r="AI53">
        <v>29.253302698151799</v>
      </c>
      <c r="AJ53">
        <v>38.069622301130799</v>
      </c>
      <c r="AK53">
        <v>1.91335109217647</v>
      </c>
      <c r="AL53">
        <v>1.3232143445621101</v>
      </c>
      <c r="AM53">
        <v>1.64630466928959</v>
      </c>
      <c r="AN53">
        <v>376.99121968708698</v>
      </c>
      <c r="AO53" s="1">
        <v>0.96401674811279903</v>
      </c>
      <c r="AP53">
        <v>2010.9625295926</v>
      </c>
      <c r="AQ53" s="1">
        <v>2844.40539499031</v>
      </c>
      <c r="AR53" s="1">
        <v>9507.0068341057995</v>
      </c>
      <c r="AS53" s="1">
        <v>1249.32116978265</v>
      </c>
      <c r="AT53">
        <v>548.89370327317897</v>
      </c>
      <c r="AU53">
        <v>16160.5896317445</v>
      </c>
      <c r="AV53" s="1">
        <v>5353.5014071558398</v>
      </c>
      <c r="AW53" s="1">
        <v>0.32293823629384499</v>
      </c>
      <c r="AX53">
        <v>9095.4446198604292</v>
      </c>
      <c r="AY53" s="1">
        <v>0.52884527006070603</v>
      </c>
      <c r="AZ53">
        <v>1215.6633637290599</v>
      </c>
      <c r="BA53">
        <v>7.2864524785520898E-2</v>
      </c>
      <c r="BB53">
        <v>1267.6946995173</v>
      </c>
      <c r="BC53" s="1">
        <v>7.5351968849628206E-2</v>
      </c>
      <c r="BD53">
        <v>16932.304090262602</v>
      </c>
      <c r="BE53" s="1">
        <v>0.57345472731578095</v>
      </c>
      <c r="BF53">
        <v>0.24344103318350099</v>
      </c>
      <c r="BG53">
        <v>0.13617701894927101</v>
      </c>
      <c r="BH53">
        <v>3.1457550694844703E-2</v>
      </c>
      <c r="BI53">
        <v>1.54696698566026E-2</v>
      </c>
    </row>
    <row r="54" spans="1:61" x14ac:dyDescent="0.25">
      <c r="A54" t="s">
        <v>1442</v>
      </c>
      <c r="B54" t="s">
        <v>814</v>
      </c>
      <c r="C54">
        <v>38.1</v>
      </c>
      <c r="D54">
        <v>90.369535518465199</v>
      </c>
      <c r="E54">
        <v>2094.8945606500001</v>
      </c>
      <c r="F54">
        <v>1.3529202881049101E-2</v>
      </c>
      <c r="G54">
        <v>0.12986027817887</v>
      </c>
      <c r="H54" t="e">
        <v>#N/A</v>
      </c>
      <c r="I54">
        <v>0.105572616079847</v>
      </c>
      <c r="J54">
        <v>0.65609871044421397</v>
      </c>
      <c r="K54">
        <v>9.8036312941976594E-2</v>
      </c>
      <c r="L54">
        <v>0.87043315706983304</v>
      </c>
      <c r="M54">
        <v>3.3321258757531197E-2</v>
      </c>
      <c r="N54">
        <v>0.18148666163411301</v>
      </c>
      <c r="O54">
        <v>65187.796344085597</v>
      </c>
      <c r="P54" s="1">
        <v>0.23490004423083399</v>
      </c>
      <c r="Q54">
        <v>0.135348869859829</v>
      </c>
      <c r="R54">
        <v>0.62975108590933704</v>
      </c>
      <c r="S54">
        <v>20.670985509588998</v>
      </c>
      <c r="T54">
        <v>95075.973347029998</v>
      </c>
      <c r="U54" s="1">
        <v>114.414191004412</v>
      </c>
      <c r="V54">
        <v>221315.304936467</v>
      </c>
      <c r="W54" s="1">
        <v>0.71295055570954002</v>
      </c>
      <c r="X54">
        <v>0.202786249457934</v>
      </c>
      <c r="Y54">
        <v>8.42631948325262E-2</v>
      </c>
      <c r="Z54">
        <v>0.28704944429045998</v>
      </c>
      <c r="AA54">
        <v>221.31530493646699</v>
      </c>
      <c r="AB54">
        <v>5984.7498224969904</v>
      </c>
      <c r="AC54" s="1">
        <v>641.90042413531501</v>
      </c>
      <c r="AD54">
        <v>144587.00041241801</v>
      </c>
      <c r="AE54" s="1" t="e">
        <v>#N/A</v>
      </c>
      <c r="AF54">
        <v>38800.439206753901</v>
      </c>
      <c r="AG54" s="1">
        <v>58481.3981506161</v>
      </c>
      <c r="AH54" s="1">
        <v>45.3434087287471</v>
      </c>
      <c r="AI54">
        <v>24.521213726528899</v>
      </c>
      <c r="AJ54">
        <v>30.359886261692601</v>
      </c>
      <c r="AK54">
        <v>2.1455429531624701</v>
      </c>
      <c r="AL54">
        <v>1.24843656234662</v>
      </c>
      <c r="AM54">
        <v>1.7437836004034</v>
      </c>
      <c r="AN54">
        <v>641.28330453212197</v>
      </c>
      <c r="AO54" s="1">
        <v>0.96456657175425498</v>
      </c>
      <c r="AP54">
        <v>2149.1847993547799</v>
      </c>
      <c r="AQ54" s="1">
        <v>3064.65765060174</v>
      </c>
      <c r="AR54" s="1">
        <v>9504.8714436595892</v>
      </c>
      <c r="AS54" s="1">
        <v>1129.89458990507</v>
      </c>
      <c r="AT54">
        <v>535.36931025875106</v>
      </c>
      <c r="AU54">
        <v>16383.977793779901</v>
      </c>
      <c r="AV54" s="1">
        <v>8803.7238531330004</v>
      </c>
      <c r="AW54" s="1">
        <v>0.50043443362962703</v>
      </c>
      <c r="AX54">
        <v>5870.5788231693105</v>
      </c>
      <c r="AY54" s="1">
        <v>0.33224674271093402</v>
      </c>
      <c r="AZ54">
        <v>1063.4110966246701</v>
      </c>
      <c r="BA54">
        <v>5.98793739998323E-2</v>
      </c>
      <c r="BB54">
        <v>1920.0237068460599</v>
      </c>
      <c r="BC54" s="1">
        <v>0.10743944966729101</v>
      </c>
      <c r="BD54">
        <v>17657.737479773001</v>
      </c>
      <c r="BE54" s="1">
        <v>0.53834175959113695</v>
      </c>
      <c r="BF54">
        <v>0.23488180579204301</v>
      </c>
      <c r="BG54">
        <v>0.176300564158936</v>
      </c>
      <c r="BH54">
        <v>3.2437552306241298E-2</v>
      </c>
      <c r="BI54">
        <v>1.8038318151643098E-2</v>
      </c>
    </row>
    <row r="55" spans="1:61" x14ac:dyDescent="0.25">
      <c r="A55" t="s">
        <v>1443</v>
      </c>
      <c r="B55" t="s">
        <v>815</v>
      </c>
      <c r="C55">
        <v>36.65</v>
      </c>
      <c r="D55">
        <v>83.276486020064198</v>
      </c>
      <c r="E55">
        <v>2610.7727270999999</v>
      </c>
      <c r="F55">
        <v>1.1939727030350501E-2</v>
      </c>
      <c r="G55">
        <v>5.1443334553530201E-2</v>
      </c>
      <c r="H55" t="e">
        <v>#N/A</v>
      </c>
      <c r="I55">
        <v>8.4200468937229697E-2</v>
      </c>
      <c r="J55">
        <v>0.77766019085202798</v>
      </c>
      <c r="K55">
        <v>7.61992166610376E-2</v>
      </c>
      <c r="L55">
        <v>0.79911946586743698</v>
      </c>
      <c r="M55">
        <v>3.05948753208703E-2</v>
      </c>
      <c r="N55">
        <v>0.17756998672253699</v>
      </c>
      <c r="O55">
        <v>68000.813583681302</v>
      </c>
      <c r="P55" s="1">
        <v>0.209452010765594</v>
      </c>
      <c r="Q55">
        <v>0.13565465250147599</v>
      </c>
      <c r="R55">
        <v>0.65489333673293004</v>
      </c>
      <c r="S55">
        <v>23.142101625407101</v>
      </c>
      <c r="T55">
        <v>97711.567668221294</v>
      </c>
      <c r="U55" s="1">
        <v>133.22441014444101</v>
      </c>
      <c r="V55">
        <v>232072.26608078199</v>
      </c>
      <c r="W55" s="1">
        <v>0.73816500797595797</v>
      </c>
      <c r="X55">
        <v>0.20626311722384699</v>
      </c>
      <c r="Y55">
        <v>5.55718748001948E-2</v>
      </c>
      <c r="Z55">
        <v>0.26183499202404198</v>
      </c>
      <c r="AA55">
        <v>232.07226608078199</v>
      </c>
      <c r="AB55">
        <v>6426.5455111586798</v>
      </c>
      <c r="AC55" s="1">
        <v>673.25759850894701</v>
      </c>
      <c r="AD55">
        <v>165574.43306006701</v>
      </c>
      <c r="AE55" s="1" t="e">
        <v>#N/A</v>
      </c>
      <c r="AF55">
        <v>41732.715768642302</v>
      </c>
      <c r="AG55" s="1">
        <v>64854.652300420399</v>
      </c>
      <c r="AH55" s="1">
        <v>47.885141810342901</v>
      </c>
      <c r="AI55">
        <v>24.8786402138103</v>
      </c>
      <c r="AJ55">
        <v>30.0000821772921</v>
      </c>
      <c r="AK55">
        <v>1.8433711862917601</v>
      </c>
      <c r="AL55">
        <v>1.15177760138506</v>
      </c>
      <c r="AM55">
        <v>1.5282369705440999</v>
      </c>
      <c r="AN55">
        <v>822.53453975878995</v>
      </c>
      <c r="AO55">
        <v>0.98087579789601698</v>
      </c>
      <c r="AP55">
        <v>1950.5040506365599</v>
      </c>
      <c r="AQ55" s="1">
        <v>2668.01459380083</v>
      </c>
      <c r="AR55" s="1">
        <v>9064.7937037353295</v>
      </c>
      <c r="AS55" s="1">
        <v>1070.3238049004501</v>
      </c>
      <c r="AT55">
        <v>454.23716729157297</v>
      </c>
      <c r="AU55">
        <v>15207.873320364701</v>
      </c>
      <c r="AV55" s="1">
        <v>7499.6304279979604</v>
      </c>
      <c r="AW55" s="1">
        <v>0.463612580197028</v>
      </c>
      <c r="AX55">
        <v>6416.0122829047996</v>
      </c>
      <c r="AY55" s="1">
        <v>0.39219954244897398</v>
      </c>
      <c r="AZ55">
        <v>992.43634505291698</v>
      </c>
      <c r="BA55">
        <v>6.0682542890722703E-2</v>
      </c>
      <c r="BB55">
        <v>1359.43546351393</v>
      </c>
      <c r="BC55" s="1">
        <v>8.3505334471185605E-2</v>
      </c>
      <c r="BD55">
        <v>16267.5145194696</v>
      </c>
      <c r="BE55" s="1">
        <v>0.54873958384690602</v>
      </c>
      <c r="BF55">
        <v>0.240717908630107</v>
      </c>
      <c r="BG55">
        <v>0.16364470414884399</v>
      </c>
      <c r="BH55">
        <v>3.3602679495132098E-2</v>
      </c>
      <c r="BI55">
        <v>1.3295123879011E-2</v>
      </c>
    </row>
    <row r="56" spans="1:61" x14ac:dyDescent="0.25">
      <c r="A56" t="s">
        <v>1446</v>
      </c>
      <c r="B56" t="s">
        <v>819</v>
      </c>
      <c r="C56">
        <v>54.3</v>
      </c>
      <c r="D56">
        <v>54.240746222615599</v>
      </c>
      <c r="E56">
        <v>2207.3242338499999</v>
      </c>
      <c r="F56">
        <v>1.00303426998561E-2</v>
      </c>
      <c r="G56">
        <v>0.11010920974937401</v>
      </c>
      <c r="H56" t="e">
        <v>#N/A</v>
      </c>
      <c r="I56">
        <v>0.11097421070815799</v>
      </c>
      <c r="J56">
        <v>0.67132259371422398</v>
      </c>
      <c r="K56">
        <v>9.9995977427104907E-2</v>
      </c>
      <c r="L56">
        <v>0.88091149167872795</v>
      </c>
      <c r="M56">
        <v>4.2665033985515403E-2</v>
      </c>
      <c r="N56">
        <v>0.18705234875069099</v>
      </c>
      <c r="O56">
        <v>65644.442815216302</v>
      </c>
      <c r="P56" s="1">
        <v>0.242822693494604</v>
      </c>
      <c r="Q56">
        <v>0.15339924217092399</v>
      </c>
      <c r="R56">
        <v>0.60377806433447301</v>
      </c>
      <c r="S56">
        <v>20.7586393456093</v>
      </c>
      <c r="T56">
        <v>95970.879360166495</v>
      </c>
      <c r="U56" s="1">
        <v>117.83656365434101</v>
      </c>
      <c r="V56">
        <v>234942.133804907</v>
      </c>
      <c r="W56" s="1">
        <v>0.74124726361391102</v>
      </c>
      <c r="X56">
        <v>0.190191544009188</v>
      </c>
      <c r="Y56">
        <v>6.8561192376901198E-2</v>
      </c>
      <c r="Z56">
        <v>0.25875273638608898</v>
      </c>
      <c r="AA56">
        <v>234.942133804907</v>
      </c>
      <c r="AB56">
        <v>6369.5164418493096</v>
      </c>
      <c r="AC56" s="1">
        <v>680.79551361556798</v>
      </c>
      <c r="AD56">
        <v>149914.849716367</v>
      </c>
      <c r="AE56" s="1" t="e">
        <v>#N/A</v>
      </c>
      <c r="AF56">
        <v>39704.369756289299</v>
      </c>
      <c r="AG56" s="1">
        <v>61609.266858455398</v>
      </c>
      <c r="AH56" s="1">
        <v>44.709920384065597</v>
      </c>
      <c r="AI56">
        <v>24.984681375279401</v>
      </c>
      <c r="AJ56">
        <v>30.322404852971601</v>
      </c>
      <c r="AK56">
        <v>2.0788988164231901</v>
      </c>
      <c r="AL56">
        <v>1.10561115835232</v>
      </c>
      <c r="AM56">
        <v>1.6791080186532099</v>
      </c>
      <c r="AN56">
        <v>609.64833523929303</v>
      </c>
      <c r="AO56" s="1">
        <v>0.98388248251769805</v>
      </c>
      <c r="AP56">
        <v>2129.5307641783602</v>
      </c>
      <c r="AQ56" s="1">
        <v>3093.78697758821</v>
      </c>
      <c r="AR56" s="1">
        <v>9507.6056689667694</v>
      </c>
      <c r="AS56" s="1">
        <v>1126.6146512886901</v>
      </c>
      <c r="AT56">
        <v>541.94738210865501</v>
      </c>
      <c r="AU56">
        <v>16399.4854441307</v>
      </c>
      <c r="AV56" s="1">
        <v>8356.36802313931</v>
      </c>
      <c r="AW56" s="1">
        <v>0.485868331431698</v>
      </c>
      <c r="AX56">
        <v>6076.5893094692101</v>
      </c>
      <c r="AY56" s="1">
        <v>0.35253180037738102</v>
      </c>
      <c r="AZ56">
        <v>1017.77941105003</v>
      </c>
      <c r="BA56">
        <v>5.8685541923019301E-2</v>
      </c>
      <c r="BB56">
        <v>1809.4942018028</v>
      </c>
      <c r="BC56" s="1">
        <v>0.10291432627941401</v>
      </c>
      <c r="BD56">
        <v>17260.230945461401</v>
      </c>
      <c r="BE56" s="1">
        <v>0.53949725220414202</v>
      </c>
      <c r="BF56">
        <v>0.233268784719039</v>
      </c>
      <c r="BG56">
        <v>0.175837137234127</v>
      </c>
      <c r="BH56">
        <v>3.5200379934894298E-2</v>
      </c>
      <c r="BI56">
        <v>1.61964459077969E-2</v>
      </c>
    </row>
    <row r="57" spans="1:61" x14ac:dyDescent="0.25">
      <c r="A57" t="s">
        <v>1449</v>
      </c>
      <c r="B57" t="s">
        <v>822</v>
      </c>
      <c r="C57">
        <v>45.7</v>
      </c>
      <c r="D57">
        <v>42.973618377675798</v>
      </c>
      <c r="E57">
        <v>1563.1002530000001</v>
      </c>
      <c r="F57">
        <v>1.5864359296524001E-2</v>
      </c>
      <c r="G57">
        <v>2.8128549034175099E-2</v>
      </c>
      <c r="H57" t="e">
        <v>#N/A</v>
      </c>
      <c r="I57">
        <v>4.2116696154427098E-2</v>
      </c>
      <c r="J57">
        <v>0.85713048346190501</v>
      </c>
      <c r="K57">
        <v>6.69171806360018E-2</v>
      </c>
      <c r="L57">
        <v>0.75289531086123396</v>
      </c>
      <c r="M57">
        <v>1.7700229448339499E-2</v>
      </c>
      <c r="N57">
        <v>0.18586053036125399</v>
      </c>
      <c r="O57">
        <v>60512.659057608398</v>
      </c>
      <c r="P57" s="1">
        <v>0.21149340368490599</v>
      </c>
      <c r="Q57">
        <v>0.15174807730564599</v>
      </c>
      <c r="R57">
        <v>0.63675851900944902</v>
      </c>
      <c r="S57">
        <v>16.259363605448801</v>
      </c>
      <c r="T57">
        <v>88952.467365400604</v>
      </c>
      <c r="U57" s="1">
        <v>110.166814617724</v>
      </c>
      <c r="V57">
        <v>233956.37087136999</v>
      </c>
      <c r="W57" s="1">
        <v>0.71645488005769098</v>
      </c>
      <c r="X57">
        <v>0.18438618215643099</v>
      </c>
      <c r="Y57">
        <v>9.9158937785878101E-2</v>
      </c>
      <c r="Z57">
        <v>0.28354511994230902</v>
      </c>
      <c r="AA57">
        <v>233.95637087137001</v>
      </c>
      <c r="AB57">
        <v>6326.8068577300701</v>
      </c>
      <c r="AC57" s="1">
        <v>669.80756895827801</v>
      </c>
      <c r="AD57">
        <v>163275.54677938699</v>
      </c>
      <c r="AE57" s="1" t="e">
        <v>#N/A</v>
      </c>
      <c r="AF57">
        <v>38805.637738840502</v>
      </c>
      <c r="AG57" s="1">
        <v>60551.604457971902</v>
      </c>
      <c r="AH57" s="1">
        <v>43.647220549702404</v>
      </c>
      <c r="AI57">
        <v>24.162948577816302</v>
      </c>
      <c r="AJ57">
        <v>30.3094322178715</v>
      </c>
      <c r="AK57">
        <v>2.4138937044350302</v>
      </c>
      <c r="AL57">
        <v>1.48576420468105</v>
      </c>
      <c r="AM57">
        <v>1.9936998127579399</v>
      </c>
      <c r="AN57">
        <v>657.75103965772303</v>
      </c>
      <c r="AO57" s="1">
        <v>0.95024695782101998</v>
      </c>
      <c r="AP57">
        <v>2173.6291891573301</v>
      </c>
      <c r="AQ57" s="1">
        <v>2913.7130505601699</v>
      </c>
      <c r="AR57" s="1">
        <v>9434.2022398738609</v>
      </c>
      <c r="AS57" s="1">
        <v>1111.49113415184</v>
      </c>
      <c r="AT57">
        <v>522.91648020096602</v>
      </c>
      <c r="AU57">
        <v>16155.952093944201</v>
      </c>
      <c r="AV57" s="1">
        <v>8238.7259152160696</v>
      </c>
      <c r="AW57" s="1">
        <v>0.47522954127896899</v>
      </c>
      <c r="AX57">
        <v>6141.6416450044899</v>
      </c>
      <c r="AY57" s="1">
        <v>0.35228575632197701</v>
      </c>
      <c r="AZ57">
        <v>1151.2204084131899</v>
      </c>
      <c r="BA57">
        <v>6.5937072689673595E-2</v>
      </c>
      <c r="BB57">
        <v>1852.5494988391399</v>
      </c>
      <c r="BC57" s="1">
        <v>0.106547629714704</v>
      </c>
      <c r="BD57">
        <v>17384.137467472901</v>
      </c>
      <c r="BE57" s="1">
        <v>0.53411534439046704</v>
      </c>
      <c r="BF57">
        <v>0.25699088645014101</v>
      </c>
      <c r="BG57">
        <v>0.161940463933955</v>
      </c>
      <c r="BH57">
        <v>2.9500804901432399E-2</v>
      </c>
      <c r="BI57">
        <v>1.7452500324004899E-2</v>
      </c>
    </row>
    <row r="58" spans="1:61" x14ac:dyDescent="0.25">
      <c r="A58" t="s">
        <v>1907</v>
      </c>
      <c r="B58" t="s">
        <v>824</v>
      </c>
      <c r="C58">
        <v>106.95</v>
      </c>
      <c r="D58">
        <v>18.6133010808325</v>
      </c>
      <c r="E58">
        <v>1730.0957461</v>
      </c>
      <c r="F58">
        <v>1.7236404981232498E-2</v>
      </c>
      <c r="G58">
        <v>1.49263149233497E-2</v>
      </c>
      <c r="H58" t="e">
        <v>#N/A</v>
      </c>
      <c r="I58">
        <v>4.01260690731726E-2</v>
      </c>
      <c r="J58">
        <v>0.88582606814201603</v>
      </c>
      <c r="K58">
        <v>5.07756777982366E-2</v>
      </c>
      <c r="L58">
        <v>0.77753173803740305</v>
      </c>
      <c r="M58">
        <v>1.46964197948471E-2</v>
      </c>
      <c r="N58">
        <v>0.16896778861815701</v>
      </c>
      <c r="O58">
        <v>61570.340608260398</v>
      </c>
      <c r="P58" s="1">
        <v>0.192994637548457</v>
      </c>
      <c r="Q58">
        <v>0.15944989785211899</v>
      </c>
      <c r="R58">
        <v>0.64755546459942404</v>
      </c>
      <c r="S58">
        <v>15.0151137919673</v>
      </c>
      <c r="T58">
        <v>92150.840052657702</v>
      </c>
      <c r="U58" s="1">
        <v>127.88238870852901</v>
      </c>
      <c r="V58">
        <v>270710.83384013397</v>
      </c>
      <c r="W58" s="1">
        <v>0.73639870365334603</v>
      </c>
      <c r="X58">
        <v>0.16034322401324599</v>
      </c>
      <c r="Y58">
        <v>0.103258072333408</v>
      </c>
      <c r="Z58">
        <v>0.26360129634665302</v>
      </c>
      <c r="AA58">
        <v>270.710833840134</v>
      </c>
      <c r="AB58">
        <v>6835.5929009471402</v>
      </c>
      <c r="AC58" s="1">
        <v>643.85067532303799</v>
      </c>
      <c r="AD58" s="1">
        <v>186556.97341200599</v>
      </c>
      <c r="AE58" s="1" t="e">
        <v>#N/A</v>
      </c>
      <c r="AF58">
        <v>40309.244673728797</v>
      </c>
      <c r="AG58" s="1">
        <v>64914.407585677996</v>
      </c>
      <c r="AH58" s="1">
        <v>35.775143254227402</v>
      </c>
      <c r="AI58">
        <v>21.3083910228688</v>
      </c>
      <c r="AJ58">
        <v>24.7372091882436</v>
      </c>
      <c r="AK58">
        <v>1.4930035205321499</v>
      </c>
      <c r="AL58">
        <v>0.84040105003870003</v>
      </c>
      <c r="AM58">
        <v>1.21500473473015</v>
      </c>
      <c r="AN58">
        <v>1312.34889087391</v>
      </c>
      <c r="AO58" s="1">
        <v>1.1376852065505401</v>
      </c>
      <c r="AP58">
        <v>2125.0104930825601</v>
      </c>
      <c r="AQ58" s="1">
        <v>3570.6661518159299</v>
      </c>
      <c r="AR58" s="1">
        <v>8876.4731854397305</v>
      </c>
      <c r="AS58" s="1">
        <v>1029.93852711144</v>
      </c>
      <c r="AT58">
        <v>460.242102377827</v>
      </c>
      <c r="AU58">
        <v>16062.330459827501</v>
      </c>
      <c r="AV58" s="1">
        <v>7619.6372376279996</v>
      </c>
      <c r="AW58" s="1">
        <v>0.440548264899636</v>
      </c>
      <c r="AX58">
        <v>6620.3990798682698</v>
      </c>
      <c r="AY58" s="1">
        <v>0.38312824607208401</v>
      </c>
      <c r="AZ58">
        <v>1266.5970977826701</v>
      </c>
      <c r="BA58">
        <v>7.2423107539576106E-2</v>
      </c>
      <c r="BB58">
        <v>1815.60100508701</v>
      </c>
      <c r="BC58" s="1">
        <v>0.103900381484577</v>
      </c>
      <c r="BD58">
        <v>17322.234420366</v>
      </c>
      <c r="BE58" s="1">
        <v>0.54271586182874099</v>
      </c>
      <c r="BF58">
        <v>0.25047824452902601</v>
      </c>
      <c r="BG58">
        <v>0.151761693096822</v>
      </c>
      <c r="BH58">
        <v>3.8852982785227801E-2</v>
      </c>
      <c r="BI58">
        <v>1.6191217760183101E-2</v>
      </c>
    </row>
    <row r="59" spans="1:61" x14ac:dyDescent="0.25">
      <c r="A59" t="s">
        <v>1452</v>
      </c>
      <c r="B59" t="s">
        <v>826</v>
      </c>
      <c r="C59">
        <v>12.2</v>
      </c>
      <c r="D59">
        <v>335.11557749303699</v>
      </c>
      <c r="E59">
        <v>3371.6833254500002</v>
      </c>
      <c r="F59">
        <v>5.3482490310590601E-3</v>
      </c>
      <c r="G59">
        <v>0.38715603682671001</v>
      </c>
      <c r="H59">
        <v>2.06333809934115E-3</v>
      </c>
      <c r="I59">
        <v>0.16713278957363001</v>
      </c>
      <c r="J59">
        <v>0.31627355062588902</v>
      </c>
      <c r="K59">
        <v>0.13132396103757901</v>
      </c>
      <c r="L59">
        <v>0.99682162559522902</v>
      </c>
      <c r="M59">
        <v>7.7517319220227907E-2</v>
      </c>
      <c r="N59">
        <v>0.21074341318689899</v>
      </c>
      <c r="O59">
        <v>68354.021058711995</v>
      </c>
      <c r="P59" s="1">
        <v>0.261374694553895</v>
      </c>
      <c r="Q59">
        <v>0.192203884718879</v>
      </c>
      <c r="R59">
        <v>0.54642142072722599</v>
      </c>
      <c r="S59">
        <v>50.268648677975001</v>
      </c>
      <c r="T59">
        <v>96600.475019765203</v>
      </c>
      <c r="U59" s="1">
        <v>89.505768269505595</v>
      </c>
      <c r="V59">
        <v>184240.07714813799</v>
      </c>
      <c r="W59" s="1">
        <v>0.68571861572619897</v>
      </c>
      <c r="X59">
        <v>0.245684609758272</v>
      </c>
      <c r="Y59">
        <v>6.8596774515529105E-2</v>
      </c>
      <c r="Z59">
        <v>0.31428138427380098</v>
      </c>
      <c r="AA59">
        <v>184.240077148138</v>
      </c>
      <c r="AB59">
        <v>6325.9310976819997</v>
      </c>
      <c r="AC59" s="1">
        <v>623.15624739745704</v>
      </c>
      <c r="AD59">
        <v>97152.036484884695</v>
      </c>
      <c r="AE59" s="1" t="e">
        <v>#N/A</v>
      </c>
      <c r="AF59">
        <v>34270.8437833676</v>
      </c>
      <c r="AG59" s="1">
        <v>47938.253627918602</v>
      </c>
      <c r="AH59" s="1">
        <v>58.802565521072601</v>
      </c>
      <c r="AI59">
        <v>29.552218788676502</v>
      </c>
      <c r="AJ59">
        <v>39.082566793952402</v>
      </c>
      <c r="AK59">
        <v>2.2708127375306302</v>
      </c>
      <c r="AL59">
        <v>1.5580616532923199</v>
      </c>
      <c r="AM59">
        <v>1.9854019222610999</v>
      </c>
      <c r="AN59">
        <v>0.46523007904090402</v>
      </c>
      <c r="AO59">
        <v>1.1716031598640799</v>
      </c>
      <c r="AP59">
        <v>2989.7018932389301</v>
      </c>
      <c r="AQ59" s="1">
        <v>3938.8806599230402</v>
      </c>
      <c r="AR59" s="1">
        <v>10564.558200241399</v>
      </c>
      <c r="AS59" s="1">
        <v>1569.2747883711199</v>
      </c>
      <c r="AT59">
        <v>728.394658081427</v>
      </c>
      <c r="AU59">
        <v>19790.8101998559</v>
      </c>
      <c r="AV59" s="1">
        <v>10789.4870418883</v>
      </c>
      <c r="AW59" s="1">
        <v>0.53392181371376701</v>
      </c>
      <c r="AX59">
        <v>5453.1891024752504</v>
      </c>
      <c r="AY59" s="1">
        <v>0.26196012431927301</v>
      </c>
      <c r="AZ59">
        <v>1098.90752390529</v>
      </c>
      <c r="BA59">
        <v>5.3125878055808498E-2</v>
      </c>
      <c r="BB59">
        <v>3074.3818162511402</v>
      </c>
      <c r="BC59" s="1">
        <v>0.150992183938986</v>
      </c>
      <c r="BD59">
        <v>20415.965484519998</v>
      </c>
      <c r="BE59" s="1">
        <v>0.56118641661340796</v>
      </c>
      <c r="BF59">
        <v>0.21715504774746699</v>
      </c>
      <c r="BG59">
        <v>0.17484566596951401</v>
      </c>
      <c r="BH59">
        <v>2.9011080413376401E-2</v>
      </c>
      <c r="BI59">
        <v>1.7801789256235299E-2</v>
      </c>
    </row>
    <row r="60" spans="1:61" x14ac:dyDescent="0.25">
      <c r="A60" t="s">
        <v>1453</v>
      </c>
      <c r="B60" t="s">
        <v>827</v>
      </c>
      <c r="C60">
        <v>98.75</v>
      </c>
      <c r="D60">
        <v>19.7847884433715</v>
      </c>
      <c r="E60">
        <v>1771.3592377</v>
      </c>
      <c r="F60">
        <v>1.5199002299023301E-2</v>
      </c>
      <c r="G60">
        <v>1.66859251102255E-2</v>
      </c>
      <c r="H60" t="e">
        <v>#N/A</v>
      </c>
      <c r="I60">
        <v>4.3538698237198997E-2</v>
      </c>
      <c r="J60">
        <v>0.87421116888494099</v>
      </c>
      <c r="K60">
        <v>5.5480169322812301E-2</v>
      </c>
      <c r="L60">
        <v>0.71374880055328205</v>
      </c>
      <c r="M60">
        <v>1.26091448358684E-2</v>
      </c>
      <c r="N60">
        <v>0.16423459987235001</v>
      </c>
      <c r="O60">
        <v>60896.573477389502</v>
      </c>
      <c r="P60" s="1">
        <v>0.199103459087871</v>
      </c>
      <c r="Q60">
        <v>0.15474321587182499</v>
      </c>
      <c r="R60">
        <v>0.64615332504030298</v>
      </c>
      <c r="S60">
        <v>15.191501289086601</v>
      </c>
      <c r="T60">
        <v>91319.770757670194</v>
      </c>
      <c r="U60" s="1">
        <v>128.693647524754</v>
      </c>
      <c r="V60">
        <v>268475.91184693499</v>
      </c>
      <c r="W60" s="1">
        <v>0.75210912670890095</v>
      </c>
      <c r="X60">
        <v>0.161389059277186</v>
      </c>
      <c r="Y60">
        <v>8.6501814013912798E-2</v>
      </c>
      <c r="Z60">
        <v>0.24789087329109899</v>
      </c>
      <c r="AA60">
        <v>268.47591184693499</v>
      </c>
      <c r="AB60">
        <v>6963.3368757066301</v>
      </c>
      <c r="AC60" s="1">
        <v>679.393936524477</v>
      </c>
      <c r="AD60">
        <v>192118.09140597499</v>
      </c>
      <c r="AE60" s="1" t="e">
        <v>#N/A</v>
      </c>
      <c r="AF60">
        <v>40687.238647863698</v>
      </c>
      <c r="AG60" s="1">
        <v>66506.344877815805</v>
      </c>
      <c r="AH60" s="1">
        <v>37.421713039687504</v>
      </c>
      <c r="AI60">
        <v>21.964871289219001</v>
      </c>
      <c r="AJ60">
        <v>25.560308457620099</v>
      </c>
      <c r="AK60">
        <v>1.66268612775248</v>
      </c>
      <c r="AL60">
        <v>1.0035932038053399</v>
      </c>
      <c r="AM60">
        <v>1.3863222734333001</v>
      </c>
      <c r="AN60">
        <v>1245.0881157024401</v>
      </c>
      <c r="AO60" s="1">
        <v>1.15773627304195</v>
      </c>
      <c r="AP60">
        <v>2007.7445016843801</v>
      </c>
      <c r="AQ60" s="1">
        <v>3410.9390658357702</v>
      </c>
      <c r="AR60" s="1">
        <v>8671.4656861159201</v>
      </c>
      <c r="AS60" s="1">
        <v>1061.1729600036999</v>
      </c>
      <c r="AT60">
        <v>541.16431557083695</v>
      </c>
      <c r="AU60">
        <v>15692.486529210601</v>
      </c>
      <c r="AV60" s="1">
        <v>7376.7288085581604</v>
      </c>
      <c r="AW60" s="1">
        <v>0.43778895945465301</v>
      </c>
      <c r="AX60">
        <v>6727.4798334980496</v>
      </c>
      <c r="AY60" s="1">
        <v>0.39559185945219799</v>
      </c>
      <c r="AZ60">
        <v>1178.94386096618</v>
      </c>
      <c r="BA60">
        <v>6.9694509403598004E-2</v>
      </c>
      <c r="BB60">
        <v>1645.1351655814999</v>
      </c>
      <c r="BC60" s="1">
        <v>9.6924671680463995E-2</v>
      </c>
      <c r="BD60">
        <v>16928.287668603902</v>
      </c>
      <c r="BE60" s="1">
        <v>0.54455129257027801</v>
      </c>
      <c r="BF60">
        <v>0.24568452207218</v>
      </c>
      <c r="BG60">
        <v>0.15503081590110401</v>
      </c>
      <c r="BH60">
        <v>3.82490635315232E-2</v>
      </c>
      <c r="BI60">
        <v>1.6484305924914899E-2</v>
      </c>
    </row>
    <row r="61" spans="1:61" x14ac:dyDescent="0.25">
      <c r="A61" t="s">
        <v>1457</v>
      </c>
      <c r="B61" t="s">
        <v>831</v>
      </c>
      <c r="C61">
        <v>14.65</v>
      </c>
      <c r="D61">
        <v>188.60359721665699</v>
      </c>
      <c r="E61">
        <v>1860.5428246500001</v>
      </c>
      <c r="F61">
        <v>1.76947278607297E-2</v>
      </c>
      <c r="G61">
        <v>7.5886083183018996E-2</v>
      </c>
      <c r="H61" t="e">
        <v>#N/A</v>
      </c>
      <c r="I61">
        <v>8.8560720656998396E-2</v>
      </c>
      <c r="J61">
        <v>0.73721635709578104</v>
      </c>
      <c r="K61">
        <v>8.2891952453398102E-2</v>
      </c>
      <c r="L61">
        <v>0.87807003558001595</v>
      </c>
      <c r="M61">
        <v>2.8933423909795201E-2</v>
      </c>
      <c r="N61">
        <v>0.17560213689718401</v>
      </c>
      <c r="O61">
        <v>65062.342792939497</v>
      </c>
      <c r="P61" s="1">
        <v>0.19058640306020999</v>
      </c>
      <c r="Q61">
        <v>0.14524672258867599</v>
      </c>
      <c r="R61">
        <v>0.66416687435111299</v>
      </c>
      <c r="S61">
        <v>18.549648911570099</v>
      </c>
      <c r="T61">
        <v>93140.416602785306</v>
      </c>
      <c r="U61" s="1">
        <v>122.120222097596</v>
      </c>
      <c r="V61">
        <v>215165.97156279301</v>
      </c>
      <c r="W61" s="1">
        <v>0.75881391558940303</v>
      </c>
      <c r="X61">
        <v>0.185540109788324</v>
      </c>
      <c r="Y61">
        <v>5.5645974622272699E-2</v>
      </c>
      <c r="Z61">
        <v>0.241186084410597</v>
      </c>
      <c r="AA61">
        <v>215.165971562793</v>
      </c>
      <c r="AB61">
        <v>6569.2051739251001</v>
      </c>
      <c r="AC61" s="1">
        <v>712.57476094343701</v>
      </c>
      <c r="AD61">
        <v>148457.19836913401</v>
      </c>
      <c r="AE61" s="1" t="e">
        <v>#N/A</v>
      </c>
      <c r="AF61">
        <v>39399.598721733302</v>
      </c>
      <c r="AG61" s="1">
        <v>58264.2725555324</v>
      </c>
      <c r="AH61" s="1">
        <v>54.311432603699799</v>
      </c>
      <c r="AI61">
        <v>27.259460081051799</v>
      </c>
      <c r="AJ61">
        <v>34.775048277902897</v>
      </c>
      <c r="AK61">
        <v>1.1686140214679099</v>
      </c>
      <c r="AL61">
        <v>0.69577411120241694</v>
      </c>
      <c r="AM61">
        <v>0.89162268607844597</v>
      </c>
      <c r="AN61">
        <v>237.63407600315301</v>
      </c>
      <c r="AO61" s="1">
        <v>1.0354082686655699</v>
      </c>
      <c r="AP61">
        <v>2076.2494809689101</v>
      </c>
      <c r="AQ61" s="1">
        <v>2917.9552067130098</v>
      </c>
      <c r="AR61" s="1">
        <v>9378.7772889788594</v>
      </c>
      <c r="AS61" s="1">
        <v>1176.7496689638699</v>
      </c>
      <c r="AT61">
        <v>459.70960822194399</v>
      </c>
      <c r="AU61">
        <v>16009.4412538466</v>
      </c>
      <c r="AV61" s="1">
        <v>8731.4127443235102</v>
      </c>
      <c r="AW61" s="1">
        <v>0.51102683294972895</v>
      </c>
      <c r="AX61">
        <v>5966.9542440085597</v>
      </c>
      <c r="AY61" s="1">
        <v>0.33625230161073899</v>
      </c>
      <c r="AZ61">
        <v>1067.14244186471</v>
      </c>
      <c r="BA61">
        <v>6.1181477831947502E-2</v>
      </c>
      <c r="BB61">
        <v>1582.68886593874</v>
      </c>
      <c r="BC61" s="1">
        <v>9.1539387612348394E-2</v>
      </c>
      <c r="BD61">
        <v>17348.198296135499</v>
      </c>
      <c r="BE61" s="1">
        <v>0.54374131394395098</v>
      </c>
      <c r="BF61">
        <v>0.235959124798683</v>
      </c>
      <c r="BG61">
        <v>0.17454005843343701</v>
      </c>
      <c r="BH61">
        <v>3.0517016131698799E-2</v>
      </c>
      <c r="BI61">
        <v>1.5242486692230099E-2</v>
      </c>
    </row>
    <row r="62" spans="1:61" x14ac:dyDescent="0.25">
      <c r="A62" t="s">
        <v>1461</v>
      </c>
      <c r="B62" t="s">
        <v>835</v>
      </c>
      <c r="C62">
        <v>7.6923076923076898</v>
      </c>
      <c r="D62">
        <v>480.79641458671301</v>
      </c>
      <c r="E62">
        <v>2244.1618871538499</v>
      </c>
      <c r="F62">
        <v>4.4542672303404501E-2</v>
      </c>
      <c r="G62">
        <v>3.5303479784735699E-2</v>
      </c>
      <c r="H62" t="e">
        <v>#N/A</v>
      </c>
      <c r="I62">
        <v>4.6240733823794601E-2</v>
      </c>
      <c r="J62">
        <v>0.82098829898858305</v>
      </c>
      <c r="K62">
        <v>5.19586650344388E-2</v>
      </c>
      <c r="L62">
        <v>0.107306529692341</v>
      </c>
      <c r="M62">
        <v>2.0387513901928899E-2</v>
      </c>
      <c r="N62">
        <v>0.121563885460385</v>
      </c>
      <c r="O62">
        <v>80928.722721185797</v>
      </c>
      <c r="P62" s="1">
        <v>0.112890518549232</v>
      </c>
      <c r="Q62">
        <v>0.14671366521962201</v>
      </c>
      <c r="R62">
        <v>0.74039581623114603</v>
      </c>
      <c r="S62">
        <v>20.552086078497801</v>
      </c>
      <c r="T62">
        <v>113532.615538574</v>
      </c>
      <c r="U62" s="1">
        <v>130.460663012732</v>
      </c>
      <c r="V62">
        <v>405213.836010903</v>
      </c>
      <c r="W62" s="1">
        <v>0.88703654379701002</v>
      </c>
      <c r="X62">
        <v>9.3200316495631694E-2</v>
      </c>
      <c r="Y62">
        <v>1.9763139707358501E-2</v>
      </c>
      <c r="Z62">
        <v>0.11296345620299</v>
      </c>
      <c r="AA62">
        <v>405.21383601090298</v>
      </c>
      <c r="AB62">
        <v>15662.909190001799</v>
      </c>
      <c r="AC62" s="1">
        <v>1458.6531902586601</v>
      </c>
      <c r="AD62">
        <v>316705.92186184</v>
      </c>
      <c r="AE62" s="1" t="e">
        <v>#N/A</v>
      </c>
      <c r="AF62">
        <v>76010.019359321595</v>
      </c>
      <c r="AG62" s="1">
        <v>181645.09240666</v>
      </c>
      <c r="AH62" s="1">
        <v>100.138752993243</v>
      </c>
      <c r="AI62">
        <v>37.041464770758402</v>
      </c>
      <c r="AJ62">
        <v>53.460453908351496</v>
      </c>
      <c r="AK62">
        <v>2.2781043142689299</v>
      </c>
      <c r="AL62">
        <v>1.4055017707394999</v>
      </c>
      <c r="AM62">
        <v>1.6662831653668699</v>
      </c>
      <c r="AN62">
        <v>654.474977232029</v>
      </c>
      <c r="AO62" s="1">
        <v>0.65375044623522804</v>
      </c>
      <c r="AP62">
        <v>2527.8718493854799</v>
      </c>
      <c r="AQ62" s="1">
        <v>3138.5617445919402</v>
      </c>
      <c r="AR62" s="1">
        <v>11545.0906624747</v>
      </c>
      <c r="AS62" s="1">
        <v>1395.83879820329</v>
      </c>
      <c r="AT62">
        <v>690.51803928421896</v>
      </c>
      <c r="AU62">
        <v>19297.881093939701</v>
      </c>
      <c r="AV62" s="1">
        <v>3666.92750660403</v>
      </c>
      <c r="AW62" s="1">
        <v>0.19115368428927601</v>
      </c>
      <c r="AX62">
        <v>13889.2025817381</v>
      </c>
      <c r="AY62" s="1">
        <v>0.69955283334606</v>
      </c>
      <c r="AZ62">
        <v>1792.0589956912399</v>
      </c>
      <c r="BA62">
        <v>8.3141231361129206E-2</v>
      </c>
      <c r="BB62">
        <v>504.53626733920203</v>
      </c>
      <c r="BC62" s="1">
        <v>2.6152251013346301E-2</v>
      </c>
      <c r="BD62">
        <v>19852.725351372599</v>
      </c>
      <c r="BE62" s="1">
        <v>0.58012625643337101</v>
      </c>
      <c r="BF62">
        <v>0.21560636338130201</v>
      </c>
      <c r="BG62">
        <v>0.14890178035537699</v>
      </c>
      <c r="BH62">
        <v>3.7338968828450197E-2</v>
      </c>
      <c r="BI62">
        <v>1.8026631001499701E-2</v>
      </c>
    </row>
    <row r="63" spans="1:61" x14ac:dyDescent="0.25">
      <c r="A63" t="s">
        <v>1829</v>
      </c>
      <c r="B63" t="s">
        <v>1220</v>
      </c>
      <c r="C63">
        <v>18.25</v>
      </c>
      <c r="D63">
        <v>301.24793520998998</v>
      </c>
      <c r="E63">
        <v>4123.3313860500002</v>
      </c>
      <c r="F63">
        <v>4.38045246700789E-2</v>
      </c>
      <c r="G63">
        <v>0.38687289718489398</v>
      </c>
      <c r="H63">
        <v>1.71189667558421E-3</v>
      </c>
      <c r="I63">
        <v>0.13248669809931099</v>
      </c>
      <c r="J63">
        <v>0.32496080474817801</v>
      </c>
      <c r="K63">
        <v>0.113090240971152</v>
      </c>
      <c r="L63">
        <v>0.87618133062747405</v>
      </c>
      <c r="M63">
        <v>0.101184596245267</v>
      </c>
      <c r="N63">
        <v>0.194835185155457</v>
      </c>
      <c r="O63">
        <v>70520.994631523499</v>
      </c>
      <c r="P63" s="1">
        <v>0.22851688563211101</v>
      </c>
      <c r="Q63">
        <v>0.177841969754542</v>
      </c>
      <c r="R63">
        <v>0.59364114461334705</v>
      </c>
      <c r="S63">
        <v>45.349058161646497</v>
      </c>
      <c r="T63">
        <v>100891.81630993899</v>
      </c>
      <c r="U63" s="1">
        <v>114.766812949469</v>
      </c>
      <c r="V63">
        <v>251472.28719186599</v>
      </c>
      <c r="W63" s="1">
        <v>0.73056574173043498</v>
      </c>
      <c r="X63">
        <v>0.222528041969696</v>
      </c>
      <c r="Y63">
        <v>4.6906216299869199E-2</v>
      </c>
      <c r="Z63">
        <v>0.26943425826956502</v>
      </c>
      <c r="AA63">
        <v>251.472287191866</v>
      </c>
      <c r="AB63">
        <v>8214.9338310760904</v>
      </c>
      <c r="AC63" s="1">
        <v>777.98675079886004</v>
      </c>
      <c r="AD63">
        <v>141548.60485406301</v>
      </c>
      <c r="AE63" s="1" t="e">
        <v>#N/A</v>
      </c>
      <c r="AF63">
        <v>40713.3965879842</v>
      </c>
      <c r="AG63" s="1">
        <v>61806.377286529198</v>
      </c>
      <c r="AH63" s="1">
        <v>64.0523761304228</v>
      </c>
      <c r="AI63">
        <v>28.319718941605</v>
      </c>
      <c r="AJ63">
        <v>38.932894714302599</v>
      </c>
      <c r="AK63">
        <v>1.49039121719478</v>
      </c>
      <c r="AL63">
        <v>0.98475998077443805</v>
      </c>
      <c r="AM63">
        <v>1.2555494284320601</v>
      </c>
      <c r="AN63">
        <v>163.83327526996101</v>
      </c>
      <c r="AO63" s="1">
        <v>1.12795972137714</v>
      </c>
      <c r="AP63">
        <v>2365.3942546304302</v>
      </c>
      <c r="AQ63" s="1">
        <v>3397.60025386185</v>
      </c>
      <c r="AR63" s="1">
        <v>10031.544202205099</v>
      </c>
      <c r="AS63" s="1">
        <v>1394.7000524760299</v>
      </c>
      <c r="AT63">
        <v>531.543289466141</v>
      </c>
      <c r="AU63">
        <v>17720.782052639501</v>
      </c>
      <c r="AV63" s="1">
        <v>7755.3705386477404</v>
      </c>
      <c r="AW63" s="1">
        <v>0.42432898283523002</v>
      </c>
      <c r="AX63">
        <v>7365.4457289339098</v>
      </c>
      <c r="AY63" s="1">
        <v>0.397215679260432</v>
      </c>
      <c r="AZ63">
        <v>1262.6384346834</v>
      </c>
      <c r="BA63">
        <v>7.0431088239827397E-2</v>
      </c>
      <c r="BB63">
        <v>2013.7288615984301</v>
      </c>
      <c r="BC63" s="1">
        <v>0.108024249654105</v>
      </c>
      <c r="BD63">
        <v>18397.183563863498</v>
      </c>
      <c r="BE63" s="1">
        <v>0.55997751147630603</v>
      </c>
      <c r="BF63">
        <v>0.219290871213532</v>
      </c>
      <c r="BG63">
        <v>0.17648732485931801</v>
      </c>
      <c r="BH63">
        <v>3.05192539864492E-2</v>
      </c>
      <c r="BI63">
        <v>1.3725038464395401E-2</v>
      </c>
    </row>
    <row r="64" spans="1:61" x14ac:dyDescent="0.25">
      <c r="A64" t="s">
        <v>1908</v>
      </c>
      <c r="B64" t="s">
        <v>843</v>
      </c>
      <c r="C64">
        <v>99.25</v>
      </c>
      <c r="D64">
        <v>21.320138998743001</v>
      </c>
      <c r="E64">
        <v>1914.2082601499999</v>
      </c>
      <c r="F64">
        <v>1.4426514540166999E-2</v>
      </c>
      <c r="G64">
        <v>1.32893953679894E-2</v>
      </c>
      <c r="H64" t="e">
        <v>#N/A</v>
      </c>
      <c r="I64">
        <v>3.8619002760938999E-2</v>
      </c>
      <c r="J64">
        <v>0.89039491570982399</v>
      </c>
      <c r="K64">
        <v>4.7433076268801597E-2</v>
      </c>
      <c r="L64">
        <v>0.74101044798095395</v>
      </c>
      <c r="M64">
        <v>1.35891621747769E-2</v>
      </c>
      <c r="N64">
        <v>0.17137432647491799</v>
      </c>
      <c r="O64">
        <v>62552.1316574214</v>
      </c>
      <c r="P64" s="1">
        <v>0.175025264408048</v>
      </c>
      <c r="Q64">
        <v>0.16049646850572999</v>
      </c>
      <c r="R64">
        <v>0.66447826708622104</v>
      </c>
      <c r="S64">
        <v>17.135913811734198</v>
      </c>
      <c r="T64">
        <v>90116.346980558694</v>
      </c>
      <c r="U64" s="1">
        <v>125.746552022318</v>
      </c>
      <c r="V64">
        <v>260580.390798707</v>
      </c>
      <c r="W64" s="1">
        <v>0.75905540759262902</v>
      </c>
      <c r="X64">
        <v>0.14711537335291899</v>
      </c>
      <c r="Y64">
        <v>9.3829219054452198E-2</v>
      </c>
      <c r="Z64">
        <v>0.24094459240737101</v>
      </c>
      <c r="AA64">
        <v>260.58039079870701</v>
      </c>
      <c r="AB64">
        <v>6494.2187372161197</v>
      </c>
      <c r="AC64" s="1">
        <v>693.46555969619499</v>
      </c>
      <c r="AD64">
        <v>189271.266352718</v>
      </c>
      <c r="AE64" s="1" t="e">
        <v>#N/A</v>
      </c>
      <c r="AF64">
        <v>40755.908025844401</v>
      </c>
      <c r="AG64" s="1">
        <v>66173.893371051803</v>
      </c>
      <c r="AH64" s="1">
        <v>39.507880889471203</v>
      </c>
      <c r="AI64">
        <v>22.543523107620398</v>
      </c>
      <c r="AJ64">
        <v>26.175160010119399</v>
      </c>
      <c r="AK64">
        <v>2.0317649769572301</v>
      </c>
      <c r="AL64">
        <v>1.24905863739096</v>
      </c>
      <c r="AM64">
        <v>1.70005703212847</v>
      </c>
      <c r="AN64">
        <v>1189.36493191268</v>
      </c>
      <c r="AO64" s="1">
        <v>1.17698465210815</v>
      </c>
      <c r="AP64">
        <v>2054.2991292346901</v>
      </c>
      <c r="AQ64" s="1">
        <v>3036.0563701384299</v>
      </c>
      <c r="AR64" s="1">
        <v>8865.0280556046891</v>
      </c>
      <c r="AS64" s="1">
        <v>1076.25440078216</v>
      </c>
      <c r="AT64">
        <v>564.65298656443099</v>
      </c>
      <c r="AU64">
        <v>15596.2909423244</v>
      </c>
      <c r="AV64" s="1">
        <v>7377.0009387698301</v>
      </c>
      <c r="AW64" s="1">
        <v>0.43778425077411398</v>
      </c>
      <c r="AX64">
        <v>6765.6815087466302</v>
      </c>
      <c r="AY64" s="1">
        <v>0.39855976847276098</v>
      </c>
      <c r="AZ64">
        <v>1113.89344316594</v>
      </c>
      <c r="BA64">
        <v>6.5792487597885904E-2</v>
      </c>
      <c r="BB64">
        <v>1659.8844540365001</v>
      </c>
      <c r="BC64" s="1">
        <v>9.78634931437284E-2</v>
      </c>
      <c r="BD64">
        <v>16916.4603447189</v>
      </c>
      <c r="BE64" s="1">
        <v>0.54987047692118995</v>
      </c>
      <c r="BF64">
        <v>0.244316653843906</v>
      </c>
      <c r="BG64">
        <v>0.14588518279899401</v>
      </c>
      <c r="BH64">
        <v>3.7638586540524599E-2</v>
      </c>
      <c r="BI64">
        <v>2.2289099895385401E-2</v>
      </c>
    </row>
    <row r="65" spans="1:61" x14ac:dyDescent="0.25">
      <c r="A65" t="s">
        <v>1470</v>
      </c>
      <c r="B65" t="s">
        <v>845</v>
      </c>
      <c r="C65">
        <v>22.35</v>
      </c>
      <c r="D65">
        <v>307.78246935750201</v>
      </c>
      <c r="E65">
        <v>6234.3754380500004</v>
      </c>
      <c r="F65">
        <v>2.16387076886441E-2</v>
      </c>
      <c r="G65">
        <v>0.38969732772326099</v>
      </c>
      <c r="H65">
        <v>1.83610471020008E-3</v>
      </c>
      <c r="I65">
        <v>0.13748147875140601</v>
      </c>
      <c r="J65">
        <v>0.32657864299119699</v>
      </c>
      <c r="K65">
        <v>0.12601105237616</v>
      </c>
      <c r="L65">
        <v>0.99052856585126703</v>
      </c>
      <c r="M65">
        <v>8.4055399729803706E-2</v>
      </c>
      <c r="N65">
        <v>0.20711712674285401</v>
      </c>
      <c r="O65">
        <v>67650.950151982106</v>
      </c>
      <c r="P65" s="1">
        <v>0.25652570405986203</v>
      </c>
      <c r="Q65">
        <v>0.16739056382664999</v>
      </c>
      <c r="R65">
        <v>0.57608373211348796</v>
      </c>
      <c r="S65">
        <v>125.106252311426</v>
      </c>
      <c r="T65">
        <v>101919.712374549</v>
      </c>
      <c r="U65" s="1">
        <v>91.638918146528098</v>
      </c>
      <c r="V65">
        <v>177378.044759827</v>
      </c>
      <c r="W65" s="1">
        <v>0.68054472603406002</v>
      </c>
      <c r="X65">
        <v>0.24212533790385601</v>
      </c>
      <c r="Y65">
        <v>7.7329936062084104E-2</v>
      </c>
      <c r="Z65">
        <v>0.31945527396593998</v>
      </c>
      <c r="AA65">
        <v>177.37804475982699</v>
      </c>
      <c r="AB65">
        <v>6553.0445520904404</v>
      </c>
      <c r="AC65" s="1">
        <v>603.64927062799995</v>
      </c>
      <c r="AD65">
        <v>89746.605133817706</v>
      </c>
      <c r="AE65" s="1" t="e">
        <v>#N/A</v>
      </c>
      <c r="AF65">
        <v>34134.493965627502</v>
      </c>
      <c r="AG65" s="1">
        <v>48702.103251570101</v>
      </c>
      <c r="AH65" s="1">
        <v>63.566609398464301</v>
      </c>
      <c r="AI65">
        <v>31.438600228232001</v>
      </c>
      <c r="AJ65">
        <v>44.218223216323601</v>
      </c>
      <c r="AK65">
        <v>2.2885390701880199</v>
      </c>
      <c r="AL65">
        <v>1.3356990400825099</v>
      </c>
      <c r="AM65">
        <v>1.7230068183145</v>
      </c>
      <c r="AN65">
        <v>0.25160635826106598</v>
      </c>
      <c r="AO65" s="1">
        <v>1.1341903723901701</v>
      </c>
      <c r="AP65">
        <v>3046.1171966954798</v>
      </c>
      <c r="AQ65" s="1">
        <v>4163.2229533514101</v>
      </c>
      <c r="AR65" s="1">
        <v>10742.9617112454</v>
      </c>
      <c r="AS65" s="1">
        <v>1656.8799101279301</v>
      </c>
      <c r="AT65">
        <v>839.46599687569596</v>
      </c>
      <c r="AU65">
        <v>20448.647768295901</v>
      </c>
      <c r="AV65" s="1">
        <v>10893.030150132199</v>
      </c>
      <c r="AW65" s="1">
        <v>0.52185708655229901</v>
      </c>
      <c r="AX65">
        <v>5526.2994560594798</v>
      </c>
      <c r="AY65" s="1">
        <v>0.262732239762486</v>
      </c>
      <c r="AZ65">
        <v>1038.2171587310099</v>
      </c>
      <c r="BA65">
        <v>4.9913027978973401E-2</v>
      </c>
      <c r="BB65">
        <v>3497.9460322732698</v>
      </c>
      <c r="BC65" s="1">
        <v>0.16549764574824999</v>
      </c>
      <c r="BD65">
        <v>20955.4927971959</v>
      </c>
      <c r="BE65" s="1">
        <v>0.56532874161512303</v>
      </c>
      <c r="BF65">
        <v>0.22851925900794101</v>
      </c>
      <c r="BG65">
        <v>0.15686950617700099</v>
      </c>
      <c r="BH65">
        <v>3.5889614464675798E-2</v>
      </c>
      <c r="BI65">
        <v>1.33928787352593E-2</v>
      </c>
    </row>
    <row r="66" spans="1:61" x14ac:dyDescent="0.25">
      <c r="A66" t="s">
        <v>1475</v>
      </c>
      <c r="B66" t="s">
        <v>850</v>
      </c>
      <c r="C66">
        <v>24.65</v>
      </c>
      <c r="D66">
        <v>101.785993126706</v>
      </c>
      <c r="E66">
        <v>1894.0991755</v>
      </c>
      <c r="F66">
        <v>2.5180005524539601E-2</v>
      </c>
      <c r="G66">
        <v>4.6188322470871297E-2</v>
      </c>
      <c r="H66" t="e">
        <v>#N/A</v>
      </c>
      <c r="I66">
        <v>7.8971550802497903E-2</v>
      </c>
      <c r="J66">
        <v>0.79484540748714505</v>
      </c>
      <c r="K66">
        <v>6.1559184246069501E-2</v>
      </c>
      <c r="L66">
        <v>0.55838571404544401</v>
      </c>
      <c r="M66">
        <v>3.4222699710174602E-2</v>
      </c>
      <c r="N66">
        <v>0.15929708866288</v>
      </c>
      <c r="O66">
        <v>67362.737349884701</v>
      </c>
      <c r="P66" s="1">
        <v>0.189080482086594</v>
      </c>
      <c r="Q66">
        <v>0.131192597496672</v>
      </c>
      <c r="R66">
        <v>0.67972692041673399</v>
      </c>
      <c r="S66">
        <v>16.862941387366899</v>
      </c>
      <c r="T66">
        <v>94305.003940832103</v>
      </c>
      <c r="U66" s="1">
        <v>125.750875888526</v>
      </c>
      <c r="V66">
        <v>286853.20997332298</v>
      </c>
      <c r="W66" s="1">
        <v>0.74098632421926303</v>
      </c>
      <c r="X66">
        <v>0.21271977478929299</v>
      </c>
      <c r="Y66">
        <v>4.6293900991443399E-2</v>
      </c>
      <c r="Z66">
        <v>0.25901367578073697</v>
      </c>
      <c r="AA66">
        <v>286.85320997332298</v>
      </c>
      <c r="AB66">
        <v>9165.7935205093509</v>
      </c>
      <c r="AC66" s="1">
        <v>858.10857426245695</v>
      </c>
      <c r="AD66">
        <v>202349.604812579</v>
      </c>
      <c r="AE66" s="1" t="e">
        <v>#N/A</v>
      </c>
      <c r="AF66">
        <v>44808.049530076998</v>
      </c>
      <c r="AG66" s="1">
        <v>74607.519929863207</v>
      </c>
      <c r="AH66" s="1">
        <v>57.203630131238398</v>
      </c>
      <c r="AI66">
        <v>27.8288675642297</v>
      </c>
      <c r="AJ66">
        <v>37.015597846784999</v>
      </c>
      <c r="AK66">
        <v>1.8238428721191799</v>
      </c>
      <c r="AL66">
        <v>1.06371513619876</v>
      </c>
      <c r="AM66">
        <v>1.5004997341075399</v>
      </c>
      <c r="AN66">
        <v>142.263058864839</v>
      </c>
      <c r="AO66">
        <v>0.89301474955788196</v>
      </c>
      <c r="AP66">
        <v>2034.6883354102399</v>
      </c>
      <c r="AQ66" s="1">
        <v>2896.3858817222699</v>
      </c>
      <c r="AR66" s="1">
        <v>9155.20661526205</v>
      </c>
      <c r="AS66" s="1">
        <v>1019.6192519804</v>
      </c>
      <c r="AT66">
        <v>436.888135639231</v>
      </c>
      <c r="AU66">
        <v>15542.788220014199</v>
      </c>
      <c r="AV66" s="1">
        <v>5812.4846868371797</v>
      </c>
      <c r="AW66" s="1">
        <v>0.35744270722187399</v>
      </c>
      <c r="AX66">
        <v>8397.0471605991406</v>
      </c>
      <c r="AY66" s="1">
        <v>0.490610539255591</v>
      </c>
      <c r="AZ66">
        <v>1289.8459482589701</v>
      </c>
      <c r="BA66">
        <v>7.5234386673940404E-2</v>
      </c>
      <c r="BB66">
        <v>1262.5989312909401</v>
      </c>
      <c r="BC66" s="1">
        <v>7.6712366861236003E-2</v>
      </c>
      <c r="BD66">
        <v>16761.976726986199</v>
      </c>
      <c r="BE66" s="1">
        <v>0.55174400334873397</v>
      </c>
      <c r="BF66">
        <v>0.23847265953917801</v>
      </c>
      <c r="BG66">
        <v>0.159746710439676</v>
      </c>
      <c r="BH66">
        <v>3.2853188199973002E-2</v>
      </c>
      <c r="BI66">
        <v>1.7183438472438899E-2</v>
      </c>
    </row>
    <row r="67" spans="1:61" x14ac:dyDescent="0.25">
      <c r="A67" t="s">
        <v>1480</v>
      </c>
      <c r="B67" t="s">
        <v>855</v>
      </c>
      <c r="C67">
        <v>102.3</v>
      </c>
      <c r="D67">
        <v>18.683444127144799</v>
      </c>
      <c r="E67">
        <v>1721.47290965</v>
      </c>
      <c r="F67">
        <v>1.6213364662408601E-2</v>
      </c>
      <c r="G67">
        <v>1.6379759780826699E-2</v>
      </c>
      <c r="H67" t="e">
        <v>#N/A</v>
      </c>
      <c r="I67">
        <v>4.9984219266789601E-2</v>
      </c>
      <c r="J67">
        <v>0.87101368216155095</v>
      </c>
      <c r="K67">
        <v>5.48998546285593E-2</v>
      </c>
      <c r="L67">
        <v>0.75664328296808403</v>
      </c>
      <c r="M67">
        <v>1.51485431634092E-2</v>
      </c>
      <c r="N67">
        <v>0.170017303168152</v>
      </c>
      <c r="O67">
        <v>61012.072165297301</v>
      </c>
      <c r="P67" s="1">
        <v>0.20640259797065999</v>
      </c>
      <c r="Q67">
        <v>0.15250177666872999</v>
      </c>
      <c r="R67">
        <v>0.64109562536061004</v>
      </c>
      <c r="S67">
        <v>14.3872581063672</v>
      </c>
      <c r="T67">
        <v>93041.870302153795</v>
      </c>
      <c r="U67" s="1">
        <v>133.179599516416</v>
      </c>
      <c r="V67">
        <v>264274.447451221</v>
      </c>
      <c r="W67" s="1">
        <v>0.74105411640123897</v>
      </c>
      <c r="X67">
        <v>0.160353529128658</v>
      </c>
      <c r="Y67">
        <v>9.8592354470103602E-2</v>
      </c>
      <c r="Z67">
        <v>0.25894588359876097</v>
      </c>
      <c r="AA67">
        <v>264.27444745122102</v>
      </c>
      <c r="AB67">
        <v>6801.6688118435604</v>
      </c>
      <c r="AC67" s="1">
        <v>625.67978500398704</v>
      </c>
      <c r="AD67" s="1">
        <v>185033.675719861</v>
      </c>
      <c r="AE67" s="1" t="e">
        <v>#N/A</v>
      </c>
      <c r="AF67">
        <v>40568.675134110897</v>
      </c>
      <c r="AG67" s="1">
        <v>65387.229073862902</v>
      </c>
      <c r="AH67" s="1">
        <v>36.808541550962403</v>
      </c>
      <c r="AI67">
        <v>21.600324747455101</v>
      </c>
      <c r="AJ67">
        <v>25.7987220680523</v>
      </c>
      <c r="AK67">
        <v>1.4946450787965799</v>
      </c>
      <c r="AL67">
        <v>0.83062381526238205</v>
      </c>
      <c r="AM67">
        <v>1.21171629163851</v>
      </c>
      <c r="AN67">
        <v>1285.2876859676201</v>
      </c>
      <c r="AO67" s="1">
        <v>1.12033015796388</v>
      </c>
      <c r="AP67">
        <v>2001.54841019284</v>
      </c>
      <c r="AQ67" s="1">
        <v>3583.7017579058502</v>
      </c>
      <c r="AR67" s="1">
        <v>8900.98082497002</v>
      </c>
      <c r="AS67" s="1">
        <v>1094.13125727488</v>
      </c>
      <c r="AT67">
        <v>481.78807017568801</v>
      </c>
      <c r="AU67">
        <v>16062.1503205193</v>
      </c>
      <c r="AV67" s="1">
        <v>7706.0258585602996</v>
      </c>
      <c r="AW67" s="1">
        <v>0.4472462036782</v>
      </c>
      <c r="AX67">
        <v>6557.8181888448598</v>
      </c>
      <c r="AY67" s="1">
        <v>0.378337668619042</v>
      </c>
      <c r="AZ67">
        <v>1292.5090474528599</v>
      </c>
      <c r="BA67">
        <v>7.3884124487784295E-2</v>
      </c>
      <c r="BB67">
        <v>1761.1040427354201</v>
      </c>
      <c r="BC67" s="1">
        <v>0.100532003219006</v>
      </c>
      <c r="BD67">
        <v>17317.457137593399</v>
      </c>
      <c r="BE67" s="1">
        <v>0.54888654138612503</v>
      </c>
      <c r="BF67">
        <v>0.24646511924449799</v>
      </c>
      <c r="BG67">
        <v>0.147646895571522</v>
      </c>
      <c r="BH67">
        <v>4.0450291150050097E-2</v>
      </c>
      <c r="BI67">
        <v>1.6551152647805299E-2</v>
      </c>
    </row>
    <row r="68" spans="1:61" x14ac:dyDescent="0.25">
      <c r="A68" t="s">
        <v>1489</v>
      </c>
      <c r="B68" t="s">
        <v>864</v>
      </c>
      <c r="C68">
        <v>33.5</v>
      </c>
      <c r="D68">
        <v>60.110727545247599</v>
      </c>
      <c r="E68">
        <v>1536.44231715</v>
      </c>
      <c r="F68">
        <v>1.9102733316752999E-2</v>
      </c>
      <c r="G68">
        <v>3.4345601588399999E-2</v>
      </c>
      <c r="H68" t="e">
        <v>#N/A</v>
      </c>
      <c r="I68">
        <v>4.3332077271583301E-2</v>
      </c>
      <c r="J68">
        <v>0.85949878547258596</v>
      </c>
      <c r="K68">
        <v>5.0963138932564003E-2</v>
      </c>
      <c r="L68">
        <v>0.43100189116464899</v>
      </c>
      <c r="M68">
        <v>3.4251596741142198E-2</v>
      </c>
      <c r="N68">
        <v>0.14173065691247599</v>
      </c>
      <c r="O68">
        <v>65205.939529761199</v>
      </c>
      <c r="P68" s="1">
        <v>0.17249512020056701</v>
      </c>
      <c r="Q68">
        <v>0.15595011959699401</v>
      </c>
      <c r="R68">
        <v>0.67155476020243898</v>
      </c>
      <c r="S68">
        <v>14.874714880582699</v>
      </c>
      <c r="T68">
        <v>91391.892488340905</v>
      </c>
      <c r="U68" s="1">
        <v>123.065793127543</v>
      </c>
      <c r="V68">
        <v>340395.90550338902</v>
      </c>
      <c r="W68" s="1">
        <v>0.75505528023159296</v>
      </c>
      <c r="X68">
        <v>0.17480754221338399</v>
      </c>
      <c r="Y68">
        <v>7.0137177555023106E-2</v>
      </c>
      <c r="Z68">
        <v>0.24494471976840701</v>
      </c>
      <c r="AA68">
        <v>340.39590550338897</v>
      </c>
      <c r="AB68">
        <v>9345.2476475875501</v>
      </c>
      <c r="AC68" s="1">
        <v>904.91735028426899</v>
      </c>
      <c r="AD68">
        <v>282656.94204964099</v>
      </c>
      <c r="AE68" s="1" t="e">
        <v>#N/A</v>
      </c>
      <c r="AF68">
        <v>46346.41881232</v>
      </c>
      <c r="AG68" s="1">
        <v>80151.596717954599</v>
      </c>
      <c r="AH68" s="1">
        <v>48.4161989285804</v>
      </c>
      <c r="AI68">
        <v>25.3803208594694</v>
      </c>
      <c r="AJ68">
        <v>28.724849137349899</v>
      </c>
      <c r="AK68">
        <v>2.1931388385445199</v>
      </c>
      <c r="AL68">
        <v>1.46627363069215</v>
      </c>
      <c r="AM68">
        <v>1.8121017473187599</v>
      </c>
      <c r="AN68">
        <v>647.49793688667</v>
      </c>
      <c r="AO68" s="1">
        <v>1.0240698591115101</v>
      </c>
      <c r="AP68">
        <v>2049.1948011040199</v>
      </c>
      <c r="AQ68" s="1">
        <v>2877.2117938667898</v>
      </c>
      <c r="AR68" s="1">
        <v>8819.7300554284593</v>
      </c>
      <c r="AS68" s="1">
        <v>994.88559312491702</v>
      </c>
      <c r="AT68">
        <v>482.985004524288</v>
      </c>
      <c r="AU68">
        <v>15224.0072480485</v>
      </c>
      <c r="AV68" s="1">
        <v>5734.9870791343101</v>
      </c>
      <c r="AW68" s="1">
        <v>0.35161183351701403</v>
      </c>
      <c r="AX68">
        <v>8812.4629806804096</v>
      </c>
      <c r="AY68" s="1">
        <v>0.50554760791321096</v>
      </c>
      <c r="AZ68">
        <v>1466.9499150107899</v>
      </c>
      <c r="BA68">
        <v>8.6286954688484602E-2</v>
      </c>
      <c r="BB68">
        <v>928.66484470110299</v>
      </c>
      <c r="BC68" s="1">
        <v>5.6553603886135603E-2</v>
      </c>
      <c r="BD68">
        <v>16943.0648195266</v>
      </c>
      <c r="BE68" s="1">
        <v>0.55017666316227698</v>
      </c>
      <c r="BF68">
        <v>0.22670804805491299</v>
      </c>
      <c r="BG68">
        <v>0.16826563952309301</v>
      </c>
      <c r="BH68">
        <v>3.6302975740622398E-2</v>
      </c>
      <c r="BI68">
        <v>1.8546673519093799E-2</v>
      </c>
    </row>
    <row r="69" spans="1:61" x14ac:dyDescent="0.25">
      <c r="A69" t="s">
        <v>1495</v>
      </c>
      <c r="B69" t="s">
        <v>870</v>
      </c>
      <c r="C69">
        <v>13.85</v>
      </c>
      <c r="D69">
        <v>176.55966703751</v>
      </c>
      <c r="E69">
        <v>1858.3650294500001</v>
      </c>
      <c r="F69">
        <v>6.0954324545252903E-3</v>
      </c>
      <c r="G69">
        <v>8.1354013324297605E-2</v>
      </c>
      <c r="H69" t="e">
        <v>#N/A</v>
      </c>
      <c r="I69">
        <v>6.2565004367150706E-2</v>
      </c>
      <c r="J69">
        <v>0.72703441176828998</v>
      </c>
      <c r="K69">
        <v>0.12409265095366501</v>
      </c>
      <c r="L69">
        <v>0.97640132645606603</v>
      </c>
      <c r="M69">
        <v>2.52854180463888E-2</v>
      </c>
      <c r="N69">
        <v>0.20043992359167601</v>
      </c>
      <c r="O69">
        <v>63898.824687445398</v>
      </c>
      <c r="P69" s="1">
        <v>0.25734580886597502</v>
      </c>
      <c r="Q69">
        <v>0.16081722395498599</v>
      </c>
      <c r="R69">
        <v>0.58183696717903799</v>
      </c>
      <c r="S69">
        <v>24.169721848241998</v>
      </c>
      <c r="T69">
        <v>91753.257640471493</v>
      </c>
      <c r="U69" s="1">
        <v>103.47194843799601</v>
      </c>
      <c r="V69">
        <v>182794.58293537601</v>
      </c>
      <c r="W69" s="1">
        <v>0.69907404354427305</v>
      </c>
      <c r="X69">
        <v>0.21695187700875099</v>
      </c>
      <c r="Y69">
        <v>8.3974079446976199E-2</v>
      </c>
      <c r="Z69">
        <v>0.30092595645572701</v>
      </c>
      <c r="AA69">
        <v>182.79458293537601</v>
      </c>
      <c r="AB69">
        <v>4895.2014840121901</v>
      </c>
      <c r="AC69" s="1">
        <v>551.17204546361097</v>
      </c>
      <c r="AD69">
        <v>111848.48693262599</v>
      </c>
      <c r="AE69" s="1" t="e">
        <v>#N/A</v>
      </c>
      <c r="AF69">
        <v>36032.250421492201</v>
      </c>
      <c r="AG69" s="1">
        <v>52137.694851025</v>
      </c>
      <c r="AH69" s="1">
        <v>44.301116726535597</v>
      </c>
      <c r="AI69">
        <v>24.871984042699701</v>
      </c>
      <c r="AJ69">
        <v>28.851382048969398</v>
      </c>
      <c r="AK69">
        <v>2.1570635682661798</v>
      </c>
      <c r="AL69">
        <v>1.53990902720392</v>
      </c>
      <c r="AM69">
        <v>1.77458275705299</v>
      </c>
      <c r="AN69">
        <v>198.90162004899301</v>
      </c>
      <c r="AO69" s="1">
        <v>0.96829433908098606</v>
      </c>
      <c r="AP69">
        <v>2277.8162055991802</v>
      </c>
      <c r="AQ69" s="1">
        <v>3555.2884717462698</v>
      </c>
      <c r="AR69" s="1">
        <v>9890.30240196657</v>
      </c>
      <c r="AS69" s="1">
        <v>1220.99960155382</v>
      </c>
      <c r="AT69">
        <v>573.22572294382599</v>
      </c>
      <c r="AU69">
        <v>17517.632403809701</v>
      </c>
      <c r="AV69" s="1">
        <v>10409.744318524299</v>
      </c>
      <c r="AW69" s="1">
        <v>0.56667388169944799</v>
      </c>
      <c r="AX69">
        <v>4319.8816129767001</v>
      </c>
      <c r="AY69" s="1">
        <v>0.238345244483366</v>
      </c>
      <c r="AZ69">
        <v>943.04050349357794</v>
      </c>
      <c r="BA69">
        <v>5.1046046620782298E-2</v>
      </c>
      <c r="BB69">
        <v>2661.9070672354301</v>
      </c>
      <c r="BC69" s="1">
        <v>0.14393482721701201</v>
      </c>
      <c r="BD69">
        <v>18334.57350223</v>
      </c>
      <c r="BE69" s="1">
        <v>0.55862397165380195</v>
      </c>
      <c r="BF69">
        <v>0.23737988634038401</v>
      </c>
      <c r="BG69">
        <v>0.15515218696219699</v>
      </c>
      <c r="BH69">
        <v>3.5624602202735098E-2</v>
      </c>
      <c r="BI69">
        <v>1.3219352840882499E-2</v>
      </c>
    </row>
    <row r="70" spans="1:61" x14ac:dyDescent="0.25">
      <c r="A70" t="s">
        <v>1497</v>
      </c>
      <c r="B70" t="s">
        <v>872</v>
      </c>
      <c r="C70">
        <v>125.35</v>
      </c>
      <c r="D70">
        <v>16.2467890153345</v>
      </c>
      <c r="E70">
        <v>1663.7395593000001</v>
      </c>
      <c r="F70">
        <v>8.1336507982269907E-3</v>
      </c>
      <c r="G70">
        <v>1.14698894113828E-2</v>
      </c>
      <c r="H70" t="e">
        <v>#N/A</v>
      </c>
      <c r="I70">
        <v>2.7428184337007E-2</v>
      </c>
      <c r="J70">
        <v>0.91998554815675504</v>
      </c>
      <c r="K70">
        <v>3.9230597409511903E-2</v>
      </c>
      <c r="L70">
        <v>0.72523037398267998</v>
      </c>
      <c r="M70">
        <v>1.12795819885208E-2</v>
      </c>
      <c r="N70">
        <v>0.17086601949202501</v>
      </c>
      <c r="O70">
        <v>62297.517681445301</v>
      </c>
      <c r="P70" s="1">
        <v>0.18215317080937701</v>
      </c>
      <c r="Q70">
        <v>0.153344612391978</v>
      </c>
      <c r="R70">
        <v>0.66450221679864496</v>
      </c>
      <c r="S70">
        <v>13.939363894807901</v>
      </c>
      <c r="T70">
        <v>92305.252234612504</v>
      </c>
      <c r="U70" s="1">
        <v>127.363024797677</v>
      </c>
      <c r="V70">
        <v>289495.52537095803</v>
      </c>
      <c r="W70" s="1">
        <v>0.73418240728913797</v>
      </c>
      <c r="X70">
        <v>0.13154881525870499</v>
      </c>
      <c r="Y70">
        <v>0.13426877745215601</v>
      </c>
      <c r="Z70">
        <v>0.26581759271086203</v>
      </c>
      <c r="AA70">
        <v>289.49552537095798</v>
      </c>
      <c r="AB70">
        <v>6812.4474691031</v>
      </c>
      <c r="AC70" s="1">
        <v>677.94793493674194</v>
      </c>
      <c r="AD70">
        <v>215144.81197199601</v>
      </c>
      <c r="AE70" s="1" t="e">
        <v>#N/A</v>
      </c>
      <c r="AF70">
        <v>41010.650347324903</v>
      </c>
      <c r="AG70" s="1">
        <v>66884.151694146101</v>
      </c>
      <c r="AH70" s="1">
        <v>34.085783091830201</v>
      </c>
      <c r="AI70">
        <v>21.218446908634</v>
      </c>
      <c r="AJ70">
        <v>23.070707923143701</v>
      </c>
      <c r="AK70">
        <v>1.26948017537891</v>
      </c>
      <c r="AL70">
        <v>0.69395095056788303</v>
      </c>
      <c r="AM70">
        <v>0.99520681454794702</v>
      </c>
      <c r="AN70">
        <v>1187.7136700598701</v>
      </c>
      <c r="AO70" s="1">
        <v>1.1343607105453599</v>
      </c>
      <c r="AP70">
        <v>2115.5227269951201</v>
      </c>
      <c r="AQ70" s="1">
        <v>3421.5272553806799</v>
      </c>
      <c r="AR70" s="1">
        <v>9177.6349249784907</v>
      </c>
      <c r="AS70" s="1">
        <v>1058.9784168149999</v>
      </c>
      <c r="AT70">
        <v>518.88409497410703</v>
      </c>
      <c r="AU70">
        <v>16292.5474191434</v>
      </c>
      <c r="AV70" s="1">
        <v>7708.6580620054201</v>
      </c>
      <c r="AW70" s="1">
        <v>0.44470456942634001</v>
      </c>
      <c r="AX70">
        <v>6828.4763319425701</v>
      </c>
      <c r="AY70" s="1">
        <v>0.382731997537896</v>
      </c>
      <c r="AZ70">
        <v>1392.9356824392801</v>
      </c>
      <c r="BA70">
        <v>7.7891659945627606E-2</v>
      </c>
      <c r="BB70">
        <v>1680.76163662511</v>
      </c>
      <c r="BC70" s="1">
        <v>9.4671773096806106E-2</v>
      </c>
      <c r="BD70">
        <v>17610.831713012401</v>
      </c>
      <c r="BE70" s="1">
        <v>0.54694826178438305</v>
      </c>
      <c r="BF70">
        <v>0.247679209286779</v>
      </c>
      <c r="BG70">
        <v>0.14491538975097501</v>
      </c>
      <c r="BH70">
        <v>4.2394451250064198E-2</v>
      </c>
      <c r="BI70">
        <v>1.8062687927799002E-2</v>
      </c>
    </row>
    <row r="71" spans="1:61" x14ac:dyDescent="0.25">
      <c r="A71" t="s">
        <v>1510</v>
      </c>
      <c r="B71" t="s">
        <v>885</v>
      </c>
      <c r="C71">
        <v>33.9</v>
      </c>
      <c r="D71">
        <v>155.86542674931999</v>
      </c>
      <c r="E71">
        <v>3616.7460977000001</v>
      </c>
      <c r="F71">
        <v>3.2811193340896203E-2</v>
      </c>
      <c r="G71">
        <v>9.2693713810752296E-2</v>
      </c>
      <c r="H71">
        <v>2.2779458678104901E-3</v>
      </c>
      <c r="I71">
        <v>8.0127397415394097E-2</v>
      </c>
      <c r="J71">
        <v>0.71421238349287297</v>
      </c>
      <c r="K71">
        <v>7.9706369061927906E-2</v>
      </c>
      <c r="L71">
        <v>0.58362526571290896</v>
      </c>
      <c r="M71">
        <v>3.8192527963412201E-2</v>
      </c>
      <c r="N71">
        <v>0.17023834986348099</v>
      </c>
      <c r="O71">
        <v>72131.700915879206</v>
      </c>
      <c r="P71" s="1">
        <v>0.182177690351948</v>
      </c>
      <c r="Q71">
        <v>0.13978950997487899</v>
      </c>
      <c r="R71">
        <v>0.67803279967317298</v>
      </c>
      <c r="S71">
        <v>32.831651744781198</v>
      </c>
      <c r="T71">
        <v>102210.591003696</v>
      </c>
      <c r="U71" s="1">
        <v>132.66879651442099</v>
      </c>
      <c r="V71">
        <v>324882.20827755303</v>
      </c>
      <c r="W71" s="1">
        <v>0.72883318558222199</v>
      </c>
      <c r="X71">
        <v>0.22061334461961199</v>
      </c>
      <c r="Y71">
        <v>5.0553469798166502E-2</v>
      </c>
      <c r="Z71">
        <v>0.27116681441777801</v>
      </c>
      <c r="AA71">
        <v>324.88220827755299</v>
      </c>
      <c r="AB71">
        <v>11177.4060323748</v>
      </c>
      <c r="AC71" s="1">
        <v>1012.79310118823</v>
      </c>
      <c r="AD71">
        <v>233339.18010028001</v>
      </c>
      <c r="AE71" s="1" t="e">
        <v>#N/A</v>
      </c>
      <c r="AF71">
        <v>44566.798442122803</v>
      </c>
      <c r="AG71" s="1">
        <v>75525.979838567306</v>
      </c>
      <c r="AH71" s="1">
        <v>65.1691904687423</v>
      </c>
      <c r="AI71">
        <v>30.285105769305598</v>
      </c>
      <c r="AJ71">
        <v>40.780335605028</v>
      </c>
      <c r="AK71">
        <v>1.82231445784743</v>
      </c>
      <c r="AL71">
        <v>1.1518310100639799</v>
      </c>
      <c r="AM71">
        <v>1.5154168820848599</v>
      </c>
      <c r="AN71">
        <v>348.55307600986202</v>
      </c>
      <c r="AO71" s="1">
        <v>0.96791446304930295</v>
      </c>
      <c r="AP71">
        <v>2037.8420107198101</v>
      </c>
      <c r="AQ71" s="1">
        <v>2965.0816694928299</v>
      </c>
      <c r="AR71" s="1">
        <v>9993.2992867496596</v>
      </c>
      <c r="AS71" s="1">
        <v>1220.2301246157499</v>
      </c>
      <c r="AT71">
        <v>541.92362390227595</v>
      </c>
      <c r="AU71">
        <v>16758.376715480299</v>
      </c>
      <c r="AV71" s="1">
        <v>4809.2400436274202</v>
      </c>
      <c r="AW71" s="1">
        <v>0.28166238150221701</v>
      </c>
      <c r="AX71">
        <v>10127.1481934121</v>
      </c>
      <c r="AY71" s="1">
        <v>0.57135700278298596</v>
      </c>
      <c r="AZ71">
        <v>1216.1369210360899</v>
      </c>
      <c r="BA71">
        <v>7.0528573050303606E-2</v>
      </c>
      <c r="BB71">
        <v>1315.9800538182401</v>
      </c>
      <c r="BC71" s="1">
        <v>7.6452042662598599E-2</v>
      </c>
      <c r="BD71">
        <v>17468.5052118938</v>
      </c>
      <c r="BE71" s="1">
        <v>0.57195729981570798</v>
      </c>
      <c r="BF71">
        <v>0.24376674402119999</v>
      </c>
      <c r="BG71">
        <v>0.13910543648646601</v>
      </c>
      <c r="BH71">
        <v>2.9883209607590899E-2</v>
      </c>
      <c r="BI71">
        <v>1.52873100690356E-2</v>
      </c>
    </row>
    <row r="72" spans="1:61" x14ac:dyDescent="0.25">
      <c r="A72" t="s">
        <v>1511</v>
      </c>
      <c r="B72" t="s">
        <v>886</v>
      </c>
      <c r="C72">
        <v>99.6</v>
      </c>
      <c r="D72">
        <v>19.826736669187898</v>
      </c>
      <c r="E72">
        <v>1782.3135923499999</v>
      </c>
      <c r="F72">
        <v>1.7132691490060001E-2</v>
      </c>
      <c r="G72">
        <v>1.7875381369750899E-2</v>
      </c>
      <c r="H72" t="e">
        <v>#N/A</v>
      </c>
      <c r="I72">
        <v>3.9894044273210798E-2</v>
      </c>
      <c r="J72">
        <v>0.87674414012893798</v>
      </c>
      <c r="K72">
        <v>5.5142034398002401E-2</v>
      </c>
      <c r="L72">
        <v>0.73089898572896395</v>
      </c>
      <c r="M72">
        <v>1.4238996064686701E-2</v>
      </c>
      <c r="N72">
        <v>0.17163187946533401</v>
      </c>
      <c r="O72">
        <v>61420.453272303901</v>
      </c>
      <c r="P72" s="1">
        <v>0.19167324061412899</v>
      </c>
      <c r="Q72">
        <v>0.14118107814339101</v>
      </c>
      <c r="R72">
        <v>0.66714568124247997</v>
      </c>
      <c r="S72">
        <v>15.8742703884595</v>
      </c>
      <c r="T72">
        <v>89709.318633773801</v>
      </c>
      <c r="U72" s="1">
        <v>122.50543157039699</v>
      </c>
      <c r="V72">
        <v>271465.802722211</v>
      </c>
      <c r="W72" s="1">
        <v>0.75005657924748603</v>
      </c>
      <c r="X72">
        <v>0.166837583186282</v>
      </c>
      <c r="Y72">
        <v>8.3105837566230897E-2</v>
      </c>
      <c r="Z72">
        <v>0.249943420752513</v>
      </c>
      <c r="AA72">
        <v>271.46580272221098</v>
      </c>
      <c r="AB72">
        <v>7090.28200999008</v>
      </c>
      <c r="AC72" s="1">
        <v>704.78083143817901</v>
      </c>
      <c r="AD72">
        <v>188876.875910681</v>
      </c>
      <c r="AE72" s="1" t="e">
        <v>#N/A</v>
      </c>
      <c r="AF72">
        <v>40098.527200201403</v>
      </c>
      <c r="AG72" s="1">
        <v>64744.607302387703</v>
      </c>
      <c r="AH72" s="1">
        <v>37.515520304414402</v>
      </c>
      <c r="AI72">
        <v>22.181286404089299</v>
      </c>
      <c r="AJ72">
        <v>26.004469873253999</v>
      </c>
      <c r="AK72">
        <v>1.58716260181314</v>
      </c>
      <c r="AL72">
        <v>0.88673865654494199</v>
      </c>
      <c r="AM72">
        <v>1.31399845471424</v>
      </c>
      <c r="AN72">
        <v>1113.0649527753999</v>
      </c>
      <c r="AO72">
        <v>1.14194969714809</v>
      </c>
      <c r="AP72">
        <v>2002.34192642525</v>
      </c>
      <c r="AQ72" s="1">
        <v>3235.85100189678</v>
      </c>
      <c r="AR72" s="1">
        <v>8863.6338460901607</v>
      </c>
      <c r="AS72" s="1">
        <v>1124.81745165657</v>
      </c>
      <c r="AT72">
        <v>515.69679709849095</v>
      </c>
      <c r="AU72">
        <v>15742.341023167301</v>
      </c>
      <c r="AV72" s="1">
        <v>7387.6713375368799</v>
      </c>
      <c r="AW72" s="1">
        <v>0.42972436584033702</v>
      </c>
      <c r="AX72">
        <v>6714.3489060653301</v>
      </c>
      <c r="AY72" s="1">
        <v>0.39216771970464698</v>
      </c>
      <c r="AZ72">
        <v>1281.37108554512</v>
      </c>
      <c r="BA72">
        <v>7.2979800231305597E-2</v>
      </c>
      <c r="BB72">
        <v>1801.45497318908</v>
      </c>
      <c r="BC72" s="1">
        <v>0.10512811422509501</v>
      </c>
      <c r="BD72">
        <v>17184.846302336398</v>
      </c>
      <c r="BE72" s="1">
        <v>0.53763422335175004</v>
      </c>
      <c r="BF72">
        <v>0.24623345537320701</v>
      </c>
      <c r="BG72">
        <v>0.160819018917325</v>
      </c>
      <c r="BH72">
        <v>3.7941494606323199E-2</v>
      </c>
      <c r="BI72">
        <v>1.7371807751394401E-2</v>
      </c>
    </row>
    <row r="73" spans="1:61" x14ac:dyDescent="0.25">
      <c r="A73" t="s">
        <v>1512</v>
      </c>
      <c r="B73" t="s">
        <v>887</v>
      </c>
      <c r="C73">
        <v>28.4</v>
      </c>
      <c r="D73">
        <v>202.616245999168</v>
      </c>
      <c r="E73">
        <v>5290.5159197000003</v>
      </c>
      <c r="F73">
        <v>3.4926399903942897E-2</v>
      </c>
      <c r="G73">
        <v>9.98160488156902E-2</v>
      </c>
      <c r="H73">
        <v>1.8482608871573799E-3</v>
      </c>
      <c r="I73">
        <v>8.2173827113524098E-2</v>
      </c>
      <c r="J73">
        <v>0.70757645565079796</v>
      </c>
      <c r="K73">
        <v>7.4097314604881198E-2</v>
      </c>
      <c r="L73">
        <v>0.54224144393509199</v>
      </c>
      <c r="M73">
        <v>4.7628774057822398E-2</v>
      </c>
      <c r="N73">
        <v>0.17298436295495201</v>
      </c>
      <c r="O73">
        <v>72012.455079431194</v>
      </c>
      <c r="P73" s="1">
        <v>0.190912119415063</v>
      </c>
      <c r="Q73">
        <v>0.14771393132110899</v>
      </c>
      <c r="R73">
        <v>0.66137394926382798</v>
      </c>
      <c r="S73">
        <v>39.143775775430399</v>
      </c>
      <c r="T73">
        <v>107396.564093807</v>
      </c>
      <c r="U73" s="1">
        <v>151.07224714180001</v>
      </c>
      <c r="V73">
        <v>319116.81868556503</v>
      </c>
      <c r="W73" s="1">
        <v>0.78186375763711002</v>
      </c>
      <c r="X73">
        <v>0.18046404321368401</v>
      </c>
      <c r="Y73">
        <v>3.7672199149206199E-2</v>
      </c>
      <c r="Z73">
        <v>0.21813624236289</v>
      </c>
      <c r="AA73">
        <v>319.11681868556502</v>
      </c>
      <c r="AB73">
        <v>10461.548011585701</v>
      </c>
      <c r="AC73" s="1">
        <v>1060.70850890062</v>
      </c>
      <c r="AD73">
        <v>219036.95959913099</v>
      </c>
      <c r="AE73" s="1" t="e">
        <v>#N/A</v>
      </c>
      <c r="AF73">
        <v>47019.640328376503</v>
      </c>
      <c r="AG73" s="1">
        <v>75612.379002252695</v>
      </c>
      <c r="AH73" s="1">
        <v>62.873230699604498</v>
      </c>
      <c r="AI73">
        <v>29.723185501529102</v>
      </c>
      <c r="AJ73">
        <v>37.274354484361503</v>
      </c>
      <c r="AK73">
        <v>2.2186273348851602</v>
      </c>
      <c r="AL73">
        <v>1.5698830706455</v>
      </c>
      <c r="AM73">
        <v>1.89507397331107</v>
      </c>
      <c r="AN73">
        <v>142.31086796213501</v>
      </c>
      <c r="AO73" s="1">
        <v>0.92546110697795203</v>
      </c>
      <c r="AP73">
        <v>1982.5776622168801</v>
      </c>
      <c r="AQ73" s="1">
        <v>2685.0413893670898</v>
      </c>
      <c r="AR73" s="1">
        <v>9710.71898993797</v>
      </c>
      <c r="AS73" s="1">
        <v>1262.863331083</v>
      </c>
      <c r="AT73">
        <v>501.52680291914902</v>
      </c>
      <c r="AU73">
        <v>16142.7281755241</v>
      </c>
      <c r="AV73" s="1">
        <v>4996.0350169296198</v>
      </c>
      <c r="AW73" s="1">
        <v>0.30288483429626301</v>
      </c>
      <c r="AX73">
        <v>9215.9443897136607</v>
      </c>
      <c r="AY73" s="1">
        <v>0.53975149873672001</v>
      </c>
      <c r="AZ73">
        <v>1453.70136915018</v>
      </c>
      <c r="BA73">
        <v>8.9757745018980498E-2</v>
      </c>
      <c r="BB73">
        <v>1134.8994448348701</v>
      </c>
      <c r="BC73" s="1">
        <v>6.7605921927043497E-2</v>
      </c>
      <c r="BD73">
        <v>16800.580220628301</v>
      </c>
      <c r="BE73" s="1">
        <v>0.58918055990402296</v>
      </c>
      <c r="BF73">
        <v>0.240631194990374</v>
      </c>
      <c r="BG73">
        <v>0.12502305239035699</v>
      </c>
      <c r="BH73">
        <v>2.9824638451021901E-2</v>
      </c>
      <c r="BI73">
        <v>1.53405542642243E-2</v>
      </c>
    </row>
    <row r="74" spans="1:61" x14ac:dyDescent="0.25">
      <c r="A74" t="s">
        <v>1520</v>
      </c>
      <c r="B74" t="s">
        <v>895</v>
      </c>
      <c r="C74">
        <v>20.05</v>
      </c>
      <c r="D74">
        <v>301.29180009933299</v>
      </c>
      <c r="E74">
        <v>5440.7133405499999</v>
      </c>
      <c r="F74">
        <v>5.0831088553797199E-2</v>
      </c>
      <c r="G74">
        <v>0.13289471728590199</v>
      </c>
      <c r="H74">
        <v>2.8424144922790202E-3</v>
      </c>
      <c r="I74">
        <v>6.8779150636645095E-2</v>
      </c>
      <c r="J74">
        <v>0.67429930045366104</v>
      </c>
      <c r="K74">
        <v>7.1746464888973294E-2</v>
      </c>
      <c r="L74">
        <v>0.38059933275742303</v>
      </c>
      <c r="M74">
        <v>5.6390422517732297E-2</v>
      </c>
      <c r="N74">
        <v>0.16128649693894401</v>
      </c>
      <c r="O74">
        <v>78096.850516324295</v>
      </c>
      <c r="P74" s="1">
        <v>0.18207541265969099</v>
      </c>
      <c r="Q74">
        <v>0.185851326220458</v>
      </c>
      <c r="R74">
        <v>0.63207326111985096</v>
      </c>
      <c r="S74">
        <v>49.057579107800599</v>
      </c>
      <c r="T74">
        <v>112811.03221509101</v>
      </c>
      <c r="U74" s="1">
        <v>146.64181427584799</v>
      </c>
      <c r="V74">
        <v>336348.12642325502</v>
      </c>
      <c r="W74" s="1">
        <v>0.80467094850020804</v>
      </c>
      <c r="X74">
        <v>0.16376698515072999</v>
      </c>
      <c r="Y74">
        <v>3.1562066349061897E-2</v>
      </c>
      <c r="Z74">
        <v>0.19532905149979199</v>
      </c>
      <c r="AA74">
        <v>336.348126423255</v>
      </c>
      <c r="AB74">
        <v>12787.106817681901</v>
      </c>
      <c r="AC74" s="1">
        <v>1165.1025720754501</v>
      </c>
      <c r="AD74">
        <v>254811.15540351701</v>
      </c>
      <c r="AE74" s="1" t="e">
        <v>#N/A</v>
      </c>
      <c r="AF74">
        <v>54293.041950602397</v>
      </c>
      <c r="AG74" s="1">
        <v>102583.223923481</v>
      </c>
      <c r="AH74" s="1">
        <v>83.367104700840798</v>
      </c>
      <c r="AI74">
        <v>34.922208339017303</v>
      </c>
      <c r="AJ74">
        <v>47.264516504738197</v>
      </c>
      <c r="AK74">
        <v>2.7352232252006701</v>
      </c>
      <c r="AL74">
        <v>1.70081468582267</v>
      </c>
      <c r="AM74">
        <v>2.1116295346945901</v>
      </c>
      <c r="AN74">
        <v>0</v>
      </c>
      <c r="AO74" s="1">
        <v>0.87979237543103095</v>
      </c>
      <c r="AP74">
        <v>2178.98812535151</v>
      </c>
      <c r="AQ74" s="1">
        <v>2846.14344420407</v>
      </c>
      <c r="AR74" s="1">
        <v>10531.648647603201</v>
      </c>
      <c r="AS74" s="1">
        <v>1389.08708407269</v>
      </c>
      <c r="AT74">
        <v>678.85302180368706</v>
      </c>
      <c r="AU74">
        <v>17624.720323035101</v>
      </c>
      <c r="AV74" s="1">
        <v>4116.6012703209799</v>
      </c>
      <c r="AW74" s="1">
        <v>0.237286389643074</v>
      </c>
      <c r="AX74">
        <v>11045.423032963499</v>
      </c>
      <c r="AY74" s="1">
        <v>0.62021371190640195</v>
      </c>
      <c r="AZ74">
        <v>1573.5075426026999</v>
      </c>
      <c r="BA74">
        <v>9.3218223121206506E-2</v>
      </c>
      <c r="BB74">
        <v>860.36361820336595</v>
      </c>
      <c r="BC74" s="1">
        <v>4.9281675317671303E-2</v>
      </c>
      <c r="BD74">
        <v>17595.895464090499</v>
      </c>
      <c r="BE74" s="1">
        <v>0.59914822946583501</v>
      </c>
      <c r="BF74">
        <v>0.23934984053732999</v>
      </c>
      <c r="BG74">
        <v>0.10917980054512701</v>
      </c>
      <c r="BH74">
        <v>3.04890419479475E-2</v>
      </c>
      <c r="BI74">
        <v>2.1833087503760801E-2</v>
      </c>
    </row>
    <row r="75" spans="1:61" x14ac:dyDescent="0.25">
      <c r="A75" t="s">
        <v>1524</v>
      </c>
      <c r="B75" t="s">
        <v>899</v>
      </c>
      <c r="C75">
        <v>38.85</v>
      </c>
      <c r="D75">
        <v>119.414107528127</v>
      </c>
      <c r="E75">
        <v>3696.9878189999999</v>
      </c>
      <c r="F75">
        <v>1.62570111085357E-2</v>
      </c>
      <c r="G75">
        <v>6.3751185009952999E-2</v>
      </c>
      <c r="H75">
        <v>2.1998664516003799E-3</v>
      </c>
      <c r="I75">
        <v>8.0094396353212902E-2</v>
      </c>
      <c r="J75">
        <v>0.76245650035706602</v>
      </c>
      <c r="K75">
        <v>7.7376281431336499E-2</v>
      </c>
      <c r="L75">
        <v>0.70440491150961604</v>
      </c>
      <c r="M75">
        <v>3.3117739521551302E-2</v>
      </c>
      <c r="N75">
        <v>0.17941065375579299</v>
      </c>
      <c r="O75">
        <v>68526.609962761402</v>
      </c>
      <c r="P75" s="1">
        <v>0.21538130622337801</v>
      </c>
      <c r="Q75">
        <v>0.15410389144690301</v>
      </c>
      <c r="R75">
        <v>0.63051480232971902</v>
      </c>
      <c r="S75">
        <v>29.614027619728301</v>
      </c>
      <c r="T75">
        <v>104268.95211565599</v>
      </c>
      <c r="U75" s="1">
        <v>144.537162305783</v>
      </c>
      <c r="V75">
        <v>248259.81241622299</v>
      </c>
      <c r="W75" s="1">
        <v>0.74605793655290797</v>
      </c>
      <c r="X75">
        <v>0.194204191434169</v>
      </c>
      <c r="Y75">
        <v>5.9737872012923202E-2</v>
      </c>
      <c r="Z75">
        <v>0.25394206344709203</v>
      </c>
      <c r="AA75">
        <v>248.25981241622301</v>
      </c>
      <c r="AB75">
        <v>7032.5058596034296</v>
      </c>
      <c r="AC75" s="1">
        <v>741.78180812664505</v>
      </c>
      <c r="AD75">
        <v>167467.91884507801</v>
      </c>
      <c r="AE75" s="1" t="e">
        <v>#N/A</v>
      </c>
      <c r="AF75">
        <v>42991.118561686097</v>
      </c>
      <c r="AG75" s="1">
        <v>68586.982789532005</v>
      </c>
      <c r="AH75" s="1">
        <v>49.454458806454703</v>
      </c>
      <c r="AI75">
        <v>25.588446465583701</v>
      </c>
      <c r="AJ75">
        <v>31.560711327168502</v>
      </c>
      <c r="AK75">
        <v>2.36810213784748</v>
      </c>
      <c r="AL75">
        <v>1.7035341016863501</v>
      </c>
      <c r="AM75">
        <v>2.0607039580253002</v>
      </c>
      <c r="AN75">
        <v>689.92541925386297</v>
      </c>
      <c r="AO75" s="1">
        <v>0.97082390386787099</v>
      </c>
      <c r="AP75">
        <v>1880.3235947313201</v>
      </c>
      <c r="AQ75" s="1">
        <v>2785.44418230879</v>
      </c>
      <c r="AR75" s="1">
        <v>9123.4710741144609</v>
      </c>
      <c r="AS75" s="1">
        <v>1138.99557035571</v>
      </c>
      <c r="AT75" s="1">
        <v>562.545003749172</v>
      </c>
      <c r="AU75">
        <v>15490.779425259499</v>
      </c>
      <c r="AV75" s="1">
        <v>6938.1081541209296</v>
      </c>
      <c r="AW75" s="1">
        <v>0.43053201372222</v>
      </c>
      <c r="AX75">
        <v>6800.01780029568</v>
      </c>
      <c r="AY75" s="1">
        <v>0.41801938533618299</v>
      </c>
      <c r="AZ75">
        <v>1176.1773040553701</v>
      </c>
      <c r="BA75" s="1">
        <v>7.3139755618075106E-2</v>
      </c>
      <c r="BB75">
        <v>1270.0940596463699</v>
      </c>
      <c r="BC75" s="1">
        <v>7.83088453091077E-2</v>
      </c>
      <c r="BD75">
        <v>16184.397318118399</v>
      </c>
      <c r="BE75" s="1">
        <v>0.56090614133387595</v>
      </c>
      <c r="BF75">
        <v>0.23182846103502</v>
      </c>
      <c r="BG75">
        <v>0.163085250229279</v>
      </c>
      <c r="BH75">
        <v>3.2917290752123803E-2</v>
      </c>
      <c r="BI75">
        <v>1.1262856649701201E-2</v>
      </c>
    </row>
    <row r="76" spans="1:61" x14ac:dyDescent="0.25">
      <c r="A76" t="s">
        <v>1525</v>
      </c>
      <c r="B76" t="s">
        <v>900</v>
      </c>
      <c r="C76">
        <v>48.7</v>
      </c>
      <c r="D76">
        <v>103.620412540405</v>
      </c>
      <c r="E76">
        <v>4032.5528655500002</v>
      </c>
      <c r="F76">
        <v>2.9935797481497502E-2</v>
      </c>
      <c r="G76">
        <v>3.91804073724231E-2</v>
      </c>
      <c r="H76">
        <v>1.71156324629086E-3</v>
      </c>
      <c r="I76">
        <v>6.7688350870745095E-2</v>
      </c>
      <c r="J76">
        <v>0.807827826350909</v>
      </c>
      <c r="K76">
        <v>5.4111230365111299E-2</v>
      </c>
      <c r="L76">
        <v>0.336738784687444</v>
      </c>
      <c r="M76">
        <v>3.0949480024046599E-2</v>
      </c>
      <c r="N76">
        <v>0.15131878376431199</v>
      </c>
      <c r="O76">
        <v>72538.848906281797</v>
      </c>
      <c r="P76" s="1">
        <v>0.18905295518311299</v>
      </c>
      <c r="Q76">
        <v>0.17347617064096099</v>
      </c>
      <c r="R76">
        <v>0.63747087417592596</v>
      </c>
      <c r="S76">
        <v>32.464540098732499</v>
      </c>
      <c r="T76">
        <v>104793.14192582799</v>
      </c>
      <c r="U76" s="1">
        <v>144.00233500669199</v>
      </c>
      <c r="V76">
        <v>309299.81608062203</v>
      </c>
      <c r="W76" s="1">
        <v>0.79216779286164196</v>
      </c>
      <c r="X76">
        <v>0.15483094725298499</v>
      </c>
      <c r="Y76">
        <v>5.3001259885373297E-2</v>
      </c>
      <c r="Z76">
        <v>0.20783220713835801</v>
      </c>
      <c r="AA76">
        <v>309.29981608062201</v>
      </c>
      <c r="AB76">
        <v>9273.3705537917704</v>
      </c>
      <c r="AC76" s="1">
        <v>951.311508219193</v>
      </c>
      <c r="AD76">
        <v>215095.391489973</v>
      </c>
      <c r="AE76" s="1" t="e">
        <v>#N/A</v>
      </c>
      <c r="AF76">
        <v>52184.2661897371</v>
      </c>
      <c r="AG76" s="1">
        <v>86156.289991584694</v>
      </c>
      <c r="AH76" s="1">
        <v>54.750212294141697</v>
      </c>
      <c r="AI76">
        <v>27.581502635917602</v>
      </c>
      <c r="AJ76">
        <v>33.375358935596601</v>
      </c>
      <c r="AK76">
        <v>2.3786307528194701</v>
      </c>
      <c r="AL76">
        <v>1.5666249728478301</v>
      </c>
      <c r="AM76">
        <v>1.97470112767488</v>
      </c>
      <c r="AN76">
        <v>421.780920352056</v>
      </c>
      <c r="AO76" s="1">
        <v>0.83787666868815203</v>
      </c>
      <c r="AP76">
        <v>1824.3657061137101</v>
      </c>
      <c r="AQ76" s="1">
        <v>2659.3689696210199</v>
      </c>
      <c r="AR76" s="1">
        <v>9024.5162276469</v>
      </c>
      <c r="AS76" s="1">
        <v>1075.3462146883901</v>
      </c>
      <c r="AT76">
        <v>479.79368492075901</v>
      </c>
      <c r="AU76">
        <v>15063.3908029908</v>
      </c>
      <c r="AV76" s="1">
        <v>4880.4325311511202</v>
      </c>
      <c r="AW76" s="1">
        <v>0.318296489966028</v>
      </c>
      <c r="AX76">
        <v>8435.8817339714697</v>
      </c>
      <c r="AY76" s="1">
        <v>0.53932372657594396</v>
      </c>
      <c r="AZ76">
        <v>1338.3625786069999</v>
      </c>
      <c r="BA76">
        <v>8.6413732255211706E-2</v>
      </c>
      <c r="BB76">
        <v>878.56100997287604</v>
      </c>
      <c r="BC76" s="1">
        <v>5.5966051182759297E-2</v>
      </c>
      <c r="BD76">
        <v>15533.2378537025</v>
      </c>
      <c r="BE76" s="1">
        <v>0.58174237682223495</v>
      </c>
      <c r="BF76">
        <v>0.23549453436648199</v>
      </c>
      <c r="BG76">
        <v>0.13497206684091601</v>
      </c>
      <c r="BH76">
        <v>3.1724754553429199E-2</v>
      </c>
      <c r="BI76">
        <v>1.60662674169379E-2</v>
      </c>
    </row>
    <row r="77" spans="1:61" x14ac:dyDescent="0.25">
      <c r="A77" t="s">
        <v>1535</v>
      </c>
      <c r="B77" t="s">
        <v>910</v>
      </c>
      <c r="C77">
        <v>13.7</v>
      </c>
      <c r="D77">
        <v>327.16537297738199</v>
      </c>
      <c r="E77">
        <v>3686.24769105</v>
      </c>
      <c r="F77">
        <v>5.3081608844847599E-3</v>
      </c>
      <c r="G77">
        <v>0.36490745770308902</v>
      </c>
      <c r="H77">
        <v>2.7258962302977299E-3</v>
      </c>
      <c r="I77">
        <v>0.15958965975518399</v>
      </c>
      <c r="J77">
        <v>0.33523021564801903</v>
      </c>
      <c r="K77">
        <v>0.141754144341351</v>
      </c>
      <c r="L77">
        <v>0.99847310416132795</v>
      </c>
      <c r="M77">
        <v>8.2906756421400496E-2</v>
      </c>
      <c r="N77">
        <v>0.206364305586342</v>
      </c>
      <c r="O77">
        <v>67371.082050947007</v>
      </c>
      <c r="P77" s="1">
        <v>0.25490224316862498</v>
      </c>
      <c r="Q77">
        <v>0.18395773641215599</v>
      </c>
      <c r="R77">
        <v>0.56114002041921895</v>
      </c>
      <c r="S77">
        <v>55.953054358248899</v>
      </c>
      <c r="T77">
        <v>97238.811234933295</v>
      </c>
      <c r="U77" s="1">
        <v>85.691680827241001</v>
      </c>
      <c r="V77">
        <v>171011.02051024599</v>
      </c>
      <c r="W77" s="1">
        <v>0.679465023134183</v>
      </c>
      <c r="X77">
        <v>0.24222092505003101</v>
      </c>
      <c r="Y77">
        <v>7.8314051815786101E-2</v>
      </c>
      <c r="Z77">
        <v>0.320534976865817</v>
      </c>
      <c r="AA77">
        <v>171.011020510246</v>
      </c>
      <c r="AB77">
        <v>6010.3286476902904</v>
      </c>
      <c r="AC77" s="1">
        <v>611.89308927244497</v>
      </c>
      <c r="AD77">
        <v>85689.012405739399</v>
      </c>
      <c r="AE77" s="1" t="e">
        <v>#N/A</v>
      </c>
      <c r="AF77">
        <v>33255.309721584497</v>
      </c>
      <c r="AG77" s="1">
        <v>46405.825207789298</v>
      </c>
      <c r="AH77" s="1">
        <v>59.090905243570397</v>
      </c>
      <c r="AI77">
        <v>30.238901989268999</v>
      </c>
      <c r="AJ77">
        <v>39.4082068726077</v>
      </c>
      <c r="AK77">
        <v>2.3076829746574701</v>
      </c>
      <c r="AL77">
        <v>1.50285090748195</v>
      </c>
      <c r="AM77">
        <v>1.8998278395500501</v>
      </c>
      <c r="AN77">
        <v>0.42552986979374502</v>
      </c>
      <c r="AO77" s="1">
        <v>1.2209615937518901</v>
      </c>
      <c r="AP77">
        <v>3106.90530123811</v>
      </c>
      <c r="AQ77" s="1">
        <v>4137.8887643752496</v>
      </c>
      <c r="AR77" s="1">
        <v>10763.3847195977</v>
      </c>
      <c r="AS77" s="1">
        <v>1658.8464963563599</v>
      </c>
      <c r="AT77">
        <v>845.10388166906898</v>
      </c>
      <c r="AU77">
        <v>20512.129163236499</v>
      </c>
      <c r="AV77" s="1">
        <v>11550.640377273199</v>
      </c>
      <c r="AW77" s="1">
        <v>0.55015517971467098</v>
      </c>
      <c r="AX77">
        <v>5120.7967497993905</v>
      </c>
      <c r="AY77" s="1">
        <v>0.237453273973809</v>
      </c>
      <c r="AZ77">
        <v>1098.7490189710099</v>
      </c>
      <c r="BA77">
        <v>5.2094839481266801E-2</v>
      </c>
      <c r="BB77">
        <v>3411.4583752406002</v>
      </c>
      <c r="BC77" s="1">
        <v>0.16029670685661701</v>
      </c>
      <c r="BD77">
        <v>21181.644521284201</v>
      </c>
      <c r="BE77" s="1">
        <v>0.55567812710574205</v>
      </c>
      <c r="BF77">
        <v>0.22550271945774</v>
      </c>
      <c r="BG77">
        <v>0.169307223336954</v>
      </c>
      <c r="BH77">
        <v>3.3121053882363999E-2</v>
      </c>
      <c r="BI77">
        <v>1.6390876217200399E-2</v>
      </c>
    </row>
    <row r="78" spans="1:61" x14ac:dyDescent="0.25">
      <c r="A78" t="s">
        <v>1539</v>
      </c>
      <c r="B78" t="s">
        <v>914</v>
      </c>
      <c r="C78">
        <v>8.35</v>
      </c>
      <c r="D78">
        <v>280.69712821628502</v>
      </c>
      <c r="E78">
        <v>1539.12254695</v>
      </c>
      <c r="F78">
        <v>1.8560985813962299E-2</v>
      </c>
      <c r="G78">
        <v>0.46061137516169298</v>
      </c>
      <c r="H78" t="e">
        <v>#N/A</v>
      </c>
      <c r="I78">
        <v>0.13793194863757199</v>
      </c>
      <c r="J78">
        <v>0.301110048778859</v>
      </c>
      <c r="K78">
        <v>0.11733376384436001</v>
      </c>
      <c r="L78">
        <v>0.97217167490309797</v>
      </c>
      <c r="M78">
        <v>6.8590866375188006E-2</v>
      </c>
      <c r="N78">
        <v>0.19367747605791599</v>
      </c>
      <c r="O78">
        <v>68367.489307311407</v>
      </c>
      <c r="P78" s="1">
        <v>0.24909556457749499</v>
      </c>
      <c r="Q78">
        <v>0.184421445233245</v>
      </c>
      <c r="R78">
        <v>0.56648299018926096</v>
      </c>
      <c r="S78">
        <v>22.6586000389707</v>
      </c>
      <c r="T78">
        <v>95718.567374219507</v>
      </c>
      <c r="U78" s="1">
        <v>89.208983207015194</v>
      </c>
      <c r="V78">
        <v>199301.772368854</v>
      </c>
      <c r="W78" s="1">
        <v>0.70282765560128202</v>
      </c>
      <c r="X78">
        <v>0.2386802869505</v>
      </c>
      <c r="Y78">
        <v>5.8492057448217401E-2</v>
      </c>
      <c r="Z78">
        <v>0.29717234439871798</v>
      </c>
      <c r="AA78">
        <v>199.30177236885399</v>
      </c>
      <c r="AB78">
        <v>7097.4950121076199</v>
      </c>
      <c r="AC78" s="1">
        <v>734.738976269923</v>
      </c>
      <c r="AD78">
        <v>113937.930601288</v>
      </c>
      <c r="AE78" s="1" t="e">
        <v>#N/A</v>
      </c>
      <c r="AF78">
        <v>35120.628445472998</v>
      </c>
      <c r="AG78" s="1">
        <v>49510.9312396561</v>
      </c>
      <c r="AH78" s="1">
        <v>60.444692183278001</v>
      </c>
      <c r="AI78">
        <v>30.306437975328901</v>
      </c>
      <c r="AJ78">
        <v>39.837637793537098</v>
      </c>
      <c r="AK78">
        <v>1.9771644139762301</v>
      </c>
      <c r="AL78">
        <v>1.1532563683480901</v>
      </c>
      <c r="AM78">
        <v>1.5401948466161</v>
      </c>
      <c r="AN78">
        <v>0</v>
      </c>
      <c r="AO78" s="1">
        <v>1.2020574110840401</v>
      </c>
      <c r="AP78">
        <v>3557.4688483059899</v>
      </c>
      <c r="AQ78" s="1">
        <v>3992.8634394176302</v>
      </c>
      <c r="AR78" s="1">
        <v>10976.808967212701</v>
      </c>
      <c r="AS78" s="1">
        <v>1389.3900626935999</v>
      </c>
      <c r="AT78">
        <v>669.31595280792601</v>
      </c>
      <c r="AU78">
        <v>20585.8472704378</v>
      </c>
      <c r="AV78" s="1">
        <v>11083.587836802</v>
      </c>
      <c r="AW78" s="1">
        <v>0.52784220010989202</v>
      </c>
      <c r="AX78">
        <v>6040.0882108740398</v>
      </c>
      <c r="AY78" s="1">
        <v>0.27667951298634103</v>
      </c>
      <c r="AZ78">
        <v>1132.66918063294</v>
      </c>
      <c r="BA78">
        <v>5.0836567422693102E-2</v>
      </c>
      <c r="BB78">
        <v>3157.6282426509702</v>
      </c>
      <c r="BC78" s="1">
        <v>0.144641719503698</v>
      </c>
      <c r="BD78">
        <v>21413.9734709599</v>
      </c>
      <c r="BE78" s="1">
        <v>0.54191097272455602</v>
      </c>
      <c r="BF78">
        <v>0.21115209026038301</v>
      </c>
      <c r="BG78">
        <v>0.187769011039674</v>
      </c>
      <c r="BH78">
        <v>2.848245059852E-2</v>
      </c>
      <c r="BI78">
        <v>3.0685475376867902E-2</v>
      </c>
    </row>
    <row r="79" spans="1:61" x14ac:dyDescent="0.25">
      <c r="A79" t="s">
        <v>1541</v>
      </c>
      <c r="B79" t="s">
        <v>916</v>
      </c>
      <c r="C79">
        <v>161.80000000000001</v>
      </c>
      <c r="D79">
        <v>12.7150442914834</v>
      </c>
      <c r="E79">
        <v>1525.3350664500001</v>
      </c>
      <c r="F79">
        <v>4.5256141544861598E-3</v>
      </c>
      <c r="G79">
        <v>1.4981254577007601E-2</v>
      </c>
      <c r="H79" t="e">
        <v>#N/A</v>
      </c>
      <c r="I79">
        <v>1.54786002202081E-2</v>
      </c>
      <c r="J79">
        <v>0.94237206657504402</v>
      </c>
      <c r="K79">
        <v>3.2513745048251899E-2</v>
      </c>
      <c r="L79">
        <v>0.96630679550273502</v>
      </c>
      <c r="M79">
        <v>7.7438908827841199E-3</v>
      </c>
      <c r="N79">
        <v>0.18592074874365999</v>
      </c>
      <c r="O79">
        <v>62007.004585706702</v>
      </c>
      <c r="P79" s="1">
        <v>0.24498857842939101</v>
      </c>
      <c r="Q79">
        <v>0.15750771864834401</v>
      </c>
      <c r="R79">
        <v>0.59750370292226396</v>
      </c>
      <c r="S79">
        <v>16.087415728344101</v>
      </c>
      <c r="T79">
        <v>91019.262920917099</v>
      </c>
      <c r="U79" s="1">
        <v>109.034936523741</v>
      </c>
      <c r="V79">
        <v>225946.57074403399</v>
      </c>
      <c r="W79" s="1">
        <v>0.65551593569412003</v>
      </c>
      <c r="X79">
        <v>0.108045574723764</v>
      </c>
      <c r="Y79">
        <v>0.236438489582116</v>
      </c>
      <c r="Z79">
        <v>0.34448406430588002</v>
      </c>
      <c r="AA79">
        <v>225.94657074403401</v>
      </c>
      <c r="AB79">
        <v>4777.8869772931303</v>
      </c>
      <c r="AC79" s="1">
        <v>404.46589839165898</v>
      </c>
      <c r="AD79">
        <v>162318.54238904401</v>
      </c>
      <c r="AE79" s="1" t="e">
        <v>#N/A</v>
      </c>
      <c r="AF79">
        <v>38864.7676362497</v>
      </c>
      <c r="AG79" s="1">
        <v>59380.388229976801</v>
      </c>
      <c r="AH79" s="1">
        <v>23.954873871029299</v>
      </c>
      <c r="AI79">
        <v>20.287730858281599</v>
      </c>
      <c r="AJ79">
        <v>20.771397560200601</v>
      </c>
      <c r="AK79">
        <v>0.87250839126606095</v>
      </c>
      <c r="AL79">
        <v>0.83626814679097505</v>
      </c>
      <c r="AM79">
        <v>0.85993229495967405</v>
      </c>
      <c r="AN79">
        <v>104.650020845261</v>
      </c>
      <c r="AO79" s="1">
        <v>0.79279883624178604</v>
      </c>
      <c r="AP79">
        <v>2275.88601963987</v>
      </c>
      <c r="AQ79" s="1">
        <v>4337.0005617168099</v>
      </c>
      <c r="AR79" s="1">
        <v>10288.9820339775</v>
      </c>
      <c r="AS79" s="1">
        <v>947.84649110890405</v>
      </c>
      <c r="AT79">
        <v>480.22912513564199</v>
      </c>
      <c r="AU79">
        <v>18329.9442315788</v>
      </c>
      <c r="AV79" s="1">
        <v>10744.9981103398</v>
      </c>
      <c r="AW79" s="1">
        <v>0.57291706700753897</v>
      </c>
      <c r="AX79">
        <v>4256.3827437563896</v>
      </c>
      <c r="AY79" s="1">
        <v>0.222677629498718</v>
      </c>
      <c r="AZ79">
        <v>1193.0479551769199</v>
      </c>
      <c r="BA79">
        <v>6.2244852338130298E-2</v>
      </c>
      <c r="BB79">
        <v>2719.0183628824102</v>
      </c>
      <c r="BC79" s="1">
        <v>0.142160451145489</v>
      </c>
      <c r="BD79">
        <v>18913.447172155498</v>
      </c>
      <c r="BE79" s="1">
        <v>0.53435135611414297</v>
      </c>
      <c r="BF79">
        <v>0.24939076294887899</v>
      </c>
      <c r="BG79">
        <v>0.14574250138174299</v>
      </c>
      <c r="BH79">
        <v>4.7720293159774198E-2</v>
      </c>
      <c r="BI79">
        <v>2.2795086395460601E-2</v>
      </c>
    </row>
    <row r="80" spans="1:61" x14ac:dyDescent="0.25">
      <c r="A80" t="s">
        <v>1542</v>
      </c>
      <c r="B80" t="s">
        <v>917</v>
      </c>
      <c r="C80">
        <v>65.75</v>
      </c>
      <c r="D80">
        <v>39.732048963145502</v>
      </c>
      <c r="E80">
        <v>2041.27375375</v>
      </c>
      <c r="F80">
        <v>1.66528693838594E-2</v>
      </c>
      <c r="G80">
        <v>2.8737116644014699E-2</v>
      </c>
      <c r="H80">
        <v>5.0826209268234196E-3</v>
      </c>
      <c r="I80">
        <v>8.0629911771791504E-2</v>
      </c>
      <c r="J80">
        <v>0.82218977281866501</v>
      </c>
      <c r="K80">
        <v>5.7524918769407699E-2</v>
      </c>
      <c r="L80">
        <v>0.590396636461339</v>
      </c>
      <c r="M80">
        <v>3.0139010183671301E-2</v>
      </c>
      <c r="N80">
        <v>0.16405185026282801</v>
      </c>
      <c r="O80">
        <v>65420.730137850798</v>
      </c>
      <c r="P80" s="1">
        <v>0.19489165994412999</v>
      </c>
      <c r="Q80">
        <v>0.16753917611441399</v>
      </c>
      <c r="R80">
        <v>0.63756916394145602</v>
      </c>
      <c r="S80">
        <v>18.768094314962202</v>
      </c>
      <c r="T80">
        <v>90973.922393742207</v>
      </c>
      <c r="U80" s="1">
        <v>122.454672878106</v>
      </c>
      <c r="V80">
        <v>285328.43989201298</v>
      </c>
      <c r="W80" s="1">
        <v>0.76309156993011495</v>
      </c>
      <c r="X80">
        <v>0.16015872040204701</v>
      </c>
      <c r="Y80">
        <v>7.6749709667838603E-2</v>
      </c>
      <c r="Z80">
        <v>0.23690843006988499</v>
      </c>
      <c r="AA80">
        <v>285.32843989201302</v>
      </c>
      <c r="AB80">
        <v>7820.2729402041095</v>
      </c>
      <c r="AC80" s="1">
        <v>787.59664011086795</v>
      </c>
      <c r="AD80">
        <v>209511.71204141201</v>
      </c>
      <c r="AE80" s="1" t="e">
        <v>#N/A</v>
      </c>
      <c r="AF80">
        <v>44119.321583706202</v>
      </c>
      <c r="AG80" s="1">
        <v>71984.512046618896</v>
      </c>
      <c r="AH80" s="1">
        <v>45.131696264368202</v>
      </c>
      <c r="AI80">
        <v>25.015838389608401</v>
      </c>
      <c r="AJ80">
        <v>31.841254827103999</v>
      </c>
      <c r="AK80">
        <v>1.8150274886578299</v>
      </c>
      <c r="AL80">
        <v>1.2737369895817301</v>
      </c>
      <c r="AM80">
        <v>1.6539281272495501</v>
      </c>
      <c r="AN80">
        <v>578.40430384752801</v>
      </c>
      <c r="AO80" s="1">
        <v>1.0236421708968</v>
      </c>
      <c r="AP80">
        <v>1890.4322734326399</v>
      </c>
      <c r="AQ80" s="1">
        <v>2925.1183345843801</v>
      </c>
      <c r="AR80" s="1">
        <v>8885.8794976313002</v>
      </c>
      <c r="AS80" s="1">
        <v>1083.8175317914499</v>
      </c>
      <c r="AT80">
        <v>531.89176047818501</v>
      </c>
      <c r="AU80">
        <v>15317.139397917999</v>
      </c>
      <c r="AV80" s="1">
        <v>6409.5754855001296</v>
      </c>
      <c r="AW80" s="1">
        <v>0.40095560472666403</v>
      </c>
      <c r="AX80">
        <v>7344.3650698555803</v>
      </c>
      <c r="AY80" s="1">
        <v>0.45007807957388102</v>
      </c>
      <c r="AZ80">
        <v>1184.1403590182499</v>
      </c>
      <c r="BA80">
        <v>7.3093371234987006E-2</v>
      </c>
      <c r="BB80">
        <v>1230.46716615228</v>
      </c>
      <c r="BC80" s="1">
        <v>7.58729444697437E-2</v>
      </c>
      <c r="BD80">
        <v>16168.5480805262</v>
      </c>
      <c r="BE80" s="1">
        <v>0.55507037614393295</v>
      </c>
      <c r="BF80">
        <v>0.23297241845858599</v>
      </c>
      <c r="BG80">
        <v>0.16059028844780099</v>
      </c>
      <c r="BH80">
        <v>3.67788690905494E-2</v>
      </c>
      <c r="BI80">
        <v>1.458804785913E-2</v>
      </c>
    </row>
    <row r="81" spans="1:61" x14ac:dyDescent="0.25">
      <c r="A81" t="s">
        <v>1543</v>
      </c>
      <c r="B81" t="s">
        <v>918</v>
      </c>
      <c r="C81">
        <v>16.899999999999999</v>
      </c>
      <c r="D81">
        <v>333.65957217263298</v>
      </c>
      <c r="E81">
        <v>4554.8316019000004</v>
      </c>
      <c r="F81">
        <v>6.6305089810007201E-3</v>
      </c>
      <c r="G81">
        <v>0.37049770306095098</v>
      </c>
      <c r="H81">
        <v>2.2245018843975602E-3</v>
      </c>
      <c r="I81">
        <v>0.15157345273285999</v>
      </c>
      <c r="J81">
        <v>0.33658949545971001</v>
      </c>
      <c r="K81">
        <v>0.13387579581470499</v>
      </c>
      <c r="L81">
        <v>0.99701494100297805</v>
      </c>
      <c r="M81">
        <v>0.10022520651924501</v>
      </c>
      <c r="N81">
        <v>0.204564448719953</v>
      </c>
      <c r="O81">
        <v>65242.942592538799</v>
      </c>
      <c r="P81" s="1">
        <v>0.30588332612306401</v>
      </c>
      <c r="Q81">
        <v>0.16759331699139299</v>
      </c>
      <c r="R81">
        <v>0.52652335688554297</v>
      </c>
      <c r="S81">
        <v>76.0532973284257</v>
      </c>
      <c r="T81">
        <v>93247.896081718907</v>
      </c>
      <c r="U81" s="1">
        <v>88.306582305335695</v>
      </c>
      <c r="V81">
        <v>170227.089114901</v>
      </c>
      <c r="W81" s="1">
        <v>0.69031231633572998</v>
      </c>
      <c r="X81">
        <v>0.234067107379762</v>
      </c>
      <c r="Y81">
        <v>7.5620576284507898E-2</v>
      </c>
      <c r="Z81">
        <v>0.30968768366427002</v>
      </c>
      <c r="AA81">
        <v>170.22708911490099</v>
      </c>
      <c r="AB81">
        <v>5845.3447848420701</v>
      </c>
      <c r="AC81" s="1">
        <v>625.43522054946504</v>
      </c>
      <c r="AD81">
        <v>83013.804168177099</v>
      </c>
      <c r="AE81" s="1" t="e">
        <v>#N/A</v>
      </c>
      <c r="AF81">
        <v>33858.245238402102</v>
      </c>
      <c r="AG81" s="1">
        <v>47885.855687899399</v>
      </c>
      <c r="AH81" s="1">
        <v>57.560673872107998</v>
      </c>
      <c r="AI81">
        <v>29.4275520288429</v>
      </c>
      <c r="AJ81">
        <v>39.747746288550999</v>
      </c>
      <c r="AK81">
        <v>2.2526622380180701</v>
      </c>
      <c r="AL81">
        <v>1.6329196344158501</v>
      </c>
      <c r="AM81">
        <v>1.9716371936994499</v>
      </c>
      <c r="AN81">
        <v>0.34438342338401101</v>
      </c>
      <c r="AO81" s="1">
        <v>1.1718368818988001</v>
      </c>
      <c r="AP81">
        <v>2801.4157003471501</v>
      </c>
      <c r="AQ81" s="1">
        <v>4324.9159610604802</v>
      </c>
      <c r="AR81" s="1">
        <v>10340.1895339783</v>
      </c>
      <c r="AS81" s="1">
        <v>1644.04472459011</v>
      </c>
      <c r="AT81">
        <v>824.11805837874999</v>
      </c>
      <c r="AU81">
        <v>19934.683978354798</v>
      </c>
      <c r="AV81" s="1">
        <v>11275.74901838</v>
      </c>
      <c r="AW81" s="1">
        <v>0.55013735349804704</v>
      </c>
      <c r="AX81">
        <v>5027.4670292338496</v>
      </c>
      <c r="AY81" s="1">
        <v>0.23996743279688801</v>
      </c>
      <c r="AZ81">
        <v>1005.4015000061599</v>
      </c>
      <c r="BA81">
        <v>4.88236152562301E-2</v>
      </c>
      <c r="BB81">
        <v>3377.2643885842599</v>
      </c>
      <c r="BC81" s="1">
        <v>0.161071598482454</v>
      </c>
      <c r="BD81">
        <v>20685.881936204201</v>
      </c>
      <c r="BE81" s="1">
        <v>0.55923540133434702</v>
      </c>
      <c r="BF81">
        <v>0.22192553055446801</v>
      </c>
      <c r="BG81">
        <v>0.17355380115435201</v>
      </c>
      <c r="BH81">
        <v>3.4068554691361198E-2</v>
      </c>
      <c r="BI81">
        <v>1.1216712265471799E-2</v>
      </c>
    </row>
    <row r="82" spans="1:61" x14ac:dyDescent="0.25">
      <c r="A82" t="s">
        <v>1547</v>
      </c>
      <c r="B82" t="s">
        <v>922</v>
      </c>
      <c r="C82">
        <v>24.35</v>
      </c>
      <c r="D82">
        <v>210.407568251897</v>
      </c>
      <c r="E82">
        <v>4343.1367276000001</v>
      </c>
      <c r="F82">
        <v>7.7822842890836505E-2</v>
      </c>
      <c r="G82">
        <v>4.4883739349963703E-2</v>
      </c>
      <c r="H82">
        <v>3.6445883184407801E-3</v>
      </c>
      <c r="I82">
        <v>5.2616777661018702E-2</v>
      </c>
      <c r="J82">
        <v>0.769308053268558</v>
      </c>
      <c r="K82">
        <v>5.4039374726963602E-2</v>
      </c>
      <c r="L82">
        <v>0.194691177112328</v>
      </c>
      <c r="M82">
        <v>3.6078028231250302E-2</v>
      </c>
      <c r="N82">
        <v>0.12494942615848199</v>
      </c>
      <c r="O82">
        <v>77187.797383505706</v>
      </c>
      <c r="P82" s="1">
        <v>0.157371187658054</v>
      </c>
      <c r="Q82">
        <v>0.152323031438335</v>
      </c>
      <c r="R82">
        <v>0.69030578090361205</v>
      </c>
      <c r="S82">
        <v>31.5794376263011</v>
      </c>
      <c r="T82">
        <v>112922.44088743</v>
      </c>
      <c r="U82" s="1">
        <v>162.00247555657</v>
      </c>
      <c r="V82">
        <v>393789.38490041398</v>
      </c>
      <c r="W82" s="1">
        <v>0.81298955847641896</v>
      </c>
      <c r="X82">
        <v>0.15683599689897901</v>
      </c>
      <c r="Y82">
        <v>3.0174444624601799E-2</v>
      </c>
      <c r="Z82">
        <v>0.18701044152358101</v>
      </c>
      <c r="AA82">
        <v>393.78938490041401</v>
      </c>
      <c r="AB82">
        <v>12931.357570001101</v>
      </c>
      <c r="AC82" s="1">
        <v>1172.1779066147999</v>
      </c>
      <c r="AD82">
        <v>306754.618410494</v>
      </c>
      <c r="AE82" s="1" t="e">
        <v>#N/A</v>
      </c>
      <c r="AF82">
        <v>64489.269788966798</v>
      </c>
      <c r="AG82" s="1">
        <v>132230.25965592201</v>
      </c>
      <c r="AH82" s="1">
        <v>69.564771498373503</v>
      </c>
      <c r="AI82">
        <v>30.339273624584301</v>
      </c>
      <c r="AJ82">
        <v>40.467073104547602</v>
      </c>
      <c r="AK82">
        <v>1.69441234820026</v>
      </c>
      <c r="AL82">
        <v>0.99262342586791197</v>
      </c>
      <c r="AM82">
        <v>1.2724050651227601</v>
      </c>
      <c r="AN82">
        <v>119.706091036948</v>
      </c>
      <c r="AO82" s="1">
        <v>0.63520726793230498</v>
      </c>
      <c r="AP82">
        <v>1932.0722639641499</v>
      </c>
      <c r="AQ82" s="1">
        <v>2840.4924066982298</v>
      </c>
      <c r="AR82" s="1">
        <v>9899.9993262381104</v>
      </c>
      <c r="AS82" s="1">
        <v>1262.7949135579499</v>
      </c>
      <c r="AT82">
        <v>496.33047350346601</v>
      </c>
      <c r="AU82">
        <v>16431.689383961901</v>
      </c>
      <c r="AV82" s="1">
        <v>3236.09276385882</v>
      </c>
      <c r="AW82" s="1">
        <v>0.196508751006571</v>
      </c>
      <c r="AX82">
        <v>11263.504319957699</v>
      </c>
      <c r="AY82" s="1">
        <v>0.66475370019031799</v>
      </c>
      <c r="AZ82">
        <v>1687.48910543795</v>
      </c>
      <c r="BA82">
        <v>0.100843544013211</v>
      </c>
      <c r="BB82">
        <v>630.681030930617</v>
      </c>
      <c r="BC82" s="1">
        <v>3.78940047937006E-2</v>
      </c>
      <c r="BD82">
        <v>16817.767220185098</v>
      </c>
      <c r="BE82" s="1">
        <v>0.59473763925066503</v>
      </c>
      <c r="BF82">
        <v>0.23289913601156201</v>
      </c>
      <c r="BG82">
        <v>0.123470221280661</v>
      </c>
      <c r="BH82">
        <v>3.2354307023729802E-2</v>
      </c>
      <c r="BI82">
        <v>1.6538696433381701E-2</v>
      </c>
    </row>
    <row r="83" spans="1:61" x14ac:dyDescent="0.25">
      <c r="A83" t="s">
        <v>1552</v>
      </c>
      <c r="B83" t="s">
        <v>927</v>
      </c>
      <c r="C83">
        <v>17.149999999999999</v>
      </c>
      <c r="D83">
        <v>357.67917856764899</v>
      </c>
      <c r="E83">
        <v>2873.2625681</v>
      </c>
      <c r="F83">
        <v>7.0293586360206703E-2</v>
      </c>
      <c r="G83">
        <v>4.5859904945934803E-2</v>
      </c>
      <c r="H83">
        <v>2.2361670107491102E-3</v>
      </c>
      <c r="I83">
        <v>4.7527355545489397E-2</v>
      </c>
      <c r="J83">
        <v>0.779049054436453</v>
      </c>
      <c r="K83">
        <v>5.62143921735321E-2</v>
      </c>
      <c r="L83">
        <v>0.119398322795572</v>
      </c>
      <c r="M83">
        <v>2.7867593782849202E-2</v>
      </c>
      <c r="N83">
        <v>0.12612237624644301</v>
      </c>
      <c r="O83">
        <v>79877.200074009306</v>
      </c>
      <c r="P83" s="1">
        <v>0.15443340673662501</v>
      </c>
      <c r="Q83">
        <v>0.16883900914428601</v>
      </c>
      <c r="R83">
        <v>0.67672758411908795</v>
      </c>
      <c r="S83">
        <v>27.598222388497401</v>
      </c>
      <c r="T83">
        <v>111655.876176577</v>
      </c>
      <c r="U83" s="1">
        <v>135.48557032658101</v>
      </c>
      <c r="V83">
        <v>432105.47489956702</v>
      </c>
      <c r="W83" s="1">
        <v>0.85111875363290501</v>
      </c>
      <c r="X83">
        <v>0.12092561973261901</v>
      </c>
      <c r="Y83">
        <v>2.7955626634476101E-2</v>
      </c>
      <c r="Z83">
        <v>0.14888124636709499</v>
      </c>
      <c r="AA83">
        <v>432.10547489956701</v>
      </c>
      <c r="AB83">
        <v>14817.202393080501</v>
      </c>
      <c r="AC83" s="1">
        <v>1372.9097087387099</v>
      </c>
      <c r="AD83">
        <v>355889.88408585102</v>
      </c>
      <c r="AE83" s="1" t="e">
        <v>#N/A</v>
      </c>
      <c r="AF83">
        <v>79929.155275769706</v>
      </c>
      <c r="AG83" s="1">
        <v>208483.08232719699</v>
      </c>
      <c r="AH83" s="1">
        <v>83.829134538557199</v>
      </c>
      <c r="AI83">
        <v>32.624002641124399</v>
      </c>
      <c r="AJ83">
        <v>44.511710354605</v>
      </c>
      <c r="AK83">
        <v>1.7555190643787899</v>
      </c>
      <c r="AL83">
        <v>1.1647357994862899</v>
      </c>
      <c r="AM83">
        <v>1.3409884584749101</v>
      </c>
      <c r="AN83">
        <v>455.44699709269798</v>
      </c>
      <c r="AO83" s="1">
        <v>0.55680389750975501</v>
      </c>
      <c r="AP83">
        <v>2325.28851772083</v>
      </c>
      <c r="AQ83" s="1">
        <v>2884.8081320605302</v>
      </c>
      <c r="AR83" s="1">
        <v>11073.879362351599</v>
      </c>
      <c r="AS83" s="1">
        <v>1428.19951526866</v>
      </c>
      <c r="AT83">
        <v>766.70764776528802</v>
      </c>
      <c r="AU83">
        <v>18478.883175166899</v>
      </c>
      <c r="AV83" s="1">
        <v>3282.3496041488602</v>
      </c>
      <c r="AW83" s="1">
        <v>0.17759272286092101</v>
      </c>
      <c r="AX83">
        <v>13336.708420311599</v>
      </c>
      <c r="AY83" s="1">
        <v>0.68584563119201003</v>
      </c>
      <c r="AZ83">
        <v>2175.7258431953401</v>
      </c>
      <c r="BA83">
        <v>0.10901257542253601</v>
      </c>
      <c r="BB83">
        <v>508.39629021565099</v>
      </c>
      <c r="BC83" s="1">
        <v>2.7549070509101398E-2</v>
      </c>
      <c r="BD83">
        <v>19303.180157871499</v>
      </c>
      <c r="BE83" s="1">
        <v>0.59131503678950503</v>
      </c>
      <c r="BF83">
        <v>0.22046103775237999</v>
      </c>
      <c r="BG83">
        <v>0.13522063294781</v>
      </c>
      <c r="BH83">
        <v>3.6918085048977103E-2</v>
      </c>
      <c r="BI83">
        <v>1.6085207461327099E-2</v>
      </c>
    </row>
    <row r="84" spans="1:61" x14ac:dyDescent="0.25">
      <c r="A84" t="s">
        <v>1558</v>
      </c>
      <c r="B84" t="s">
        <v>934</v>
      </c>
      <c r="C84">
        <v>13.8</v>
      </c>
      <c r="D84">
        <v>309.60700576894402</v>
      </c>
      <c r="E84">
        <v>3343.5209054500001</v>
      </c>
      <c r="F84">
        <v>4.93665641695457E-3</v>
      </c>
      <c r="G84">
        <v>0.30923994313234299</v>
      </c>
      <c r="H84">
        <v>2.2311733663414701E-3</v>
      </c>
      <c r="I84">
        <v>0.160852570096396</v>
      </c>
      <c r="J84">
        <v>0.38587424442298501</v>
      </c>
      <c r="K84">
        <v>0.14844147795916299</v>
      </c>
      <c r="L84">
        <v>0.99794997200760005</v>
      </c>
      <c r="M84">
        <v>8.5467915063411407E-2</v>
      </c>
      <c r="N84">
        <v>0.20162999221637001</v>
      </c>
      <c r="O84">
        <v>66243.540803931304</v>
      </c>
      <c r="P84" s="1">
        <v>0.279449869116426</v>
      </c>
      <c r="Q84">
        <v>0.18178127044442</v>
      </c>
      <c r="R84">
        <v>0.53876886043915395</v>
      </c>
      <c r="S84">
        <v>50.057084248261702</v>
      </c>
      <c r="T84">
        <v>95622.077270234106</v>
      </c>
      <c r="U84" s="1">
        <v>93.499389104019102</v>
      </c>
      <c r="V84">
        <v>163897.49922207999</v>
      </c>
      <c r="W84" s="1">
        <v>0.67076220369961803</v>
      </c>
      <c r="X84">
        <v>0.24610848657833001</v>
      </c>
      <c r="Y84">
        <v>8.3129309722051903E-2</v>
      </c>
      <c r="Z84">
        <v>0.32923779630038202</v>
      </c>
      <c r="AA84">
        <v>163.89749922208</v>
      </c>
      <c r="AB84">
        <v>5426.9848351846504</v>
      </c>
      <c r="AC84" s="1">
        <v>571.79760036304901</v>
      </c>
      <c r="AD84">
        <v>88136.883949035997</v>
      </c>
      <c r="AE84" s="1" t="e">
        <v>#N/A</v>
      </c>
      <c r="AF84">
        <v>33404.190429804898</v>
      </c>
      <c r="AG84" s="1">
        <v>47138.062895379102</v>
      </c>
      <c r="AH84" s="1">
        <v>52.324003620295699</v>
      </c>
      <c r="AI84">
        <v>28.876299951518</v>
      </c>
      <c r="AJ84">
        <v>36.597304124529003</v>
      </c>
      <c r="AK84">
        <v>2.40457913894558</v>
      </c>
      <c r="AL84">
        <v>1.7135348064088101</v>
      </c>
      <c r="AM84">
        <v>2.0976269363935001</v>
      </c>
      <c r="AN84">
        <v>0.46914870412299198</v>
      </c>
      <c r="AO84" s="1">
        <v>1.11139919756988</v>
      </c>
      <c r="AP84">
        <v>2943.2898385528501</v>
      </c>
      <c r="AQ84" s="1">
        <v>4023.9856999456101</v>
      </c>
      <c r="AR84" s="1">
        <v>10437.536033681001</v>
      </c>
      <c r="AS84" s="1">
        <v>1443.86233824079</v>
      </c>
      <c r="AT84">
        <v>773.510416454812</v>
      </c>
      <c r="AU84">
        <v>19622.184326875002</v>
      </c>
      <c r="AV84" s="1">
        <v>11285.4703914007</v>
      </c>
      <c r="AW84" s="1">
        <v>0.566791684220323</v>
      </c>
      <c r="AX84">
        <v>4512.9781364415303</v>
      </c>
      <c r="AY84" s="1">
        <v>0.220674124437095</v>
      </c>
      <c r="AZ84">
        <v>1076.86079430783</v>
      </c>
      <c r="BA84" s="1">
        <v>5.3288889138044297E-2</v>
      </c>
      <c r="BB84">
        <v>3213.5716576493901</v>
      </c>
      <c r="BC84" s="1">
        <v>0.15924530224056699</v>
      </c>
      <c r="BD84">
        <v>20088.880979799502</v>
      </c>
      <c r="BE84" s="1">
        <v>0.56165184128567203</v>
      </c>
      <c r="BF84">
        <v>0.22437307016945299</v>
      </c>
      <c r="BG84">
        <v>0.16387745619387001</v>
      </c>
      <c r="BH84">
        <v>3.3236569189785799E-2</v>
      </c>
      <c r="BI84">
        <v>1.6861063161218701E-2</v>
      </c>
    </row>
    <row r="85" spans="1:61" x14ac:dyDescent="0.25">
      <c r="A85" t="s">
        <v>1559</v>
      </c>
      <c r="B85" t="s">
        <v>935</v>
      </c>
      <c r="C85">
        <v>12.45</v>
      </c>
      <c r="D85">
        <v>338.39634421821501</v>
      </c>
      <c r="E85">
        <v>3423.57990685</v>
      </c>
      <c r="F85">
        <v>5.5049541360771897E-3</v>
      </c>
      <c r="G85">
        <v>0.39571940646922699</v>
      </c>
      <c r="H85">
        <v>2.7258962302977299E-3</v>
      </c>
      <c r="I85">
        <v>0.174402807916999</v>
      </c>
      <c r="J85">
        <v>0.29551335954107399</v>
      </c>
      <c r="K85">
        <v>0.13989183268203201</v>
      </c>
      <c r="L85">
        <v>0.99774288422808199</v>
      </c>
      <c r="M85">
        <v>8.7660753357766102E-2</v>
      </c>
      <c r="N85">
        <v>0.20119088007703101</v>
      </c>
      <c r="O85">
        <v>67647.773180342396</v>
      </c>
      <c r="P85" s="1">
        <v>0.25628150708411601</v>
      </c>
      <c r="Q85">
        <v>0.18762942740712599</v>
      </c>
      <c r="R85">
        <v>0.55608906550875803</v>
      </c>
      <c r="S85">
        <v>55.137125487772501</v>
      </c>
      <c r="T85">
        <v>98975.105366236399</v>
      </c>
      <c r="U85" s="1">
        <v>87.628149368378899</v>
      </c>
      <c r="V85">
        <v>169098.662584645</v>
      </c>
      <c r="W85" s="1">
        <v>0.67715577506459801</v>
      </c>
      <c r="X85">
        <v>0.24381654722015</v>
      </c>
      <c r="Y85">
        <v>7.9027677715252098E-2</v>
      </c>
      <c r="Z85">
        <v>0.32284422493540299</v>
      </c>
      <c r="AA85">
        <v>169.09866258464501</v>
      </c>
      <c r="AB85">
        <v>6038.2642182932204</v>
      </c>
      <c r="AC85" s="1">
        <v>606.68510667567796</v>
      </c>
      <c r="AD85">
        <v>81996.402407955306</v>
      </c>
      <c r="AE85" s="1" t="e">
        <v>#N/A</v>
      </c>
      <c r="AF85">
        <v>32948.436796750997</v>
      </c>
      <c r="AG85" s="1">
        <v>45921.997289163701</v>
      </c>
      <c r="AH85" s="1">
        <v>60.240993234317997</v>
      </c>
      <c r="AI85">
        <v>30.205866002605301</v>
      </c>
      <c r="AJ85">
        <v>40.611736078519201</v>
      </c>
      <c r="AK85">
        <v>2.3857321608761701</v>
      </c>
      <c r="AL85">
        <v>1.5733924842887901</v>
      </c>
      <c r="AM85">
        <v>2.0100169012086</v>
      </c>
      <c r="AN85">
        <v>0.45817785554281398</v>
      </c>
      <c r="AO85">
        <v>1.2373717570962901</v>
      </c>
      <c r="AP85">
        <v>3258.3875234458701</v>
      </c>
      <c r="AQ85" s="1">
        <v>4063.2007766686202</v>
      </c>
      <c r="AR85" s="1">
        <v>10892.272690463</v>
      </c>
      <c r="AS85" s="1">
        <v>1713.83733099386</v>
      </c>
      <c r="AT85">
        <v>920.15799753845897</v>
      </c>
      <c r="AU85">
        <v>20847.8563191098</v>
      </c>
      <c r="AV85" s="1">
        <v>11867.069018533301</v>
      </c>
      <c r="AW85" s="1">
        <v>0.55132002770194399</v>
      </c>
      <c r="AX85">
        <v>5215.7600073311796</v>
      </c>
      <c r="AY85" s="1">
        <v>0.23760937027575799</v>
      </c>
      <c r="AZ85">
        <v>1122.2095815386999</v>
      </c>
      <c r="BA85">
        <v>5.1768879839548899E-2</v>
      </c>
      <c r="BB85">
        <v>3497.1925844655598</v>
      </c>
      <c r="BC85" s="1">
        <v>0.159301722209581</v>
      </c>
      <c r="BD85">
        <v>21702.231191868701</v>
      </c>
      <c r="BE85" s="1">
        <v>0.55713356438822303</v>
      </c>
      <c r="BF85">
        <v>0.22240133349438301</v>
      </c>
      <c r="BG85">
        <v>0.17077299608146301</v>
      </c>
      <c r="BH85">
        <v>3.19057719350858E-2</v>
      </c>
      <c r="BI85">
        <v>1.7786334100845499E-2</v>
      </c>
    </row>
    <row r="86" spans="1:61" x14ac:dyDescent="0.25">
      <c r="A86" t="s">
        <v>1563</v>
      </c>
      <c r="B86" t="s">
        <v>939</v>
      </c>
      <c r="C86">
        <v>14.95</v>
      </c>
      <c r="D86">
        <v>371.30210668522102</v>
      </c>
      <c r="E86">
        <v>2710.0401361999998</v>
      </c>
      <c r="F86">
        <v>5.58213398681024E-2</v>
      </c>
      <c r="G86">
        <v>3.9863827856496697E-2</v>
      </c>
      <c r="H86">
        <v>2.2361670107491102E-3</v>
      </c>
      <c r="I86">
        <v>4.9905724225100902E-2</v>
      </c>
      <c r="J86">
        <v>0.80090386753751197</v>
      </c>
      <c r="K86">
        <v>5.2515660300697799E-2</v>
      </c>
      <c r="L86">
        <v>0.127777085936496</v>
      </c>
      <c r="M86">
        <v>2.3835034227890999E-2</v>
      </c>
      <c r="N86">
        <v>0.12516766015581501</v>
      </c>
      <c r="O86">
        <v>79069.0172526448</v>
      </c>
      <c r="P86" s="1">
        <v>0.136314909019111</v>
      </c>
      <c r="Q86">
        <v>0.15646944292055601</v>
      </c>
      <c r="R86">
        <v>0.70721564806033299</v>
      </c>
      <c r="S86">
        <v>23.9299627236703</v>
      </c>
      <c r="T86">
        <v>110032.904218175</v>
      </c>
      <c r="U86" s="1">
        <v>137.79935008619799</v>
      </c>
      <c r="V86">
        <v>420028.40762207599</v>
      </c>
      <c r="W86" s="1">
        <v>0.86080916733915103</v>
      </c>
      <c r="X86">
        <v>0.110783232544111</v>
      </c>
      <c r="Y86">
        <v>2.84076001167381E-2</v>
      </c>
      <c r="Z86">
        <v>0.139190832660849</v>
      </c>
      <c r="AA86">
        <v>420.02840762207597</v>
      </c>
      <c r="AB86">
        <v>14305.2533732434</v>
      </c>
      <c r="AC86" s="1">
        <v>1388.7290013634899</v>
      </c>
      <c r="AD86">
        <v>328064.38639663398</v>
      </c>
      <c r="AE86" s="1" t="e">
        <v>#N/A</v>
      </c>
      <c r="AF86">
        <v>74281.840536156305</v>
      </c>
      <c r="AG86" s="1">
        <v>174492.068155188</v>
      </c>
      <c r="AH86" s="1">
        <v>80.843602987513805</v>
      </c>
      <c r="AI86">
        <v>32.623049912404298</v>
      </c>
      <c r="AJ86">
        <v>43.837729887781599</v>
      </c>
      <c r="AK86">
        <v>1.8648452346408499</v>
      </c>
      <c r="AL86">
        <v>1.1163818412897999</v>
      </c>
      <c r="AM86">
        <v>1.38188594482036</v>
      </c>
      <c r="AN86">
        <v>352.27746528457499</v>
      </c>
      <c r="AO86">
        <v>0.60363339161051799</v>
      </c>
      <c r="AP86">
        <v>2215.1682968864202</v>
      </c>
      <c r="AQ86" s="1">
        <v>2958.5127773208401</v>
      </c>
      <c r="AR86" s="1">
        <v>10608.396624085401</v>
      </c>
      <c r="AS86" s="1">
        <v>1331.8905913183901</v>
      </c>
      <c r="AT86">
        <v>668.30047378543304</v>
      </c>
      <c r="AU86">
        <v>17782.2687633965</v>
      </c>
      <c r="AV86" s="1">
        <v>3397.7568869060301</v>
      </c>
      <c r="AW86" s="1">
        <v>0.19175867070128999</v>
      </c>
      <c r="AX86">
        <v>12579.7769028654</v>
      </c>
      <c r="AY86" s="1">
        <v>0.67842522703381503</v>
      </c>
      <c r="AZ86">
        <v>1943.24863070015</v>
      </c>
      <c r="BA86">
        <v>0.100581834395886</v>
      </c>
      <c r="BB86">
        <v>523.22584035130501</v>
      </c>
      <c r="BC86" s="1">
        <v>2.9234267844373399E-2</v>
      </c>
      <c r="BD86">
        <v>18444.008260822899</v>
      </c>
      <c r="BE86" s="1">
        <v>0.58961777683081196</v>
      </c>
      <c r="BF86">
        <v>0.22191180161427801</v>
      </c>
      <c r="BG86">
        <v>0.13690084194426</v>
      </c>
      <c r="BH86">
        <v>3.4851707673369703E-2</v>
      </c>
      <c r="BI86">
        <v>1.6717871937279902E-2</v>
      </c>
    </row>
    <row r="87" spans="1:61" x14ac:dyDescent="0.25">
      <c r="A87" t="s">
        <v>1564</v>
      </c>
      <c r="B87" t="s">
        <v>940</v>
      </c>
      <c r="C87">
        <v>70.55</v>
      </c>
      <c r="D87">
        <v>33.9858314876248</v>
      </c>
      <c r="E87">
        <v>1892.46992765</v>
      </c>
      <c r="F87">
        <v>7.9781433080393892E-3</v>
      </c>
      <c r="G87">
        <v>2.0894476917139599E-2</v>
      </c>
      <c r="H87" t="e">
        <v>#N/A</v>
      </c>
      <c r="I87">
        <v>4.3844699337920297E-2</v>
      </c>
      <c r="J87">
        <v>0.87544370536792804</v>
      </c>
      <c r="K87">
        <v>5.4496944749518002E-2</v>
      </c>
      <c r="L87">
        <v>0.731829355749536</v>
      </c>
      <c r="M87">
        <v>1.46279463910428E-2</v>
      </c>
      <c r="N87">
        <v>0.17539562288827901</v>
      </c>
      <c r="O87">
        <v>63035.432492019099</v>
      </c>
      <c r="P87" s="1">
        <v>0.20381267735196801</v>
      </c>
      <c r="Q87">
        <v>0.14172482048242099</v>
      </c>
      <c r="R87">
        <v>0.65446250216561097</v>
      </c>
      <c r="S87">
        <v>16.862806621283902</v>
      </c>
      <c r="T87">
        <v>88898.041290233101</v>
      </c>
      <c r="U87" s="1">
        <v>123.814215521707</v>
      </c>
      <c r="V87">
        <v>258658.80873354099</v>
      </c>
      <c r="W87" s="1">
        <v>0.76315140488312105</v>
      </c>
      <c r="X87">
        <v>0.15642954086088801</v>
      </c>
      <c r="Y87">
        <v>8.0419054255990205E-2</v>
      </c>
      <c r="Z87">
        <v>0.236848595116879</v>
      </c>
      <c r="AA87">
        <v>258.65880873354098</v>
      </c>
      <c r="AB87">
        <v>6590.7458384230504</v>
      </c>
      <c r="AC87" s="1">
        <v>701.15619625603097</v>
      </c>
      <c r="AD87">
        <v>180744.438227134</v>
      </c>
      <c r="AE87" s="1" t="e">
        <v>#N/A</v>
      </c>
      <c r="AF87">
        <v>40161.575256334698</v>
      </c>
      <c r="AG87" s="1">
        <v>65128.526936193099</v>
      </c>
      <c r="AH87" s="1">
        <v>41.815640646548196</v>
      </c>
      <c r="AI87">
        <v>22.684405654569101</v>
      </c>
      <c r="AJ87">
        <v>27.583042674154999</v>
      </c>
      <c r="AK87">
        <v>1.73747381636294</v>
      </c>
      <c r="AL87">
        <v>0.996993054117432</v>
      </c>
      <c r="AM87">
        <v>1.4101609533839301</v>
      </c>
      <c r="AN87">
        <v>1008.6249055329901</v>
      </c>
      <c r="AO87" s="1">
        <v>1.1035583526975701</v>
      </c>
      <c r="AP87">
        <v>2069.2379563265799</v>
      </c>
      <c r="AQ87" s="1">
        <v>2952.24193677823</v>
      </c>
      <c r="AR87" s="1">
        <v>8832.1119336123193</v>
      </c>
      <c r="AS87" s="1">
        <v>1010.72072641872</v>
      </c>
      <c r="AT87">
        <v>485.38477894898699</v>
      </c>
      <c r="AU87">
        <v>15349.697332084799</v>
      </c>
      <c r="AV87" s="1">
        <v>7288.59375641307</v>
      </c>
      <c r="AW87" s="1">
        <v>0.43654185803053303</v>
      </c>
      <c r="AX87">
        <v>6653.7400669000999</v>
      </c>
      <c r="AY87" s="1">
        <v>0.39778002400899598</v>
      </c>
      <c r="AZ87">
        <v>1110.7627470277</v>
      </c>
      <c r="BA87">
        <v>6.6201803968952894E-2</v>
      </c>
      <c r="BB87">
        <v>1663.35050963207</v>
      </c>
      <c r="BC87" s="1">
        <v>9.9476313999944305E-2</v>
      </c>
      <c r="BD87">
        <v>16716.447079972899</v>
      </c>
      <c r="BE87" s="1">
        <v>0.53763709372285695</v>
      </c>
      <c r="BF87">
        <v>0.242206484735981</v>
      </c>
      <c r="BG87">
        <v>0.15998639205735499</v>
      </c>
      <c r="BH87">
        <v>3.7686971788901E-2</v>
      </c>
      <c r="BI87">
        <v>2.2483057694906501E-2</v>
      </c>
    </row>
    <row r="88" spans="1:61" x14ac:dyDescent="0.25">
      <c r="A88" t="s">
        <v>1565</v>
      </c>
      <c r="B88" t="s">
        <v>941</v>
      </c>
      <c r="C88">
        <v>14.75</v>
      </c>
      <c r="D88">
        <v>300.76292092668501</v>
      </c>
      <c r="E88">
        <v>3952.2887464999999</v>
      </c>
      <c r="F88">
        <v>6.72380304792495E-3</v>
      </c>
      <c r="G88">
        <v>0.231860219078664</v>
      </c>
      <c r="H88">
        <v>2.3635316026232298E-3</v>
      </c>
      <c r="I88">
        <v>0.168523464876983</v>
      </c>
      <c r="J88">
        <v>0.44973649026816498</v>
      </c>
      <c r="K88">
        <v>0.14233364771741</v>
      </c>
      <c r="L88">
        <v>0.98944932279491404</v>
      </c>
      <c r="M88">
        <v>8.5638471604518304E-2</v>
      </c>
      <c r="N88">
        <v>0.203330047541326</v>
      </c>
      <c r="O88">
        <v>65600.360103123894</v>
      </c>
      <c r="P88" s="1">
        <v>0.26368581384586498</v>
      </c>
      <c r="Q88">
        <v>0.17623393448521699</v>
      </c>
      <c r="R88">
        <v>0.56008025166891795</v>
      </c>
      <c r="S88">
        <v>51.834636922107201</v>
      </c>
      <c r="T88">
        <v>96959.045863212494</v>
      </c>
      <c r="U88" s="1">
        <v>104.240001257727</v>
      </c>
      <c r="V88">
        <v>163310.670955301</v>
      </c>
      <c r="W88" s="1">
        <v>0.69898162125576602</v>
      </c>
      <c r="X88">
        <v>0.22949662495180401</v>
      </c>
      <c r="Y88">
        <v>7.1521753792430004E-2</v>
      </c>
      <c r="Z88">
        <v>0.30101837874423398</v>
      </c>
      <c r="AA88">
        <v>163.31067095530099</v>
      </c>
      <c r="AB88">
        <v>5010.0101283174299</v>
      </c>
      <c r="AC88" s="1">
        <v>549.50522439011297</v>
      </c>
      <c r="AD88">
        <v>89704.965685048897</v>
      </c>
      <c r="AE88" s="1" t="e">
        <v>#N/A</v>
      </c>
      <c r="AF88">
        <v>34228.684456063202</v>
      </c>
      <c r="AG88" s="1">
        <v>48822.632186807401</v>
      </c>
      <c r="AH88" s="1">
        <v>52.9679464275331</v>
      </c>
      <c r="AI88">
        <v>27.2918277589051</v>
      </c>
      <c r="AJ88">
        <v>34.1921793333605</v>
      </c>
      <c r="AK88">
        <v>2.6328528820082999</v>
      </c>
      <c r="AL88">
        <v>1.9297312069207599</v>
      </c>
      <c r="AM88">
        <v>2.2830295872380901</v>
      </c>
      <c r="AN88">
        <v>0.39688610843251299</v>
      </c>
      <c r="AO88" s="1">
        <v>1.0225430088145799</v>
      </c>
      <c r="AP88">
        <v>2491.83367010354</v>
      </c>
      <c r="AQ88" s="1">
        <v>3783.54019559993</v>
      </c>
      <c r="AR88" s="1">
        <v>10158.7978326624</v>
      </c>
      <c r="AS88" s="1">
        <v>1448.16568743075</v>
      </c>
      <c r="AT88">
        <v>704.20995327447497</v>
      </c>
      <c r="AU88">
        <v>18586.547339071101</v>
      </c>
      <c r="AV88" s="1">
        <v>11044.345925372199</v>
      </c>
      <c r="AW88" s="1">
        <v>0.57693981695986696</v>
      </c>
      <c r="AX88">
        <v>4222.7159466305002</v>
      </c>
      <c r="AY88" s="1">
        <v>0.21868016699287399</v>
      </c>
      <c r="AZ88">
        <v>965.18264404490503</v>
      </c>
      <c r="BA88">
        <v>4.9884107309689098E-2</v>
      </c>
      <c r="BB88">
        <v>3042.8239665279102</v>
      </c>
      <c r="BC88" s="1">
        <v>0.154495908761068</v>
      </c>
      <c r="BD88">
        <v>19275.068482575502</v>
      </c>
      <c r="BE88" s="1">
        <v>0.57030391407234504</v>
      </c>
      <c r="BF88">
        <v>0.230818034987676</v>
      </c>
      <c r="BG88">
        <v>0.15571609622937699</v>
      </c>
      <c r="BH88">
        <v>3.2196730139215701E-2</v>
      </c>
      <c r="BI88">
        <v>1.09652245713859E-2</v>
      </c>
    </row>
    <row r="89" spans="1:61" x14ac:dyDescent="0.25">
      <c r="A89" t="s">
        <v>1568</v>
      </c>
      <c r="B89" t="s">
        <v>944</v>
      </c>
      <c r="C89">
        <v>43.9</v>
      </c>
      <c r="D89">
        <v>37.944613829257499</v>
      </c>
      <c r="E89">
        <v>1466.8376102</v>
      </c>
      <c r="F89">
        <v>9.6669450376819701E-3</v>
      </c>
      <c r="G89">
        <v>3.0364193976440301E-2</v>
      </c>
      <c r="H89" t="e">
        <v>#N/A</v>
      </c>
      <c r="I89">
        <v>5.9101586390522397E-2</v>
      </c>
      <c r="J89">
        <v>0.83558008100751402</v>
      </c>
      <c r="K89">
        <v>7.2103984751325706E-2</v>
      </c>
      <c r="L89">
        <v>0.81451136164007498</v>
      </c>
      <c r="M89">
        <v>3.4506792023716197E-2</v>
      </c>
      <c r="N89">
        <v>0.18781150515436101</v>
      </c>
      <c r="O89">
        <v>61077.122374649298</v>
      </c>
      <c r="P89" s="1">
        <v>0.20287927258716301</v>
      </c>
      <c r="Q89">
        <v>0.14282889762428999</v>
      </c>
      <c r="R89">
        <v>0.65429182978854705</v>
      </c>
      <c r="S89">
        <v>13.5673480705312</v>
      </c>
      <c r="T89">
        <v>94109.605576261194</v>
      </c>
      <c r="U89" s="1">
        <v>124.597045609535</v>
      </c>
      <c r="V89">
        <v>254020.28275590501</v>
      </c>
      <c r="W89" s="1">
        <v>0.72245108170905104</v>
      </c>
      <c r="X89">
        <v>0.16656810230944399</v>
      </c>
      <c r="Y89">
        <v>0.110980815981504</v>
      </c>
      <c r="Z89">
        <v>0.27754891829094902</v>
      </c>
      <c r="AA89">
        <v>254.02028275590499</v>
      </c>
      <c r="AB89">
        <v>7342.8917250979302</v>
      </c>
      <c r="AC89" s="1">
        <v>639.40469788753205</v>
      </c>
      <c r="AD89">
        <v>178852.34354718201</v>
      </c>
      <c r="AE89" s="1" t="e">
        <v>#N/A</v>
      </c>
      <c r="AF89">
        <v>39464.837115572802</v>
      </c>
      <c r="AG89" s="1">
        <v>61687.812174485298</v>
      </c>
      <c r="AH89" s="1">
        <v>45.837177655815204</v>
      </c>
      <c r="AI89">
        <v>23.340266593536398</v>
      </c>
      <c r="AJ89">
        <v>30.8386691080871</v>
      </c>
      <c r="AK89">
        <v>1.84936924971206</v>
      </c>
      <c r="AL89">
        <v>1.0519710627799499</v>
      </c>
      <c r="AM89">
        <v>1.5106221429152</v>
      </c>
      <c r="AN89">
        <v>327.05808206989502</v>
      </c>
      <c r="AO89" s="1">
        <v>0.92780004040104302</v>
      </c>
      <c r="AP89">
        <v>2155.5209932672101</v>
      </c>
      <c r="AQ89" s="1">
        <v>3163.91368869197</v>
      </c>
      <c r="AR89" s="1">
        <v>9389.2030772391699</v>
      </c>
      <c r="AS89" s="1">
        <v>1151.10138658756</v>
      </c>
      <c r="AT89">
        <v>460.49599580958397</v>
      </c>
      <c r="AU89">
        <v>16320.2351415955</v>
      </c>
      <c r="AV89" s="1">
        <v>8509.6510251026593</v>
      </c>
      <c r="AW89" s="1">
        <v>0.49581751035486799</v>
      </c>
      <c r="AX89">
        <v>6033.7814430201997</v>
      </c>
      <c r="AY89" s="1">
        <v>0.34010721952713102</v>
      </c>
      <c r="AZ89">
        <v>1151.96730877757</v>
      </c>
      <c r="BA89">
        <v>6.5453746152486697E-2</v>
      </c>
      <c r="BB89">
        <v>1722.85655200684</v>
      </c>
      <c r="BC89" s="1">
        <v>9.8621523965363306E-2</v>
      </c>
      <c r="BD89">
        <v>17418.2563289073</v>
      </c>
      <c r="BE89" s="1">
        <v>0.53444602842736399</v>
      </c>
      <c r="BF89">
        <v>0.250070355924007</v>
      </c>
      <c r="BG89">
        <v>0.16145537108581001</v>
      </c>
      <c r="BH89">
        <v>3.4058517453464998E-2</v>
      </c>
      <c r="BI89">
        <v>1.9969727109354799E-2</v>
      </c>
    </row>
    <row r="90" spans="1:61" x14ac:dyDescent="0.25">
      <c r="A90" t="s">
        <v>1571</v>
      </c>
      <c r="B90" t="s">
        <v>947</v>
      </c>
      <c r="C90">
        <v>14.6</v>
      </c>
      <c r="D90">
        <v>306.01483638670402</v>
      </c>
      <c r="E90">
        <v>3747.0402128000001</v>
      </c>
      <c r="F90">
        <v>8.0867442571853597E-3</v>
      </c>
      <c r="G90">
        <v>0.24409581465927799</v>
      </c>
      <c r="H90">
        <v>1.76541652104945E-3</v>
      </c>
      <c r="I90">
        <v>0.168487848150046</v>
      </c>
      <c r="J90">
        <v>0.42873480082142301</v>
      </c>
      <c r="K90">
        <v>0.15104437949959401</v>
      </c>
      <c r="L90">
        <v>0.988591060856996</v>
      </c>
      <c r="M90">
        <v>8.7306346613514496E-2</v>
      </c>
      <c r="N90">
        <v>0.21326643727283001</v>
      </c>
      <c r="O90">
        <v>65644.551382064994</v>
      </c>
      <c r="P90" s="1">
        <v>0.29790562824831301</v>
      </c>
      <c r="Q90">
        <v>0.17609576373303101</v>
      </c>
      <c r="R90">
        <v>0.52599860801865606</v>
      </c>
      <c r="S90">
        <v>50.0470467162204</v>
      </c>
      <c r="T90">
        <v>96393.583799004002</v>
      </c>
      <c r="U90" s="1">
        <v>99.687788326630994</v>
      </c>
      <c r="V90">
        <v>168876.88070129999</v>
      </c>
      <c r="W90" s="1">
        <v>0.712238849428802</v>
      </c>
      <c r="X90">
        <v>0.21911191116134199</v>
      </c>
      <c r="Y90">
        <v>6.8649239409856205E-2</v>
      </c>
      <c r="Z90">
        <v>0.287761150571198</v>
      </c>
      <c r="AA90">
        <v>168.8768807013</v>
      </c>
      <c r="AB90">
        <v>5127.7091541119098</v>
      </c>
      <c r="AC90" s="1">
        <v>576.86147979308396</v>
      </c>
      <c r="AD90">
        <v>91306.083278240898</v>
      </c>
      <c r="AE90" s="1" t="e">
        <v>#N/A</v>
      </c>
      <c r="AF90">
        <v>34821.911737624199</v>
      </c>
      <c r="AG90" s="1">
        <v>49455.271587793599</v>
      </c>
      <c r="AH90" s="1">
        <v>52.189000385050903</v>
      </c>
      <c r="AI90">
        <v>27.079778890724601</v>
      </c>
      <c r="AJ90">
        <v>34.120508580937702</v>
      </c>
      <c r="AK90">
        <v>2.4489858396700601</v>
      </c>
      <c r="AL90">
        <v>1.79655819564704</v>
      </c>
      <c r="AM90">
        <v>2.1675674661269699</v>
      </c>
      <c r="AN90">
        <v>0</v>
      </c>
      <c r="AO90">
        <v>1.0329271688775099</v>
      </c>
      <c r="AP90">
        <v>2530.3079123923098</v>
      </c>
      <c r="AQ90" s="1">
        <v>3812.2840429368098</v>
      </c>
      <c r="AR90" s="1">
        <v>10167.2416778073</v>
      </c>
      <c r="AS90" s="1">
        <v>1472.24120965004</v>
      </c>
      <c r="AT90">
        <v>662.87189953693098</v>
      </c>
      <c r="AU90">
        <v>18644.946742323398</v>
      </c>
      <c r="AV90" s="1">
        <v>10818.397230811001</v>
      </c>
      <c r="AW90" s="1">
        <v>0.57362753350845996</v>
      </c>
      <c r="AX90">
        <v>4279.0260524217601</v>
      </c>
      <c r="AY90" s="1">
        <v>0.22308660098348199</v>
      </c>
      <c r="AZ90">
        <v>930.02336992047105</v>
      </c>
      <c r="BA90">
        <v>4.8561502458535598E-2</v>
      </c>
      <c r="BB90">
        <v>2980.2612259881898</v>
      </c>
      <c r="BC90" s="1">
        <v>0.15472436307994999</v>
      </c>
      <c r="BD90">
        <v>19007.707879141399</v>
      </c>
      <c r="BE90" s="1">
        <v>0.56846462702527401</v>
      </c>
      <c r="BF90">
        <v>0.225177564412953</v>
      </c>
      <c r="BG90">
        <v>0.16525340337008099</v>
      </c>
      <c r="BH90">
        <v>3.0296892388901299E-2</v>
      </c>
      <c r="BI90">
        <v>1.0807512802791399E-2</v>
      </c>
    </row>
    <row r="91" spans="1:61" x14ac:dyDescent="0.25">
      <c r="A91" t="s">
        <v>1573</v>
      </c>
      <c r="B91" t="s">
        <v>949</v>
      </c>
      <c r="C91">
        <v>19.8</v>
      </c>
      <c r="D91">
        <v>168.459929626069</v>
      </c>
      <c r="E91">
        <v>2656.4902972999998</v>
      </c>
      <c r="F91">
        <v>4.1836111753852497E-2</v>
      </c>
      <c r="G91">
        <v>7.9633683805472893E-2</v>
      </c>
      <c r="H91">
        <v>2.2968433185159699E-3</v>
      </c>
      <c r="I91">
        <v>9.2559756493585402E-2</v>
      </c>
      <c r="J91">
        <v>0.71487676208709305</v>
      </c>
      <c r="K91">
        <v>7.3472491925709899E-2</v>
      </c>
      <c r="L91">
        <v>0.57698255688515598</v>
      </c>
      <c r="M91">
        <v>4.3794939508467398E-2</v>
      </c>
      <c r="N91">
        <v>0.16299857378961499</v>
      </c>
      <c r="O91">
        <v>70542.008820019197</v>
      </c>
      <c r="P91" s="1">
        <v>0.18617137872320899</v>
      </c>
      <c r="Q91">
        <v>0.12842800169791599</v>
      </c>
      <c r="R91">
        <v>0.68540061957887499</v>
      </c>
      <c r="S91">
        <v>27.545587845894101</v>
      </c>
      <c r="T91">
        <v>97488.626050577601</v>
      </c>
      <c r="U91" s="1">
        <v>121.23867380078801</v>
      </c>
      <c r="V91">
        <v>317720.21138486499</v>
      </c>
      <c r="W91" s="1">
        <v>0.72180387066067897</v>
      </c>
      <c r="X91">
        <v>0.23784658534497199</v>
      </c>
      <c r="Y91">
        <v>4.0349543994349202E-2</v>
      </c>
      <c r="Z91">
        <v>0.27819612933932097</v>
      </c>
      <c r="AA91">
        <v>317.72021138486502</v>
      </c>
      <c r="AB91">
        <v>10488.0783973944</v>
      </c>
      <c r="AC91" s="1">
        <v>988.59384416694604</v>
      </c>
      <c r="AD91">
        <v>220510.426881942</v>
      </c>
      <c r="AE91" s="1" t="e">
        <v>#N/A</v>
      </c>
      <c r="AF91">
        <v>46320.5888592958</v>
      </c>
      <c r="AG91" s="1">
        <v>74457.994303219893</v>
      </c>
      <c r="AH91" s="1">
        <v>62.535636962675099</v>
      </c>
      <c r="AI91">
        <v>29.7140416649545</v>
      </c>
      <c r="AJ91">
        <v>38.722043626292901</v>
      </c>
      <c r="AK91">
        <v>2.02879930986827</v>
      </c>
      <c r="AL91">
        <v>1.3224401845942799</v>
      </c>
      <c r="AM91">
        <v>1.6805547549186099</v>
      </c>
      <c r="AN91">
        <v>283.41828060325702</v>
      </c>
      <c r="AO91" s="1">
        <v>0.94769639030688202</v>
      </c>
      <c r="AP91">
        <v>2088.8432920834998</v>
      </c>
      <c r="AQ91" s="1">
        <v>2854.3643805914799</v>
      </c>
      <c r="AR91" s="1">
        <v>9597.6061284370408</v>
      </c>
      <c r="AS91" s="1">
        <v>1181.8963999948101</v>
      </c>
      <c r="AT91">
        <v>538.21450070914204</v>
      </c>
      <c r="AU91">
        <v>16260.924701816</v>
      </c>
      <c r="AV91" s="1">
        <v>4907.6121153486301</v>
      </c>
      <c r="AW91" s="1">
        <v>0.29054387079710398</v>
      </c>
      <c r="AX91">
        <v>9617.6303711761993</v>
      </c>
      <c r="AY91" s="1">
        <v>0.55331478224518504</v>
      </c>
      <c r="AZ91">
        <v>1375.56669739061</v>
      </c>
      <c r="BA91">
        <v>8.0059930809012497E-2</v>
      </c>
      <c r="BB91">
        <v>1308.6220512668699</v>
      </c>
      <c r="BC91" s="1">
        <v>7.6081416156950299E-2</v>
      </c>
      <c r="BD91">
        <v>17209.431235182299</v>
      </c>
      <c r="BE91" s="1">
        <v>0.56777672284358105</v>
      </c>
      <c r="BF91">
        <v>0.236468181187454</v>
      </c>
      <c r="BG91">
        <v>0.15148991012322099</v>
      </c>
      <c r="BH91">
        <v>2.8871478798109002E-2</v>
      </c>
      <c r="BI91">
        <v>1.53937070476348E-2</v>
      </c>
    </row>
    <row r="92" spans="1:61" x14ac:dyDescent="0.25">
      <c r="A92" t="s">
        <v>1574</v>
      </c>
      <c r="B92" t="s">
        <v>950</v>
      </c>
      <c r="C92">
        <v>26.2</v>
      </c>
      <c r="D92">
        <v>189.63025969627299</v>
      </c>
      <c r="E92">
        <v>4884.8284524999999</v>
      </c>
      <c r="F92">
        <v>5.72396168183609E-2</v>
      </c>
      <c r="G92">
        <v>0.12674664515662601</v>
      </c>
      <c r="H92">
        <v>2.66484150741055E-3</v>
      </c>
      <c r="I92">
        <v>6.1243519449207598E-2</v>
      </c>
      <c r="J92">
        <v>0.69065201752718097</v>
      </c>
      <c r="K92">
        <v>6.2484315724135202E-2</v>
      </c>
      <c r="L92">
        <v>0.40368223749739901</v>
      </c>
      <c r="M92">
        <v>4.5750901691716202E-2</v>
      </c>
      <c r="N92">
        <v>0.15353029632133</v>
      </c>
      <c r="O92">
        <v>74952.4216736198</v>
      </c>
      <c r="P92" s="1">
        <v>0.18316235915360701</v>
      </c>
      <c r="Q92">
        <v>0.191336695292669</v>
      </c>
      <c r="R92">
        <v>0.62550094555372404</v>
      </c>
      <c r="S92">
        <v>41.206682496952901</v>
      </c>
      <c r="T92">
        <v>107470.625756757</v>
      </c>
      <c r="U92" s="1">
        <v>149.87401701914001</v>
      </c>
      <c r="V92">
        <v>316406.35009587399</v>
      </c>
      <c r="W92" s="1">
        <v>0.80004359290587101</v>
      </c>
      <c r="X92">
        <v>0.16448890248231801</v>
      </c>
      <c r="Y92">
        <v>3.5467504611810703E-2</v>
      </c>
      <c r="Z92">
        <v>0.19995640709412901</v>
      </c>
      <c r="AA92">
        <v>316.40635009587402</v>
      </c>
      <c r="AB92">
        <v>10209.893517238101</v>
      </c>
      <c r="AC92" s="1">
        <v>989.80338675465498</v>
      </c>
      <c r="AD92">
        <v>239209.52328466901</v>
      </c>
      <c r="AE92" s="1" t="e">
        <v>#N/A</v>
      </c>
      <c r="AF92">
        <v>54027.516829476197</v>
      </c>
      <c r="AG92" s="1">
        <v>96374.823624627694</v>
      </c>
      <c r="AH92" s="1">
        <v>68.223778689533404</v>
      </c>
      <c r="AI92">
        <v>29.496909183024201</v>
      </c>
      <c r="AJ92">
        <v>36.652056077529501</v>
      </c>
      <c r="AK92">
        <v>2.0142338203224801</v>
      </c>
      <c r="AL92">
        <v>1.41165095947828</v>
      </c>
      <c r="AM92">
        <v>1.6094286048744799</v>
      </c>
      <c r="AN92">
        <v>346.20324458569098</v>
      </c>
      <c r="AO92" s="1">
        <v>0.83678159245532102</v>
      </c>
      <c r="AP92">
        <v>1912.12655793873</v>
      </c>
      <c r="AQ92" s="1">
        <v>2749.2628885722402</v>
      </c>
      <c r="AR92" s="1">
        <v>9383.3085925549203</v>
      </c>
      <c r="AS92" s="1">
        <v>1150.3974701760501</v>
      </c>
      <c r="AT92">
        <v>477.23316645990201</v>
      </c>
      <c r="AU92">
        <v>15672.3286757018</v>
      </c>
      <c r="AV92" s="1">
        <v>4504.3483716373303</v>
      </c>
      <c r="AW92" s="1">
        <v>0.28365791683736502</v>
      </c>
      <c r="AX92">
        <v>9225.2454697261201</v>
      </c>
      <c r="AY92" s="1">
        <v>0.571730419639773</v>
      </c>
      <c r="AZ92">
        <v>1498.9786351621401</v>
      </c>
      <c r="BA92">
        <v>9.4893228476605196E-2</v>
      </c>
      <c r="BB92">
        <v>792.80542066500902</v>
      </c>
      <c r="BC92" s="1">
        <v>4.9718435043833102E-2</v>
      </c>
      <c r="BD92">
        <v>16021.377897190599</v>
      </c>
      <c r="BE92" s="1">
        <v>0.58867268873803302</v>
      </c>
      <c r="BF92">
        <v>0.230540602458117</v>
      </c>
      <c r="BG92">
        <v>0.13199698639885399</v>
      </c>
      <c r="BH92">
        <v>3.2629981853605897E-2</v>
      </c>
      <c r="BI92">
        <v>1.6159740551390901E-2</v>
      </c>
    </row>
    <row r="93" spans="1:61" x14ac:dyDescent="0.25">
      <c r="A93" t="s">
        <v>1579</v>
      </c>
      <c r="B93" t="s">
        <v>955</v>
      </c>
      <c r="C93">
        <v>31.4</v>
      </c>
      <c r="D93">
        <v>168.50358240589799</v>
      </c>
      <c r="E93">
        <v>4694.9116608000004</v>
      </c>
      <c r="F93">
        <v>3.0010707843377001E-2</v>
      </c>
      <c r="G93">
        <v>4.55053635514664E-2</v>
      </c>
      <c r="H93">
        <v>2.50973566779233E-3</v>
      </c>
      <c r="I93">
        <v>5.48426817593856E-2</v>
      </c>
      <c r="J93">
        <v>0.814149742345885</v>
      </c>
      <c r="K93">
        <v>5.4130698397630399E-2</v>
      </c>
      <c r="L93">
        <v>0.30004670558991398</v>
      </c>
      <c r="M93">
        <v>2.7861906250957798E-2</v>
      </c>
      <c r="N93">
        <v>0.14926526199232101</v>
      </c>
      <c r="O93">
        <v>74006.086923327806</v>
      </c>
      <c r="P93" s="1">
        <v>0.17840365235823899</v>
      </c>
      <c r="Q93">
        <v>0.16988041663828499</v>
      </c>
      <c r="R93">
        <v>0.65171593100347602</v>
      </c>
      <c r="S93">
        <v>34.465756067275898</v>
      </c>
      <c r="T93">
        <v>107872.702950961</v>
      </c>
      <c r="U93" s="1">
        <v>152.543026588282</v>
      </c>
      <c r="V93">
        <v>339251.67033464502</v>
      </c>
      <c r="W93" s="1">
        <v>0.81209113189583704</v>
      </c>
      <c r="X93">
        <v>0.149741317064359</v>
      </c>
      <c r="Y93">
        <v>3.8167551039804598E-2</v>
      </c>
      <c r="Z93">
        <v>0.18790886810416299</v>
      </c>
      <c r="AA93">
        <v>339.25167033464498</v>
      </c>
      <c r="AB93">
        <v>10551.177546876201</v>
      </c>
      <c r="AC93" s="1">
        <v>1077.2471772425599</v>
      </c>
      <c r="AD93">
        <v>240974.07108808801</v>
      </c>
      <c r="AE93" s="1" t="e">
        <v>#N/A</v>
      </c>
      <c r="AF93">
        <v>52642.360001333203</v>
      </c>
      <c r="AG93" s="1">
        <v>93240.264076061299</v>
      </c>
      <c r="AH93" s="1">
        <v>63.014451461381803</v>
      </c>
      <c r="AI93">
        <v>29.240233204242099</v>
      </c>
      <c r="AJ93">
        <v>35.3320560294408</v>
      </c>
      <c r="AK93">
        <v>1.9304817941261601</v>
      </c>
      <c r="AL93">
        <v>1.3796958384471201</v>
      </c>
      <c r="AM93">
        <v>1.60641590964213</v>
      </c>
      <c r="AN93">
        <v>0</v>
      </c>
      <c r="AO93" s="1">
        <v>0.81436920988482198</v>
      </c>
      <c r="AP93">
        <v>1902.6780368595601</v>
      </c>
      <c r="AQ93" s="1">
        <v>2780.5310398056699</v>
      </c>
      <c r="AR93" s="1">
        <v>9233.8927839619591</v>
      </c>
      <c r="AS93" s="1">
        <v>1163.1459713279201</v>
      </c>
      <c r="AT93">
        <v>483.70054104767598</v>
      </c>
      <c r="AU93">
        <v>15563.948373002801</v>
      </c>
      <c r="AV93" s="1">
        <v>4484.7414940362496</v>
      </c>
      <c r="AW93" s="1">
        <v>0.28368882466166301</v>
      </c>
      <c r="AX93">
        <v>9143.4582424122891</v>
      </c>
      <c r="AY93" s="1">
        <v>0.57211179907785303</v>
      </c>
      <c r="AZ93">
        <v>1539.1302852133899</v>
      </c>
      <c r="BA93">
        <v>9.7943499788635202E-2</v>
      </c>
      <c r="BB93">
        <v>728.63465058202496</v>
      </c>
      <c r="BC93" s="1">
        <v>4.6255876470431001E-2</v>
      </c>
      <c r="BD93">
        <v>15895.964672243999</v>
      </c>
      <c r="BE93" s="1">
        <v>0.58972342535766797</v>
      </c>
      <c r="BF93">
        <v>0.23931620569854101</v>
      </c>
      <c r="BG93">
        <v>0.122492963214219</v>
      </c>
      <c r="BH93">
        <v>3.3430844897455E-2</v>
      </c>
      <c r="BI93">
        <v>1.50365608321163E-2</v>
      </c>
    </row>
    <row r="94" spans="1:61" x14ac:dyDescent="0.25">
      <c r="A94" t="s">
        <v>1584</v>
      </c>
      <c r="B94" t="s">
        <v>960</v>
      </c>
      <c r="C94">
        <v>29.1</v>
      </c>
      <c r="D94">
        <v>177.39627794357</v>
      </c>
      <c r="E94">
        <v>4556.6444037499996</v>
      </c>
      <c r="F94">
        <v>2.8346871005065898E-2</v>
      </c>
      <c r="G94">
        <v>8.7976495978244598E-2</v>
      </c>
      <c r="H94">
        <v>2.1403970788664798E-3</v>
      </c>
      <c r="I94">
        <v>7.7440893021950299E-2</v>
      </c>
      <c r="J94">
        <v>0.729476920579192</v>
      </c>
      <c r="K94">
        <v>7.5955269156116306E-2</v>
      </c>
      <c r="L94">
        <v>0.52003386298613996</v>
      </c>
      <c r="M94">
        <v>3.4524605462263297E-2</v>
      </c>
      <c r="N94">
        <v>0.16887852932792899</v>
      </c>
      <c r="O94">
        <v>72283.441190849393</v>
      </c>
      <c r="P94" s="1">
        <v>0.18836342592533001</v>
      </c>
      <c r="Q94">
        <v>0.15728753075082999</v>
      </c>
      <c r="R94">
        <v>0.65434904332384003</v>
      </c>
      <c r="S94">
        <v>36.877079488519797</v>
      </c>
      <c r="T94">
        <v>107813.114440579</v>
      </c>
      <c r="U94" s="1">
        <v>142.87050288707201</v>
      </c>
      <c r="V94">
        <v>312336.61448954401</v>
      </c>
      <c r="W94" s="1">
        <v>0.77038624724553895</v>
      </c>
      <c r="X94">
        <v>0.18408357022390101</v>
      </c>
      <c r="Y94">
        <v>4.5530182530560098E-2</v>
      </c>
      <c r="Z94">
        <v>0.229613752754461</v>
      </c>
      <c r="AA94">
        <v>312.33661448954399</v>
      </c>
      <c r="AB94">
        <v>10434.481459837099</v>
      </c>
      <c r="AC94" s="1">
        <v>993.27547663697806</v>
      </c>
      <c r="AD94">
        <v>215222.279041931</v>
      </c>
      <c r="AE94" s="1" t="e">
        <v>#N/A</v>
      </c>
      <c r="AF94">
        <v>46712.520147712501</v>
      </c>
      <c r="AG94" s="1">
        <v>76515.6554975896</v>
      </c>
      <c r="AH94" s="1">
        <v>65.475353927385797</v>
      </c>
      <c r="AI94">
        <v>29.702401328540699</v>
      </c>
      <c r="AJ94">
        <v>39.259120105748302</v>
      </c>
      <c r="AK94">
        <v>2.1628349475305502</v>
      </c>
      <c r="AL94">
        <v>1.5732904280872599</v>
      </c>
      <c r="AM94">
        <v>1.8575363444102599</v>
      </c>
      <c r="AN94">
        <v>165.230780764982</v>
      </c>
      <c r="AO94" s="1">
        <v>0.92079539082665196</v>
      </c>
      <c r="AP94">
        <v>1994.92490691594</v>
      </c>
      <c r="AQ94" s="1">
        <v>2785.0248441717699</v>
      </c>
      <c r="AR94" s="1">
        <v>9715.62112539798</v>
      </c>
      <c r="AS94" s="1">
        <v>1178.15090312554</v>
      </c>
      <c r="AT94">
        <v>538.51310714098702</v>
      </c>
      <c r="AU94">
        <v>16212.2348867522</v>
      </c>
      <c r="AV94" s="1">
        <v>4905.0031661081803</v>
      </c>
      <c r="AW94" s="1">
        <v>0.29866453006139199</v>
      </c>
      <c r="AX94">
        <v>9295.3331372770608</v>
      </c>
      <c r="AY94" s="1">
        <v>0.54272436411581804</v>
      </c>
      <c r="AZ94">
        <v>1447.34848985198</v>
      </c>
      <c r="BA94">
        <v>8.9002549751115198E-2</v>
      </c>
      <c r="BB94">
        <v>1164.7015161207901</v>
      </c>
      <c r="BC94" s="1">
        <v>6.9608556055048301E-2</v>
      </c>
      <c r="BD94">
        <v>16812.386309358</v>
      </c>
      <c r="BE94" s="1">
        <v>0.57559951710938495</v>
      </c>
      <c r="BF94">
        <v>0.24168105493155101</v>
      </c>
      <c r="BG94">
        <v>0.13458245444220099</v>
      </c>
      <c r="BH94">
        <v>3.1169680992572099E-2</v>
      </c>
      <c r="BI94">
        <v>1.6967292524290099E-2</v>
      </c>
    </row>
    <row r="95" spans="1:61" x14ac:dyDescent="0.25">
      <c r="A95" t="s">
        <v>1585</v>
      </c>
      <c r="B95" t="s">
        <v>961</v>
      </c>
      <c r="C95">
        <v>18.350000000000001</v>
      </c>
      <c r="D95">
        <v>315.22568193628598</v>
      </c>
      <c r="E95">
        <v>4731.1572746000002</v>
      </c>
      <c r="F95">
        <v>7.5800031297572996E-3</v>
      </c>
      <c r="G95">
        <v>0.35307537220000001</v>
      </c>
      <c r="H95">
        <v>2.20142658294919E-3</v>
      </c>
      <c r="I95">
        <v>0.166909798974781</v>
      </c>
      <c r="J95">
        <v>0.337739969869217</v>
      </c>
      <c r="K95">
        <v>0.13420187586662999</v>
      </c>
      <c r="L95">
        <v>0.997026259929505</v>
      </c>
      <c r="M95">
        <v>0.100342610342239</v>
      </c>
      <c r="N95">
        <v>0.202195782252165</v>
      </c>
      <c r="O95">
        <v>64975.610250755002</v>
      </c>
      <c r="P95" s="1">
        <v>0.290555062064694</v>
      </c>
      <c r="Q95">
        <v>0.161582185821389</v>
      </c>
      <c r="R95">
        <v>0.547862752113917</v>
      </c>
      <c r="S95">
        <v>77.546852997419606</v>
      </c>
      <c r="T95">
        <v>94753.110479164898</v>
      </c>
      <c r="U95" s="1">
        <v>85.913256540677295</v>
      </c>
      <c r="V95">
        <v>173943.10603838001</v>
      </c>
      <c r="W95" s="1">
        <v>0.68773348946242796</v>
      </c>
      <c r="X95">
        <v>0.239464428839535</v>
      </c>
      <c r="Y95">
        <v>7.2802081698037105E-2</v>
      </c>
      <c r="Z95">
        <v>0.31226651053757198</v>
      </c>
      <c r="AA95">
        <v>173.94310603837999</v>
      </c>
      <c r="AB95">
        <v>5776.8296346290299</v>
      </c>
      <c r="AC95" s="1">
        <v>584.15266014035899</v>
      </c>
      <c r="AD95">
        <v>84553.234300018099</v>
      </c>
      <c r="AE95" s="1" t="e">
        <v>#N/A</v>
      </c>
      <c r="AF95">
        <v>33974.346068685401</v>
      </c>
      <c r="AG95" s="1">
        <v>48071.7856923375</v>
      </c>
      <c r="AH95" s="1">
        <v>58.332271724898902</v>
      </c>
      <c r="AI95">
        <v>28.212282324256201</v>
      </c>
      <c r="AJ95">
        <v>39.009354810825897</v>
      </c>
      <c r="AK95">
        <v>2.1918618502993499</v>
      </c>
      <c r="AL95">
        <v>1.57466626102159</v>
      </c>
      <c r="AM95">
        <v>1.8852527818465401</v>
      </c>
      <c r="AN95">
        <v>0.331548585040986</v>
      </c>
      <c r="AO95" s="1">
        <v>1.11394112238587</v>
      </c>
      <c r="AP95">
        <v>2827.7354117616201</v>
      </c>
      <c r="AQ95" s="1">
        <v>4272.5316054324103</v>
      </c>
      <c r="AR95" s="1">
        <v>10459.8246506578</v>
      </c>
      <c r="AS95" s="1">
        <v>1616.05469893123</v>
      </c>
      <c r="AT95" s="1">
        <v>797.28265286190697</v>
      </c>
      <c r="AU95">
        <v>19973.429019644998</v>
      </c>
      <c r="AV95" s="1">
        <v>11195.7469816949</v>
      </c>
      <c r="AW95" s="1">
        <v>0.55165866000905195</v>
      </c>
      <c r="AX95">
        <v>4963.5980285447304</v>
      </c>
      <c r="AY95" s="1">
        <v>0.24041544558794001</v>
      </c>
      <c r="AZ95">
        <v>1024.2035246206599</v>
      </c>
      <c r="BA95" s="1">
        <v>5.0514168516782199E-2</v>
      </c>
      <c r="BB95">
        <v>3273.5123627932198</v>
      </c>
      <c r="BC95" s="1">
        <v>0.15741172591532601</v>
      </c>
      <c r="BD95">
        <v>20457.0608976535</v>
      </c>
      <c r="BE95" s="1">
        <v>0.56291654248048895</v>
      </c>
      <c r="BF95">
        <v>0.225796213608952</v>
      </c>
      <c r="BG95">
        <v>0.16317947454450199</v>
      </c>
      <c r="BH95">
        <v>3.6039572970520801E-2</v>
      </c>
      <c r="BI95">
        <v>1.2068196395536499E-2</v>
      </c>
    </row>
    <row r="96" spans="1:61" x14ac:dyDescent="0.25">
      <c r="A96" t="s">
        <v>1603</v>
      </c>
      <c r="B96" t="s">
        <v>978</v>
      </c>
      <c r="C96">
        <v>11.2</v>
      </c>
      <c r="D96">
        <v>333.00136521691797</v>
      </c>
      <c r="E96">
        <v>2886.8925842499998</v>
      </c>
      <c r="F96">
        <v>9.4151236352331101E-3</v>
      </c>
      <c r="G96">
        <v>0.44598832259413601</v>
      </c>
      <c r="H96">
        <v>2.2378001632374399E-3</v>
      </c>
      <c r="I96">
        <v>0.14363736683748801</v>
      </c>
      <c r="J96">
        <v>0.2809257132595</v>
      </c>
      <c r="K96">
        <v>0.12973414540178299</v>
      </c>
      <c r="L96">
        <v>0.99403060519050201</v>
      </c>
      <c r="M96">
        <v>8.4880428429750507E-2</v>
      </c>
      <c r="N96">
        <v>0.20099021010858201</v>
      </c>
      <c r="O96">
        <v>69728.3496894563</v>
      </c>
      <c r="P96" s="1">
        <v>0.25777733135396502</v>
      </c>
      <c r="Q96">
        <v>0.17762680234636199</v>
      </c>
      <c r="R96">
        <v>0.56459586629967295</v>
      </c>
      <c r="S96">
        <v>35.945086840937797</v>
      </c>
      <c r="T96">
        <v>97071.2465203678</v>
      </c>
      <c r="U96" s="1">
        <v>101.079959756449</v>
      </c>
      <c r="V96">
        <v>182959.88267163699</v>
      </c>
      <c r="W96" s="1">
        <v>0.69340086207405804</v>
      </c>
      <c r="X96">
        <v>0.237166084074862</v>
      </c>
      <c r="Y96">
        <v>6.9433053851080603E-2</v>
      </c>
      <c r="Z96">
        <v>0.30659913792594201</v>
      </c>
      <c r="AA96">
        <v>182.95988267163699</v>
      </c>
      <c r="AB96">
        <v>6724.6914401713102</v>
      </c>
      <c r="AC96" s="1">
        <v>670.76132986883204</v>
      </c>
      <c r="AD96">
        <v>96612.583203628295</v>
      </c>
      <c r="AE96" s="1" t="e">
        <v>#N/A</v>
      </c>
      <c r="AF96">
        <v>34985.049775367297</v>
      </c>
      <c r="AG96" s="1">
        <v>48843.613149986399</v>
      </c>
      <c r="AH96" s="1">
        <v>59.467941822994703</v>
      </c>
      <c r="AI96">
        <v>31.357698396108201</v>
      </c>
      <c r="AJ96">
        <v>41.059497476421903</v>
      </c>
      <c r="AK96">
        <v>2.4171497282826202</v>
      </c>
      <c r="AL96">
        <v>1.5460438658617699</v>
      </c>
      <c r="AM96">
        <v>2.0140529698754799</v>
      </c>
      <c r="AN96">
        <v>0.54335533942545899</v>
      </c>
      <c r="AO96" s="1">
        <v>1.20520440997463</v>
      </c>
      <c r="AP96">
        <v>2993.36110638319</v>
      </c>
      <c r="AQ96" s="1">
        <v>3873.8344027806602</v>
      </c>
      <c r="AR96" s="1">
        <v>10443.1680825189</v>
      </c>
      <c r="AS96" s="1">
        <v>1472.2655561167001</v>
      </c>
      <c r="AT96">
        <v>738.65456914947504</v>
      </c>
      <c r="AU96">
        <v>19521.283716948899</v>
      </c>
      <c r="AV96" s="1">
        <v>10574.649029725701</v>
      </c>
      <c r="AW96" s="1">
        <v>0.53028824337061597</v>
      </c>
      <c r="AX96">
        <v>5812.7736573213897</v>
      </c>
      <c r="AY96" s="1">
        <v>0.27866379312553602</v>
      </c>
      <c r="AZ96">
        <v>1174.5179844202</v>
      </c>
      <c r="BA96">
        <v>5.7400265623312102E-2</v>
      </c>
      <c r="BB96">
        <v>2729.8679935539599</v>
      </c>
      <c r="BC96" s="1">
        <v>0.13364769790629299</v>
      </c>
      <c r="BD96">
        <v>20291.808665021301</v>
      </c>
      <c r="BE96" s="1">
        <v>0.55734551668950605</v>
      </c>
      <c r="BF96">
        <v>0.215237308547685</v>
      </c>
      <c r="BG96">
        <v>0.17417835224261199</v>
      </c>
      <c r="BH96">
        <v>3.0219236808753901E-2</v>
      </c>
      <c r="BI96">
        <v>2.3019585711442601E-2</v>
      </c>
    </row>
    <row r="97" spans="1:61" x14ac:dyDescent="0.25">
      <c r="A97" t="s">
        <v>1602</v>
      </c>
      <c r="B97" t="s">
        <v>979</v>
      </c>
      <c r="C97">
        <v>83.25</v>
      </c>
      <c r="D97">
        <v>33.656545693978401</v>
      </c>
      <c r="E97">
        <v>2293.5363406000001</v>
      </c>
      <c r="F97">
        <v>1.38948769118781E-2</v>
      </c>
      <c r="G97">
        <v>1.8229587327878601E-2</v>
      </c>
      <c r="H97">
        <v>5.0826209268234196E-3</v>
      </c>
      <c r="I97">
        <v>4.2369508882146703E-2</v>
      </c>
      <c r="J97">
        <v>0.88043326232996499</v>
      </c>
      <c r="K97">
        <v>4.72059368161344E-2</v>
      </c>
      <c r="L97">
        <v>0.55604321198889595</v>
      </c>
      <c r="M97">
        <v>1.5789220473450501E-2</v>
      </c>
      <c r="N97">
        <v>0.16744643586003</v>
      </c>
      <c r="O97">
        <v>64408.641785648098</v>
      </c>
      <c r="P97" s="1">
        <v>0.21177900425736501</v>
      </c>
      <c r="Q97">
        <v>0.154312208649515</v>
      </c>
      <c r="R97">
        <v>0.63390878709312004</v>
      </c>
      <c r="S97">
        <v>18.1492936202138</v>
      </c>
      <c r="T97">
        <v>95337.540744052196</v>
      </c>
      <c r="U97" s="1">
        <v>140.67068816819599</v>
      </c>
      <c r="V97">
        <v>260510.17307783</v>
      </c>
      <c r="W97" s="1">
        <v>0.78537232727517603</v>
      </c>
      <c r="X97">
        <v>0.14357872970039501</v>
      </c>
      <c r="Y97">
        <v>7.1048943024428907E-2</v>
      </c>
      <c r="Z97">
        <v>0.214627672724824</v>
      </c>
      <c r="AA97">
        <v>260.51017307783098</v>
      </c>
      <c r="AB97">
        <v>6524.7679032132301</v>
      </c>
      <c r="AC97" s="1">
        <v>730.54500634669398</v>
      </c>
      <c r="AD97" s="1">
        <v>184466.182716743</v>
      </c>
      <c r="AE97" s="1" t="e">
        <v>#N/A</v>
      </c>
      <c r="AF97">
        <v>43598.125061242099</v>
      </c>
      <c r="AG97" s="1">
        <v>69765.632393713197</v>
      </c>
      <c r="AH97" s="1">
        <v>41.376913011233803</v>
      </c>
      <c r="AI97">
        <v>23.033617773065501</v>
      </c>
      <c r="AJ97">
        <v>26.715738281206601</v>
      </c>
      <c r="AK97">
        <v>1.5907578495737</v>
      </c>
      <c r="AL97">
        <v>1.1122126642086201</v>
      </c>
      <c r="AM97">
        <v>1.39212245162435</v>
      </c>
      <c r="AN97">
        <v>1352.0671155743501</v>
      </c>
      <c r="AO97" s="1">
        <v>1.1376869170746899</v>
      </c>
      <c r="AP97">
        <v>1832.2732801786101</v>
      </c>
      <c r="AQ97" s="1">
        <v>2778.8032198054102</v>
      </c>
      <c r="AR97" s="1">
        <v>8571.0965119730099</v>
      </c>
      <c r="AS97" s="1">
        <v>1056.9132272244101</v>
      </c>
      <c r="AT97" s="1">
        <v>511.445982884724</v>
      </c>
      <c r="AU97">
        <v>14750.5322220662</v>
      </c>
      <c r="AV97" s="1">
        <v>6581.8387103905397</v>
      </c>
      <c r="AW97" s="1">
        <v>0.409427920801819</v>
      </c>
      <c r="AX97">
        <v>6992.6348919086404</v>
      </c>
      <c r="AY97" s="1">
        <v>0.43492854692089999</v>
      </c>
      <c r="AZ97">
        <v>1186.29273673894</v>
      </c>
      <c r="BA97">
        <v>7.3934474306055195E-2</v>
      </c>
      <c r="BB97">
        <v>1331.0045504346001</v>
      </c>
      <c r="BC97" s="1">
        <v>8.1709057965928894E-2</v>
      </c>
      <c r="BD97">
        <v>16091.7708894727</v>
      </c>
      <c r="BE97" s="1">
        <v>0.54983184614837299</v>
      </c>
      <c r="BF97">
        <v>0.23613202439143499</v>
      </c>
      <c r="BG97">
        <v>0.16155266275086699</v>
      </c>
      <c r="BH97">
        <v>3.5015552820566703E-2</v>
      </c>
      <c r="BI97">
        <v>1.74679138887586E-2</v>
      </c>
    </row>
    <row r="98" spans="1:61" x14ac:dyDescent="0.25">
      <c r="A98" t="s">
        <v>1604</v>
      </c>
      <c r="B98" t="s">
        <v>980</v>
      </c>
      <c r="C98">
        <v>92.35</v>
      </c>
      <c r="D98">
        <v>22.1380766480913</v>
      </c>
      <c r="E98">
        <v>1709.1960736000001</v>
      </c>
      <c r="F98">
        <v>1.5827093496005001E-2</v>
      </c>
      <c r="G98">
        <v>2.05311569358218E-2</v>
      </c>
      <c r="H98" t="e">
        <v>#N/A</v>
      </c>
      <c r="I98">
        <v>6.2543369359410406E-2</v>
      </c>
      <c r="J98">
        <v>0.84485992322654202</v>
      </c>
      <c r="K98">
        <v>6.0667011962116199E-2</v>
      </c>
      <c r="L98">
        <v>0.64689778496348904</v>
      </c>
      <c r="M98">
        <v>1.7523708608644099E-2</v>
      </c>
      <c r="N98">
        <v>0.16417821940994401</v>
      </c>
      <c r="O98">
        <v>63162.359278446602</v>
      </c>
      <c r="P98" s="1">
        <v>0.204185217078414</v>
      </c>
      <c r="Q98">
        <v>0.14852284654652601</v>
      </c>
      <c r="R98">
        <v>0.64729193637506</v>
      </c>
      <c r="S98">
        <v>14.7233952914467</v>
      </c>
      <c r="T98">
        <v>91820.099670833893</v>
      </c>
      <c r="U98" s="1">
        <v>128.29765721284099</v>
      </c>
      <c r="V98">
        <v>269240.09547993803</v>
      </c>
      <c r="W98" s="1">
        <v>0.76532302955164</v>
      </c>
      <c r="X98">
        <v>0.16360520870911399</v>
      </c>
      <c r="Y98">
        <v>7.1071761739245398E-2</v>
      </c>
      <c r="Z98">
        <v>0.23467697044836</v>
      </c>
      <c r="AA98">
        <v>269.24009547993899</v>
      </c>
      <c r="AB98">
        <v>7165.0408862722497</v>
      </c>
      <c r="AC98" s="1">
        <v>700.56552755703694</v>
      </c>
      <c r="AD98">
        <v>199025.161223895</v>
      </c>
      <c r="AE98" s="1" t="e">
        <v>#N/A</v>
      </c>
      <c r="AF98">
        <v>42659.922460815898</v>
      </c>
      <c r="AG98" s="1">
        <v>69048.405631150104</v>
      </c>
      <c r="AH98" s="1">
        <v>37.617303817550898</v>
      </c>
      <c r="AI98">
        <v>23.146190746232801</v>
      </c>
      <c r="AJ98">
        <v>26.367259694031699</v>
      </c>
      <c r="AK98">
        <v>1.6957081366653599</v>
      </c>
      <c r="AL98">
        <v>1.17750534845723</v>
      </c>
      <c r="AM98">
        <v>1.5140528578597201</v>
      </c>
      <c r="AN98">
        <v>1549.15024080477</v>
      </c>
      <c r="AO98" s="1">
        <v>1.2062622733324599</v>
      </c>
      <c r="AP98">
        <v>1912.3745733369601</v>
      </c>
      <c r="AQ98" s="1">
        <v>3377.2713562007102</v>
      </c>
      <c r="AR98" s="1">
        <v>8592.1832765904601</v>
      </c>
      <c r="AS98" s="1">
        <v>1027.9149561229101</v>
      </c>
      <c r="AT98" s="1">
        <v>526.14806392918194</v>
      </c>
      <c r="AU98">
        <v>15435.8922261802</v>
      </c>
      <c r="AV98" s="1">
        <v>6868.5691371926696</v>
      </c>
      <c r="AW98" s="1">
        <v>0.41354117681362901</v>
      </c>
      <c r="AX98">
        <v>7328.3406499409302</v>
      </c>
      <c r="AY98" s="1">
        <v>0.43660511047763501</v>
      </c>
      <c r="AZ98">
        <v>1208.41086173552</v>
      </c>
      <c r="BA98">
        <v>7.2128193192763701E-2</v>
      </c>
      <c r="BB98">
        <v>1287.0903411955401</v>
      </c>
      <c r="BC98" s="1">
        <v>7.7725519511496505E-2</v>
      </c>
      <c r="BD98">
        <v>16692.410990064702</v>
      </c>
      <c r="BE98" s="1">
        <v>0.55282534743475498</v>
      </c>
      <c r="BF98">
        <v>0.23267225793107099</v>
      </c>
      <c r="BG98">
        <v>0.15471038117052699</v>
      </c>
      <c r="BH98">
        <v>4.0147468490316598E-2</v>
      </c>
      <c r="BI98">
        <v>1.96445449733301E-2</v>
      </c>
    </row>
    <row r="99" spans="1:61" x14ac:dyDescent="0.25">
      <c r="A99" t="s">
        <v>1606</v>
      </c>
      <c r="B99" t="s">
        <v>982</v>
      </c>
      <c r="C99">
        <v>96.35</v>
      </c>
      <c r="D99">
        <v>20.0941455531222</v>
      </c>
      <c r="E99">
        <v>1429.88310045</v>
      </c>
      <c r="F99">
        <v>6.3726324767094701E-3</v>
      </c>
      <c r="G99">
        <v>1.8530158080948399E-2</v>
      </c>
      <c r="H99" t="e">
        <v>#N/A</v>
      </c>
      <c r="I99">
        <v>2.10499249503961E-2</v>
      </c>
      <c r="J99">
        <v>0.91359160438606302</v>
      </c>
      <c r="K99">
        <v>4.7923230641703202E-2</v>
      </c>
      <c r="L99">
        <v>0.97632800015910604</v>
      </c>
      <c r="M99">
        <v>8.7853231922135101E-3</v>
      </c>
      <c r="N99">
        <v>0.195971031944911</v>
      </c>
      <c r="O99">
        <v>63377.2020840974</v>
      </c>
      <c r="P99" s="1">
        <v>0.217458081766676</v>
      </c>
      <c r="Q99">
        <v>0.153280937317265</v>
      </c>
      <c r="R99">
        <v>0.62926098091605898</v>
      </c>
      <c r="S99">
        <v>14.7428086013645</v>
      </c>
      <c r="T99">
        <v>92892.1891562971</v>
      </c>
      <c r="U99" s="1">
        <v>112.97096663292901</v>
      </c>
      <c r="V99">
        <v>237329.612395028</v>
      </c>
      <c r="W99" s="1">
        <v>0.65870232420946595</v>
      </c>
      <c r="X99">
        <v>0.13640918584256401</v>
      </c>
      <c r="Y99">
        <v>0.20488848994796999</v>
      </c>
      <c r="Z99">
        <v>0.34129767579053399</v>
      </c>
      <c r="AA99">
        <v>237.32961239502799</v>
      </c>
      <c r="AB99">
        <v>5509.2348790756696</v>
      </c>
      <c r="AC99" s="1">
        <v>481.12278918709802</v>
      </c>
      <c r="AD99">
        <v>157427.78205771401</v>
      </c>
      <c r="AE99" s="1" t="e">
        <v>#N/A</v>
      </c>
      <c r="AF99">
        <v>38630.207170950598</v>
      </c>
      <c r="AG99" s="1">
        <v>59228.070132362402</v>
      </c>
      <c r="AH99" s="1">
        <v>29.393020379595502</v>
      </c>
      <c r="AI99">
        <v>20.853282326681999</v>
      </c>
      <c r="AJ99">
        <v>22.793172165453502</v>
      </c>
      <c r="AK99">
        <v>1.78186902127744</v>
      </c>
      <c r="AL99">
        <v>1.4469709283068299</v>
      </c>
      <c r="AM99">
        <v>1.6372344935152401</v>
      </c>
      <c r="AN99">
        <v>215.241984049704</v>
      </c>
      <c r="AO99" s="1">
        <v>0.87787318105391399</v>
      </c>
      <c r="AP99">
        <v>2243.2360974058302</v>
      </c>
      <c r="AQ99" s="1">
        <v>3881.7871759958498</v>
      </c>
      <c r="AR99" s="1">
        <v>9910.2503316812308</v>
      </c>
      <c r="AS99" s="1">
        <v>1050.95430705284</v>
      </c>
      <c r="AT99">
        <v>567.84424946659601</v>
      </c>
      <c r="AU99">
        <v>17654.072161602398</v>
      </c>
      <c r="AV99" s="1">
        <v>9928.2546520943197</v>
      </c>
      <c r="AW99" s="1">
        <v>0.54734143202673602</v>
      </c>
      <c r="AX99">
        <v>4879.3854190735701</v>
      </c>
      <c r="AY99" s="1">
        <v>0.26680048518612098</v>
      </c>
      <c r="AZ99">
        <v>1086.85708665577</v>
      </c>
      <c r="BA99">
        <v>5.8403992638528003E-2</v>
      </c>
      <c r="BB99">
        <v>2347.2345898133199</v>
      </c>
      <c r="BC99" s="1">
        <v>0.12745409015579301</v>
      </c>
      <c r="BD99">
        <v>18241.731747637001</v>
      </c>
      <c r="BE99" s="1">
        <v>0.54035835670015397</v>
      </c>
      <c r="BF99">
        <v>0.246999496687486</v>
      </c>
      <c r="BG99">
        <v>0.13849574061228201</v>
      </c>
      <c r="BH99">
        <v>4.5118131950076502E-2</v>
      </c>
      <c r="BI99">
        <v>2.90282740500017E-2</v>
      </c>
    </row>
    <row r="100" spans="1:61" x14ac:dyDescent="0.25">
      <c r="A100" t="s">
        <v>1618</v>
      </c>
      <c r="B100" t="s">
        <v>994</v>
      </c>
      <c r="C100">
        <v>26.7</v>
      </c>
      <c r="D100">
        <v>190.51960280233899</v>
      </c>
      <c r="E100">
        <v>4188.1470909</v>
      </c>
      <c r="F100">
        <v>1.5804058305465701E-2</v>
      </c>
      <c r="G100">
        <v>9.7483854351862798E-2</v>
      </c>
      <c r="H100">
        <v>1.92985639034062E-3</v>
      </c>
      <c r="I100">
        <v>9.3542138695263094E-2</v>
      </c>
      <c r="J100">
        <v>0.69763038931903698</v>
      </c>
      <c r="K100">
        <v>9.4428990892858305E-2</v>
      </c>
      <c r="L100">
        <v>0.80233572591711599</v>
      </c>
      <c r="M100">
        <v>3.5480862589221299E-2</v>
      </c>
      <c r="N100">
        <v>0.178981414373</v>
      </c>
      <c r="O100">
        <v>70379.530238638006</v>
      </c>
      <c r="P100" s="1">
        <v>0.22289455007494199</v>
      </c>
      <c r="Q100">
        <v>0.14919278198495201</v>
      </c>
      <c r="R100">
        <v>0.62791266794010603</v>
      </c>
      <c r="S100">
        <v>33.749260101103999</v>
      </c>
      <c r="T100">
        <v>106844.771032494</v>
      </c>
      <c r="U100" s="1">
        <v>150.32784053681499</v>
      </c>
      <c r="V100">
        <v>253107.31225349699</v>
      </c>
      <c r="W100" s="1">
        <v>0.73805456801431002</v>
      </c>
      <c r="X100">
        <v>0.21276441477098901</v>
      </c>
      <c r="Y100">
        <v>4.9181017214700799E-2</v>
      </c>
      <c r="Z100">
        <v>0.26194543198568998</v>
      </c>
      <c r="AA100">
        <v>253.10731225349701</v>
      </c>
      <c r="AB100">
        <v>7817.9092781012796</v>
      </c>
      <c r="AC100" s="1">
        <v>822.74510797077301</v>
      </c>
      <c r="AD100">
        <v>156240.73608055801</v>
      </c>
      <c r="AE100" s="1" t="e">
        <v>#N/A</v>
      </c>
      <c r="AF100">
        <v>41266.314754052102</v>
      </c>
      <c r="AG100" s="1">
        <v>63138.706504638598</v>
      </c>
      <c r="AH100" s="1">
        <v>58.631658710910898</v>
      </c>
      <c r="AI100">
        <v>27.778377565781799</v>
      </c>
      <c r="AJ100">
        <v>34.543939735741198</v>
      </c>
      <c r="AK100">
        <v>2.0674528875804801</v>
      </c>
      <c r="AL100">
        <v>1.4314157150911899</v>
      </c>
      <c r="AM100">
        <v>1.7610137094107501</v>
      </c>
      <c r="AN100">
        <v>476.55158419259402</v>
      </c>
      <c r="AO100" s="1">
        <v>1.024592087582</v>
      </c>
      <c r="AP100">
        <v>1960.60831097397</v>
      </c>
      <c r="AQ100" s="1">
        <v>2786.5131608813999</v>
      </c>
      <c r="AR100" s="1">
        <v>9525.4468865674608</v>
      </c>
      <c r="AS100" s="1">
        <v>1306.82589453272</v>
      </c>
      <c r="AT100">
        <v>477.19042469698201</v>
      </c>
      <c r="AU100">
        <v>16056.5846776525</v>
      </c>
      <c r="AV100" s="1">
        <v>7241.4811929140496</v>
      </c>
      <c r="AW100" s="1">
        <v>0.42955222850869301</v>
      </c>
      <c r="AX100">
        <v>7185.6005293271</v>
      </c>
      <c r="AY100" s="1">
        <v>0.42098847504651798</v>
      </c>
      <c r="AZ100">
        <v>1063.46211046659</v>
      </c>
      <c r="BA100">
        <v>6.3652024503373206E-2</v>
      </c>
      <c r="BB100">
        <v>1466.1428209462099</v>
      </c>
      <c r="BC100" s="1">
        <v>8.5807271945211705E-2</v>
      </c>
      <c r="BD100">
        <v>16956.686653653898</v>
      </c>
      <c r="BE100" s="1">
        <v>0.57110009391119299</v>
      </c>
      <c r="BF100">
        <v>0.23745411503573399</v>
      </c>
      <c r="BG100">
        <v>0.14773356768968099</v>
      </c>
      <c r="BH100">
        <v>3.0890199192880299E-2</v>
      </c>
      <c r="BI100">
        <v>1.28220241705109E-2</v>
      </c>
    </row>
    <row r="101" spans="1:61" x14ac:dyDescent="0.25">
      <c r="A101" t="s">
        <v>1608</v>
      </c>
      <c r="B101" t="s">
        <v>984</v>
      </c>
      <c r="C101">
        <v>9.9166666666666696</v>
      </c>
      <c r="D101">
        <v>153.963247934441</v>
      </c>
      <c r="E101">
        <v>1034.5404767499999</v>
      </c>
      <c r="F101">
        <v>6.1042989534801102E-3</v>
      </c>
      <c r="G101">
        <v>6.3072166159039794E-2</v>
      </c>
      <c r="H101" t="e">
        <v>#N/A</v>
      </c>
      <c r="I101">
        <v>5.0264069623281102E-2</v>
      </c>
      <c r="J101">
        <v>0.792814072346821</v>
      </c>
      <c r="K101">
        <v>9.3972315198943293E-2</v>
      </c>
      <c r="L101">
        <v>0.97297901680712495</v>
      </c>
      <c r="M101">
        <v>2.9334641532242401E-2</v>
      </c>
      <c r="N101">
        <v>0.19732740193136</v>
      </c>
      <c r="O101">
        <v>59086.234682520902</v>
      </c>
      <c r="P101" s="1">
        <v>0.21662370976529199</v>
      </c>
      <c r="Q101">
        <v>0.18042146601634601</v>
      </c>
      <c r="R101">
        <v>0.602954824218362</v>
      </c>
      <c r="S101">
        <v>13.1406687819412</v>
      </c>
      <c r="T101">
        <v>88345.451503091303</v>
      </c>
      <c r="U101" s="1">
        <v>106.574501998771</v>
      </c>
      <c r="V101">
        <v>181751.25741884101</v>
      </c>
      <c r="W101" s="1">
        <v>0.68777082535982403</v>
      </c>
      <c r="X101">
        <v>0.210217921777448</v>
      </c>
      <c r="Y101">
        <v>0.102011252862728</v>
      </c>
      <c r="Z101">
        <v>0.31222917464017602</v>
      </c>
      <c r="AA101">
        <v>181.75125741884099</v>
      </c>
      <c r="AB101">
        <v>4730.1573596936596</v>
      </c>
      <c r="AC101" s="1">
        <v>552.20174996083495</v>
      </c>
      <c r="AD101" s="1">
        <v>108584.583326001</v>
      </c>
      <c r="AE101" s="1" t="e">
        <v>#N/A</v>
      </c>
      <c r="AF101">
        <v>35385.3064234423</v>
      </c>
      <c r="AG101" s="1">
        <v>52202.196975707302</v>
      </c>
      <c r="AH101" s="1">
        <v>39.7146026805502</v>
      </c>
      <c r="AI101">
        <v>24.1745574692115</v>
      </c>
      <c r="AJ101">
        <v>28.021900697807801</v>
      </c>
      <c r="AK101">
        <v>1.21553498303629</v>
      </c>
      <c r="AL101">
        <v>0.85216796796305305</v>
      </c>
      <c r="AM101">
        <v>1.02311510615271</v>
      </c>
      <c r="AN101">
        <v>147.573585501086</v>
      </c>
      <c r="AO101" s="1">
        <v>0.94619482323974902</v>
      </c>
      <c r="AP101">
        <v>2835.9509923512201</v>
      </c>
      <c r="AQ101" s="1">
        <v>3833.1509423305301</v>
      </c>
      <c r="AR101" s="1">
        <v>9972.7702050977296</v>
      </c>
      <c r="AS101" s="1">
        <v>1077.0668983396999</v>
      </c>
      <c r="AT101" s="1">
        <v>555.43782521218805</v>
      </c>
      <c r="AU101">
        <v>18274.376863331399</v>
      </c>
      <c r="AV101" s="1">
        <v>11337.1369336723</v>
      </c>
      <c r="AW101" s="1">
        <v>0.59328739303273204</v>
      </c>
      <c r="AX101">
        <v>4211.9549880719896</v>
      </c>
      <c r="AY101" s="1">
        <v>0.21902117623977499</v>
      </c>
      <c r="AZ101">
        <v>849.32581640358205</v>
      </c>
      <c r="BA101" s="1">
        <v>4.3154989519743003E-2</v>
      </c>
      <c r="BB101">
        <v>2766.5109499185301</v>
      </c>
      <c r="BC101" s="1">
        <v>0.14453644122826501</v>
      </c>
      <c r="BD101">
        <v>19164.9286880664</v>
      </c>
      <c r="BE101" s="1">
        <v>0.52618475595640102</v>
      </c>
      <c r="BF101">
        <v>0.24076649968257199</v>
      </c>
      <c r="BG101">
        <v>0.177053468849101</v>
      </c>
      <c r="BH101">
        <v>3.5708265468565502E-2</v>
      </c>
      <c r="BI101">
        <v>2.0287010043361101E-2</v>
      </c>
    </row>
    <row r="102" spans="1:61" x14ac:dyDescent="0.25">
      <c r="A102" t="s">
        <v>1612</v>
      </c>
      <c r="B102" t="s">
        <v>988</v>
      </c>
      <c r="C102">
        <v>145.69999999999999</v>
      </c>
      <c r="D102">
        <v>13.0333239157096</v>
      </c>
      <c r="E102">
        <v>1393.1001186000001</v>
      </c>
      <c r="F102">
        <v>6.3726324767094701E-3</v>
      </c>
      <c r="G102">
        <v>1.29442898755803E-2</v>
      </c>
      <c r="H102" t="e">
        <v>#N/A</v>
      </c>
      <c r="I102">
        <v>1.6468452807333299E-2</v>
      </c>
      <c r="J102">
        <v>0.93942361387162199</v>
      </c>
      <c r="K102">
        <v>3.4801713783980899E-2</v>
      </c>
      <c r="L102">
        <v>0.99769097636313497</v>
      </c>
      <c r="M102">
        <v>7.7438908827841199E-3</v>
      </c>
      <c r="N102">
        <v>0.20044533357382699</v>
      </c>
      <c r="O102">
        <v>63886.279683074201</v>
      </c>
      <c r="P102" s="1">
        <v>0.24995064953295401</v>
      </c>
      <c r="Q102">
        <v>0.150336035507972</v>
      </c>
      <c r="R102">
        <v>0.59971331495907398</v>
      </c>
      <c r="S102">
        <v>14.455788008302401</v>
      </c>
      <c r="T102">
        <v>93772.263063924504</v>
      </c>
      <c r="U102" s="1">
        <v>109.892417075308</v>
      </c>
      <c r="V102">
        <v>245872.91496624201</v>
      </c>
      <c r="W102" s="1">
        <v>0.62598028010164897</v>
      </c>
      <c r="X102">
        <v>0.106757170047315</v>
      </c>
      <c r="Y102">
        <v>0.26726254985103598</v>
      </c>
      <c r="Z102">
        <v>0.37401971989835098</v>
      </c>
      <c r="AA102">
        <v>245.87291496624201</v>
      </c>
      <c r="AB102">
        <v>5241.8693405457598</v>
      </c>
      <c r="AC102" s="1">
        <v>438.18507144587602</v>
      </c>
      <c r="AD102">
        <v>165940.644972059</v>
      </c>
      <c r="AE102" s="1" t="e">
        <v>#N/A</v>
      </c>
      <c r="AF102">
        <v>38828.2686431127</v>
      </c>
      <c r="AG102" s="1">
        <v>58979.480932906597</v>
      </c>
      <c r="AH102" s="1">
        <v>24.460789225404699</v>
      </c>
      <c r="AI102">
        <v>20.316642224881299</v>
      </c>
      <c r="AJ102">
        <v>20.607494069026</v>
      </c>
      <c r="AK102">
        <v>1.12832654360812</v>
      </c>
      <c r="AL102">
        <v>1.0668223172022</v>
      </c>
      <c r="AM102">
        <v>1.0976908931815099</v>
      </c>
      <c r="AN102">
        <v>114.58354239494101</v>
      </c>
      <c r="AO102" s="1">
        <v>0.79781412934533502</v>
      </c>
      <c r="AP102">
        <v>2278.6385361808002</v>
      </c>
      <c r="AQ102" s="1">
        <v>4388.5708183299803</v>
      </c>
      <c r="AR102" s="1">
        <v>10607.343181730699</v>
      </c>
      <c r="AS102" s="1">
        <v>1059.1463555274199</v>
      </c>
      <c r="AT102">
        <v>571.67741203004698</v>
      </c>
      <c r="AU102">
        <v>18905.376303798999</v>
      </c>
      <c r="AV102" s="1">
        <v>10620.1050870909</v>
      </c>
      <c r="AW102" s="1">
        <v>0.55416007000587197</v>
      </c>
      <c r="AX102">
        <v>4707.7799059033896</v>
      </c>
      <c r="AY102" s="1">
        <v>0.24643476867264799</v>
      </c>
      <c r="AZ102">
        <v>1253.6813099046201</v>
      </c>
      <c r="BA102">
        <v>6.2760982497289702E-2</v>
      </c>
      <c r="BB102">
        <v>2651.3297562775801</v>
      </c>
      <c r="BC102" s="1">
        <v>0.136644178830791</v>
      </c>
      <c r="BD102">
        <v>19232.896059176499</v>
      </c>
      <c r="BE102" s="1">
        <v>0.54662592768166196</v>
      </c>
      <c r="BF102">
        <v>0.250264880425628</v>
      </c>
      <c r="BG102">
        <v>0.13972143051713401</v>
      </c>
      <c r="BH102">
        <v>4.5749125048474899E-2</v>
      </c>
      <c r="BI102">
        <v>1.7638636327100599E-2</v>
      </c>
    </row>
    <row r="103" spans="1:61" x14ac:dyDescent="0.25">
      <c r="A103" t="s">
        <v>1615</v>
      </c>
      <c r="B103" t="s">
        <v>991</v>
      </c>
      <c r="C103">
        <v>58.3</v>
      </c>
      <c r="D103">
        <v>45.6375038122831</v>
      </c>
      <c r="E103">
        <v>2193.1215019000001</v>
      </c>
      <c r="F103">
        <v>1.4946051997879101E-2</v>
      </c>
      <c r="G103">
        <v>3.5598078051381099E-2</v>
      </c>
      <c r="H103" t="e">
        <v>#N/A</v>
      </c>
      <c r="I103">
        <v>0.101081904867087</v>
      </c>
      <c r="J103">
        <v>0.77572031694860799</v>
      </c>
      <c r="K103">
        <v>7.5616348252892901E-2</v>
      </c>
      <c r="L103">
        <v>0.751618545890959</v>
      </c>
      <c r="M103">
        <v>3.6510984450697601E-2</v>
      </c>
      <c r="N103">
        <v>0.174798040767984</v>
      </c>
      <c r="O103">
        <v>65836.385401449807</v>
      </c>
      <c r="P103" s="1">
        <v>0.21884379601307699</v>
      </c>
      <c r="Q103">
        <v>0.15075199264950301</v>
      </c>
      <c r="R103">
        <v>0.63040421133741997</v>
      </c>
      <c r="S103">
        <v>19.468035774318398</v>
      </c>
      <c r="T103">
        <v>93708.4370768386</v>
      </c>
      <c r="U103" s="1">
        <v>126.046305080867</v>
      </c>
      <c r="V103">
        <v>257902.62851829501</v>
      </c>
      <c r="W103" s="1">
        <v>0.76218165636063795</v>
      </c>
      <c r="X103">
        <v>0.172651309083412</v>
      </c>
      <c r="Y103">
        <v>6.5167034555949396E-2</v>
      </c>
      <c r="Z103">
        <v>0.237818343639362</v>
      </c>
      <c r="AA103">
        <v>257.90262851829499</v>
      </c>
      <c r="AB103">
        <v>6861.0414137857897</v>
      </c>
      <c r="AC103" s="1">
        <v>727.79907251704105</v>
      </c>
      <c r="AD103" s="1">
        <v>189771.52984559501</v>
      </c>
      <c r="AE103" s="1" t="e">
        <v>#N/A</v>
      </c>
      <c r="AF103">
        <v>42779.932929600902</v>
      </c>
      <c r="AG103" s="1">
        <v>68583.9671090716</v>
      </c>
      <c r="AH103" s="1">
        <v>42.300306651985601</v>
      </c>
      <c r="AI103">
        <v>24.828776552374901</v>
      </c>
      <c r="AJ103">
        <v>29.798191666483099</v>
      </c>
      <c r="AK103">
        <v>1.89949822184754</v>
      </c>
      <c r="AL103">
        <v>1.2177844918092899</v>
      </c>
      <c r="AM103">
        <v>1.67278834573456</v>
      </c>
      <c r="AN103">
        <v>799.69627012483204</v>
      </c>
      <c r="AO103" s="1">
        <v>1.02084108612629</v>
      </c>
      <c r="AP103">
        <v>1948.7444044013901</v>
      </c>
      <c r="AQ103" s="1">
        <v>2877.5392679031602</v>
      </c>
      <c r="AR103" s="1">
        <v>9070.5292589881592</v>
      </c>
      <c r="AS103" s="1">
        <v>1083.7366953636199</v>
      </c>
      <c r="AT103" s="1">
        <v>507.401182987781</v>
      </c>
      <c r="AU103">
        <v>15487.9508096441</v>
      </c>
      <c r="AV103" s="1">
        <v>7030.7392102768599</v>
      </c>
      <c r="AW103" s="1">
        <v>0.433327226618337</v>
      </c>
      <c r="AX103">
        <v>6782.4478902944102</v>
      </c>
      <c r="AY103" s="1">
        <v>0.41228868258689</v>
      </c>
      <c r="AZ103">
        <v>1081.7646347631401</v>
      </c>
      <c r="BA103" s="1">
        <v>6.6207224380123594E-2</v>
      </c>
      <c r="BB103">
        <v>1448.16171959129</v>
      </c>
      <c r="BC103" s="1">
        <v>8.8176866405246204E-2</v>
      </c>
      <c r="BD103">
        <v>16343.1134549257</v>
      </c>
      <c r="BE103" s="1">
        <v>0.54907147630724196</v>
      </c>
      <c r="BF103">
        <v>0.229676202812749</v>
      </c>
      <c r="BG103">
        <v>0.170886215340329</v>
      </c>
      <c r="BH103">
        <v>3.5156095117422403E-2</v>
      </c>
      <c r="BI103">
        <v>1.5210010422256901E-2</v>
      </c>
    </row>
    <row r="104" spans="1:61" x14ac:dyDescent="0.25">
      <c r="A104" t="s">
        <v>1622</v>
      </c>
      <c r="B104" t="s">
        <v>998</v>
      </c>
      <c r="C104">
        <v>12.2</v>
      </c>
      <c r="D104">
        <v>228.88315351237901</v>
      </c>
      <c r="E104">
        <v>2314.6589618500002</v>
      </c>
      <c r="F104">
        <v>1.02489525888482E-2</v>
      </c>
      <c r="G104">
        <v>0.123405206863763</v>
      </c>
      <c r="H104" t="e">
        <v>#N/A</v>
      </c>
      <c r="I104">
        <v>6.74967486168494E-2</v>
      </c>
      <c r="J104">
        <v>0.67194589540892302</v>
      </c>
      <c r="K104">
        <v>0.12850348832167099</v>
      </c>
      <c r="L104">
        <v>0.96955526293922101</v>
      </c>
      <c r="M104">
        <v>3.25613503234507E-2</v>
      </c>
      <c r="N104">
        <v>0.20261780509982899</v>
      </c>
      <c r="O104">
        <v>64021.691967598301</v>
      </c>
      <c r="P104" s="1">
        <v>0.23640882353591</v>
      </c>
      <c r="Q104">
        <v>0.16218436366219399</v>
      </c>
      <c r="R104">
        <v>0.60140681280189601</v>
      </c>
      <c r="S104">
        <v>24.986508832977901</v>
      </c>
      <c r="T104">
        <v>95458.968903056899</v>
      </c>
      <c r="U104" s="1">
        <v>114.225532445437</v>
      </c>
      <c r="V104">
        <v>168590.55240176999</v>
      </c>
      <c r="W104" s="1">
        <v>0.70551818574805403</v>
      </c>
      <c r="X104">
        <v>0.21570625110536501</v>
      </c>
      <c r="Y104">
        <v>7.8775563146581004E-2</v>
      </c>
      <c r="Z104">
        <v>0.29448181425194597</v>
      </c>
      <c r="AA104">
        <v>168.59055240177</v>
      </c>
      <c r="AB104">
        <v>4964.6206155637901</v>
      </c>
      <c r="AC104" s="1">
        <v>543.28085766679396</v>
      </c>
      <c r="AD104">
        <v>103103.91890675599</v>
      </c>
      <c r="AE104" s="1" t="e">
        <v>#N/A</v>
      </c>
      <c r="AF104">
        <v>35901.955486126601</v>
      </c>
      <c r="AG104" s="1">
        <v>52305.794470454399</v>
      </c>
      <c r="AH104" s="1">
        <v>48.883222419936999</v>
      </c>
      <c r="AI104">
        <v>26.713568222613301</v>
      </c>
      <c r="AJ104">
        <v>32.986055675706197</v>
      </c>
      <c r="AK104">
        <v>2.20432730621404</v>
      </c>
      <c r="AL104">
        <v>1.5229251073035901</v>
      </c>
      <c r="AM104">
        <v>1.8310946625798299</v>
      </c>
      <c r="AN104">
        <v>68.070813928488604</v>
      </c>
      <c r="AO104" s="1">
        <v>0.92170394482251705</v>
      </c>
      <c r="AP104">
        <v>2226.02911181432</v>
      </c>
      <c r="AQ104" s="1">
        <v>3513.7182662968298</v>
      </c>
      <c r="AR104" s="1">
        <v>10200.457323799101</v>
      </c>
      <c r="AS104" s="1">
        <v>1324.99503233459</v>
      </c>
      <c r="AT104">
        <v>501.69939012175502</v>
      </c>
      <c r="AU104">
        <v>17766.899124366599</v>
      </c>
      <c r="AV104" s="1">
        <v>10477.0510195309</v>
      </c>
      <c r="AW104" s="1">
        <v>0.58104581748876205</v>
      </c>
      <c r="AX104">
        <v>4239.2201442194801</v>
      </c>
      <c r="AY104" s="1">
        <v>0.232860907106064</v>
      </c>
      <c r="AZ104">
        <v>879.73423856847103</v>
      </c>
      <c r="BA104">
        <v>4.8394732047281903E-2</v>
      </c>
      <c r="BB104">
        <v>2522.9382556177402</v>
      </c>
      <c r="BC104" s="1">
        <v>0.137698543373246</v>
      </c>
      <c r="BD104">
        <v>18118.943657936601</v>
      </c>
      <c r="BE104" s="1">
        <v>0.55967768015643304</v>
      </c>
      <c r="BF104">
        <v>0.247756042813842</v>
      </c>
      <c r="BG104">
        <v>0.145980424948185</v>
      </c>
      <c r="BH104">
        <v>3.3403697911405503E-2</v>
      </c>
      <c r="BI104">
        <v>1.31821541701339E-2</v>
      </c>
    </row>
    <row r="105" spans="1:61" x14ac:dyDescent="0.25">
      <c r="A105" t="s">
        <v>1626</v>
      </c>
      <c r="B105" t="s">
        <v>1002</v>
      </c>
      <c r="C105">
        <v>28.25</v>
      </c>
      <c r="D105">
        <v>167.15215109830501</v>
      </c>
      <c r="E105">
        <v>4567.8878723999997</v>
      </c>
      <c r="F105">
        <v>2.89748953352282E-2</v>
      </c>
      <c r="G105">
        <v>4.67203152479174E-2</v>
      </c>
      <c r="H105">
        <v>1.48828161987757E-3</v>
      </c>
      <c r="I105">
        <v>5.5383787696010503E-2</v>
      </c>
      <c r="J105">
        <v>0.81191601719808404</v>
      </c>
      <c r="K105">
        <v>5.5886831384461301E-2</v>
      </c>
      <c r="L105">
        <v>0.305554329176835</v>
      </c>
      <c r="M105">
        <v>2.5444554963689699E-2</v>
      </c>
      <c r="N105">
        <v>0.150978532968714</v>
      </c>
      <c r="O105">
        <v>74080.025560581795</v>
      </c>
      <c r="P105" s="1">
        <v>0.16836941990516699</v>
      </c>
      <c r="Q105">
        <v>0.174544736707198</v>
      </c>
      <c r="R105">
        <v>0.65708584338763398</v>
      </c>
      <c r="S105">
        <v>34.617050835110902</v>
      </c>
      <c r="T105">
        <v>107343.516669313</v>
      </c>
      <c r="U105" s="1">
        <v>151.758741039889</v>
      </c>
      <c r="V105">
        <v>322004.42777663702</v>
      </c>
      <c r="W105" s="1">
        <v>0.80485618369675904</v>
      </c>
      <c r="X105">
        <v>0.157046877734388</v>
      </c>
      <c r="Y105">
        <v>3.8096938568852698E-2</v>
      </c>
      <c r="Z105">
        <v>0.19514381630324101</v>
      </c>
      <c r="AA105">
        <v>322.00442777663699</v>
      </c>
      <c r="AB105">
        <v>10344.0389891126</v>
      </c>
      <c r="AC105" s="1">
        <v>1043.6742944820101</v>
      </c>
      <c r="AD105">
        <v>231580.583306001</v>
      </c>
      <c r="AE105" s="1" t="e">
        <v>#N/A</v>
      </c>
      <c r="AF105">
        <v>52119.324826188502</v>
      </c>
      <c r="AG105" s="1">
        <v>91355.006234168904</v>
      </c>
      <c r="AH105" s="1">
        <v>63.820661093906899</v>
      </c>
      <c r="AI105">
        <v>29.887659422844699</v>
      </c>
      <c r="AJ105">
        <v>36.363133365459902</v>
      </c>
      <c r="AK105">
        <v>1.8234207985454101</v>
      </c>
      <c r="AL105">
        <v>1.41972716057849</v>
      </c>
      <c r="AM105">
        <v>1.5876550317645799</v>
      </c>
      <c r="AN105">
        <v>164.82407920937499</v>
      </c>
      <c r="AO105" s="1">
        <v>0.85120530197448596</v>
      </c>
      <c r="AP105">
        <v>1846.64373089527</v>
      </c>
      <c r="AQ105" s="1">
        <v>2685.3574397296102</v>
      </c>
      <c r="AR105" s="1">
        <v>9287.0024918565196</v>
      </c>
      <c r="AS105" s="1">
        <v>1132.2421114471499</v>
      </c>
      <c r="AT105">
        <v>462.79809565231</v>
      </c>
      <c r="AU105">
        <v>15414.043869580901</v>
      </c>
      <c r="AV105" s="1">
        <v>4605.6669538161204</v>
      </c>
      <c r="AW105" s="1">
        <v>0.29105047299313802</v>
      </c>
      <c r="AX105">
        <v>9081.7357195263303</v>
      </c>
      <c r="AY105" s="1">
        <v>0.56444572578016206</v>
      </c>
      <c r="AZ105">
        <v>1495.02866495533</v>
      </c>
      <c r="BA105">
        <v>9.5097690268459295E-2</v>
      </c>
      <c r="BB105">
        <v>784.68010849688801</v>
      </c>
      <c r="BC105" s="1">
        <v>4.9406110956028003E-2</v>
      </c>
      <c r="BD105">
        <v>15967.111446794701</v>
      </c>
      <c r="BE105" s="1">
        <v>0.58856898064194096</v>
      </c>
      <c r="BF105">
        <v>0.23528696296329199</v>
      </c>
      <c r="BG105">
        <v>0.12688649869215299</v>
      </c>
      <c r="BH105">
        <v>3.29324978146655E-2</v>
      </c>
      <c r="BI105">
        <v>1.63250598879487E-2</v>
      </c>
    </row>
    <row r="106" spans="1:61" x14ac:dyDescent="0.25">
      <c r="A106" t="s">
        <v>1628</v>
      </c>
      <c r="B106" t="s">
        <v>1004</v>
      </c>
      <c r="C106">
        <v>6.55</v>
      </c>
      <c r="D106">
        <v>324.29462795741699</v>
      </c>
      <c r="E106">
        <v>2006.6424527500001</v>
      </c>
      <c r="F106">
        <v>1.1152756347540401E-2</v>
      </c>
      <c r="G106">
        <v>0.509333710127301</v>
      </c>
      <c r="H106">
        <v>2.3213535432923199E-3</v>
      </c>
      <c r="I106">
        <v>0.14348489951875901</v>
      </c>
      <c r="J106">
        <v>0.226973580022302</v>
      </c>
      <c r="K106">
        <v>0.126466813054702</v>
      </c>
      <c r="L106">
        <v>0.98331144334820497</v>
      </c>
      <c r="M106">
        <v>8.0230651225775204E-2</v>
      </c>
      <c r="N106">
        <v>0.201551322335523</v>
      </c>
      <c r="O106">
        <v>69336.244574360506</v>
      </c>
      <c r="P106" s="1">
        <v>0.25594829331934599</v>
      </c>
      <c r="Q106">
        <v>0.188768749194827</v>
      </c>
      <c r="R106">
        <v>0.55528295748582701</v>
      </c>
      <c r="S106">
        <v>33.319503400069301</v>
      </c>
      <c r="T106">
        <v>94185.703588419899</v>
      </c>
      <c r="U106" s="1">
        <v>83.060741293673004</v>
      </c>
      <c r="V106">
        <v>200718.71097315999</v>
      </c>
      <c r="W106" s="1">
        <v>0.67850883513165805</v>
      </c>
      <c r="X106">
        <v>0.25725447978657401</v>
      </c>
      <c r="Y106">
        <v>6.4236685081767594E-2</v>
      </c>
      <c r="Z106">
        <v>0.32149116486834201</v>
      </c>
      <c r="AA106">
        <v>200.71871097316</v>
      </c>
      <c r="AB106">
        <v>7568.3947228301304</v>
      </c>
      <c r="AC106" s="1">
        <v>688.31610963235198</v>
      </c>
      <c r="AD106">
        <v>112772.549968736</v>
      </c>
      <c r="AE106" s="1" t="e">
        <v>#N/A</v>
      </c>
      <c r="AF106">
        <v>34431.905849281298</v>
      </c>
      <c r="AG106" s="1">
        <v>48019.615371174099</v>
      </c>
      <c r="AH106" s="1">
        <v>64.502518987776</v>
      </c>
      <c r="AI106">
        <v>30.438393357989401</v>
      </c>
      <c r="AJ106">
        <v>41.912249578468</v>
      </c>
      <c r="AK106">
        <v>1.96631331580404</v>
      </c>
      <c r="AL106">
        <v>1.0911759626726101</v>
      </c>
      <c r="AM106">
        <v>1.5144639976946199</v>
      </c>
      <c r="AN106">
        <v>0</v>
      </c>
      <c r="AO106" s="1">
        <v>1.25665715920613</v>
      </c>
      <c r="AP106">
        <v>3503.6145965441201</v>
      </c>
      <c r="AQ106" s="1">
        <v>4087.77486206306</v>
      </c>
      <c r="AR106" s="1">
        <v>11014.2384749265</v>
      </c>
      <c r="AS106" s="1">
        <v>1534.7137900823</v>
      </c>
      <c r="AT106">
        <v>781.01005630187001</v>
      </c>
      <c r="AU106">
        <v>20921.351779917899</v>
      </c>
      <c r="AV106" s="1">
        <v>10933.8996304922</v>
      </c>
      <c r="AW106" s="1">
        <v>0.51340319430109205</v>
      </c>
      <c r="AX106">
        <v>6615.2202908679901</v>
      </c>
      <c r="AY106" s="1">
        <v>0.28966007771625901</v>
      </c>
      <c r="AZ106">
        <v>1338.42314495961</v>
      </c>
      <c r="BA106">
        <v>6.0088415531054797E-2</v>
      </c>
      <c r="BB106">
        <v>3043.11564013934</v>
      </c>
      <c r="BC106" s="1">
        <v>0.13684831246868201</v>
      </c>
      <c r="BD106">
        <v>21930.6587064591</v>
      </c>
      <c r="BE106" s="1">
        <v>0.550847404683248</v>
      </c>
      <c r="BF106">
        <v>0.20941138509590099</v>
      </c>
      <c r="BG106">
        <v>0.18716550707992499</v>
      </c>
      <c r="BH106">
        <v>2.9065253664194799E-2</v>
      </c>
      <c r="BI106">
        <v>2.3510449476731501E-2</v>
      </c>
    </row>
    <row r="107" spans="1:61" x14ac:dyDescent="0.25">
      <c r="A107" t="s">
        <v>1630</v>
      </c>
      <c r="B107" t="s">
        <v>1006</v>
      </c>
      <c r="C107">
        <v>27.85</v>
      </c>
      <c r="D107">
        <v>175.547769132551</v>
      </c>
      <c r="E107">
        <v>4375.6438283999996</v>
      </c>
      <c r="F107">
        <v>2.8146446456060001E-2</v>
      </c>
      <c r="G107">
        <v>9.5099276323177398E-2</v>
      </c>
      <c r="H107">
        <v>2.2194318959952901E-3</v>
      </c>
      <c r="I107">
        <v>7.3398332629667204E-2</v>
      </c>
      <c r="J107">
        <v>0.72198652772687399</v>
      </c>
      <c r="K107">
        <v>7.9852833645544796E-2</v>
      </c>
      <c r="L107">
        <v>0.49562716789005101</v>
      </c>
      <c r="M107">
        <v>3.00732127070878E-2</v>
      </c>
      <c r="N107">
        <v>0.17023946324023401</v>
      </c>
      <c r="O107">
        <v>71100.026578178105</v>
      </c>
      <c r="P107" s="1">
        <v>0.198036967412758</v>
      </c>
      <c r="Q107">
        <v>0.15872278734513101</v>
      </c>
      <c r="R107">
        <v>0.64324024524211099</v>
      </c>
      <c r="S107">
        <v>35.344994042757499</v>
      </c>
      <c r="T107">
        <v>108683.616900904</v>
      </c>
      <c r="U107" s="1">
        <v>144.119322463256</v>
      </c>
      <c r="V107">
        <v>305722.36005990399</v>
      </c>
      <c r="W107" s="1">
        <v>0.75994387596491497</v>
      </c>
      <c r="X107">
        <v>0.19358532957720101</v>
      </c>
      <c r="Y107">
        <v>4.6470794457883401E-2</v>
      </c>
      <c r="Z107">
        <v>0.240056124035085</v>
      </c>
      <c r="AA107">
        <v>305.72236005990402</v>
      </c>
      <c r="AB107">
        <v>10224.429707835499</v>
      </c>
      <c r="AC107" s="1">
        <v>984.18935850057596</v>
      </c>
      <c r="AD107">
        <v>212800.327759432</v>
      </c>
      <c r="AE107" s="1" t="e">
        <v>#N/A</v>
      </c>
      <c r="AF107">
        <v>46306.244380292701</v>
      </c>
      <c r="AG107" s="1">
        <v>76104.800014232998</v>
      </c>
      <c r="AH107" s="1">
        <v>62.776155946512603</v>
      </c>
      <c r="AI107">
        <v>29.956913670297901</v>
      </c>
      <c r="AJ107">
        <v>38.163599268950698</v>
      </c>
      <c r="AK107">
        <v>2.3554940446473198</v>
      </c>
      <c r="AL107">
        <v>1.7244492274177601</v>
      </c>
      <c r="AM107">
        <v>2.0483749668320201</v>
      </c>
      <c r="AN107">
        <v>172.06563011672401</v>
      </c>
      <c r="AO107" s="1">
        <v>0.91243609902823797</v>
      </c>
      <c r="AP107">
        <v>1993.66790433898</v>
      </c>
      <c r="AQ107" s="1">
        <v>2836.71185390762</v>
      </c>
      <c r="AR107" s="1">
        <v>9625.4230112693403</v>
      </c>
      <c r="AS107" s="1">
        <v>1208.2983881558901</v>
      </c>
      <c r="AT107">
        <v>530.56925130236505</v>
      </c>
      <c r="AU107">
        <v>16194.6704089742</v>
      </c>
      <c r="AV107" s="1">
        <v>4918.0671867071496</v>
      </c>
      <c r="AW107" s="1">
        <v>0.30125151359492303</v>
      </c>
      <c r="AX107">
        <v>9093.1179164800997</v>
      </c>
      <c r="AY107" s="1">
        <v>0.53830072153930697</v>
      </c>
      <c r="AZ107">
        <v>1444.6823991746701</v>
      </c>
      <c r="BA107">
        <v>8.9910850879597007E-2</v>
      </c>
      <c r="BB107">
        <v>1162.90497335295</v>
      </c>
      <c r="BC107" s="1">
        <v>7.0536913974281995E-2</v>
      </c>
      <c r="BD107">
        <v>16618.772475714901</v>
      </c>
      <c r="BE107" s="1">
        <v>0.57588490101887702</v>
      </c>
      <c r="BF107">
        <v>0.23944714464248601</v>
      </c>
      <c r="BG107">
        <v>0.13725783108671799</v>
      </c>
      <c r="BH107">
        <v>3.1110545916288399E-2</v>
      </c>
      <c r="BI107">
        <v>1.62995773356303E-2</v>
      </c>
    </row>
    <row r="108" spans="1:61" x14ac:dyDescent="0.25">
      <c r="A108" t="s">
        <v>1631</v>
      </c>
      <c r="B108" t="s">
        <v>1007</v>
      </c>
      <c r="C108">
        <v>32.15</v>
      </c>
      <c r="D108">
        <v>159.16758601529301</v>
      </c>
      <c r="E108">
        <v>4458.9246021500003</v>
      </c>
      <c r="F108">
        <v>2.7920801095421801E-2</v>
      </c>
      <c r="G108">
        <v>4.5626141153495003E-2</v>
      </c>
      <c r="H108">
        <v>1.71156324629086E-3</v>
      </c>
      <c r="I108">
        <v>5.6325500571102201E-2</v>
      </c>
      <c r="J108">
        <v>0.81304098503697397</v>
      </c>
      <c r="K108">
        <v>5.5983642948148497E-2</v>
      </c>
      <c r="L108">
        <v>0.30843258854546302</v>
      </c>
      <c r="M108">
        <v>2.6175509262011398E-2</v>
      </c>
      <c r="N108">
        <v>0.15298480213274701</v>
      </c>
      <c r="O108">
        <v>73795.963232972703</v>
      </c>
      <c r="P108" s="1">
        <v>0.162454948331476</v>
      </c>
      <c r="Q108">
        <v>0.167099603251567</v>
      </c>
      <c r="R108">
        <v>0.67044544841695697</v>
      </c>
      <c r="S108">
        <v>32.262461643145201</v>
      </c>
      <c r="T108">
        <v>107344.820356214</v>
      </c>
      <c r="U108" s="1">
        <v>152.273599365401</v>
      </c>
      <c r="V108">
        <v>329449.97865442297</v>
      </c>
      <c r="W108" s="1">
        <v>0.80240876711475895</v>
      </c>
      <c r="X108">
        <v>0.15728294942297499</v>
      </c>
      <c r="Y108">
        <v>4.0308283462266399E-2</v>
      </c>
      <c r="Z108">
        <v>0.197591232885241</v>
      </c>
      <c r="AA108">
        <v>329.44997865442298</v>
      </c>
      <c r="AB108">
        <v>10373.672987808901</v>
      </c>
      <c r="AC108" s="1">
        <v>1031.6064111696501</v>
      </c>
      <c r="AD108">
        <v>236415.47863413999</v>
      </c>
      <c r="AE108" s="1" t="e">
        <v>#N/A</v>
      </c>
      <c r="AF108">
        <v>51858.762588300597</v>
      </c>
      <c r="AG108" s="1">
        <v>90397.464512178398</v>
      </c>
      <c r="AH108" s="1">
        <v>62.733494296304301</v>
      </c>
      <c r="AI108">
        <v>29.426188589012298</v>
      </c>
      <c r="AJ108">
        <v>35.123659431481798</v>
      </c>
      <c r="AK108">
        <v>1.9487863132149901</v>
      </c>
      <c r="AL108">
        <v>1.52840247124605</v>
      </c>
      <c r="AM108">
        <v>1.69549296244771</v>
      </c>
      <c r="AN108">
        <v>168.85190481511401</v>
      </c>
      <c r="AO108" s="1">
        <v>0.84011929856133205</v>
      </c>
      <c r="AP108">
        <v>1870.1126390383999</v>
      </c>
      <c r="AQ108" s="1">
        <v>2734.3083390827501</v>
      </c>
      <c r="AR108" s="1">
        <v>9390.8617237684703</v>
      </c>
      <c r="AS108" s="1">
        <v>1162.98602851449</v>
      </c>
      <c r="AT108" s="1">
        <v>465.945875043103</v>
      </c>
      <c r="AU108">
        <v>15624.2146054472</v>
      </c>
      <c r="AV108" s="1">
        <v>4685.0670222589497</v>
      </c>
      <c r="AW108" s="1">
        <v>0.29072036570360898</v>
      </c>
      <c r="AX108">
        <v>9214.77036778603</v>
      </c>
      <c r="AY108" s="1">
        <v>0.56362529078837298</v>
      </c>
      <c r="AZ108">
        <v>1536.8676563597701</v>
      </c>
      <c r="BA108">
        <v>9.6485070927524105E-2</v>
      </c>
      <c r="BB108">
        <v>792.82344341588805</v>
      </c>
      <c r="BC108" s="1">
        <v>4.9169272565926597E-2</v>
      </c>
      <c r="BD108">
        <v>16229.528489820599</v>
      </c>
      <c r="BE108" s="1">
        <v>0.58335410056558101</v>
      </c>
      <c r="BF108">
        <v>0.23837343791224</v>
      </c>
      <c r="BG108">
        <v>0.13112005103969299</v>
      </c>
      <c r="BH108">
        <v>3.1776799476951702E-2</v>
      </c>
      <c r="BI108">
        <v>1.5375611005534799E-2</v>
      </c>
    </row>
    <row r="109" spans="1:61" x14ac:dyDescent="0.25">
      <c r="A109" t="s">
        <v>1632</v>
      </c>
      <c r="B109" t="s">
        <v>1008</v>
      </c>
      <c r="C109">
        <v>29.15</v>
      </c>
      <c r="D109">
        <v>166.476979733067</v>
      </c>
      <c r="E109">
        <v>4463.4813627000003</v>
      </c>
      <c r="F109">
        <v>3.55537244623048E-2</v>
      </c>
      <c r="G109">
        <v>5.0611037970582598E-2</v>
      </c>
      <c r="H109">
        <v>2.64036713166805E-3</v>
      </c>
      <c r="I109">
        <v>5.5379029433750199E-2</v>
      </c>
      <c r="J109">
        <v>0.80361184302125899</v>
      </c>
      <c r="K109">
        <v>5.3382002118963302E-2</v>
      </c>
      <c r="L109">
        <v>0.29097077939053301</v>
      </c>
      <c r="M109">
        <v>2.62307157595629E-2</v>
      </c>
      <c r="N109">
        <v>0.14855093182510001</v>
      </c>
      <c r="O109">
        <v>74900.983742498604</v>
      </c>
      <c r="P109" s="1">
        <v>0.17486052798291399</v>
      </c>
      <c r="Q109">
        <v>0.16814891884175001</v>
      </c>
      <c r="R109">
        <v>0.65699055317533495</v>
      </c>
      <c r="S109">
        <v>34.303183611647903</v>
      </c>
      <c r="T109">
        <v>105620.075022324</v>
      </c>
      <c r="U109" s="1">
        <v>147.98085019518999</v>
      </c>
      <c r="V109">
        <v>350484.90077119798</v>
      </c>
      <c r="W109" s="1">
        <v>0.79779213869893595</v>
      </c>
      <c r="X109">
        <v>0.16657020214914001</v>
      </c>
      <c r="Y109">
        <v>3.5637659151924697E-2</v>
      </c>
      <c r="Z109">
        <v>0.202207861301064</v>
      </c>
      <c r="AA109">
        <v>350.484900771198</v>
      </c>
      <c r="AB109">
        <v>11453.8304847037</v>
      </c>
      <c r="AC109" s="1">
        <v>1108.1929184998</v>
      </c>
      <c r="AD109">
        <v>252812.90737715099</v>
      </c>
      <c r="AE109" s="1" t="e">
        <v>#N/A</v>
      </c>
      <c r="AF109">
        <v>52781.953099027101</v>
      </c>
      <c r="AG109" s="1">
        <v>95666.019070811206</v>
      </c>
      <c r="AH109" s="1">
        <v>68.069039243508399</v>
      </c>
      <c r="AI109">
        <v>30.469889391873799</v>
      </c>
      <c r="AJ109">
        <v>38.255315260906599</v>
      </c>
      <c r="AK109">
        <v>1.70019532449038</v>
      </c>
      <c r="AL109">
        <v>1.1552271249791699</v>
      </c>
      <c r="AM109">
        <v>1.4036141226641199</v>
      </c>
      <c r="AN109">
        <v>0</v>
      </c>
      <c r="AO109" s="1">
        <v>0.82182620514746896</v>
      </c>
      <c r="AP109">
        <v>1964.8481297107801</v>
      </c>
      <c r="AQ109" s="1">
        <v>2847.3454137629001</v>
      </c>
      <c r="AR109" s="1">
        <v>9437.2225957989594</v>
      </c>
      <c r="AS109" s="1">
        <v>1158.3322080620301</v>
      </c>
      <c r="AT109">
        <v>499.25017658234901</v>
      </c>
      <c r="AU109">
        <v>15906.998523917</v>
      </c>
      <c r="AV109" s="1">
        <v>4347.9199095914</v>
      </c>
      <c r="AW109" s="1">
        <v>0.26771743012390298</v>
      </c>
      <c r="AX109">
        <v>9933.8287067928995</v>
      </c>
      <c r="AY109" s="1">
        <v>0.60253161432615499</v>
      </c>
      <c r="AZ109">
        <v>1378.6837252806199</v>
      </c>
      <c r="BA109">
        <v>8.4335838510483194E-2</v>
      </c>
      <c r="BB109">
        <v>735.95662007958799</v>
      </c>
      <c r="BC109" s="1">
        <v>4.5415117032614902E-2</v>
      </c>
      <c r="BD109">
        <v>16396.388961744498</v>
      </c>
      <c r="BE109" s="1">
        <v>0.58423819807209199</v>
      </c>
      <c r="BF109">
        <v>0.237949036878812</v>
      </c>
      <c r="BG109">
        <v>0.12759755229594999</v>
      </c>
      <c r="BH109">
        <v>3.2837365562424101E-2</v>
      </c>
      <c r="BI109">
        <v>1.73778471907227E-2</v>
      </c>
    </row>
    <row r="110" spans="1:61" x14ac:dyDescent="0.25">
      <c r="A110" t="s">
        <v>1646</v>
      </c>
      <c r="B110" t="s">
        <v>1023</v>
      </c>
      <c r="C110">
        <v>34.1</v>
      </c>
      <c r="D110">
        <v>67.226639833443102</v>
      </c>
      <c r="E110">
        <v>2010.4171976</v>
      </c>
      <c r="F110">
        <v>1.46167534315375E-2</v>
      </c>
      <c r="G110">
        <v>2.7590681668211499E-2</v>
      </c>
      <c r="H110" t="e">
        <v>#N/A</v>
      </c>
      <c r="I110">
        <v>3.4786045371598399E-2</v>
      </c>
      <c r="J110">
        <v>0.87571891380200195</v>
      </c>
      <c r="K110">
        <v>5.1470291355108597E-2</v>
      </c>
      <c r="L110">
        <v>0.506596874790739</v>
      </c>
      <c r="M110">
        <v>2.7660039757963401E-2</v>
      </c>
      <c r="N110">
        <v>0.15475604882009</v>
      </c>
      <c r="O110">
        <v>65959.875616895995</v>
      </c>
      <c r="P110" s="1">
        <v>0.20661700940049199</v>
      </c>
      <c r="Q110">
        <v>0.154650088255225</v>
      </c>
      <c r="R110">
        <v>0.63873290234428304</v>
      </c>
      <c r="S110">
        <v>16.014228627107901</v>
      </c>
      <c r="T110">
        <v>96829.859691676902</v>
      </c>
      <c r="U110" s="1">
        <v>148.59915637983201</v>
      </c>
      <c r="V110">
        <v>257593.58899149101</v>
      </c>
      <c r="W110" s="1">
        <v>0.77605589780290096</v>
      </c>
      <c r="X110">
        <v>0.14654472797090101</v>
      </c>
      <c r="Y110">
        <v>7.7399374226198303E-2</v>
      </c>
      <c r="Z110">
        <v>0.22394410219709901</v>
      </c>
      <c r="AA110">
        <v>257.593588991491</v>
      </c>
      <c r="AB110">
        <v>7095.1637884059101</v>
      </c>
      <c r="AC110" s="1">
        <v>751.00942645258999</v>
      </c>
      <c r="AD110">
        <v>187789.17210079599</v>
      </c>
      <c r="AE110" s="1" t="e">
        <v>#N/A</v>
      </c>
      <c r="AF110">
        <v>47060.579976541703</v>
      </c>
      <c r="AG110" s="1">
        <v>78510.139590285995</v>
      </c>
      <c r="AH110" s="1">
        <v>44.894894517755603</v>
      </c>
      <c r="AI110">
        <v>24.9621193955393</v>
      </c>
      <c r="AJ110">
        <v>28.396961007081501</v>
      </c>
      <c r="AK110">
        <v>1.9302540236343</v>
      </c>
      <c r="AL110">
        <v>1.3967797338799599</v>
      </c>
      <c r="AM110">
        <v>1.63635707536623</v>
      </c>
      <c r="AN110">
        <v>467.88155942105698</v>
      </c>
      <c r="AO110" s="1">
        <v>0.84338346585280199</v>
      </c>
      <c r="AP110">
        <v>1867.19160629011</v>
      </c>
      <c r="AQ110" s="1">
        <v>2655.2510271861001</v>
      </c>
      <c r="AR110" s="1">
        <v>8392.8573679348101</v>
      </c>
      <c r="AS110" s="1">
        <v>919.09862525342305</v>
      </c>
      <c r="AT110">
        <v>446.27950585135801</v>
      </c>
      <c r="AU110">
        <v>14280.678132515801</v>
      </c>
      <c r="AV110" s="1">
        <v>6174.2070551167199</v>
      </c>
      <c r="AW110" s="1">
        <v>0.40623973431067301</v>
      </c>
      <c r="AX110">
        <v>6878.7352673412297</v>
      </c>
      <c r="AY110" s="1">
        <v>0.44031319550868098</v>
      </c>
      <c r="AZ110">
        <v>1342.58693974416</v>
      </c>
      <c r="BA110">
        <v>8.72449238562297E-2</v>
      </c>
      <c r="BB110">
        <v>1015.76868320169</v>
      </c>
      <c r="BC110" s="1">
        <v>6.6202146332856204E-2</v>
      </c>
      <c r="BD110">
        <v>15411.2979454038</v>
      </c>
      <c r="BE110" s="1">
        <v>0.54847253826286801</v>
      </c>
      <c r="BF110">
        <v>0.22675210297788501</v>
      </c>
      <c r="BG110">
        <v>0.17091481866206801</v>
      </c>
      <c r="BH110">
        <v>3.5302973854833698E-2</v>
      </c>
      <c r="BI110">
        <v>1.8557566242345599E-2</v>
      </c>
    </row>
    <row r="111" spans="1:61" x14ac:dyDescent="0.25">
      <c r="A111" t="s">
        <v>1647</v>
      </c>
      <c r="B111" t="s">
        <v>1024</v>
      </c>
      <c r="C111">
        <v>39.450000000000003</v>
      </c>
      <c r="D111">
        <v>66.639032841242496</v>
      </c>
      <c r="E111">
        <v>2258.7298718500001</v>
      </c>
      <c r="F111">
        <v>1.4288616626797901E-2</v>
      </c>
      <c r="G111">
        <v>4.5609716004241303E-2</v>
      </c>
      <c r="H111" t="e">
        <v>#N/A</v>
      </c>
      <c r="I111">
        <v>0.102203346218334</v>
      </c>
      <c r="J111">
        <v>0.76855445515899201</v>
      </c>
      <c r="K111">
        <v>7.2226066975210806E-2</v>
      </c>
      <c r="L111">
        <v>0.75990944178702602</v>
      </c>
      <c r="M111">
        <v>4.3527283137386297E-2</v>
      </c>
      <c r="N111">
        <v>0.174484648098579</v>
      </c>
      <c r="O111">
        <v>69059.6697245463</v>
      </c>
      <c r="P111" s="1">
        <v>0.20897221858812801</v>
      </c>
      <c r="Q111">
        <v>0.147585028817519</v>
      </c>
      <c r="R111">
        <v>0.64344275259435302</v>
      </c>
      <c r="S111">
        <v>18.755843249382501</v>
      </c>
      <c r="T111">
        <v>96655.025063060995</v>
      </c>
      <c r="U111" s="1">
        <v>132.399424791906</v>
      </c>
      <c r="V111">
        <v>248787.03447603699</v>
      </c>
      <c r="W111" s="1">
        <v>0.74542656145012298</v>
      </c>
      <c r="X111">
        <v>0.20235463663688799</v>
      </c>
      <c r="Y111">
        <v>5.2218801912988402E-2</v>
      </c>
      <c r="Z111">
        <v>0.25457343854987702</v>
      </c>
      <c r="AA111">
        <v>248.78703447603701</v>
      </c>
      <c r="AB111">
        <v>7031.8029605687898</v>
      </c>
      <c r="AC111" s="1">
        <v>721.03537093883904</v>
      </c>
      <c r="AD111">
        <v>185193.225032202</v>
      </c>
      <c r="AE111" s="1" t="e">
        <v>#N/A</v>
      </c>
      <c r="AF111">
        <v>42794.422604026498</v>
      </c>
      <c r="AG111" s="1">
        <v>68800.406605367898</v>
      </c>
      <c r="AH111" s="1">
        <v>46.686458357042902</v>
      </c>
      <c r="AI111">
        <v>26.053124584765399</v>
      </c>
      <c r="AJ111">
        <v>31.137497051254499</v>
      </c>
      <c r="AK111">
        <v>1.9008113072175401</v>
      </c>
      <c r="AL111">
        <v>1.1883114790576701</v>
      </c>
      <c r="AM111">
        <v>1.62666753072921</v>
      </c>
      <c r="AN111">
        <v>590.04173788538196</v>
      </c>
      <c r="AO111" s="1">
        <v>1.0101781246939801</v>
      </c>
      <c r="AP111">
        <v>1965.2196842220601</v>
      </c>
      <c r="AQ111" s="1">
        <v>2779.7448325936698</v>
      </c>
      <c r="AR111" s="1">
        <v>9036.6461704348003</v>
      </c>
      <c r="AS111" s="1">
        <v>1035.82491543521</v>
      </c>
      <c r="AT111">
        <v>485.583327235882</v>
      </c>
      <c r="AU111">
        <v>15303.0189299216</v>
      </c>
      <c r="AV111" s="1">
        <v>7235.8073114620101</v>
      </c>
      <c r="AW111" s="1">
        <v>0.44439267015612399</v>
      </c>
      <c r="AX111">
        <v>6758.8903938639696</v>
      </c>
      <c r="AY111" s="1">
        <v>0.40586576900843802</v>
      </c>
      <c r="AZ111">
        <v>1110.40844304967</v>
      </c>
      <c r="BA111">
        <v>6.67775482650418E-2</v>
      </c>
      <c r="BB111">
        <v>1369.77520748351</v>
      </c>
      <c r="BC111" s="1">
        <v>8.2964012563119097E-2</v>
      </c>
      <c r="BD111">
        <v>16474.881355859201</v>
      </c>
      <c r="BE111" s="1">
        <v>0.54665701392966504</v>
      </c>
      <c r="BF111">
        <v>0.227809217345669</v>
      </c>
      <c r="BG111">
        <v>0.17633068933709001</v>
      </c>
      <c r="BH111">
        <v>3.3559247150798499E-2</v>
      </c>
      <c r="BI111">
        <v>1.5643832236777799E-2</v>
      </c>
    </row>
    <row r="112" spans="1:61" x14ac:dyDescent="0.25">
      <c r="A112" t="s">
        <v>1909</v>
      </c>
      <c r="B112" t="s">
        <v>1026</v>
      </c>
      <c r="C112">
        <v>10.5</v>
      </c>
      <c r="D112">
        <v>312.07676292068402</v>
      </c>
      <c r="E112">
        <v>2442.82032815</v>
      </c>
      <c r="F112">
        <v>3.0111719526598999E-2</v>
      </c>
      <c r="G112">
        <v>0.36019606635705598</v>
      </c>
      <c r="H112">
        <v>2.3984931528404402E-3</v>
      </c>
      <c r="I112">
        <v>9.9866377265456094E-2</v>
      </c>
      <c r="J112">
        <v>0.423374916402942</v>
      </c>
      <c r="K112">
        <v>8.6747432731308194E-2</v>
      </c>
      <c r="L112">
        <v>0.86772097306197304</v>
      </c>
      <c r="M112">
        <v>6.4497438195003795E-2</v>
      </c>
      <c r="N112">
        <v>0.19082015751166301</v>
      </c>
      <c r="O112">
        <v>71013.192431850097</v>
      </c>
      <c r="P112" s="1">
        <v>0.23227193195349999</v>
      </c>
      <c r="Q112">
        <v>0.16266583972226201</v>
      </c>
      <c r="R112">
        <v>0.60506222832423795</v>
      </c>
      <c r="S112">
        <v>30.757483718689102</v>
      </c>
      <c r="T112">
        <v>98897.853974849204</v>
      </c>
      <c r="U112" s="1">
        <v>105.32170528827599</v>
      </c>
      <c r="V112">
        <v>286782.509923907</v>
      </c>
      <c r="W112" s="1">
        <v>0.75749930814183597</v>
      </c>
      <c r="X112">
        <v>0.19582679146197199</v>
      </c>
      <c r="Y112">
        <v>4.6673900396192097E-2</v>
      </c>
      <c r="Z112">
        <v>0.242500691858164</v>
      </c>
      <c r="AA112">
        <v>286.78250992390701</v>
      </c>
      <c r="AB112">
        <v>11211.2566709893</v>
      </c>
      <c r="AC112" s="1">
        <v>1057.1570068993699</v>
      </c>
      <c r="AD112">
        <v>176403.62672595901</v>
      </c>
      <c r="AE112" s="1" t="e">
        <v>#N/A</v>
      </c>
      <c r="AF112">
        <v>42539.595427751003</v>
      </c>
      <c r="AG112" s="1">
        <v>66617.384119553695</v>
      </c>
      <c r="AH112" s="1">
        <v>79.292999331983097</v>
      </c>
      <c r="AI112">
        <v>32.851413664305703</v>
      </c>
      <c r="AJ112">
        <v>47.675662692844398</v>
      </c>
      <c r="AK112">
        <v>2.2274750306058402</v>
      </c>
      <c r="AL112">
        <v>1.26300042061586</v>
      </c>
      <c r="AM112">
        <v>1.8059029499277499</v>
      </c>
      <c r="AN112">
        <v>127.464780529238</v>
      </c>
      <c r="AO112" s="1">
        <v>1.0689437455044399</v>
      </c>
      <c r="AP112">
        <v>2685.8130927167899</v>
      </c>
      <c r="AQ112" s="1">
        <v>3378.3817286513299</v>
      </c>
      <c r="AR112" s="1">
        <v>10756.5466179412</v>
      </c>
      <c r="AS112" s="1">
        <v>1498.24133454454</v>
      </c>
      <c r="AT112">
        <v>652.65150004192299</v>
      </c>
      <c r="AU112">
        <v>18971.634273895801</v>
      </c>
      <c r="AV112" s="1">
        <v>6659.9376929917898</v>
      </c>
      <c r="AW112" s="1">
        <v>0.35498044871644702</v>
      </c>
      <c r="AX112">
        <v>9987.4381852803199</v>
      </c>
      <c r="AY112" s="1">
        <v>0.48910592075982501</v>
      </c>
      <c r="AZ112">
        <v>1201.42866018263</v>
      </c>
      <c r="BA112">
        <v>6.0137394602112003E-2</v>
      </c>
      <c r="BB112">
        <v>1877.7170525967999</v>
      </c>
      <c r="BC112" s="1">
        <v>9.5776235939564094E-2</v>
      </c>
      <c r="BD112">
        <v>19726.5215910515</v>
      </c>
      <c r="BE112" s="1">
        <v>0.56650186039161698</v>
      </c>
      <c r="BF112">
        <v>0.22802929675014699</v>
      </c>
      <c r="BG112">
        <v>0.15833720829172601</v>
      </c>
      <c r="BH112">
        <v>3.1316594845445203E-2</v>
      </c>
      <c r="BI112">
        <v>1.58150397210647E-2</v>
      </c>
    </row>
    <row r="113" spans="1:61" x14ac:dyDescent="0.25">
      <c r="A113" t="s">
        <v>1650</v>
      </c>
      <c r="B113" t="s">
        <v>1029</v>
      </c>
      <c r="C113">
        <v>14.85</v>
      </c>
      <c r="D113">
        <v>366.42859511958301</v>
      </c>
      <c r="E113">
        <v>2952.0641924500001</v>
      </c>
      <c r="F113">
        <v>6.9811760874253004E-2</v>
      </c>
      <c r="G113">
        <v>4.4754831263105803E-2</v>
      </c>
      <c r="H113">
        <v>2.2361670107491102E-3</v>
      </c>
      <c r="I113">
        <v>4.7359066912400299E-2</v>
      </c>
      <c r="J113">
        <v>0.78290975465956703</v>
      </c>
      <c r="K113">
        <v>5.42821601802215E-2</v>
      </c>
      <c r="L113">
        <v>0.119709199965364</v>
      </c>
      <c r="M113">
        <v>2.9089690673861801E-2</v>
      </c>
      <c r="N113">
        <v>0.130016214382152</v>
      </c>
      <c r="O113">
        <v>80103.378593353904</v>
      </c>
      <c r="P113" s="1">
        <v>0.147111025395463</v>
      </c>
      <c r="Q113">
        <v>0.16929110021306901</v>
      </c>
      <c r="R113">
        <v>0.68359787439146802</v>
      </c>
      <c r="S113">
        <v>27.782994799379601</v>
      </c>
      <c r="T113">
        <v>111952.695994767</v>
      </c>
      <c r="U113" s="1">
        <v>138.277996894936</v>
      </c>
      <c r="V113">
        <v>428620.21318373899</v>
      </c>
      <c r="W113" s="1">
        <v>0.85085827874818498</v>
      </c>
      <c r="X113">
        <v>0.122390297524719</v>
      </c>
      <c r="Y113">
        <v>2.67514237270952E-2</v>
      </c>
      <c r="Z113">
        <v>0.14914172125181499</v>
      </c>
      <c r="AA113">
        <v>428.620213183739</v>
      </c>
      <c r="AB113">
        <v>15158.894499804501</v>
      </c>
      <c r="AC113" s="1">
        <v>1391.1555278856099</v>
      </c>
      <c r="AD113">
        <v>347466.47777938901</v>
      </c>
      <c r="AE113" s="1" t="e">
        <v>#N/A</v>
      </c>
      <c r="AF113">
        <v>77712.221467472496</v>
      </c>
      <c r="AG113" s="1">
        <v>192750.02862946899</v>
      </c>
      <c r="AH113" s="1">
        <v>85.259457706363406</v>
      </c>
      <c r="AI113">
        <v>32.874015094057697</v>
      </c>
      <c r="AJ113">
        <v>44.875549950037701</v>
      </c>
      <c r="AK113">
        <v>1.8590317514922901</v>
      </c>
      <c r="AL113">
        <v>1.16740554615799</v>
      </c>
      <c r="AM113">
        <v>1.3805132622916401</v>
      </c>
      <c r="AN113">
        <v>323.39610786297999</v>
      </c>
      <c r="AO113" s="1">
        <v>0.57643228445911998</v>
      </c>
      <c r="AP113">
        <v>2294.6075589495299</v>
      </c>
      <c r="AQ113" s="1">
        <v>2916.84181005351</v>
      </c>
      <c r="AR113" s="1">
        <v>11183.602693138</v>
      </c>
      <c r="AS113" s="1">
        <v>1433.96470758544</v>
      </c>
      <c r="AT113">
        <v>706.48380151554704</v>
      </c>
      <c r="AU113">
        <v>18535.500571241999</v>
      </c>
      <c r="AV113" s="1">
        <v>3273.6173494285099</v>
      </c>
      <c r="AW113" s="1">
        <v>0.17835486521246</v>
      </c>
      <c r="AX113">
        <v>13344.669808869499</v>
      </c>
      <c r="AY113" s="1">
        <v>0.69119403141730196</v>
      </c>
      <c r="AZ113">
        <v>2014.7492309869999</v>
      </c>
      <c r="BA113">
        <v>0.10218821455081201</v>
      </c>
      <c r="BB113">
        <v>519.66283545673195</v>
      </c>
      <c r="BC113" s="1">
        <v>2.8262888800040398E-2</v>
      </c>
      <c r="BD113">
        <v>19152.6992247417</v>
      </c>
      <c r="BE113" s="1">
        <v>0.59612916271980998</v>
      </c>
      <c r="BF113">
        <v>0.220873102141945</v>
      </c>
      <c r="BG113">
        <v>0.13201645370871601</v>
      </c>
      <c r="BH113">
        <v>3.5226648341901201E-2</v>
      </c>
      <c r="BI113">
        <v>1.57546330876281E-2</v>
      </c>
    </row>
    <row r="114" spans="1:61" x14ac:dyDescent="0.25">
      <c r="A114" t="s">
        <v>1651</v>
      </c>
      <c r="B114" t="s">
        <v>1030</v>
      </c>
      <c r="C114">
        <v>37.6</v>
      </c>
      <c r="D114">
        <v>54.0918880378346</v>
      </c>
      <c r="E114">
        <v>1455.8959309500001</v>
      </c>
      <c r="F114">
        <v>1.8424607512148899E-2</v>
      </c>
      <c r="G114">
        <v>6.9093649213374006E-2</v>
      </c>
      <c r="H114" t="e">
        <v>#N/A</v>
      </c>
      <c r="I114">
        <v>0.12604015654315801</v>
      </c>
      <c r="J114">
        <v>0.723852659291085</v>
      </c>
      <c r="K114">
        <v>6.6862418236236995E-2</v>
      </c>
      <c r="L114">
        <v>0.56460297588981301</v>
      </c>
      <c r="M114">
        <v>4.41199424096465E-2</v>
      </c>
      <c r="N114">
        <v>0.15728376435483599</v>
      </c>
      <c r="O114">
        <v>69072.810128958197</v>
      </c>
      <c r="P114" s="1">
        <v>0.19478921447787101</v>
      </c>
      <c r="Q114">
        <v>0.154778234253062</v>
      </c>
      <c r="R114">
        <v>0.65043255126906696</v>
      </c>
      <c r="S114">
        <v>14.623313145332</v>
      </c>
      <c r="T114">
        <v>91526.1374687512</v>
      </c>
      <c r="U114" s="1">
        <v>116.599772121686</v>
      </c>
      <c r="V114">
        <v>345547.34497522103</v>
      </c>
      <c r="W114" s="1">
        <v>0.69895544014493904</v>
      </c>
      <c r="X114">
        <v>0.241948101268186</v>
      </c>
      <c r="Y114">
        <v>5.9096458586875303E-2</v>
      </c>
      <c r="Z114">
        <v>0.30104455985506101</v>
      </c>
      <c r="AA114">
        <v>345.54734497522099</v>
      </c>
      <c r="AB114">
        <v>10282.4026647507</v>
      </c>
      <c r="AC114" s="1">
        <v>876.95199145648803</v>
      </c>
      <c r="AD114">
        <v>246094.192218821</v>
      </c>
      <c r="AE114" s="1" t="e">
        <v>#N/A</v>
      </c>
      <c r="AF114">
        <v>43720.085444718097</v>
      </c>
      <c r="AG114" s="1">
        <v>74317.538763340606</v>
      </c>
      <c r="AH114" s="1">
        <v>52.360361457667302</v>
      </c>
      <c r="AI114">
        <v>26.942119775133801</v>
      </c>
      <c r="AJ114">
        <v>32.625271646118698</v>
      </c>
      <c r="AK114">
        <v>1.8639781215647899</v>
      </c>
      <c r="AL114">
        <v>1.24771259537709</v>
      </c>
      <c r="AM114">
        <v>1.63563090969992</v>
      </c>
      <c r="AN114">
        <v>690.70625765389002</v>
      </c>
      <c r="AO114" s="1">
        <v>1.0427110161643101</v>
      </c>
      <c r="AP114">
        <v>2348.1664477688601</v>
      </c>
      <c r="AQ114" s="1">
        <v>3026.9581769655701</v>
      </c>
      <c r="AR114" s="1">
        <v>9766.4692865250709</v>
      </c>
      <c r="AS114" s="1">
        <v>1149.2249654879099</v>
      </c>
      <c r="AT114">
        <v>500.95611505974301</v>
      </c>
      <c r="AU114">
        <v>16791.774991807099</v>
      </c>
      <c r="AV114" s="1">
        <v>5546.30080196381</v>
      </c>
      <c r="AW114" s="1">
        <v>0.31716334391745699</v>
      </c>
      <c r="AX114">
        <v>9766.7013131581007</v>
      </c>
      <c r="AY114" s="1">
        <v>0.53627845724211798</v>
      </c>
      <c r="AZ114">
        <v>1454.50281443158</v>
      </c>
      <c r="BA114">
        <v>7.8001431289309406E-2</v>
      </c>
      <c r="BB114">
        <v>1231.00346523144</v>
      </c>
      <c r="BC114" s="1">
        <v>6.8556767536887206E-2</v>
      </c>
      <c r="BD114">
        <v>17998.508394784902</v>
      </c>
      <c r="BE114" s="1">
        <v>0.56023699217479705</v>
      </c>
      <c r="BF114">
        <v>0.23275588230677599</v>
      </c>
      <c r="BG114">
        <v>0.148596606152335</v>
      </c>
      <c r="BH114">
        <v>3.2720855681680601E-2</v>
      </c>
      <c r="BI114">
        <v>2.5689663684411199E-2</v>
      </c>
    </row>
    <row r="115" spans="1:61" x14ac:dyDescent="0.25">
      <c r="A115" t="s">
        <v>1656</v>
      </c>
      <c r="B115" t="s">
        <v>1037</v>
      </c>
      <c r="C115">
        <v>53.6</v>
      </c>
      <c r="D115">
        <v>57.557641669475203</v>
      </c>
      <c r="E115">
        <v>2633.8109973999999</v>
      </c>
      <c r="F115">
        <v>3.2315110457975603E-2</v>
      </c>
      <c r="G115">
        <v>5.5639166325552797E-2</v>
      </c>
      <c r="H115">
        <v>5.0826209268234196E-3</v>
      </c>
      <c r="I115">
        <v>7.7502096270889095E-2</v>
      </c>
      <c r="J115">
        <v>0.76730144895786501</v>
      </c>
      <c r="K115">
        <v>7.0933461794209202E-2</v>
      </c>
      <c r="L115">
        <v>0.57145357987693302</v>
      </c>
      <c r="M115">
        <v>3.9468622260078599E-2</v>
      </c>
      <c r="N115">
        <v>0.172189712017914</v>
      </c>
      <c r="O115">
        <v>68048.338958331995</v>
      </c>
      <c r="P115" s="1">
        <v>0.21690794443268299</v>
      </c>
      <c r="Q115">
        <v>0.138195115215276</v>
      </c>
      <c r="R115">
        <v>0.64489694035204104</v>
      </c>
      <c r="S115">
        <v>23.944790054988001</v>
      </c>
      <c r="T115">
        <v>97315.299712402702</v>
      </c>
      <c r="U115" s="1">
        <v>128.69324279116501</v>
      </c>
      <c r="V115">
        <v>264885.86000996397</v>
      </c>
      <c r="W115" s="1">
        <v>0.76786094553974205</v>
      </c>
      <c r="X115">
        <v>0.17485537108794399</v>
      </c>
      <c r="Y115">
        <v>5.72836833723133E-2</v>
      </c>
      <c r="Z115">
        <v>0.23213905446025801</v>
      </c>
      <c r="AA115">
        <v>264.88586000996401</v>
      </c>
      <c r="AB115">
        <v>7616.4068225862302</v>
      </c>
      <c r="AC115" s="1">
        <v>763.60605544033899</v>
      </c>
      <c r="AD115">
        <v>189881.12541581201</v>
      </c>
      <c r="AE115" s="1" t="e">
        <v>#N/A</v>
      </c>
      <c r="AF115">
        <v>45913.075369550897</v>
      </c>
      <c r="AG115" s="1">
        <v>74829.438751096604</v>
      </c>
      <c r="AH115" s="1">
        <v>47.960197912681302</v>
      </c>
      <c r="AI115">
        <v>25.860777832748699</v>
      </c>
      <c r="AJ115">
        <v>33.0928814798988</v>
      </c>
      <c r="AK115">
        <v>1.9734229483580601</v>
      </c>
      <c r="AL115">
        <v>1.4010894376557199</v>
      </c>
      <c r="AM115">
        <v>1.6856417390637399</v>
      </c>
      <c r="AN115">
        <v>1031.2862034069101</v>
      </c>
      <c r="AO115" s="1">
        <v>0.98142617145907995</v>
      </c>
      <c r="AP115">
        <v>1921.1294130425199</v>
      </c>
      <c r="AQ115" s="1">
        <v>2740.4460741963499</v>
      </c>
      <c r="AR115" s="1">
        <v>9109.0118040677298</v>
      </c>
      <c r="AS115" s="1">
        <v>1022.78232783569</v>
      </c>
      <c r="AT115">
        <v>436.12656038490599</v>
      </c>
      <c r="AU115">
        <v>15229.496179527199</v>
      </c>
      <c r="AV115" s="1">
        <v>5978.7978980526304</v>
      </c>
      <c r="AW115" s="1">
        <v>0.37550054831981899</v>
      </c>
      <c r="AX115">
        <v>7720.4740771131101</v>
      </c>
      <c r="AY115" s="1">
        <v>0.474188507650038</v>
      </c>
      <c r="AZ115">
        <v>1168.4899197143</v>
      </c>
      <c r="BA115">
        <v>7.0862971689868201E-2</v>
      </c>
      <c r="BB115">
        <v>1283.99197915593</v>
      </c>
      <c r="BC115" s="1">
        <v>7.94479723238911E-2</v>
      </c>
      <c r="BD115">
        <v>16151.753874036</v>
      </c>
      <c r="BE115" s="1">
        <v>0.55980211888452502</v>
      </c>
      <c r="BF115">
        <v>0.237619514237422</v>
      </c>
      <c r="BG115">
        <v>0.15063651630337799</v>
      </c>
      <c r="BH115">
        <v>3.3591524542441999E-2</v>
      </c>
      <c r="BI115">
        <v>1.8350326032232699E-2</v>
      </c>
    </row>
    <row r="116" spans="1:61" x14ac:dyDescent="0.25">
      <c r="A116" t="s">
        <v>1657</v>
      </c>
      <c r="B116" t="s">
        <v>1038</v>
      </c>
      <c r="C116">
        <v>39.85</v>
      </c>
      <c r="D116">
        <v>56.333261823450002</v>
      </c>
      <c r="E116">
        <v>1906.9901179000001</v>
      </c>
      <c r="F116">
        <v>1.2627004673918E-2</v>
      </c>
      <c r="G116">
        <v>4.55963207502443E-2</v>
      </c>
      <c r="H116" t="e">
        <v>#N/A</v>
      </c>
      <c r="I116">
        <v>0.13189351293992699</v>
      </c>
      <c r="J116">
        <v>0.74804472029254898</v>
      </c>
      <c r="K116">
        <v>6.5544785135810801E-2</v>
      </c>
      <c r="L116">
        <v>0.63547331634589799</v>
      </c>
      <c r="M116">
        <v>4.1901190714892303E-2</v>
      </c>
      <c r="N116">
        <v>0.15947445807253499</v>
      </c>
      <c r="O116">
        <v>68133.299072263297</v>
      </c>
      <c r="P116" s="1">
        <v>0.19055833687262999</v>
      </c>
      <c r="Q116">
        <v>0.14870520155386499</v>
      </c>
      <c r="R116">
        <v>0.66073646157350496</v>
      </c>
      <c r="S116">
        <v>17.448399470033198</v>
      </c>
      <c r="T116">
        <v>91049.032283248307</v>
      </c>
      <c r="U116" s="1">
        <v>120.963853315002</v>
      </c>
      <c r="V116">
        <v>285183.37137419701</v>
      </c>
      <c r="W116" s="1">
        <v>0.72720097702286102</v>
      </c>
      <c r="X116">
        <v>0.21271056168619801</v>
      </c>
      <c r="Y116">
        <v>6.0088461290940601E-2</v>
      </c>
      <c r="Z116">
        <v>0.27279902297713898</v>
      </c>
      <c r="AA116">
        <v>285.18337137419701</v>
      </c>
      <c r="AB116">
        <v>8339.8944235294603</v>
      </c>
      <c r="AC116" s="1">
        <v>737.15676332294197</v>
      </c>
      <c r="AD116">
        <v>215801.48567713899</v>
      </c>
      <c r="AE116" s="1" t="e">
        <v>#N/A</v>
      </c>
      <c r="AF116">
        <v>43578.617923687998</v>
      </c>
      <c r="AG116" s="1">
        <v>71290.189691319494</v>
      </c>
      <c r="AH116" s="1">
        <v>51.963905595557897</v>
      </c>
      <c r="AI116">
        <v>25.962236944766499</v>
      </c>
      <c r="AJ116">
        <v>33.572696586853397</v>
      </c>
      <c r="AK116">
        <v>1.7216527279926199</v>
      </c>
      <c r="AL116">
        <v>1.06371126954553</v>
      </c>
      <c r="AM116">
        <v>1.4221677554051899</v>
      </c>
      <c r="AN116">
        <v>430.72032009505801</v>
      </c>
      <c r="AO116" s="1">
        <v>0.98304872353683903</v>
      </c>
      <c r="AP116">
        <v>2075.37457187155</v>
      </c>
      <c r="AQ116" s="1">
        <v>2756.0886473222999</v>
      </c>
      <c r="AR116" s="1">
        <v>9228.3860882717199</v>
      </c>
      <c r="AS116" s="1">
        <v>1046.1379148083299</v>
      </c>
      <c r="AT116">
        <v>476.89782918303001</v>
      </c>
      <c r="AU116">
        <v>15582.8850514569</v>
      </c>
      <c r="AV116" s="1">
        <v>6279.1118809477302</v>
      </c>
      <c r="AW116" s="1">
        <v>0.38837494890587299</v>
      </c>
      <c r="AX116">
        <v>7859.2406366663699</v>
      </c>
      <c r="AY116" s="1">
        <v>0.46518121277492502</v>
      </c>
      <c r="AZ116">
        <v>1227.2070236802101</v>
      </c>
      <c r="BA116">
        <v>7.1529921379855504E-2</v>
      </c>
      <c r="BB116">
        <v>1230.9047549231</v>
      </c>
      <c r="BC116" s="1">
        <v>7.4913916936654903E-2</v>
      </c>
      <c r="BD116">
        <v>16596.4642962174</v>
      </c>
      <c r="BE116" s="1">
        <v>0.56172114808804197</v>
      </c>
      <c r="BF116">
        <v>0.23323183827712499</v>
      </c>
      <c r="BG116">
        <v>0.149783792914399</v>
      </c>
      <c r="BH116">
        <v>3.6902334169465298E-2</v>
      </c>
      <c r="BI116">
        <v>1.83608865509686E-2</v>
      </c>
    </row>
    <row r="117" spans="1:61" x14ac:dyDescent="0.25">
      <c r="A117" t="s">
        <v>1663</v>
      </c>
      <c r="B117" t="s">
        <v>1044</v>
      </c>
      <c r="C117">
        <v>10.3</v>
      </c>
      <c r="D117">
        <v>331.13456515440402</v>
      </c>
      <c r="E117">
        <v>2925.3418682000001</v>
      </c>
      <c r="F117">
        <v>6.0764869911413702E-3</v>
      </c>
      <c r="G117">
        <v>0.386388693174256</v>
      </c>
      <c r="H117">
        <v>2.2378001632374399E-3</v>
      </c>
      <c r="I117">
        <v>0.14190790337230699</v>
      </c>
      <c r="J117">
        <v>0.33035438734249001</v>
      </c>
      <c r="K117">
        <v>0.14501171481255001</v>
      </c>
      <c r="L117">
        <v>0.99687435598907803</v>
      </c>
      <c r="M117">
        <v>6.0131019720833102E-2</v>
      </c>
      <c r="N117">
        <v>0.212364679353404</v>
      </c>
      <c r="O117">
        <v>67684.114250927596</v>
      </c>
      <c r="P117" s="1">
        <v>0.246455618842227</v>
      </c>
      <c r="Q117">
        <v>0.18135911139545899</v>
      </c>
      <c r="R117">
        <v>0.57218526976231399</v>
      </c>
      <c r="S117">
        <v>40.491236735450101</v>
      </c>
      <c r="T117">
        <v>96741.495747922396</v>
      </c>
      <c r="U117" s="1">
        <v>95.260128960352006</v>
      </c>
      <c r="V117">
        <v>176485.729279113</v>
      </c>
      <c r="W117" s="1">
        <v>0.69241991455697605</v>
      </c>
      <c r="X117">
        <v>0.23835740069522199</v>
      </c>
      <c r="Y117">
        <v>6.9222684747801994E-2</v>
      </c>
      <c r="Z117">
        <v>0.30758008544302401</v>
      </c>
      <c r="AA117">
        <v>176.485729279113</v>
      </c>
      <c r="AB117">
        <v>6059.44325437321</v>
      </c>
      <c r="AC117" s="1">
        <v>627.59924214590296</v>
      </c>
      <c r="AD117">
        <v>85500.573988630305</v>
      </c>
      <c r="AE117" s="1" t="e">
        <v>#N/A</v>
      </c>
      <c r="AF117">
        <v>33784.406928439799</v>
      </c>
      <c r="AG117" s="1">
        <v>47661.258771885798</v>
      </c>
      <c r="AH117" s="1">
        <v>55.3540880933108</v>
      </c>
      <c r="AI117">
        <v>30.053270820702998</v>
      </c>
      <c r="AJ117">
        <v>37.513649881405897</v>
      </c>
      <c r="AK117">
        <v>2.1790243468064299</v>
      </c>
      <c r="AL117">
        <v>1.42232050873737</v>
      </c>
      <c r="AM117">
        <v>1.77803745514305</v>
      </c>
      <c r="AN117">
        <v>0.53621373865789701</v>
      </c>
      <c r="AO117" s="1">
        <v>1.20368873582511</v>
      </c>
      <c r="AP117">
        <v>2936.6309038560098</v>
      </c>
      <c r="AQ117" s="1">
        <v>4105.5003217076701</v>
      </c>
      <c r="AR117" s="1">
        <v>10572.4147003818</v>
      </c>
      <c r="AS117" s="1">
        <v>1484.2915674918099</v>
      </c>
      <c r="AT117">
        <v>703.83196503692602</v>
      </c>
      <c r="AU117">
        <v>19802.6694584742</v>
      </c>
      <c r="AV117" s="1">
        <v>11136.113594092099</v>
      </c>
      <c r="AW117" s="1">
        <v>0.55011760947654498</v>
      </c>
      <c r="AX117">
        <v>5154.3174924260502</v>
      </c>
      <c r="AY117" s="1">
        <v>0.243656287799181</v>
      </c>
      <c r="AZ117">
        <v>1119.73956598216</v>
      </c>
      <c r="BA117">
        <v>5.4113617210539103E-2</v>
      </c>
      <c r="BB117">
        <v>3129.40032379374</v>
      </c>
      <c r="BC117" s="1">
        <v>0.15211248554885401</v>
      </c>
      <c r="BD117">
        <v>20539.570976294101</v>
      </c>
      <c r="BE117" s="1">
        <v>0.55238197235199105</v>
      </c>
      <c r="BF117">
        <v>0.21516760631825399</v>
      </c>
      <c r="BG117">
        <v>0.18311933158680499</v>
      </c>
      <c r="BH117">
        <v>3.04981704215543E-2</v>
      </c>
      <c r="BI117">
        <v>1.8832919321395501E-2</v>
      </c>
    </row>
    <row r="118" spans="1:61" x14ac:dyDescent="0.25">
      <c r="A118" t="s">
        <v>1667</v>
      </c>
      <c r="B118" t="s">
        <v>1048</v>
      </c>
      <c r="C118">
        <v>29.5</v>
      </c>
      <c r="D118">
        <v>249.81009325986199</v>
      </c>
      <c r="E118">
        <v>6179.0295305</v>
      </c>
      <c r="F118">
        <v>4.12675766014007E-2</v>
      </c>
      <c r="G118">
        <v>0.16628682144128801</v>
      </c>
      <c r="H118">
        <v>1.69205966575878E-3</v>
      </c>
      <c r="I118">
        <v>0.11605166170539</v>
      </c>
      <c r="J118">
        <v>0.58685903120981298</v>
      </c>
      <c r="K118">
        <v>8.8178944289696207E-2</v>
      </c>
      <c r="L118">
        <v>0.68662001398498296</v>
      </c>
      <c r="M118">
        <v>8.4090784698033202E-2</v>
      </c>
      <c r="N118">
        <v>0.187837439840945</v>
      </c>
      <c r="O118">
        <v>71490.081822568507</v>
      </c>
      <c r="P118" s="1">
        <v>0.21974442251476101</v>
      </c>
      <c r="Q118">
        <v>0.152486677990399</v>
      </c>
      <c r="R118">
        <v>0.62776889949484005</v>
      </c>
      <c r="S118">
        <v>57.659642239483603</v>
      </c>
      <c r="T118">
        <v>106164.494318178</v>
      </c>
      <c r="U118" s="1">
        <v>143.71248344292499</v>
      </c>
      <c r="V118">
        <v>267502.071691224</v>
      </c>
      <c r="W118" s="1">
        <v>0.74907849631131596</v>
      </c>
      <c r="X118">
        <v>0.20482148584347701</v>
      </c>
      <c r="Y118">
        <v>4.6100017845207099E-2</v>
      </c>
      <c r="Z118">
        <v>0.25092150368868399</v>
      </c>
      <c r="AA118">
        <v>267.50207169122399</v>
      </c>
      <c r="AB118">
        <v>8511.8264349424608</v>
      </c>
      <c r="AC118" s="1">
        <v>825.95096605518597</v>
      </c>
      <c r="AD118">
        <v>183322.457538574</v>
      </c>
      <c r="AE118" s="1" t="e">
        <v>#N/A</v>
      </c>
      <c r="AF118">
        <v>43760.551496350898</v>
      </c>
      <c r="AG118" s="1">
        <v>67907.305110898393</v>
      </c>
      <c r="AH118" s="1">
        <v>63.286061536256398</v>
      </c>
      <c r="AI118">
        <v>27.4282823611304</v>
      </c>
      <c r="AJ118">
        <v>39.004020802926497</v>
      </c>
      <c r="AK118">
        <v>1.8991583590310901</v>
      </c>
      <c r="AL118">
        <v>1.17622922382618</v>
      </c>
      <c r="AM118">
        <v>1.5325282991315401</v>
      </c>
      <c r="AN118">
        <v>171.25444647525001</v>
      </c>
      <c r="AO118" s="1">
        <v>0.95115811866175703</v>
      </c>
      <c r="AP118">
        <v>1905.7602817520601</v>
      </c>
      <c r="AQ118" s="1">
        <v>2825.4324304203901</v>
      </c>
      <c r="AR118" s="1">
        <v>9593.7119846072492</v>
      </c>
      <c r="AS118" s="1">
        <v>1215.5146887430799</v>
      </c>
      <c r="AT118">
        <v>586.42467399031602</v>
      </c>
      <c r="AU118">
        <v>16126.8440595131</v>
      </c>
      <c r="AV118" s="1">
        <v>6449.9164654361002</v>
      </c>
      <c r="AW118" s="1">
        <v>0.386053217141131</v>
      </c>
      <c r="AX118">
        <v>7702.0003318686504</v>
      </c>
      <c r="AY118" s="1">
        <v>0.45009417053065898</v>
      </c>
      <c r="AZ118">
        <v>1342.0728815749701</v>
      </c>
      <c r="BA118">
        <v>8.0549571769250206E-2</v>
      </c>
      <c r="BB118">
        <v>1400.7051817675199</v>
      </c>
      <c r="BC118" s="1">
        <v>8.3303040549753404E-2</v>
      </c>
      <c r="BD118">
        <v>16894.6948606472</v>
      </c>
      <c r="BE118" s="1">
        <v>0.57178015177290897</v>
      </c>
      <c r="BF118">
        <v>0.23172859374302099</v>
      </c>
      <c r="BG118">
        <v>0.14772056500195399</v>
      </c>
      <c r="BH118">
        <v>3.6284792388047098E-2</v>
      </c>
      <c r="BI118">
        <v>1.24858970940693E-2</v>
      </c>
    </row>
    <row r="119" spans="1:61" x14ac:dyDescent="0.25">
      <c r="A119" t="s">
        <v>1678</v>
      </c>
      <c r="B119" t="s">
        <v>1059</v>
      </c>
      <c r="C119">
        <v>41.25</v>
      </c>
      <c r="D119">
        <v>64.303314149722695</v>
      </c>
      <c r="E119">
        <v>2296.89449595</v>
      </c>
      <c r="F119">
        <v>1.2624446347032499E-2</v>
      </c>
      <c r="G119">
        <v>5.0034846250834999E-2</v>
      </c>
      <c r="H119" t="e">
        <v>#N/A</v>
      </c>
      <c r="I119">
        <v>8.5143106514067493E-2</v>
      </c>
      <c r="J119">
        <v>0.77909961461627597</v>
      </c>
      <c r="K119">
        <v>7.6179999868495996E-2</v>
      </c>
      <c r="L119">
        <v>0.84407717571653895</v>
      </c>
      <c r="M119">
        <v>3.8013337238334E-2</v>
      </c>
      <c r="N119">
        <v>0.18495968524791301</v>
      </c>
      <c r="O119">
        <v>67218.884347456406</v>
      </c>
      <c r="P119" s="1">
        <v>0.218986035711217</v>
      </c>
      <c r="Q119">
        <v>0.13400726477349501</v>
      </c>
      <c r="R119">
        <v>0.647006699515288</v>
      </c>
      <c r="S119">
        <v>21.517667490909201</v>
      </c>
      <c r="T119">
        <v>96079.417541407907</v>
      </c>
      <c r="U119" s="1">
        <v>127.814917201954</v>
      </c>
      <c r="V119">
        <v>233035.86339894799</v>
      </c>
      <c r="W119" s="1">
        <v>0.72950779195909499</v>
      </c>
      <c r="X119">
        <v>0.19558143513491799</v>
      </c>
      <c r="Y119">
        <v>7.4910772905986703E-2</v>
      </c>
      <c r="Z119">
        <v>0.27049220804090501</v>
      </c>
      <c r="AA119">
        <v>233.03586339894801</v>
      </c>
      <c r="AB119">
        <v>6343.2769226842001</v>
      </c>
      <c r="AC119" s="1">
        <v>635.66658093110004</v>
      </c>
      <c r="AD119" s="1">
        <v>162169.53747323301</v>
      </c>
      <c r="AE119" s="1" t="e">
        <v>#N/A</v>
      </c>
      <c r="AF119">
        <v>41019.205906630101</v>
      </c>
      <c r="AG119" s="1">
        <v>63042.276538579099</v>
      </c>
      <c r="AH119" s="1">
        <v>47.569679926706897</v>
      </c>
      <c r="AI119">
        <v>24.331534263389599</v>
      </c>
      <c r="AJ119">
        <v>28.915566822685001</v>
      </c>
      <c r="AK119">
        <v>1.6893606916074799</v>
      </c>
      <c r="AL119">
        <v>0.93812184510112695</v>
      </c>
      <c r="AM119">
        <v>1.3086945246883399</v>
      </c>
      <c r="AN119">
        <v>827.78255024448003</v>
      </c>
      <c r="AO119" s="1">
        <v>0.97177810300323497</v>
      </c>
      <c r="AP119">
        <v>1976.17658081532</v>
      </c>
      <c r="AQ119" s="1">
        <v>2733.8544064919402</v>
      </c>
      <c r="AR119" s="1">
        <v>9274.5677548803305</v>
      </c>
      <c r="AS119" s="1">
        <v>1152.37774141003</v>
      </c>
      <c r="AT119" s="1">
        <v>511.29964940521398</v>
      </c>
      <c r="AU119">
        <v>15648.276133002801</v>
      </c>
      <c r="AV119" s="1">
        <v>7888.5654687039796</v>
      </c>
      <c r="AW119" s="1">
        <v>0.47748982674135898</v>
      </c>
      <c r="AX119">
        <v>6257.0538895293203</v>
      </c>
      <c r="AY119" s="1">
        <v>0.37501125483377601</v>
      </c>
      <c r="AZ119">
        <v>1087.8750746743499</v>
      </c>
      <c r="BA119" s="1">
        <v>6.4397250811212794E-2</v>
      </c>
      <c r="BB119">
        <v>1375.57239951421</v>
      </c>
      <c r="BC119" s="1">
        <v>8.3101667618735595E-2</v>
      </c>
      <c r="BD119">
        <v>16609.066832421799</v>
      </c>
      <c r="BE119" s="1">
        <v>0.54286070750662896</v>
      </c>
      <c r="BF119">
        <v>0.243534911558315</v>
      </c>
      <c r="BG119">
        <v>0.162954033004789</v>
      </c>
      <c r="BH119">
        <v>3.5921773914531198E-2</v>
      </c>
      <c r="BI119">
        <v>1.47285740157357E-2</v>
      </c>
    </row>
    <row r="120" spans="1:61" x14ac:dyDescent="0.25">
      <c r="A120" t="s">
        <v>1683</v>
      </c>
      <c r="B120" t="s">
        <v>1064</v>
      </c>
      <c r="C120">
        <v>50.65</v>
      </c>
      <c r="D120">
        <v>43.853952225984102</v>
      </c>
      <c r="E120">
        <v>1796.8540888499999</v>
      </c>
      <c r="F120">
        <v>9.1502877664990795E-3</v>
      </c>
      <c r="G120">
        <v>3.7006551955816501E-2</v>
      </c>
      <c r="H120" t="e">
        <v>#N/A</v>
      </c>
      <c r="I120">
        <v>0.114483147718221</v>
      </c>
      <c r="J120">
        <v>0.77098692460347795</v>
      </c>
      <c r="K120">
        <v>7.1327541713926995E-2</v>
      </c>
      <c r="L120">
        <v>0.70038453540719003</v>
      </c>
      <c r="M120">
        <v>4.9722695307817998E-2</v>
      </c>
      <c r="N120">
        <v>0.157298753816459</v>
      </c>
      <c r="O120">
        <v>64867.747204815802</v>
      </c>
      <c r="P120" s="1">
        <v>0.20905838964649701</v>
      </c>
      <c r="Q120">
        <v>0.13607487817611699</v>
      </c>
      <c r="R120">
        <v>0.654866732177385</v>
      </c>
      <c r="S120">
        <v>16.750978950025701</v>
      </c>
      <c r="T120">
        <v>85636.706568756999</v>
      </c>
      <c r="U120" s="1">
        <v>117.919379618655</v>
      </c>
      <c r="V120">
        <v>261965.76810043599</v>
      </c>
      <c r="W120" s="1">
        <v>0.73343291645574005</v>
      </c>
      <c r="X120">
        <v>0.19888079558452701</v>
      </c>
      <c r="Y120">
        <v>6.7686287959732902E-2</v>
      </c>
      <c r="Z120">
        <v>0.26656708354426001</v>
      </c>
      <c r="AA120">
        <v>261.96576810043598</v>
      </c>
      <c r="AB120">
        <v>7208.4181628179304</v>
      </c>
      <c r="AC120" s="1">
        <v>693.17398292320399</v>
      </c>
      <c r="AD120">
        <v>190483.84153694901</v>
      </c>
      <c r="AE120" s="1" t="e">
        <v>#N/A</v>
      </c>
      <c r="AF120">
        <v>42184.092515465702</v>
      </c>
      <c r="AG120" s="1">
        <v>69500.496359357407</v>
      </c>
      <c r="AH120" s="1">
        <v>45.021652885174902</v>
      </c>
      <c r="AI120">
        <v>25.2237586765836</v>
      </c>
      <c r="AJ120">
        <v>30.387909485919</v>
      </c>
      <c r="AK120">
        <v>1.6500919949077499</v>
      </c>
      <c r="AL120">
        <v>0.94384225519961895</v>
      </c>
      <c r="AM120">
        <v>1.39745848957325</v>
      </c>
      <c r="AN120">
        <v>506.500243479689</v>
      </c>
      <c r="AO120" s="1">
        <v>0.91878874831451995</v>
      </c>
      <c r="AP120">
        <v>1906.66743129525</v>
      </c>
      <c r="AQ120" s="1">
        <v>2799.3890420558801</v>
      </c>
      <c r="AR120" s="1">
        <v>8768.2263341613107</v>
      </c>
      <c r="AS120" s="1">
        <v>966.408361299592</v>
      </c>
      <c r="AT120">
        <v>433.562032295341</v>
      </c>
      <c r="AU120">
        <v>14874.2532011074</v>
      </c>
      <c r="AV120" s="1">
        <v>6592.8393945089401</v>
      </c>
      <c r="AW120" s="1">
        <v>0.41846455470184801</v>
      </c>
      <c r="AX120">
        <v>6903.7388845411997</v>
      </c>
      <c r="AY120" s="1">
        <v>0.43049363736104201</v>
      </c>
      <c r="AZ120">
        <v>1132.3600027871501</v>
      </c>
      <c r="BA120">
        <v>6.8495246509966107E-2</v>
      </c>
      <c r="BB120">
        <v>1298.44339415486</v>
      </c>
      <c r="BC120" s="1">
        <v>8.25465614440824E-2</v>
      </c>
      <c r="BD120">
        <v>15927.381675992199</v>
      </c>
      <c r="BE120" s="1">
        <v>0.55503103796231901</v>
      </c>
      <c r="BF120">
        <v>0.237457434495775</v>
      </c>
      <c r="BG120">
        <v>0.14943268088492001</v>
      </c>
      <c r="BH120">
        <v>3.9070329838499701E-2</v>
      </c>
      <c r="BI120">
        <v>1.9008516818486001E-2</v>
      </c>
    </row>
    <row r="121" spans="1:61" x14ac:dyDescent="0.25">
      <c r="A121" t="s">
        <v>1684</v>
      </c>
      <c r="B121" t="s">
        <v>1065</v>
      </c>
      <c r="C121">
        <v>15.1</v>
      </c>
      <c r="D121">
        <v>196.14946081269099</v>
      </c>
      <c r="E121">
        <v>2040.8245741999999</v>
      </c>
      <c r="F121">
        <v>5.4205245200774198E-3</v>
      </c>
      <c r="G121">
        <v>0.174532633406629</v>
      </c>
      <c r="H121" t="e">
        <v>#N/A</v>
      </c>
      <c r="I121">
        <v>8.7499730612651094E-2</v>
      </c>
      <c r="J121">
        <v>0.62147845831336002</v>
      </c>
      <c r="K121">
        <v>0.13768754150537299</v>
      </c>
      <c r="L121">
        <v>0.99700107152793005</v>
      </c>
      <c r="M121">
        <v>3.0246190092322298E-2</v>
      </c>
      <c r="N121">
        <v>0.200593540813336</v>
      </c>
      <c r="O121">
        <v>62278.0535805412</v>
      </c>
      <c r="P121" s="1">
        <v>0.225370265992025</v>
      </c>
      <c r="Q121">
        <v>0.16659365830985401</v>
      </c>
      <c r="R121">
        <v>0.60803607569812101</v>
      </c>
      <c r="S121">
        <v>24.107841480822199</v>
      </c>
      <c r="T121">
        <v>88802.0322661885</v>
      </c>
      <c r="U121" s="1">
        <v>101.063240511944</v>
      </c>
      <c r="V121">
        <v>190133.14515389301</v>
      </c>
      <c r="W121" s="1">
        <v>0.67252791154741698</v>
      </c>
      <c r="X121">
        <v>0.24561242562801799</v>
      </c>
      <c r="Y121">
        <v>8.1859662824565305E-2</v>
      </c>
      <c r="Z121">
        <v>0.32747208845258302</v>
      </c>
      <c r="AA121">
        <v>190.133145153893</v>
      </c>
      <c r="AB121">
        <v>5711.6237952834799</v>
      </c>
      <c r="AC121" s="1">
        <v>567.97797353767305</v>
      </c>
      <c r="AD121">
        <v>109940.969660439</v>
      </c>
      <c r="AE121" s="1" t="e">
        <v>#N/A</v>
      </c>
      <c r="AF121">
        <v>34590.459284191202</v>
      </c>
      <c r="AG121" s="1">
        <v>51555.5240929551</v>
      </c>
      <c r="AH121" s="1">
        <v>48.8565197379585</v>
      </c>
      <c r="AI121">
        <v>26.423701191663799</v>
      </c>
      <c r="AJ121">
        <v>32.150542293305797</v>
      </c>
      <c r="AK121">
        <v>2.74280015476036</v>
      </c>
      <c r="AL121">
        <v>1.7801668969947899</v>
      </c>
      <c r="AM121">
        <v>2.2443717287190599</v>
      </c>
      <c r="AN121">
        <v>0.90963844882537803</v>
      </c>
      <c r="AO121" s="1">
        <v>0.983412167640622</v>
      </c>
      <c r="AP121">
        <v>2750.0183543213202</v>
      </c>
      <c r="AQ121" s="1">
        <v>3846.2984546709699</v>
      </c>
      <c r="AR121" s="1">
        <v>10096.700261989599</v>
      </c>
      <c r="AS121" s="1">
        <v>1202.6391712095599</v>
      </c>
      <c r="AT121">
        <v>467.43224824894401</v>
      </c>
      <c r="AU121">
        <v>18363.088490440401</v>
      </c>
      <c r="AV121" s="1">
        <v>10463.762198390299</v>
      </c>
      <c r="AW121" s="1">
        <v>0.56178013219454803</v>
      </c>
      <c r="AX121">
        <v>4797.5612477491704</v>
      </c>
      <c r="AY121" s="1">
        <v>0.249683100078161</v>
      </c>
      <c r="AZ121">
        <v>965.59626191191501</v>
      </c>
      <c r="BA121">
        <v>4.9580573262507401E-2</v>
      </c>
      <c r="BB121">
        <v>2625.4971608508399</v>
      </c>
      <c r="BC121" s="1">
        <v>0.13895619449174501</v>
      </c>
      <c r="BD121">
        <v>18852.416868902201</v>
      </c>
      <c r="BE121" s="1">
        <v>0.54411968201901495</v>
      </c>
      <c r="BF121">
        <v>0.239338766630462</v>
      </c>
      <c r="BG121">
        <v>0.159650953665738</v>
      </c>
      <c r="BH121">
        <v>3.23358777263471E-2</v>
      </c>
      <c r="BI121">
        <v>2.4554719958438699E-2</v>
      </c>
    </row>
    <row r="122" spans="1:61" x14ac:dyDescent="0.25">
      <c r="A122" t="s">
        <v>1686</v>
      </c>
      <c r="B122" t="s">
        <v>1067</v>
      </c>
      <c r="C122">
        <v>26.7</v>
      </c>
      <c r="D122">
        <v>226.008486465874</v>
      </c>
      <c r="E122">
        <v>5025.3468569500001</v>
      </c>
      <c r="F122">
        <v>5.79759866991197E-2</v>
      </c>
      <c r="G122">
        <v>0.27825644616017198</v>
      </c>
      <c r="H122">
        <v>1.69573003009541E-3</v>
      </c>
      <c r="I122">
        <v>9.9815441995108903E-2</v>
      </c>
      <c r="J122">
        <v>0.47320419644080902</v>
      </c>
      <c r="K122">
        <v>8.9318307580620704E-2</v>
      </c>
      <c r="L122">
        <v>0.74464310854864901</v>
      </c>
      <c r="M122">
        <v>8.7907326747670905E-2</v>
      </c>
      <c r="N122">
        <v>0.18399073781832101</v>
      </c>
      <c r="O122">
        <v>70895.253493211698</v>
      </c>
      <c r="P122" s="1">
        <v>0.24523660868208999</v>
      </c>
      <c r="Q122">
        <v>0.14674888420986901</v>
      </c>
      <c r="R122">
        <v>0.60801450710803995</v>
      </c>
      <c r="S122">
        <v>41.874720416496601</v>
      </c>
      <c r="T122">
        <v>105317.296901425</v>
      </c>
      <c r="U122" s="1">
        <v>142.59472108870801</v>
      </c>
      <c r="V122">
        <v>288128.36574604001</v>
      </c>
      <c r="W122" s="1">
        <v>0.77210649404345699</v>
      </c>
      <c r="X122">
        <v>0.18513510658073801</v>
      </c>
      <c r="Y122">
        <v>4.2758399375805799E-2</v>
      </c>
      <c r="Z122">
        <v>0.22789350595654301</v>
      </c>
      <c r="AA122">
        <v>288.12836574604</v>
      </c>
      <c r="AB122">
        <v>9382.3698129000804</v>
      </c>
      <c r="AC122" s="1">
        <v>962.53242088362504</v>
      </c>
      <c r="AD122">
        <v>186973.53984062199</v>
      </c>
      <c r="AE122" s="1" t="e">
        <v>#N/A</v>
      </c>
      <c r="AF122">
        <v>44114.780185704498</v>
      </c>
      <c r="AG122" s="1">
        <v>67256.268339224902</v>
      </c>
      <c r="AH122" s="1">
        <v>62.281829114027403</v>
      </c>
      <c r="AI122">
        <v>28.968818511810898</v>
      </c>
      <c r="AJ122">
        <v>37.711024099163403</v>
      </c>
      <c r="AK122">
        <v>1.6144814635570599</v>
      </c>
      <c r="AL122">
        <v>1.0174504740424299</v>
      </c>
      <c r="AM122">
        <v>1.37489595099013</v>
      </c>
      <c r="AN122">
        <v>134.42632025802101</v>
      </c>
      <c r="AO122" s="1">
        <v>1.01643235805479</v>
      </c>
      <c r="AP122">
        <v>2108.4393126708001</v>
      </c>
      <c r="AQ122" s="1">
        <v>2949.8079324611799</v>
      </c>
      <c r="AR122" s="1">
        <v>9545.15426585155</v>
      </c>
      <c r="AS122" s="1">
        <v>1286.86018091593</v>
      </c>
      <c r="AT122">
        <v>470.66310591653797</v>
      </c>
      <c r="AU122">
        <v>16360.924797816</v>
      </c>
      <c r="AV122" s="1">
        <v>6162.8827902471803</v>
      </c>
      <c r="AW122" s="1">
        <v>0.36125369452591</v>
      </c>
      <c r="AX122">
        <v>8261.7750356949491</v>
      </c>
      <c r="AY122" s="1">
        <v>0.46970663582720901</v>
      </c>
      <c r="AZ122">
        <v>1401.73801745163</v>
      </c>
      <c r="BA122">
        <v>8.2266809901867299E-2</v>
      </c>
      <c r="BB122">
        <v>1494.5964633629001</v>
      </c>
      <c r="BC122" s="1">
        <v>8.6772859741662794E-2</v>
      </c>
      <c r="BD122">
        <v>17320.9923067567</v>
      </c>
      <c r="BE122" s="1">
        <v>0.57226685654315701</v>
      </c>
      <c r="BF122">
        <v>0.22715652054871799</v>
      </c>
      <c r="BG122">
        <v>0.150897840112347</v>
      </c>
      <c r="BH122">
        <v>3.3683005365671197E-2</v>
      </c>
      <c r="BI122">
        <v>1.5995777430106099E-2</v>
      </c>
    </row>
    <row r="123" spans="1:61" x14ac:dyDescent="0.25">
      <c r="A123" t="s">
        <v>1687</v>
      </c>
      <c r="B123" t="s">
        <v>1069</v>
      </c>
      <c r="C123">
        <v>19.5</v>
      </c>
      <c r="D123">
        <v>158.29573739983999</v>
      </c>
      <c r="E123">
        <v>2135.9788340499999</v>
      </c>
      <c r="F123">
        <v>8.6405288556727095E-3</v>
      </c>
      <c r="G123">
        <v>0.161378774484216</v>
      </c>
      <c r="H123" t="e">
        <v>#N/A</v>
      </c>
      <c r="I123">
        <v>7.9667334681935306E-2</v>
      </c>
      <c r="J123">
        <v>0.62127168840424696</v>
      </c>
      <c r="K123">
        <v>0.13005606517870599</v>
      </c>
      <c r="L123">
        <v>0.98893088049699696</v>
      </c>
      <c r="M123">
        <v>2.8721197296651398E-2</v>
      </c>
      <c r="N123">
        <v>0.19715016683245701</v>
      </c>
      <c r="O123">
        <v>62608.311321229099</v>
      </c>
      <c r="P123" s="1">
        <v>0.231757444021717</v>
      </c>
      <c r="Q123">
        <v>0.16892099430334301</v>
      </c>
      <c r="R123">
        <v>0.599321561674939</v>
      </c>
      <c r="S123">
        <v>22.8738560285211</v>
      </c>
      <c r="T123">
        <v>94133.237965931505</v>
      </c>
      <c r="U123" s="1">
        <v>112.294713183471</v>
      </c>
      <c r="V123">
        <v>193736.82028270201</v>
      </c>
      <c r="W123" s="1">
        <v>0.69030966354553502</v>
      </c>
      <c r="X123">
        <v>0.219135744854522</v>
      </c>
      <c r="Y123">
        <v>9.0554591599942294E-2</v>
      </c>
      <c r="Z123">
        <v>0.30969033645446498</v>
      </c>
      <c r="AA123">
        <v>193.73682028270201</v>
      </c>
      <c r="AB123">
        <v>5449.4482878043</v>
      </c>
      <c r="AC123" s="1">
        <v>584.85042622419405</v>
      </c>
      <c r="AD123">
        <v>115510.526895838</v>
      </c>
      <c r="AE123" s="1" t="e">
        <v>#N/A</v>
      </c>
      <c r="AF123">
        <v>35505.889391603203</v>
      </c>
      <c r="AG123" s="1">
        <v>53650.097616455903</v>
      </c>
      <c r="AH123" s="1">
        <v>45.0637474786352</v>
      </c>
      <c r="AI123">
        <v>25.790689360127502</v>
      </c>
      <c r="AJ123">
        <v>30.002721670855902</v>
      </c>
      <c r="AK123">
        <v>2.5748793158063501</v>
      </c>
      <c r="AL123">
        <v>1.7391823968603</v>
      </c>
      <c r="AM123">
        <v>2.1325603291015098</v>
      </c>
      <c r="AN123">
        <v>146.64469727262701</v>
      </c>
      <c r="AO123">
        <v>0.93525038426755502</v>
      </c>
      <c r="AP123">
        <v>2314.3268363418101</v>
      </c>
      <c r="AQ123" s="1">
        <v>3703.7389378057901</v>
      </c>
      <c r="AR123" s="1">
        <v>9961.0394212838692</v>
      </c>
      <c r="AS123" s="1">
        <v>1208.5264515966501</v>
      </c>
      <c r="AT123">
        <v>503.66088551550598</v>
      </c>
      <c r="AU123">
        <v>17691.292532543601</v>
      </c>
      <c r="AV123" s="1">
        <v>10054.3409677496</v>
      </c>
      <c r="AW123" s="1">
        <v>0.55475209442316098</v>
      </c>
      <c r="AX123">
        <v>4779.70059484173</v>
      </c>
      <c r="AY123" s="1">
        <v>0.26264050497270902</v>
      </c>
      <c r="AZ123">
        <v>881.44163543209095</v>
      </c>
      <c r="BA123">
        <v>4.8090507491456498E-2</v>
      </c>
      <c r="BB123">
        <v>2475.6468262328599</v>
      </c>
      <c r="BC123" s="1">
        <v>0.13451689313547099</v>
      </c>
      <c r="BD123">
        <v>18191.130024256301</v>
      </c>
      <c r="BE123" s="1">
        <v>0.54987201984613199</v>
      </c>
      <c r="BF123">
        <v>0.24078076150517799</v>
      </c>
      <c r="BG123">
        <v>0.160642841516035</v>
      </c>
      <c r="BH123">
        <v>3.2925166552121701E-2</v>
      </c>
      <c r="BI123">
        <v>1.5779210580533699E-2</v>
      </c>
    </row>
    <row r="124" spans="1:61" x14ac:dyDescent="0.25">
      <c r="A124" t="s">
        <v>1688</v>
      </c>
      <c r="B124" t="s">
        <v>1070</v>
      </c>
      <c r="C124">
        <v>10.85</v>
      </c>
      <c r="D124">
        <v>214.729306072691</v>
      </c>
      <c r="E124">
        <v>2015.44492515</v>
      </c>
      <c r="F124">
        <v>3.2718482788184199E-2</v>
      </c>
      <c r="G124">
        <v>0.113484459653086</v>
      </c>
      <c r="H124" t="e">
        <v>#N/A</v>
      </c>
      <c r="I124">
        <v>8.7446559798179196E-2</v>
      </c>
      <c r="J124">
        <v>0.68813930471877005</v>
      </c>
      <c r="K124">
        <v>8.0477728433930695E-2</v>
      </c>
      <c r="L124">
        <v>0.76127476517652104</v>
      </c>
      <c r="M124">
        <v>4.1047263019203799E-2</v>
      </c>
      <c r="N124">
        <v>0.17375633447813099</v>
      </c>
      <c r="O124">
        <v>68616.252981666505</v>
      </c>
      <c r="P124" s="1">
        <v>0.177511307953301</v>
      </c>
      <c r="Q124">
        <v>0.127352388050543</v>
      </c>
      <c r="R124">
        <v>0.695136303996156</v>
      </c>
      <c r="S124">
        <v>23.171117668164701</v>
      </c>
      <c r="T124">
        <v>96582.074810050399</v>
      </c>
      <c r="U124" s="1">
        <v>112.20122529422601</v>
      </c>
      <c r="V124">
        <v>272499.18911037699</v>
      </c>
      <c r="W124" s="1">
        <v>0.744025475971684</v>
      </c>
      <c r="X124">
        <v>0.21681138911787501</v>
      </c>
      <c r="Y124">
        <v>3.9163134910441197E-2</v>
      </c>
      <c r="Z124">
        <v>0.255974524028316</v>
      </c>
      <c r="AA124">
        <v>272.49918911037702</v>
      </c>
      <c r="AB124">
        <v>9412.4453182902707</v>
      </c>
      <c r="AC124" s="1">
        <v>909.538437456221</v>
      </c>
      <c r="AD124">
        <v>185730.182133361</v>
      </c>
      <c r="AE124" s="1" t="e">
        <v>#N/A</v>
      </c>
      <c r="AF124">
        <v>42530.509420262999</v>
      </c>
      <c r="AG124" s="1">
        <v>65215.093473329704</v>
      </c>
      <c r="AH124" s="1">
        <v>66.526710192229899</v>
      </c>
      <c r="AI124">
        <v>29.936137538687198</v>
      </c>
      <c r="AJ124">
        <v>42.251762211617503</v>
      </c>
      <c r="AK124">
        <v>1.55002511718845</v>
      </c>
      <c r="AL124">
        <v>0.92242257077101797</v>
      </c>
      <c r="AM124">
        <v>1.2368614859335301</v>
      </c>
      <c r="AN124">
        <v>86.997109577157204</v>
      </c>
      <c r="AO124" s="1">
        <v>1.03530237061881</v>
      </c>
      <c r="AP124">
        <v>2191.1404109300202</v>
      </c>
      <c r="AQ124" s="1">
        <v>2835.3807477893201</v>
      </c>
      <c r="AR124" s="1">
        <v>10018.065631338101</v>
      </c>
      <c r="AS124" s="1">
        <v>1292.3230687170201</v>
      </c>
      <c r="AT124">
        <v>577.24974246736701</v>
      </c>
      <c r="AU124">
        <v>16914.159601241801</v>
      </c>
      <c r="AV124" s="1">
        <v>6949.4458025557196</v>
      </c>
      <c r="AW124" s="1">
        <v>0.39285572748979197</v>
      </c>
      <c r="AX124">
        <v>8453.6081524262809</v>
      </c>
      <c r="AY124" s="1">
        <v>0.45945203123351103</v>
      </c>
      <c r="AZ124">
        <v>1181.36492043264</v>
      </c>
      <c r="BA124">
        <v>6.5246959957933601E-2</v>
      </c>
      <c r="BB124">
        <v>1491.46462260252</v>
      </c>
      <c r="BC124" s="1">
        <v>8.2445281316958094E-2</v>
      </c>
      <c r="BD124">
        <v>18075.8834980172</v>
      </c>
      <c r="BE124" s="1">
        <v>0.57065736440542703</v>
      </c>
      <c r="BF124">
        <v>0.23683515717152401</v>
      </c>
      <c r="BG124">
        <v>0.147353964100253</v>
      </c>
      <c r="BH124">
        <v>2.8396755619074E-2</v>
      </c>
      <c r="BI124">
        <v>1.6756758703721598E-2</v>
      </c>
    </row>
    <row r="125" spans="1:61" x14ac:dyDescent="0.25">
      <c r="A125" t="s">
        <v>1702</v>
      </c>
      <c r="B125" t="s">
        <v>1085</v>
      </c>
      <c r="C125">
        <v>20.45</v>
      </c>
      <c r="D125">
        <v>223.752499214556</v>
      </c>
      <c r="E125">
        <v>3594.9757261999998</v>
      </c>
      <c r="F125">
        <v>6.3927829529914298E-2</v>
      </c>
      <c r="G125">
        <v>3.8767238246304597E-2</v>
      </c>
      <c r="H125">
        <v>3.6445883184407801E-3</v>
      </c>
      <c r="I125">
        <v>5.35396909371951E-2</v>
      </c>
      <c r="J125">
        <v>0.79127179453415197</v>
      </c>
      <c r="K125">
        <v>5.1551386537381401E-2</v>
      </c>
      <c r="L125">
        <v>0.191461754951466</v>
      </c>
      <c r="M125">
        <v>3.4968888062500897E-2</v>
      </c>
      <c r="N125">
        <v>0.129727033267279</v>
      </c>
      <c r="O125">
        <v>77621.008773015696</v>
      </c>
      <c r="P125" s="1">
        <v>0.15514406423285301</v>
      </c>
      <c r="Q125">
        <v>0.14785178585761699</v>
      </c>
      <c r="R125">
        <v>0.69700414990953097</v>
      </c>
      <c r="S125">
        <v>30.930760275746799</v>
      </c>
      <c r="T125">
        <v>111834.977073899</v>
      </c>
      <c r="U125" s="1">
        <v>151.30378344783301</v>
      </c>
      <c r="V125">
        <v>395192.01023972698</v>
      </c>
      <c r="W125" s="1">
        <v>0.82718352906783799</v>
      </c>
      <c r="X125">
        <v>0.14530842313789599</v>
      </c>
      <c r="Y125">
        <v>2.7508047794266001E-2</v>
      </c>
      <c r="Z125">
        <v>0.17281647093216199</v>
      </c>
      <c r="AA125">
        <v>395.19201023972698</v>
      </c>
      <c r="AB125">
        <v>13128.1570153707</v>
      </c>
      <c r="AC125" s="1">
        <v>1231.85717158682</v>
      </c>
      <c r="AD125">
        <v>316059.37897740002</v>
      </c>
      <c r="AE125" s="1" t="e">
        <v>#N/A</v>
      </c>
      <c r="AF125">
        <v>63767.836419838197</v>
      </c>
      <c r="AG125" s="1">
        <v>130311.369140757</v>
      </c>
      <c r="AH125" s="1">
        <v>71.163443124617999</v>
      </c>
      <c r="AI125">
        <v>31.5051178121678</v>
      </c>
      <c r="AJ125">
        <v>40.232921372946599</v>
      </c>
      <c r="AK125">
        <v>2.1093821226404099</v>
      </c>
      <c r="AL125">
        <v>1.2556250760655501</v>
      </c>
      <c r="AM125">
        <v>1.57761761399446</v>
      </c>
      <c r="AN125">
        <v>144.618478703763</v>
      </c>
      <c r="AO125" s="1">
        <v>0.651614671269236</v>
      </c>
      <c r="AP125">
        <v>1985.53366994359</v>
      </c>
      <c r="AQ125" s="1">
        <v>2782.58703503788</v>
      </c>
      <c r="AR125" s="1">
        <v>9965.0560386028501</v>
      </c>
      <c r="AS125" s="1">
        <v>1298.5622740030401</v>
      </c>
      <c r="AT125">
        <v>540.11759477231499</v>
      </c>
      <c r="AU125">
        <v>16571.856612359701</v>
      </c>
      <c r="AV125" s="1">
        <v>3227.9949343940798</v>
      </c>
      <c r="AW125" s="1">
        <v>0.19093467192293601</v>
      </c>
      <c r="AX125">
        <v>11473.144677504501</v>
      </c>
      <c r="AY125" s="1">
        <v>0.66913529446775</v>
      </c>
      <c r="AZ125">
        <v>1778.47224715172</v>
      </c>
      <c r="BA125">
        <v>0.103423705224156</v>
      </c>
      <c r="BB125">
        <v>616.19936130625399</v>
      </c>
      <c r="BC125" s="1">
        <v>3.6506328409258701E-2</v>
      </c>
      <c r="BD125">
        <v>17095.8112203565</v>
      </c>
      <c r="BE125" s="1">
        <v>0.59650442706357198</v>
      </c>
      <c r="BF125">
        <v>0.233420016960772</v>
      </c>
      <c r="BG125">
        <v>0.1217290207906</v>
      </c>
      <c r="BH125">
        <v>3.1426365537578202E-2</v>
      </c>
      <c r="BI125">
        <v>1.6920169647477799E-2</v>
      </c>
    </row>
    <row r="126" spans="1:61" x14ac:dyDescent="0.25">
      <c r="A126" t="s">
        <v>1741</v>
      </c>
      <c r="B126" t="s">
        <v>1125</v>
      </c>
      <c r="C126">
        <v>6.6</v>
      </c>
      <c r="D126">
        <v>284.28781979568402</v>
      </c>
      <c r="E126">
        <v>1406.4255136500001</v>
      </c>
      <c r="F126">
        <v>2.1800089321580399E-2</v>
      </c>
      <c r="G126">
        <v>0.39716226934738902</v>
      </c>
      <c r="H126" t="e">
        <v>#N/A</v>
      </c>
      <c r="I126">
        <v>0.16283272045762201</v>
      </c>
      <c r="J126">
        <v>0.371686884326768</v>
      </c>
      <c r="K126">
        <v>9.0262857488559806E-2</v>
      </c>
      <c r="L126">
        <v>0.91935017442949696</v>
      </c>
      <c r="M126">
        <v>7.8966837492644701E-2</v>
      </c>
      <c r="N126">
        <v>0.19507495582114001</v>
      </c>
      <c r="O126">
        <v>69600.860023636502</v>
      </c>
      <c r="P126" s="1">
        <v>0.226312554009791</v>
      </c>
      <c r="Q126">
        <v>0.17910577679565101</v>
      </c>
      <c r="R126">
        <v>0.59458166919455802</v>
      </c>
      <c r="S126">
        <v>19.4110967654874</v>
      </c>
      <c r="T126">
        <v>96111.832315355205</v>
      </c>
      <c r="U126" s="1">
        <v>95.952259733996101</v>
      </c>
      <c r="V126">
        <v>241017.56560166899</v>
      </c>
      <c r="W126" s="1">
        <v>0.69761701616757199</v>
      </c>
      <c r="X126">
        <v>0.23957923225303901</v>
      </c>
      <c r="Y126">
        <v>6.2803751579388903E-2</v>
      </c>
      <c r="Z126">
        <v>0.30238298383242801</v>
      </c>
      <c r="AA126">
        <v>241.01756560166899</v>
      </c>
      <c r="AB126">
        <v>8683.4881986073106</v>
      </c>
      <c r="AC126" s="1">
        <v>769.36110871014603</v>
      </c>
      <c r="AD126">
        <v>141373.19153565299</v>
      </c>
      <c r="AE126" s="1" t="e">
        <v>#N/A</v>
      </c>
      <c r="AF126">
        <v>37510.640114465197</v>
      </c>
      <c r="AG126" s="1">
        <v>53843.646258416702</v>
      </c>
      <c r="AH126" s="1">
        <v>64.902078025652003</v>
      </c>
      <c r="AI126">
        <v>28.948824164046101</v>
      </c>
      <c r="AJ126">
        <v>41.430998342763502</v>
      </c>
      <c r="AK126">
        <v>1.70488005011847</v>
      </c>
      <c r="AL126">
        <v>0.9966967796524</v>
      </c>
      <c r="AM126">
        <v>1.33199874235269</v>
      </c>
      <c r="AN126">
        <v>0</v>
      </c>
      <c r="AO126" s="1">
        <v>1.0996827821359301</v>
      </c>
      <c r="AP126">
        <v>3639.4837069727801</v>
      </c>
      <c r="AQ126" s="1">
        <v>3704.8404141768801</v>
      </c>
      <c r="AR126" s="1">
        <v>10944.9406869412</v>
      </c>
      <c r="AS126" s="1">
        <v>1385.32100249204</v>
      </c>
      <c r="AT126">
        <v>583.72236036120603</v>
      </c>
      <c r="AU126">
        <v>20258.308170944099</v>
      </c>
      <c r="AV126" s="1">
        <v>9723.3961047596295</v>
      </c>
      <c r="AW126" s="1">
        <v>0.46404670528174802</v>
      </c>
      <c r="AX126">
        <v>7593.42701737688</v>
      </c>
      <c r="AY126" s="1">
        <v>0.353703652314387</v>
      </c>
      <c r="AZ126">
        <v>1345.6609520545401</v>
      </c>
      <c r="BA126">
        <v>6.1537943550428499E-2</v>
      </c>
      <c r="BB126">
        <v>2646.65838970602</v>
      </c>
      <c r="BC126" s="1">
        <v>0.12071169886810799</v>
      </c>
      <c r="BD126">
        <v>21309.1424638971</v>
      </c>
      <c r="BE126" s="1">
        <v>0.53819488030999896</v>
      </c>
      <c r="BF126">
        <v>0.203277877932342</v>
      </c>
      <c r="BG126">
        <v>0.20302489235264001</v>
      </c>
      <c r="BH126">
        <v>2.8220297326543499E-2</v>
      </c>
      <c r="BI126">
        <v>2.7282052078476199E-2</v>
      </c>
    </row>
    <row r="127" spans="1:61" x14ac:dyDescent="0.25">
      <c r="A127" t="s">
        <v>1744</v>
      </c>
      <c r="B127" t="s">
        <v>1128</v>
      </c>
      <c r="C127">
        <v>85.35</v>
      </c>
      <c r="D127">
        <v>23.866543963612099</v>
      </c>
      <c r="E127">
        <v>1753.5427397999999</v>
      </c>
      <c r="F127">
        <v>1.7626802550143601E-2</v>
      </c>
      <c r="G127">
        <v>1.77747082880437E-2</v>
      </c>
      <c r="H127">
        <v>5.0826209268234196E-3</v>
      </c>
      <c r="I127">
        <v>4.0233430881546101E-2</v>
      </c>
      <c r="J127">
        <v>0.88424879459524897</v>
      </c>
      <c r="K127">
        <v>4.7956125142089003E-2</v>
      </c>
      <c r="L127">
        <v>0.56213909955193897</v>
      </c>
      <c r="M127">
        <v>1.5404247750308299E-2</v>
      </c>
      <c r="N127">
        <v>0.15925537189514199</v>
      </c>
      <c r="O127">
        <v>64161.809110254697</v>
      </c>
      <c r="P127" s="1">
        <v>0.19666919666879501</v>
      </c>
      <c r="Q127">
        <v>0.16462389006189501</v>
      </c>
      <c r="R127">
        <v>0.63870691326930995</v>
      </c>
      <c r="S127">
        <v>14.975248243705501</v>
      </c>
      <c r="T127">
        <v>94589.585486438897</v>
      </c>
      <c r="U127" s="1">
        <v>136.04948195545199</v>
      </c>
      <c r="V127">
        <v>283584.39153682499</v>
      </c>
      <c r="W127" s="1">
        <v>0.80213120938113802</v>
      </c>
      <c r="X127">
        <v>0.130145771439511</v>
      </c>
      <c r="Y127">
        <v>6.7723019179351196E-2</v>
      </c>
      <c r="Z127">
        <v>0.19786879061886201</v>
      </c>
      <c r="AA127">
        <v>283.58439153682502</v>
      </c>
      <c r="AB127">
        <v>7178.12204647811</v>
      </c>
      <c r="AC127" s="1">
        <v>788.07590578465999</v>
      </c>
      <c r="AD127">
        <v>208345.491043541</v>
      </c>
      <c r="AE127" s="1" t="e">
        <v>#N/A</v>
      </c>
      <c r="AF127">
        <v>44683.6965413867</v>
      </c>
      <c r="AG127" s="1">
        <v>72538.087816874599</v>
      </c>
      <c r="AH127" s="1">
        <v>39.698078922594803</v>
      </c>
      <c r="AI127">
        <v>23.259630700719299</v>
      </c>
      <c r="AJ127">
        <v>27.1639722829485</v>
      </c>
      <c r="AK127">
        <v>1.8154106478460199</v>
      </c>
      <c r="AL127">
        <v>1.28582622302441</v>
      </c>
      <c r="AM127">
        <v>1.5810182534877999</v>
      </c>
      <c r="AN127">
        <v>1318.94650469928</v>
      </c>
      <c r="AO127" s="1">
        <v>1.1251565975701501</v>
      </c>
      <c r="AP127">
        <v>1877.31433730293</v>
      </c>
      <c r="AQ127" s="1">
        <v>3244.2434725878702</v>
      </c>
      <c r="AR127" s="1">
        <v>8658.5525900735702</v>
      </c>
      <c r="AS127" s="1">
        <v>1137.1150330373</v>
      </c>
      <c r="AT127">
        <v>562.34145944596003</v>
      </c>
      <c r="AU127">
        <v>15479.566892447599</v>
      </c>
      <c r="AV127" s="1">
        <v>6493.7195238821696</v>
      </c>
      <c r="AW127" s="1">
        <v>0.40853567104909</v>
      </c>
      <c r="AX127">
        <v>7293.6561938909899</v>
      </c>
      <c r="AY127" s="1">
        <v>0.44310647570008399</v>
      </c>
      <c r="AZ127">
        <v>1299.4888750866301</v>
      </c>
      <c r="BA127">
        <v>7.8653994213537706E-2</v>
      </c>
      <c r="BB127">
        <v>1126.8361898676201</v>
      </c>
      <c r="BC127" s="1">
        <v>6.9703859034894206E-2</v>
      </c>
      <c r="BD127">
        <v>16213.700782727399</v>
      </c>
      <c r="BE127" s="1">
        <v>0.55739382516754998</v>
      </c>
      <c r="BF127">
        <v>0.23170888378782101</v>
      </c>
      <c r="BG127">
        <v>0.15332672219961099</v>
      </c>
      <c r="BH127">
        <v>3.77143342514401E-2</v>
      </c>
      <c r="BI127">
        <v>1.9856234593577202E-2</v>
      </c>
    </row>
    <row r="128" spans="1:61" x14ac:dyDescent="0.25">
      <c r="A128" t="s">
        <v>1708</v>
      </c>
      <c r="B128" t="s">
        <v>1091</v>
      </c>
      <c r="C128">
        <v>27.9</v>
      </c>
      <c r="D128">
        <v>107.02225622451</v>
      </c>
      <c r="E128">
        <v>1878.2032121</v>
      </c>
      <c r="F128">
        <v>1.19078010671528E-2</v>
      </c>
      <c r="G128">
        <v>4.3547454517110097E-2</v>
      </c>
      <c r="H128" t="e">
        <v>#N/A</v>
      </c>
      <c r="I128">
        <v>6.0485997732327698E-2</v>
      </c>
      <c r="J128">
        <v>0.79870499055161304</v>
      </c>
      <c r="K128">
        <v>8.8566430881752201E-2</v>
      </c>
      <c r="L128">
        <v>0.89403436391709901</v>
      </c>
      <c r="M128">
        <v>2.42707553239245E-2</v>
      </c>
      <c r="N128">
        <v>0.19436586221854901</v>
      </c>
      <c r="O128">
        <v>64136.6615427914</v>
      </c>
      <c r="P128" s="1">
        <v>0.22812930991133301</v>
      </c>
      <c r="Q128">
        <v>0.14216040664426</v>
      </c>
      <c r="R128">
        <v>0.62971028344440705</v>
      </c>
      <c r="S128">
        <v>17.215701821336999</v>
      </c>
      <c r="T128">
        <v>94951.335868884402</v>
      </c>
      <c r="U128" s="1">
        <v>119.78865786535501</v>
      </c>
      <c r="V128">
        <v>210722.56130234301</v>
      </c>
      <c r="W128" s="1">
        <v>0.733013378773406</v>
      </c>
      <c r="X128">
        <v>0.183124266006255</v>
      </c>
      <c r="Y128">
        <v>8.3862355220338802E-2</v>
      </c>
      <c r="Z128">
        <v>0.266986621226594</v>
      </c>
      <c r="AA128">
        <v>210.722561302343</v>
      </c>
      <c r="AB128">
        <v>5754.5085805255003</v>
      </c>
      <c r="AC128" s="1">
        <v>608.61049599735202</v>
      </c>
      <c r="AD128">
        <v>141562.08610670801</v>
      </c>
      <c r="AE128" s="1" t="e">
        <v>#N/A</v>
      </c>
      <c r="AF128">
        <v>38884.261489484597</v>
      </c>
      <c r="AG128" s="1">
        <v>58477.228676749299</v>
      </c>
      <c r="AH128" s="1">
        <v>45.982454128286903</v>
      </c>
      <c r="AI128">
        <v>24.356921166068499</v>
      </c>
      <c r="AJ128">
        <v>30.649670272427599</v>
      </c>
      <c r="AK128">
        <v>2.1049483282371302</v>
      </c>
      <c r="AL128">
        <v>1.2096349622300999</v>
      </c>
      <c r="AM128">
        <v>1.7109543982620199</v>
      </c>
      <c r="AN128">
        <v>407.21661270339598</v>
      </c>
      <c r="AO128" s="1">
        <v>0.90531679437274504</v>
      </c>
      <c r="AP128">
        <v>2140.7551829838499</v>
      </c>
      <c r="AQ128" s="1">
        <v>3005.3815080470999</v>
      </c>
      <c r="AR128" s="1">
        <v>9708.8693007352304</v>
      </c>
      <c r="AS128" s="1">
        <v>1143.1233410571399</v>
      </c>
      <c r="AT128">
        <v>490.93008469996499</v>
      </c>
      <c r="AU128">
        <v>16489.059417523302</v>
      </c>
      <c r="AV128" s="1">
        <v>9129.8832749469093</v>
      </c>
      <c r="AW128" s="1">
        <v>0.52353132961370996</v>
      </c>
      <c r="AX128">
        <v>5352.6148360236402</v>
      </c>
      <c r="AY128" s="1">
        <v>0.304185935480564</v>
      </c>
      <c r="AZ128">
        <v>1138.49513213398</v>
      </c>
      <c r="BA128">
        <v>6.3728539997174399E-2</v>
      </c>
      <c r="BB128">
        <v>1899.59416822905</v>
      </c>
      <c r="BC128" s="1">
        <v>0.108554194910662</v>
      </c>
      <c r="BD128">
        <v>17520.587411333599</v>
      </c>
      <c r="BE128" s="1">
        <v>0.54451875672349404</v>
      </c>
      <c r="BF128">
        <v>0.24369784445564399</v>
      </c>
      <c r="BG128">
        <v>0.165463886759669</v>
      </c>
      <c r="BH128">
        <v>3.2454155374597199E-2</v>
      </c>
      <c r="BI128">
        <v>1.3865356686595101E-2</v>
      </c>
    </row>
    <row r="129" spans="1:61" x14ac:dyDescent="0.25">
      <c r="A129" t="s">
        <v>1709</v>
      </c>
      <c r="B129" t="s">
        <v>1092</v>
      </c>
      <c r="C129">
        <v>13.55</v>
      </c>
      <c r="D129">
        <v>327.07534171666799</v>
      </c>
      <c r="E129">
        <v>3635.3121543500001</v>
      </c>
      <c r="F129">
        <v>5.39421689076134E-3</v>
      </c>
      <c r="G129">
        <v>0.37793325130574001</v>
      </c>
      <c r="H129">
        <v>2.7258962302977299E-3</v>
      </c>
      <c r="I129">
        <v>0.158424271156238</v>
      </c>
      <c r="J129">
        <v>0.323499351704789</v>
      </c>
      <c r="K129">
        <v>0.14114055383531299</v>
      </c>
      <c r="L129">
        <v>0.99827437818623599</v>
      </c>
      <c r="M129">
        <v>8.6572586286845402E-2</v>
      </c>
      <c r="N129">
        <v>0.20576439878785799</v>
      </c>
      <c r="O129">
        <v>66808.955810818094</v>
      </c>
      <c r="P129" s="1">
        <v>0.24670626934133799</v>
      </c>
      <c r="Q129">
        <v>0.188357612174259</v>
      </c>
      <c r="R129">
        <v>0.56493611848440195</v>
      </c>
      <c r="S129">
        <v>54.353938670438602</v>
      </c>
      <c r="T129">
        <v>97853.265957756303</v>
      </c>
      <c r="U129" s="1">
        <v>90.446947305966603</v>
      </c>
      <c r="V129">
        <v>166308.69794126399</v>
      </c>
      <c r="W129" s="1">
        <v>0.67660131710002103</v>
      </c>
      <c r="X129">
        <v>0.24324689277176401</v>
      </c>
      <c r="Y129">
        <v>8.0151790128214606E-2</v>
      </c>
      <c r="Z129">
        <v>0.32339868289997897</v>
      </c>
      <c r="AA129">
        <v>166.308697941264</v>
      </c>
      <c r="AB129">
        <v>5813.7592048897804</v>
      </c>
      <c r="AC129" s="1">
        <v>597.295942358557</v>
      </c>
      <c r="AD129">
        <v>81944.632993227497</v>
      </c>
      <c r="AE129" s="1" t="e">
        <v>#N/A</v>
      </c>
      <c r="AF129">
        <v>33114.280768534598</v>
      </c>
      <c r="AG129" s="1">
        <v>46251.384341128702</v>
      </c>
      <c r="AH129" s="1">
        <v>57.604451453564302</v>
      </c>
      <c r="AI129">
        <v>30.032808736883201</v>
      </c>
      <c r="AJ129">
        <v>38.953065262742598</v>
      </c>
      <c r="AK129">
        <v>2.46631956489981</v>
      </c>
      <c r="AL129">
        <v>1.6095056997300701</v>
      </c>
      <c r="AM129">
        <v>2.0382162222630398</v>
      </c>
      <c r="AN129">
        <v>0.43149210670203603</v>
      </c>
      <c r="AO129" s="1">
        <v>1.18282171496274</v>
      </c>
      <c r="AP129">
        <v>3076.1702078647299</v>
      </c>
      <c r="AQ129" s="1">
        <v>4185.5582326796402</v>
      </c>
      <c r="AR129" s="1">
        <v>10653.954366382401</v>
      </c>
      <c r="AS129" s="1">
        <v>1614.33320257729</v>
      </c>
      <c r="AT129">
        <v>883.56528493887095</v>
      </c>
      <c r="AU129">
        <v>20413.581294442902</v>
      </c>
      <c r="AV129" s="1">
        <v>11560.303112171399</v>
      </c>
      <c r="AW129" s="1">
        <v>0.55639341980788604</v>
      </c>
      <c r="AX129">
        <v>4961.5136044807996</v>
      </c>
      <c r="AY129" s="1">
        <v>0.23089401492157799</v>
      </c>
      <c r="AZ129">
        <v>1067.05270042952</v>
      </c>
      <c r="BA129">
        <v>5.1028973718779597E-2</v>
      </c>
      <c r="BB129">
        <v>3422.6391522989802</v>
      </c>
      <c r="BC129" s="1">
        <v>0.161683591582828</v>
      </c>
      <c r="BD129">
        <v>21011.508569380701</v>
      </c>
      <c r="BE129" s="1">
        <v>0.555580264828061</v>
      </c>
      <c r="BF129">
        <v>0.224349370105033</v>
      </c>
      <c r="BG129">
        <v>0.17010568591998501</v>
      </c>
      <c r="BH129">
        <v>3.3952044516347701E-2</v>
      </c>
      <c r="BI129">
        <v>1.6012634630572401E-2</v>
      </c>
    </row>
    <row r="130" spans="1:61" x14ac:dyDescent="0.25">
      <c r="A130" t="s">
        <v>1715</v>
      </c>
      <c r="B130" t="s">
        <v>1098</v>
      </c>
      <c r="C130">
        <v>27.15</v>
      </c>
      <c r="D130">
        <v>276.18819381249102</v>
      </c>
      <c r="E130">
        <v>7151.1626480499999</v>
      </c>
      <c r="F130">
        <v>0.101907913380421</v>
      </c>
      <c r="G130">
        <v>0.14510974923615999</v>
      </c>
      <c r="H130">
        <v>2.4450094189965598E-3</v>
      </c>
      <c r="I130">
        <v>8.2945107148333502E-2</v>
      </c>
      <c r="J130">
        <v>0.60067455870362996</v>
      </c>
      <c r="K130">
        <v>6.7810902044533994E-2</v>
      </c>
      <c r="L130">
        <v>0.365629742523705</v>
      </c>
      <c r="M130">
        <v>7.8523564445900307E-2</v>
      </c>
      <c r="N130">
        <v>0.144245016179637</v>
      </c>
      <c r="O130">
        <v>78051.1047222856</v>
      </c>
      <c r="P130" s="1">
        <v>0.19512264841173199</v>
      </c>
      <c r="Q130">
        <v>0.16570739359259001</v>
      </c>
      <c r="R130">
        <v>0.639169957995678</v>
      </c>
      <c r="S130">
        <v>63.174503885278703</v>
      </c>
      <c r="T130">
        <v>112666.823401634</v>
      </c>
      <c r="U130" s="1">
        <v>157.14971525683401</v>
      </c>
      <c r="V130">
        <v>340164.51383095299</v>
      </c>
      <c r="W130" s="1">
        <v>0.79520865758987003</v>
      </c>
      <c r="X130">
        <v>0.177332199613113</v>
      </c>
      <c r="Y130">
        <v>2.74591427970164E-2</v>
      </c>
      <c r="Z130">
        <v>0.20479134241013</v>
      </c>
      <c r="AA130">
        <v>340.16451383095301</v>
      </c>
      <c r="AB130">
        <v>11959.597181490701</v>
      </c>
      <c r="AC130" s="1">
        <v>1039.8047665057099</v>
      </c>
      <c r="AD130">
        <v>289163.68384645501</v>
      </c>
      <c r="AE130" s="1" t="e">
        <v>#N/A</v>
      </c>
      <c r="AF130">
        <v>59163.472390994197</v>
      </c>
      <c r="AG130" s="1">
        <v>111569.11264248</v>
      </c>
      <c r="AH130" s="1">
        <v>79.279240908875394</v>
      </c>
      <c r="AI130">
        <v>31.570871036264499</v>
      </c>
      <c r="AJ130">
        <v>43.359696811798699</v>
      </c>
      <c r="AK130">
        <v>2.2616579930144298</v>
      </c>
      <c r="AL130">
        <v>1.3244236496261701</v>
      </c>
      <c r="AM130">
        <v>1.6915250817851499</v>
      </c>
      <c r="AN130">
        <v>258.73926780347301</v>
      </c>
      <c r="AO130">
        <v>0.76377988213846404</v>
      </c>
      <c r="AP130">
        <v>1889.5014057867299</v>
      </c>
      <c r="AQ130" s="1">
        <v>2828.8710131654402</v>
      </c>
      <c r="AR130" s="1">
        <v>10025.1800899185</v>
      </c>
      <c r="AS130" s="1">
        <v>1360.1160294756</v>
      </c>
      <c r="AT130" s="1">
        <v>632.55636238863701</v>
      </c>
      <c r="AU130">
        <v>16736.224900734898</v>
      </c>
      <c r="AV130" s="1">
        <v>4014.3322276703698</v>
      </c>
      <c r="AW130" s="1">
        <v>0.244022309824204</v>
      </c>
      <c r="AX130">
        <v>10584.757231138599</v>
      </c>
      <c r="AY130" s="1">
        <v>0.62012436269390103</v>
      </c>
      <c r="AZ130">
        <v>1562.4823014339199</v>
      </c>
      <c r="BA130">
        <v>9.1622058228484002E-2</v>
      </c>
      <c r="BB130">
        <v>732.32187739745905</v>
      </c>
      <c r="BC130" s="1">
        <v>4.4231269237448599E-2</v>
      </c>
      <c r="BD130">
        <v>16893.8936376403</v>
      </c>
      <c r="BE130" s="1">
        <v>0.59245744413225698</v>
      </c>
      <c r="BF130">
        <v>0.23055666706219799</v>
      </c>
      <c r="BG130">
        <v>0.124966420352304</v>
      </c>
      <c r="BH130">
        <v>3.3477996035396702E-2</v>
      </c>
      <c r="BI130">
        <v>1.8541472417845199E-2</v>
      </c>
    </row>
    <row r="131" spans="1:61" x14ac:dyDescent="0.25">
      <c r="A131" t="s">
        <v>1717</v>
      </c>
      <c r="B131" t="s">
        <v>1100</v>
      </c>
      <c r="C131">
        <v>21.8</v>
      </c>
      <c r="D131">
        <v>119.79117583209801</v>
      </c>
      <c r="E131">
        <v>1825.9126385500001</v>
      </c>
      <c r="F131">
        <v>2.68661861543152E-2</v>
      </c>
      <c r="G131">
        <v>6.8238914889883998E-2</v>
      </c>
      <c r="H131" t="e">
        <v>#N/A</v>
      </c>
      <c r="I131">
        <v>8.3966545357655895E-2</v>
      </c>
      <c r="J131">
        <v>0.75731939747412202</v>
      </c>
      <c r="K131">
        <v>7.0731026057619106E-2</v>
      </c>
      <c r="L131">
        <v>0.58400706393985302</v>
      </c>
      <c r="M131">
        <v>3.5969762724306603E-2</v>
      </c>
      <c r="N131">
        <v>0.16738397719461601</v>
      </c>
      <c r="O131">
        <v>68723.188489107604</v>
      </c>
      <c r="P131" s="1">
        <v>0.20150191508499399</v>
      </c>
      <c r="Q131">
        <v>0.12699472314024701</v>
      </c>
      <c r="R131">
        <v>0.671503361774759</v>
      </c>
      <c r="S131">
        <v>16.054686600644398</v>
      </c>
      <c r="T131">
        <v>96885.940289226695</v>
      </c>
      <c r="U131" s="1">
        <v>124.428690966663</v>
      </c>
      <c r="V131">
        <v>293642.35395499598</v>
      </c>
      <c r="W131" s="1">
        <v>0.71232301088518002</v>
      </c>
      <c r="X131">
        <v>0.24040699141365801</v>
      </c>
      <c r="Y131">
        <v>4.7269997701162199E-2</v>
      </c>
      <c r="Z131">
        <v>0.28767698911481998</v>
      </c>
      <c r="AA131">
        <v>293.642353954996</v>
      </c>
      <c r="AB131">
        <v>9647.2388536554008</v>
      </c>
      <c r="AC131" s="1">
        <v>861.32247638579099</v>
      </c>
      <c r="AD131">
        <v>207825.07995126501</v>
      </c>
      <c r="AE131" s="1" t="e">
        <v>#N/A</v>
      </c>
      <c r="AF131">
        <v>44911.726923767899</v>
      </c>
      <c r="AG131" s="1">
        <v>72907.815013365893</v>
      </c>
      <c r="AH131" s="1">
        <v>58.472313824221501</v>
      </c>
      <c r="AI131">
        <v>29.076519688880701</v>
      </c>
      <c r="AJ131">
        <v>38.335842926135697</v>
      </c>
      <c r="AK131">
        <v>1.8183727256464699</v>
      </c>
      <c r="AL131">
        <v>1.05448889653043</v>
      </c>
      <c r="AM131">
        <v>1.48322107345774</v>
      </c>
      <c r="AN131">
        <v>99.514687703950798</v>
      </c>
      <c r="AO131" s="1">
        <v>0.94617534530079395</v>
      </c>
      <c r="AP131">
        <v>2155.0888516905602</v>
      </c>
      <c r="AQ131" s="1">
        <v>2934.8172477493099</v>
      </c>
      <c r="AR131" s="1">
        <v>9225.4451918230297</v>
      </c>
      <c r="AS131" s="1">
        <v>1126.4979756279199</v>
      </c>
      <c r="AT131">
        <v>475.73145432073397</v>
      </c>
      <c r="AU131">
        <v>15917.5807212116</v>
      </c>
      <c r="AV131" s="1">
        <v>5723.4460659380402</v>
      </c>
      <c r="AW131" s="1">
        <v>0.33902599018511897</v>
      </c>
      <c r="AX131">
        <v>8839.6856805484895</v>
      </c>
      <c r="AY131" s="1">
        <v>0.51075124895173496</v>
      </c>
      <c r="AZ131">
        <v>1298.0539959528001</v>
      </c>
      <c r="BA131">
        <v>7.3606354093693094E-2</v>
      </c>
      <c r="BB131">
        <v>1289.0087784504401</v>
      </c>
      <c r="BC131" s="1">
        <v>7.6616406778260995E-2</v>
      </c>
      <c r="BD131">
        <v>17150.1945208898</v>
      </c>
      <c r="BE131" s="1">
        <v>0.542009600801451</v>
      </c>
      <c r="BF131">
        <v>0.23070286972458601</v>
      </c>
      <c r="BG131">
        <v>0.17637854452572399</v>
      </c>
      <c r="BH131">
        <v>3.2829612357284502E-2</v>
      </c>
      <c r="BI131">
        <v>1.8079372590954702E-2</v>
      </c>
    </row>
    <row r="132" spans="1:61" x14ac:dyDescent="0.25">
      <c r="A132" t="s">
        <v>1718</v>
      </c>
      <c r="B132" t="s">
        <v>1101</v>
      </c>
      <c r="C132">
        <v>80.599999999999994</v>
      </c>
      <c r="D132">
        <v>24.479886872259499</v>
      </c>
      <c r="E132">
        <v>1594.9117027499999</v>
      </c>
      <c r="F132">
        <v>9.2760552732455807E-3</v>
      </c>
      <c r="G132">
        <v>1.3207579046972499E-2</v>
      </c>
      <c r="H132" t="e">
        <v>#N/A</v>
      </c>
      <c r="I132">
        <v>3.4832644957190101E-2</v>
      </c>
      <c r="J132">
        <v>0.90054925403932196</v>
      </c>
      <c r="K132">
        <v>4.5946357934684399E-2</v>
      </c>
      <c r="L132">
        <v>0.72310502374456997</v>
      </c>
      <c r="M132">
        <v>1.2621489997831499E-2</v>
      </c>
      <c r="N132">
        <v>0.17224354053145399</v>
      </c>
      <c r="O132">
        <v>60901.901163608803</v>
      </c>
      <c r="P132" s="1">
        <v>0.19597017228371799</v>
      </c>
      <c r="Q132">
        <v>0.15308221689502799</v>
      </c>
      <c r="R132">
        <v>0.65094761082125396</v>
      </c>
      <c r="S132">
        <v>13.6760731963229</v>
      </c>
      <c r="T132">
        <v>91483.233986869396</v>
      </c>
      <c r="U132" s="1">
        <v>126.94156431514401</v>
      </c>
      <c r="V132">
        <v>258800.94032058201</v>
      </c>
      <c r="W132" s="1">
        <v>0.77677534517878799</v>
      </c>
      <c r="X132">
        <v>0.147416829174668</v>
      </c>
      <c r="Y132">
        <v>7.5807825646543606E-2</v>
      </c>
      <c r="Z132">
        <v>0.22322465482121201</v>
      </c>
      <c r="AA132">
        <v>258.80094032058201</v>
      </c>
      <c r="AB132">
        <v>6241.7250326994599</v>
      </c>
      <c r="AC132" s="1">
        <v>718.43617456960203</v>
      </c>
      <c r="AD132">
        <v>182448.58596704999</v>
      </c>
      <c r="AE132" s="1" t="e">
        <v>#N/A</v>
      </c>
      <c r="AF132">
        <v>40859.945475344597</v>
      </c>
      <c r="AG132" s="1">
        <v>65785.597997111807</v>
      </c>
      <c r="AH132" s="1">
        <v>37.546766259465798</v>
      </c>
      <c r="AI132">
        <v>22.2644399007958</v>
      </c>
      <c r="AJ132">
        <v>25.603568801736699</v>
      </c>
      <c r="AK132">
        <v>1.7833136338023501</v>
      </c>
      <c r="AL132">
        <v>1.00337729126285</v>
      </c>
      <c r="AM132">
        <v>1.4626457681793501</v>
      </c>
      <c r="AN132">
        <v>1026.0756446129899</v>
      </c>
      <c r="AO132" s="1">
        <v>1.09013114691039</v>
      </c>
      <c r="AP132">
        <v>1986.5634383000299</v>
      </c>
      <c r="AQ132" s="1">
        <v>3173.5342378344699</v>
      </c>
      <c r="AR132" s="1">
        <v>8898.5351487038606</v>
      </c>
      <c r="AS132" s="1">
        <v>1073.68770637732</v>
      </c>
      <c r="AT132">
        <v>535.65584322125596</v>
      </c>
      <c r="AU132">
        <v>15667.976374436899</v>
      </c>
      <c r="AV132" s="1">
        <v>7780.09524877273</v>
      </c>
      <c r="AW132" s="1">
        <v>0.46201370067382203</v>
      </c>
      <c r="AX132">
        <v>6427.0911502929803</v>
      </c>
      <c r="AY132" s="1">
        <v>0.36934022345333001</v>
      </c>
      <c r="AZ132">
        <v>1144.48630221997</v>
      </c>
      <c r="BA132">
        <v>6.6490932460713803E-2</v>
      </c>
      <c r="BB132">
        <v>1745.9822701160599</v>
      </c>
      <c r="BC132" s="1">
        <v>0.10215514341606299</v>
      </c>
      <c r="BD132">
        <v>17097.654971401698</v>
      </c>
      <c r="BE132" s="1">
        <v>0.55037716096975198</v>
      </c>
      <c r="BF132">
        <v>0.24227298404227199</v>
      </c>
      <c r="BG132">
        <v>0.15103815597592299</v>
      </c>
      <c r="BH132">
        <v>3.5450622249667899E-2</v>
      </c>
      <c r="BI132">
        <v>2.0861076762384401E-2</v>
      </c>
    </row>
    <row r="133" spans="1:61" x14ac:dyDescent="0.25">
      <c r="A133" t="s">
        <v>1719</v>
      </c>
      <c r="B133" t="s">
        <v>1102</v>
      </c>
      <c r="C133">
        <v>53.1</v>
      </c>
      <c r="D133">
        <v>57.767426226595497</v>
      </c>
      <c r="E133">
        <v>2441.2041227999998</v>
      </c>
      <c r="F133">
        <v>1.1788075482115801E-2</v>
      </c>
      <c r="G133">
        <v>5.7388608752624103E-2</v>
      </c>
      <c r="H133" t="e">
        <v>#N/A</v>
      </c>
      <c r="I133">
        <v>0.102093024546224</v>
      </c>
      <c r="J133">
        <v>0.75130580790383705</v>
      </c>
      <c r="K133">
        <v>7.96928418855017E-2</v>
      </c>
      <c r="L133">
        <v>0.81114468592901801</v>
      </c>
      <c r="M133">
        <v>3.2464938544643301E-2</v>
      </c>
      <c r="N133">
        <v>0.18191085058034101</v>
      </c>
      <c r="O133">
        <v>67416.773792805994</v>
      </c>
      <c r="P133" s="1">
        <v>0.21493074421948499</v>
      </c>
      <c r="Q133">
        <v>0.140868352059108</v>
      </c>
      <c r="R133">
        <v>0.64420090372140704</v>
      </c>
      <c r="S133">
        <v>20.9111525533249</v>
      </c>
      <c r="T133">
        <v>97556.364588638797</v>
      </c>
      <c r="U133" s="1">
        <v>127.62369969788899</v>
      </c>
      <c r="V133">
        <v>241685.40987194501</v>
      </c>
      <c r="W133" s="1">
        <v>0.74023101230419297</v>
      </c>
      <c r="X133">
        <v>0.17748680128445199</v>
      </c>
      <c r="Y133">
        <v>8.2282186411355304E-2</v>
      </c>
      <c r="Z133">
        <v>0.25976898769580697</v>
      </c>
      <c r="AA133">
        <v>241.68540987194501</v>
      </c>
      <c r="AB133">
        <v>6664.4873929425603</v>
      </c>
      <c r="AC133" s="1">
        <v>685.54673362605502</v>
      </c>
      <c r="AD133">
        <v>169820.68530801099</v>
      </c>
      <c r="AE133" s="1" t="e">
        <v>#N/A</v>
      </c>
      <c r="AF133">
        <v>41971.872544060097</v>
      </c>
      <c r="AG133" s="1">
        <v>65118.426357275501</v>
      </c>
      <c r="AH133" s="1">
        <v>44.256908504657602</v>
      </c>
      <c r="AI133">
        <v>24.8953132132714</v>
      </c>
      <c r="AJ133">
        <v>29.635248483094401</v>
      </c>
      <c r="AK133">
        <v>2.0214764934869001</v>
      </c>
      <c r="AL133">
        <v>1.2559743529652001</v>
      </c>
      <c r="AM133">
        <v>1.66446013380723</v>
      </c>
      <c r="AN133">
        <v>849.93051712537397</v>
      </c>
      <c r="AO133" s="1">
        <v>1.0158841665200899</v>
      </c>
      <c r="AP133">
        <v>1991.89894203631</v>
      </c>
      <c r="AQ133" s="1">
        <v>2867.1466698048998</v>
      </c>
      <c r="AR133" s="1">
        <v>9259.2510492625606</v>
      </c>
      <c r="AS133" s="1">
        <v>1141.41256213513</v>
      </c>
      <c r="AT133">
        <v>517.11119615515304</v>
      </c>
      <c r="AU133">
        <v>15776.8204193941</v>
      </c>
      <c r="AV133" s="1">
        <v>7648.3332677051703</v>
      </c>
      <c r="AW133" s="1">
        <v>0.45542651034980203</v>
      </c>
      <c r="AX133">
        <v>6674.0586780889098</v>
      </c>
      <c r="AY133" s="1">
        <v>0.39110178209678897</v>
      </c>
      <c r="AZ133">
        <v>1196.17941146761</v>
      </c>
      <c r="BA133">
        <v>7.0074430453920797E-2</v>
      </c>
      <c r="BB133">
        <v>1422.10397771361</v>
      </c>
      <c r="BC133" s="1">
        <v>8.3397277109392598E-2</v>
      </c>
      <c r="BD133">
        <v>16940.675334975302</v>
      </c>
      <c r="BE133" s="1">
        <v>0.54883558819259504</v>
      </c>
      <c r="BF133">
        <v>0.23393164936024799</v>
      </c>
      <c r="BG133">
        <v>0.16727316198877701</v>
      </c>
      <c r="BH133">
        <v>3.5458981215465001E-2</v>
      </c>
      <c r="BI133">
        <v>1.4500619242914899E-2</v>
      </c>
    </row>
    <row r="134" spans="1:61" x14ac:dyDescent="0.25">
      <c r="A134" t="s">
        <v>1722</v>
      </c>
      <c r="B134" t="s">
        <v>1105</v>
      </c>
      <c r="C134">
        <v>19.25</v>
      </c>
      <c r="D134">
        <v>297.77370203981201</v>
      </c>
      <c r="E134">
        <v>4065.0768616</v>
      </c>
      <c r="F134">
        <v>7.4748949198603906E-2</v>
      </c>
      <c r="G134">
        <v>0.28440278282131198</v>
      </c>
      <c r="H134">
        <v>2.0264460610670901E-3</v>
      </c>
      <c r="I134">
        <v>0.12173775648061599</v>
      </c>
      <c r="J134">
        <v>0.438101296244367</v>
      </c>
      <c r="K134">
        <v>7.9606239613562099E-2</v>
      </c>
      <c r="L134">
        <v>0.70726778686916703</v>
      </c>
      <c r="M134">
        <v>0.109291669481654</v>
      </c>
      <c r="N134">
        <v>0.18032084025960199</v>
      </c>
      <c r="O134">
        <v>73664.1854602042</v>
      </c>
      <c r="P134" s="1">
        <v>0.24572247584565801</v>
      </c>
      <c r="Q134">
        <v>0.14786354405681801</v>
      </c>
      <c r="R134">
        <v>0.60641398009752401</v>
      </c>
      <c r="S134">
        <v>42.386554388998697</v>
      </c>
      <c r="T134">
        <v>103070.255014154</v>
      </c>
      <c r="U134" s="1">
        <v>121.821755865775</v>
      </c>
      <c r="V134">
        <v>308377.40512158402</v>
      </c>
      <c r="W134" s="1">
        <v>0.75772022220761104</v>
      </c>
      <c r="X134">
        <v>0.20210959900393899</v>
      </c>
      <c r="Y134">
        <v>4.0170178788449501E-2</v>
      </c>
      <c r="Z134">
        <v>0.24227977779238899</v>
      </c>
      <c r="AA134">
        <v>308.37740512158399</v>
      </c>
      <c r="AB134">
        <v>10775.200037118</v>
      </c>
      <c r="AC134" s="1">
        <v>1015.67218334832</v>
      </c>
      <c r="AD134">
        <v>212874.179553211</v>
      </c>
      <c r="AE134" s="1" t="e">
        <v>#N/A</v>
      </c>
      <c r="AF134">
        <v>46112.018747360802</v>
      </c>
      <c r="AG134" s="1">
        <v>75969.106108788605</v>
      </c>
      <c r="AH134" s="1">
        <v>73.037386961320806</v>
      </c>
      <c r="AI134">
        <v>30.219090892731099</v>
      </c>
      <c r="AJ134">
        <v>42.4814224048841</v>
      </c>
      <c r="AK134">
        <v>1.8280458383943401</v>
      </c>
      <c r="AL134">
        <v>1.12773391800954</v>
      </c>
      <c r="AM134">
        <v>1.5366420875300599</v>
      </c>
      <c r="AN134">
        <v>178.32925334028599</v>
      </c>
      <c r="AO134" s="1">
        <v>0.99995648255594904</v>
      </c>
      <c r="AP134">
        <v>2259.8330878507099</v>
      </c>
      <c r="AQ134" s="1">
        <v>3057.7983926748002</v>
      </c>
      <c r="AR134" s="1">
        <v>10401.977845717</v>
      </c>
      <c r="AS134" s="1">
        <v>1300.3390457221201</v>
      </c>
      <c r="AT134">
        <v>658.94932523998602</v>
      </c>
      <c r="AU134">
        <v>17678.8976972046</v>
      </c>
      <c r="AV134" s="1">
        <v>5854.3636405602201</v>
      </c>
      <c r="AW134" s="1">
        <v>0.32306012207361001</v>
      </c>
      <c r="AX134">
        <v>9565.4533168108301</v>
      </c>
      <c r="AY134" s="1">
        <v>0.50479566613393001</v>
      </c>
      <c r="AZ134">
        <v>1642.6270374850901</v>
      </c>
      <c r="BA134">
        <v>8.9380736465438607E-2</v>
      </c>
      <c r="BB134">
        <v>1514.0791413116001</v>
      </c>
      <c r="BC134" s="1">
        <v>8.2763475327632896E-2</v>
      </c>
      <c r="BD134">
        <v>18576.5231361677</v>
      </c>
      <c r="BE134" s="1">
        <v>0.57341908260524299</v>
      </c>
      <c r="BF134">
        <v>0.219200174189734</v>
      </c>
      <c r="BG134">
        <v>0.157954232286103</v>
      </c>
      <c r="BH134">
        <v>3.5139197656171801E-2</v>
      </c>
      <c r="BI134">
        <v>1.42873132627478E-2</v>
      </c>
    </row>
    <row r="135" spans="1:61" x14ac:dyDescent="0.25">
      <c r="A135" t="s">
        <v>1725</v>
      </c>
      <c r="B135" t="s">
        <v>1108</v>
      </c>
      <c r="C135">
        <v>42.35</v>
      </c>
      <c r="D135">
        <v>256.54960872313899</v>
      </c>
      <c r="E135">
        <v>10875.5288927</v>
      </c>
      <c r="F135">
        <v>3.50690620583494E-2</v>
      </c>
      <c r="G135">
        <v>0.37428521181331798</v>
      </c>
      <c r="H135">
        <v>1.8563647528874001E-3</v>
      </c>
      <c r="I135">
        <v>0.13567723300640699</v>
      </c>
      <c r="J135">
        <v>0.36051088262604403</v>
      </c>
      <c r="K135">
        <v>9.2854260855602194E-2</v>
      </c>
      <c r="L135">
        <v>0.84799059202250604</v>
      </c>
      <c r="M135">
        <v>0.112580522047644</v>
      </c>
      <c r="N135">
        <v>0.19694752658478501</v>
      </c>
      <c r="O135">
        <v>73501.4838904801</v>
      </c>
      <c r="P135" s="1">
        <v>0.27188450044812801</v>
      </c>
      <c r="Q135">
        <v>0.15979967620642299</v>
      </c>
      <c r="R135">
        <v>0.56831582334544894</v>
      </c>
      <c r="S135">
        <v>184.68685915408599</v>
      </c>
      <c r="T135">
        <v>114288.581741649</v>
      </c>
      <c r="U135" s="1">
        <v>126.596522926655</v>
      </c>
      <c r="V135">
        <v>288565.46393403702</v>
      </c>
      <c r="W135" s="1">
        <v>0.70188267121355397</v>
      </c>
      <c r="X135">
        <v>0.243133795090546</v>
      </c>
      <c r="Y135">
        <v>5.4983533695899499E-2</v>
      </c>
      <c r="Z135">
        <v>0.29811732878644598</v>
      </c>
      <c r="AA135">
        <v>288.56546393403698</v>
      </c>
      <c r="AB135">
        <v>10296.4238847422</v>
      </c>
      <c r="AC135" s="1">
        <v>852.922287092293</v>
      </c>
      <c r="AD135">
        <v>170414.45722986999</v>
      </c>
      <c r="AE135" s="1" t="e">
        <v>#N/A</v>
      </c>
      <c r="AF135">
        <v>41010.0982972977</v>
      </c>
      <c r="AG135" s="1">
        <v>66395.438322762799</v>
      </c>
      <c r="AH135" s="1">
        <v>68.227372423578799</v>
      </c>
      <c r="AI135">
        <v>31.117451345921001</v>
      </c>
      <c r="AJ135">
        <v>43.5729472712068</v>
      </c>
      <c r="AK135">
        <v>2.5519410110870302</v>
      </c>
      <c r="AL135">
        <v>1.55049369506876</v>
      </c>
      <c r="AM135">
        <v>2.0257989716704299</v>
      </c>
      <c r="AN135">
        <v>97.299753643272297</v>
      </c>
      <c r="AO135" s="1">
        <v>1.0206232203774299</v>
      </c>
      <c r="AP135">
        <v>2787.7216422872498</v>
      </c>
      <c r="AQ135" s="1">
        <v>4095.2693583385699</v>
      </c>
      <c r="AR135" s="1">
        <v>10544.4043668506</v>
      </c>
      <c r="AS135" s="1">
        <v>1744.1195693234099</v>
      </c>
      <c r="AT135">
        <v>821.87243491208505</v>
      </c>
      <c r="AU135">
        <v>19993.387371711899</v>
      </c>
      <c r="AV135" s="1">
        <v>6553.4315851854999</v>
      </c>
      <c r="AW135" s="1">
        <v>0.33547049550409203</v>
      </c>
      <c r="AX135">
        <v>9417.2540511595598</v>
      </c>
      <c r="AY135" s="1">
        <v>0.46967658626612901</v>
      </c>
      <c r="AZ135">
        <v>1350.65061030226</v>
      </c>
      <c r="BA135" s="1">
        <v>6.9898643874184804E-2</v>
      </c>
      <c r="BB135">
        <v>2565.56169185105</v>
      </c>
      <c r="BC135" s="1">
        <v>0.12495427435941101</v>
      </c>
      <c r="BD135">
        <v>19886.897938498401</v>
      </c>
      <c r="BE135" s="1">
        <v>0.58042734700589904</v>
      </c>
      <c r="BF135">
        <v>0.22859495606178801</v>
      </c>
      <c r="BG135">
        <v>0.145467261571229</v>
      </c>
      <c r="BH135">
        <v>3.23582471925195E-2</v>
      </c>
      <c r="BI135">
        <v>1.3152188168564101E-2</v>
      </c>
    </row>
    <row r="136" spans="1:61" x14ac:dyDescent="0.25">
      <c r="A136" t="s">
        <v>1737</v>
      </c>
      <c r="B136" t="s">
        <v>1121</v>
      </c>
      <c r="C136">
        <v>19.2</v>
      </c>
      <c r="D136">
        <v>332.90343117916302</v>
      </c>
      <c r="E136">
        <v>5326.5608223500003</v>
      </c>
      <c r="F136">
        <v>2.4851279226917801E-2</v>
      </c>
      <c r="G136">
        <v>0.37711018436834898</v>
      </c>
      <c r="H136">
        <v>1.8185460299638999E-3</v>
      </c>
      <c r="I136">
        <v>0.158448131369791</v>
      </c>
      <c r="J136">
        <v>0.31524743625594098</v>
      </c>
      <c r="K136">
        <v>0.12693746432522801</v>
      </c>
      <c r="L136">
        <v>0.99745382046958797</v>
      </c>
      <c r="M136">
        <v>9.63994381431348E-2</v>
      </c>
      <c r="N136">
        <v>0.20667189610167599</v>
      </c>
      <c r="O136">
        <v>66366.495348969096</v>
      </c>
      <c r="P136" s="1">
        <v>0.269932930409647</v>
      </c>
      <c r="Q136">
        <v>0.161411501516733</v>
      </c>
      <c r="R136">
        <v>0.56865556807361906</v>
      </c>
      <c r="S136">
        <v>90.934679766440794</v>
      </c>
      <c r="T136">
        <v>98929.182266707503</v>
      </c>
      <c r="U136" s="1">
        <v>94.180314681305603</v>
      </c>
      <c r="V136">
        <v>174872.07967129699</v>
      </c>
      <c r="W136" s="1">
        <v>0.69836177190412896</v>
      </c>
      <c r="X136">
        <v>0.231504647183018</v>
      </c>
      <c r="Y136">
        <v>7.0133580912853197E-2</v>
      </c>
      <c r="Z136">
        <v>0.30163822809587099</v>
      </c>
      <c r="AA136">
        <v>174.872079671297</v>
      </c>
      <c r="AB136">
        <v>6468.3021557612601</v>
      </c>
      <c r="AC136" s="1">
        <v>645.50210148225995</v>
      </c>
      <c r="AD136">
        <v>83081.919337008905</v>
      </c>
      <c r="AE136" s="1" t="e">
        <v>#N/A</v>
      </c>
      <c r="AF136">
        <v>33807.807818980997</v>
      </c>
      <c r="AG136" s="1">
        <v>48431.787375336899</v>
      </c>
      <c r="AH136" s="1">
        <v>62.209290955873001</v>
      </c>
      <c r="AI136">
        <v>31.5675105020334</v>
      </c>
      <c r="AJ136">
        <v>43.786513344834802</v>
      </c>
      <c r="AK136">
        <v>2.1270128808193198</v>
      </c>
      <c r="AL136">
        <v>1.2382395397258601</v>
      </c>
      <c r="AM136">
        <v>1.5919459115122101</v>
      </c>
      <c r="AN136">
        <v>0.29448804816387197</v>
      </c>
      <c r="AO136">
        <v>1.2091434256768501</v>
      </c>
      <c r="AP136">
        <v>2848.3692879914101</v>
      </c>
      <c r="AQ136" s="1">
        <v>4337.8764031095698</v>
      </c>
      <c r="AR136" s="1">
        <v>10625.5270860739</v>
      </c>
      <c r="AS136" s="1">
        <v>1574.2050380456601</v>
      </c>
      <c r="AT136">
        <v>844.71753905832895</v>
      </c>
      <c r="AU136">
        <v>20230.695354278902</v>
      </c>
      <c r="AV136" s="1">
        <v>11217.186148099199</v>
      </c>
      <c r="AW136" s="1">
        <v>0.53655502435678204</v>
      </c>
      <c r="AX136">
        <v>5465.0560422220997</v>
      </c>
      <c r="AY136" s="1">
        <v>0.25507963187640698</v>
      </c>
      <c r="AZ136">
        <v>988.94855330046596</v>
      </c>
      <c r="BA136">
        <v>4.7065506435633599E-2</v>
      </c>
      <c r="BB136">
        <v>3453.90128697808</v>
      </c>
      <c r="BC136" s="1">
        <v>0.16129983737140799</v>
      </c>
      <c r="BD136">
        <v>21125.092030599899</v>
      </c>
      <c r="BE136" s="1">
        <v>0.56716602043906506</v>
      </c>
      <c r="BF136">
        <v>0.223759212754888</v>
      </c>
      <c r="BG136">
        <v>0.16209157051362899</v>
      </c>
      <c r="BH136">
        <v>3.4384233373032397E-2</v>
      </c>
      <c r="BI136">
        <v>1.2598962919384201E-2</v>
      </c>
    </row>
    <row r="137" spans="1:61" x14ac:dyDescent="0.25">
      <c r="A137" t="s">
        <v>1745</v>
      </c>
      <c r="B137" t="s">
        <v>1129</v>
      </c>
      <c r="C137">
        <v>14.5</v>
      </c>
      <c r="D137">
        <v>239.982611215482</v>
      </c>
      <c r="E137">
        <v>2840.5339795</v>
      </c>
      <c r="F137">
        <v>8.7550494540931494E-3</v>
      </c>
      <c r="G137">
        <v>0.28482871910786001</v>
      </c>
      <c r="H137">
        <v>2.2378001632374399E-3</v>
      </c>
      <c r="I137">
        <v>0.101493759486144</v>
      </c>
      <c r="J137">
        <v>0.481901409030352</v>
      </c>
      <c r="K137">
        <v>0.13834505817887</v>
      </c>
      <c r="L137">
        <v>0.98342420915144602</v>
      </c>
      <c r="M137">
        <v>5.2043042116317703E-2</v>
      </c>
      <c r="N137">
        <v>0.211688761485891</v>
      </c>
      <c r="O137">
        <v>68390.509548259593</v>
      </c>
      <c r="P137" s="1">
        <v>0.23067433867088499</v>
      </c>
      <c r="Q137">
        <v>0.179541549342041</v>
      </c>
      <c r="R137">
        <v>0.58978411198707403</v>
      </c>
      <c r="S137">
        <v>32.504859006597201</v>
      </c>
      <c r="T137">
        <v>98797.854291220006</v>
      </c>
      <c r="U137" s="1">
        <v>110.603883548859</v>
      </c>
      <c r="V137">
        <v>192071.42035175901</v>
      </c>
      <c r="W137" s="1">
        <v>0.69512664963038195</v>
      </c>
      <c r="X137">
        <v>0.237460621673839</v>
      </c>
      <c r="Y137">
        <v>6.7412728695778398E-2</v>
      </c>
      <c r="Z137">
        <v>0.30487335036961799</v>
      </c>
      <c r="AA137">
        <v>192.071420351759</v>
      </c>
      <c r="AB137">
        <v>6230.7772861479298</v>
      </c>
      <c r="AC137" s="1">
        <v>652.22193111244201</v>
      </c>
      <c r="AD137">
        <v>103919.628598258</v>
      </c>
      <c r="AE137" s="1" t="e">
        <v>#N/A</v>
      </c>
      <c r="AF137">
        <v>34870.9085109839</v>
      </c>
      <c r="AG137" s="1">
        <v>50222.1721324186</v>
      </c>
      <c r="AH137" s="1">
        <v>54.951095405516298</v>
      </c>
      <c r="AI137">
        <v>29.1965138179131</v>
      </c>
      <c r="AJ137">
        <v>36.3678490847023</v>
      </c>
      <c r="AK137">
        <v>2.3142256712775202</v>
      </c>
      <c r="AL137">
        <v>1.5889367664369201</v>
      </c>
      <c r="AM137">
        <v>1.9175793437117501</v>
      </c>
      <c r="AN137">
        <v>110.170189041388</v>
      </c>
      <c r="AO137" s="1">
        <v>1.0781730745210101</v>
      </c>
      <c r="AP137">
        <v>2759.2456761878402</v>
      </c>
      <c r="AQ137" s="1">
        <v>3942.0766983646699</v>
      </c>
      <c r="AR137" s="1">
        <v>10398.865001502099</v>
      </c>
      <c r="AS137" s="1">
        <v>1470.45008778076</v>
      </c>
      <c r="AT137">
        <v>666.70989298756899</v>
      </c>
      <c r="AU137">
        <v>19237.347356822898</v>
      </c>
      <c r="AV137" s="1">
        <v>10440.1991397769</v>
      </c>
      <c r="AW137" s="1">
        <v>0.52945065603012598</v>
      </c>
      <c r="AX137">
        <v>5555.8162486522597</v>
      </c>
      <c r="AY137" s="1">
        <v>0.27757625887210902</v>
      </c>
      <c r="AZ137">
        <v>1056.1399995398499</v>
      </c>
      <c r="BA137">
        <v>5.25224439891517E-2</v>
      </c>
      <c r="BB137">
        <v>2805.53267944155</v>
      </c>
      <c r="BC137" s="1">
        <v>0.14045064113771399</v>
      </c>
      <c r="BD137">
        <v>19857.6880674106</v>
      </c>
      <c r="BE137" s="1">
        <v>0.55130098954680695</v>
      </c>
      <c r="BF137">
        <v>0.222357037161063</v>
      </c>
      <c r="BG137">
        <v>0.179265723253728</v>
      </c>
      <c r="BH137">
        <v>2.8078152275880001E-2</v>
      </c>
      <c r="BI137">
        <v>1.8998097762523002E-2</v>
      </c>
    </row>
    <row r="138" spans="1:61" x14ac:dyDescent="0.25">
      <c r="A138" t="s">
        <v>1746</v>
      </c>
      <c r="B138" t="s">
        <v>1130</v>
      </c>
      <c r="C138">
        <v>28.1</v>
      </c>
      <c r="D138">
        <v>186.99228038411599</v>
      </c>
      <c r="E138">
        <v>5013.4776301499996</v>
      </c>
      <c r="F138">
        <v>3.6498796589420901E-2</v>
      </c>
      <c r="G138">
        <v>5.6860005882154799E-2</v>
      </c>
      <c r="H138">
        <v>2.46373054351871E-3</v>
      </c>
      <c r="I138">
        <v>5.4183623683843898E-2</v>
      </c>
      <c r="J138">
        <v>0.79225804444175096</v>
      </c>
      <c r="K138">
        <v>5.86425849351499E-2</v>
      </c>
      <c r="L138">
        <v>0.315765626970962</v>
      </c>
      <c r="M138">
        <v>3.1155172201540699E-2</v>
      </c>
      <c r="N138">
        <v>0.15405418205825999</v>
      </c>
      <c r="O138">
        <v>75791.142744254204</v>
      </c>
      <c r="P138" s="1">
        <v>0.174333151845354</v>
      </c>
      <c r="Q138">
        <v>0.170360765644158</v>
      </c>
      <c r="R138">
        <v>0.65530608251048805</v>
      </c>
      <c r="S138">
        <v>35.963285625766503</v>
      </c>
      <c r="T138">
        <v>110408.319996249</v>
      </c>
      <c r="U138" s="1">
        <v>153.46442816184299</v>
      </c>
      <c r="V138">
        <v>340322.18040413398</v>
      </c>
      <c r="W138" s="1">
        <v>0.79340517141211597</v>
      </c>
      <c r="X138">
        <v>0.16808285046334201</v>
      </c>
      <c r="Y138">
        <v>3.8511978124541699E-2</v>
      </c>
      <c r="Z138">
        <v>0.206594828587884</v>
      </c>
      <c r="AA138">
        <v>340.32218040413397</v>
      </c>
      <c r="AB138">
        <v>11472.6731209687</v>
      </c>
      <c r="AC138" s="1">
        <v>1101.84372984521</v>
      </c>
      <c r="AD138">
        <v>251166.82771189799</v>
      </c>
      <c r="AE138" s="1" t="e">
        <v>#N/A</v>
      </c>
      <c r="AF138">
        <v>52174.2801513265</v>
      </c>
      <c r="AG138" s="1">
        <v>94032.641800266705</v>
      </c>
      <c r="AH138" s="1">
        <v>69.150357228332197</v>
      </c>
      <c r="AI138">
        <v>30.876977666193898</v>
      </c>
      <c r="AJ138">
        <v>39.188019502801197</v>
      </c>
      <c r="AK138">
        <v>2.10645735078019</v>
      </c>
      <c r="AL138">
        <v>1.42163468412279</v>
      </c>
      <c r="AM138">
        <v>1.7262861429423</v>
      </c>
      <c r="AN138">
        <v>0</v>
      </c>
      <c r="AO138" s="1">
        <v>0.83765141122289</v>
      </c>
      <c r="AP138">
        <v>1938.5220153478999</v>
      </c>
      <c r="AQ138" s="1">
        <v>2791.5464386107701</v>
      </c>
      <c r="AR138" s="1">
        <v>9640.6991400206698</v>
      </c>
      <c r="AS138" s="1">
        <v>1236.9356094672501</v>
      </c>
      <c r="AT138">
        <v>542.26022694324104</v>
      </c>
      <c r="AU138">
        <v>16149.9634303898</v>
      </c>
      <c r="AV138" s="1">
        <v>4317.7915964290496</v>
      </c>
      <c r="AW138" s="1">
        <v>0.26589735884733801</v>
      </c>
      <c r="AX138">
        <v>9833.8508196686507</v>
      </c>
      <c r="AY138" s="1">
        <v>0.59216243740477503</v>
      </c>
      <c r="AZ138">
        <v>1513.17609236574</v>
      </c>
      <c r="BA138">
        <v>9.42837352172331E-2</v>
      </c>
      <c r="BB138">
        <v>774.08429514347597</v>
      </c>
      <c r="BC138" s="1">
        <v>4.7656468526611699E-2</v>
      </c>
      <c r="BD138">
        <v>16438.902803606899</v>
      </c>
      <c r="BE138" s="1">
        <v>0.59222484015053301</v>
      </c>
      <c r="BF138">
        <v>0.23921540064061</v>
      </c>
      <c r="BG138">
        <v>0.12221514242254</v>
      </c>
      <c r="BH138">
        <v>3.0208677173899998E-2</v>
      </c>
      <c r="BI138">
        <v>1.6135939612416699E-2</v>
      </c>
    </row>
    <row r="139" spans="1:61" x14ac:dyDescent="0.25">
      <c r="A139" t="s">
        <v>1749</v>
      </c>
      <c r="B139" t="s">
        <v>1133</v>
      </c>
      <c r="C139">
        <v>27.85</v>
      </c>
      <c r="D139">
        <v>196.87209716040499</v>
      </c>
      <c r="E139">
        <v>5216.8460728999999</v>
      </c>
      <c r="F139">
        <v>5.5155115974478398E-2</v>
      </c>
      <c r="G139">
        <v>8.8347650181692397E-2</v>
      </c>
      <c r="H139">
        <v>2.5597411862988001E-3</v>
      </c>
      <c r="I139">
        <v>6.1876962036698603E-2</v>
      </c>
      <c r="J139">
        <v>0.73131026115617004</v>
      </c>
      <c r="K139">
        <v>6.1965299037586699E-2</v>
      </c>
      <c r="L139">
        <v>0.271381894639389</v>
      </c>
      <c r="M139">
        <v>4.1776895085079001E-2</v>
      </c>
      <c r="N139">
        <v>0.149512516697865</v>
      </c>
      <c r="O139">
        <v>78334.642674162402</v>
      </c>
      <c r="P139" s="1">
        <v>0.171569925714914</v>
      </c>
      <c r="Q139">
        <v>0.17846615847632399</v>
      </c>
      <c r="R139">
        <v>0.649963915808762</v>
      </c>
      <c r="S139">
        <v>38.376059362828499</v>
      </c>
      <c r="T139">
        <v>113096.22140959</v>
      </c>
      <c r="U139" s="1">
        <v>157.54239374188899</v>
      </c>
      <c r="V139">
        <v>363922.89315613703</v>
      </c>
      <c r="W139" s="1">
        <v>0.78658169552108503</v>
      </c>
      <c r="X139">
        <v>0.18442521430465</v>
      </c>
      <c r="Y139">
        <v>2.8993090174265299E-2</v>
      </c>
      <c r="Z139">
        <v>0.21341830447891499</v>
      </c>
      <c r="AA139">
        <v>363.92289315613698</v>
      </c>
      <c r="AB139">
        <v>12967.4953707028</v>
      </c>
      <c r="AC139" s="1">
        <v>1141.87592699828</v>
      </c>
      <c r="AD139">
        <v>284139.55608113599</v>
      </c>
      <c r="AE139" s="1" t="e">
        <v>#N/A</v>
      </c>
      <c r="AF139">
        <v>57275.811673638796</v>
      </c>
      <c r="AG139" s="1">
        <v>108498.00928050499</v>
      </c>
      <c r="AH139" s="1">
        <v>74.116827427356199</v>
      </c>
      <c r="AI139">
        <v>33.268407229351197</v>
      </c>
      <c r="AJ139">
        <v>42.455800166946503</v>
      </c>
      <c r="AK139">
        <v>2.0266642738769098</v>
      </c>
      <c r="AL139">
        <v>1.29836009635217</v>
      </c>
      <c r="AM139">
        <v>1.5956658846882801</v>
      </c>
      <c r="AN139">
        <v>99.657899281469895</v>
      </c>
      <c r="AO139" s="1">
        <v>0.79943374517024202</v>
      </c>
      <c r="AP139">
        <v>1980.2286841784</v>
      </c>
      <c r="AQ139" s="1">
        <v>2778.0732677327401</v>
      </c>
      <c r="AR139" s="1">
        <v>9989.1813407542904</v>
      </c>
      <c r="AS139" s="1">
        <v>1274.7998701834599</v>
      </c>
      <c r="AT139">
        <v>550.80957792236597</v>
      </c>
      <c r="AU139">
        <v>16573.092740771201</v>
      </c>
      <c r="AV139" s="1">
        <v>3527.2131207368798</v>
      </c>
      <c r="AW139" s="1">
        <v>0.210576241261722</v>
      </c>
      <c r="AX139">
        <v>11286.5115940004</v>
      </c>
      <c r="AY139" s="1">
        <v>0.66327291159481205</v>
      </c>
      <c r="AZ139">
        <v>1366.3123530401199</v>
      </c>
      <c r="BA139">
        <v>8.1466286683616607E-2</v>
      </c>
      <c r="BB139">
        <v>745.18069051919099</v>
      </c>
      <c r="BC139" s="1">
        <v>4.4684560458182997E-2</v>
      </c>
      <c r="BD139">
        <v>16925.217758296501</v>
      </c>
      <c r="BE139" s="1">
        <v>0.59432857650631399</v>
      </c>
      <c r="BF139">
        <v>0.23435262652902999</v>
      </c>
      <c r="BG139">
        <v>0.12169375088845701</v>
      </c>
      <c r="BH139">
        <v>3.1499653338302201E-2</v>
      </c>
      <c r="BI139">
        <v>1.8125392737897299E-2</v>
      </c>
    </row>
    <row r="140" spans="1:61" x14ac:dyDescent="0.25">
      <c r="A140" t="s">
        <v>1750</v>
      </c>
      <c r="B140" t="s">
        <v>1134</v>
      </c>
      <c r="C140">
        <v>11.6</v>
      </c>
      <c r="D140">
        <v>220.411673271241</v>
      </c>
      <c r="E140">
        <v>1977.56976665</v>
      </c>
      <c r="F140">
        <v>1.4468353173607699E-2</v>
      </c>
      <c r="G140">
        <v>0.122655203027824</v>
      </c>
      <c r="H140" t="e">
        <v>#N/A</v>
      </c>
      <c r="I140">
        <v>6.6396242148453105E-2</v>
      </c>
      <c r="J140">
        <v>0.67762547505195803</v>
      </c>
      <c r="K140">
        <v>0.120800097837152</v>
      </c>
      <c r="L140">
        <v>0.93706360454581705</v>
      </c>
      <c r="M140">
        <v>3.5107408922009503E-2</v>
      </c>
      <c r="N140">
        <v>0.193354105014785</v>
      </c>
      <c r="O140">
        <v>64901.005444950897</v>
      </c>
      <c r="P140" s="1">
        <v>0.22694232115597199</v>
      </c>
      <c r="Q140">
        <v>0.16726250988600599</v>
      </c>
      <c r="R140">
        <v>0.60579516895802299</v>
      </c>
      <c r="S140">
        <v>19.9728499999378</v>
      </c>
      <c r="T140">
        <v>96732.908853732995</v>
      </c>
      <c r="U140" s="1">
        <v>118.70648078757</v>
      </c>
      <c r="V140">
        <v>183352.464532379</v>
      </c>
      <c r="W140" s="1">
        <v>0.69941361363087595</v>
      </c>
      <c r="X140">
        <v>0.22762090952790501</v>
      </c>
      <c r="Y140">
        <v>7.2965476841219595E-2</v>
      </c>
      <c r="Z140">
        <v>0.30058638636912399</v>
      </c>
      <c r="AA140">
        <v>183.352464532379</v>
      </c>
      <c r="AB140">
        <v>5491.0005113978104</v>
      </c>
      <c r="AC140" s="1">
        <v>579.05281513269995</v>
      </c>
      <c r="AD140">
        <v>120791.05276210399</v>
      </c>
      <c r="AE140" s="1" t="e">
        <v>#N/A</v>
      </c>
      <c r="AF140">
        <v>36389.123805172603</v>
      </c>
      <c r="AG140" s="1">
        <v>53724.694051588798</v>
      </c>
      <c r="AH140" s="1">
        <v>50.427397295923797</v>
      </c>
      <c r="AI140">
        <v>26.554406109495101</v>
      </c>
      <c r="AJ140">
        <v>33.452953525652198</v>
      </c>
      <c r="AK140">
        <v>1.8723568509374999</v>
      </c>
      <c r="AL140">
        <v>1.2104602694250499</v>
      </c>
      <c r="AM140">
        <v>1.4896046472475499</v>
      </c>
      <c r="AN140">
        <v>78.880711887222304</v>
      </c>
      <c r="AO140" s="1">
        <v>0.92432448325303196</v>
      </c>
      <c r="AP140">
        <v>2220.9808905707</v>
      </c>
      <c r="AQ140" s="1">
        <v>3486.4916706224499</v>
      </c>
      <c r="AR140" s="1">
        <v>10168.3325238957</v>
      </c>
      <c r="AS140" s="1">
        <v>1187.3557917390899</v>
      </c>
      <c r="AT140">
        <v>508.91809101879397</v>
      </c>
      <c r="AU140">
        <v>17572.078967846701</v>
      </c>
      <c r="AV140" s="1">
        <v>9833.3745452045605</v>
      </c>
      <c r="AW140" s="1">
        <v>0.55137460380335002</v>
      </c>
      <c r="AX140">
        <v>4796.3656291740499</v>
      </c>
      <c r="AY140" s="1">
        <v>0.26087598494333603</v>
      </c>
      <c r="AZ140">
        <v>939.45744789528499</v>
      </c>
      <c r="BA140" s="1">
        <v>5.15826763507332E-2</v>
      </c>
      <c r="BB140">
        <v>2485.1916099107998</v>
      </c>
      <c r="BC140" s="1">
        <v>0.13616673492398601</v>
      </c>
      <c r="BD140">
        <v>18054.389232184702</v>
      </c>
      <c r="BE140" s="1">
        <v>0.55288174104640597</v>
      </c>
      <c r="BF140">
        <v>0.23982294668087301</v>
      </c>
      <c r="BG140">
        <v>0.15757042575627001</v>
      </c>
      <c r="BH140">
        <v>3.4525669765107798E-2</v>
      </c>
      <c r="BI140">
        <v>1.51992167513433E-2</v>
      </c>
    </row>
    <row r="141" spans="1:61" x14ac:dyDescent="0.25">
      <c r="A141" t="s">
        <v>1754</v>
      </c>
      <c r="B141" t="s">
        <v>1139</v>
      </c>
      <c r="C141">
        <v>23.75</v>
      </c>
      <c r="D141">
        <v>316.45799387998301</v>
      </c>
      <c r="E141">
        <v>5456.3599906999998</v>
      </c>
      <c r="F141">
        <v>0.122225137646085</v>
      </c>
      <c r="G141">
        <v>5.8842891863509501E-2</v>
      </c>
      <c r="H141">
        <v>2.2642147845138099E-3</v>
      </c>
      <c r="I141">
        <v>6.5455227835652302E-2</v>
      </c>
      <c r="J141">
        <v>0.69071145618089702</v>
      </c>
      <c r="K141">
        <v>6.1393444951409401E-2</v>
      </c>
      <c r="L141">
        <v>0.198652169303007</v>
      </c>
      <c r="M141">
        <v>6.07036224896556E-2</v>
      </c>
      <c r="N141">
        <v>0.13594709953275</v>
      </c>
      <c r="O141">
        <v>81080.093063725697</v>
      </c>
      <c r="P141" s="1">
        <v>0.17931108995744799</v>
      </c>
      <c r="Q141">
        <v>0.139128886893673</v>
      </c>
      <c r="R141">
        <v>0.68156002314887998</v>
      </c>
      <c r="S141">
        <v>48.596267273603601</v>
      </c>
      <c r="T141">
        <v>116261.547830048</v>
      </c>
      <c r="U141" s="1">
        <v>158.29368259566701</v>
      </c>
      <c r="V141">
        <v>365447.67297221301</v>
      </c>
      <c r="W141" s="1">
        <v>0.81447681185384802</v>
      </c>
      <c r="X141">
        <v>0.15870828117973301</v>
      </c>
      <c r="Y141">
        <v>2.6814906966418701E-2</v>
      </c>
      <c r="Z141">
        <v>0.18552318814615201</v>
      </c>
      <c r="AA141">
        <v>365.44767297221301</v>
      </c>
      <c r="AB141">
        <v>13588.201773044701</v>
      </c>
      <c r="AC141" s="1">
        <v>1161.13117853267</v>
      </c>
      <c r="AD141">
        <v>298384.00922532799</v>
      </c>
      <c r="AE141" s="1" t="e">
        <v>#N/A</v>
      </c>
      <c r="AF141">
        <v>67812.139500474295</v>
      </c>
      <c r="AG141" s="1">
        <v>146401.537395269</v>
      </c>
      <c r="AH141" s="1">
        <v>80.1708444051295</v>
      </c>
      <c r="AI141">
        <v>34.773421341983102</v>
      </c>
      <c r="AJ141">
        <v>46.129205415328002</v>
      </c>
      <c r="AK141">
        <v>2.0126426865337099</v>
      </c>
      <c r="AL141">
        <v>1.26101845530742</v>
      </c>
      <c r="AM141">
        <v>1.53227315724102</v>
      </c>
      <c r="AN141">
        <v>186.06643535808101</v>
      </c>
      <c r="AO141" s="1">
        <v>0.65614924534183405</v>
      </c>
      <c r="AP141">
        <v>1975.80445487009</v>
      </c>
      <c r="AQ141" s="1">
        <v>2784.3796310900898</v>
      </c>
      <c r="AR141" s="1">
        <v>10511.490093442701</v>
      </c>
      <c r="AS141" s="1">
        <v>1368.5288015686899</v>
      </c>
      <c r="AT141">
        <v>653.93405980939497</v>
      </c>
      <c r="AU141">
        <v>17294.137040780901</v>
      </c>
      <c r="AV141" s="1">
        <v>3315.5291810109502</v>
      </c>
      <c r="AW141" s="1">
        <v>0.191392355360056</v>
      </c>
      <c r="AX141">
        <v>12195.173457544101</v>
      </c>
      <c r="AY141" s="1">
        <v>0.68155320594853697</v>
      </c>
      <c r="AZ141">
        <v>1672.4530820876</v>
      </c>
      <c r="BA141">
        <v>9.2795563150146698E-2</v>
      </c>
      <c r="BB141">
        <v>599.47581191506902</v>
      </c>
      <c r="BC141" s="1">
        <v>3.4258875557608197E-2</v>
      </c>
      <c r="BD141">
        <v>17782.631532557702</v>
      </c>
      <c r="BE141" s="1">
        <v>0.60602629728809998</v>
      </c>
      <c r="BF141">
        <v>0.23206465106414401</v>
      </c>
      <c r="BG141">
        <v>0.113731388460897</v>
      </c>
      <c r="BH141">
        <v>3.2484151968584597E-2</v>
      </c>
      <c r="BI141">
        <v>1.5693511218274999E-2</v>
      </c>
    </row>
    <row r="142" spans="1:61" x14ac:dyDescent="0.25">
      <c r="A142" t="s">
        <v>1755</v>
      </c>
      <c r="B142" t="s">
        <v>1140</v>
      </c>
      <c r="C142">
        <v>31.3</v>
      </c>
      <c r="D142">
        <v>229.950405864803</v>
      </c>
      <c r="E142">
        <v>6975.56921865</v>
      </c>
      <c r="F142">
        <v>5.77380299648039E-2</v>
      </c>
      <c r="G142">
        <v>0.12871513408062199</v>
      </c>
      <c r="H142">
        <v>2.4255079209876199E-3</v>
      </c>
      <c r="I142">
        <v>7.0992001426696302E-2</v>
      </c>
      <c r="J142">
        <v>0.67508475632654996</v>
      </c>
      <c r="K142">
        <v>6.5919123847356403E-2</v>
      </c>
      <c r="L142">
        <v>0.37713446535150003</v>
      </c>
      <c r="M142">
        <v>6.1497040558319803E-2</v>
      </c>
      <c r="N142">
        <v>0.15806107444215201</v>
      </c>
      <c r="O142">
        <v>77669.612198143295</v>
      </c>
      <c r="P142" s="1">
        <v>0.17778550419595801</v>
      </c>
      <c r="Q142">
        <v>0.18895356034929101</v>
      </c>
      <c r="R142">
        <v>0.63326093545475104</v>
      </c>
      <c r="S142">
        <v>53.823166643882701</v>
      </c>
      <c r="T142">
        <v>113036.58607590399</v>
      </c>
      <c r="U142" s="1">
        <v>162.08621156648201</v>
      </c>
      <c r="V142">
        <v>329765.69107075402</v>
      </c>
      <c r="W142" s="1">
        <v>0.80274934750749904</v>
      </c>
      <c r="X142">
        <v>0.168237139945177</v>
      </c>
      <c r="Y142">
        <v>2.9013512547323698E-2</v>
      </c>
      <c r="Z142">
        <v>0.19725065249250101</v>
      </c>
      <c r="AA142">
        <v>329.76569107075397</v>
      </c>
      <c r="AB142">
        <v>11787.6851798932</v>
      </c>
      <c r="AC142" s="1">
        <v>1062.49251096018</v>
      </c>
      <c r="AD142">
        <v>254104.750019164</v>
      </c>
      <c r="AE142" s="1" t="e">
        <v>#N/A</v>
      </c>
      <c r="AF142">
        <v>56112.646598208899</v>
      </c>
      <c r="AG142" s="1">
        <v>100360.89325820599</v>
      </c>
      <c r="AH142" s="1">
        <v>74.775996921553698</v>
      </c>
      <c r="AI142">
        <v>32.507544306186801</v>
      </c>
      <c r="AJ142">
        <v>42.364625279943702</v>
      </c>
      <c r="AK142">
        <v>2.3630775820552499</v>
      </c>
      <c r="AL142">
        <v>1.5331658902557399</v>
      </c>
      <c r="AM142">
        <v>1.8499977821857601</v>
      </c>
      <c r="AN142">
        <v>190.72087528614199</v>
      </c>
      <c r="AO142" s="1">
        <v>0.85205538147896198</v>
      </c>
      <c r="AP142">
        <v>1891.0698024086</v>
      </c>
      <c r="AQ142" s="1">
        <v>2653.14187572233</v>
      </c>
      <c r="AR142" s="1">
        <v>9874.3042342471708</v>
      </c>
      <c r="AS142" s="1">
        <v>1295.2663667709401</v>
      </c>
      <c r="AT142">
        <v>618.90340518125004</v>
      </c>
      <c r="AU142">
        <v>16332.685684330299</v>
      </c>
      <c r="AV142" s="1">
        <v>4108.42328216653</v>
      </c>
      <c r="AW142" s="1">
        <v>0.25029402033957499</v>
      </c>
      <c r="AX142">
        <v>10243.225977022001</v>
      </c>
      <c r="AY142" s="1">
        <v>0.60815179814827203</v>
      </c>
      <c r="AZ142">
        <v>1534.160712269</v>
      </c>
      <c r="BA142">
        <v>9.3627874426414501E-2</v>
      </c>
      <c r="BB142">
        <v>790.82007328705402</v>
      </c>
      <c r="BC142" s="1">
        <v>4.7926307068504703E-2</v>
      </c>
      <c r="BD142">
        <v>16676.630044744601</v>
      </c>
      <c r="BE142" s="1">
        <v>0.598166767077425</v>
      </c>
      <c r="BF142">
        <v>0.23585404749007299</v>
      </c>
      <c r="BG142">
        <v>0.114077547930555</v>
      </c>
      <c r="BH142">
        <v>3.0095608198318202E-2</v>
      </c>
      <c r="BI142">
        <v>2.1806029303629602E-2</v>
      </c>
    </row>
    <row r="143" spans="1:61" x14ac:dyDescent="0.25">
      <c r="A143" t="s">
        <v>1758</v>
      </c>
      <c r="B143" t="s">
        <v>1143</v>
      </c>
      <c r="C143">
        <v>26.65</v>
      </c>
      <c r="D143">
        <v>131.865571948634</v>
      </c>
      <c r="E143">
        <v>2883.1390356500001</v>
      </c>
      <c r="F143">
        <v>2.2885761195771102E-2</v>
      </c>
      <c r="G143">
        <v>5.6953559756163202E-2</v>
      </c>
      <c r="H143">
        <v>2.1168067439141201E-3</v>
      </c>
      <c r="I143">
        <v>8.5838113276172801E-2</v>
      </c>
      <c r="J143">
        <v>0.76792844157773799</v>
      </c>
      <c r="K143">
        <v>6.6598638795309195E-2</v>
      </c>
      <c r="L143">
        <v>0.45558414834463401</v>
      </c>
      <c r="M143">
        <v>3.6441634322268997E-2</v>
      </c>
      <c r="N143">
        <v>0.15748541257741699</v>
      </c>
      <c r="O143">
        <v>71310.813234577203</v>
      </c>
      <c r="P143" s="1">
        <v>0.17939492654976799</v>
      </c>
      <c r="Q143">
        <v>0.158910062437256</v>
      </c>
      <c r="R143">
        <v>0.66169501101297601</v>
      </c>
      <c r="S143">
        <v>25.133620719775401</v>
      </c>
      <c r="T143">
        <v>101952.001486768</v>
      </c>
      <c r="U143" s="1">
        <v>135.939528191656</v>
      </c>
      <c r="V143">
        <v>307506.052201232</v>
      </c>
      <c r="W143" s="1">
        <v>0.73553820741740505</v>
      </c>
      <c r="X143">
        <v>0.21979368777073199</v>
      </c>
      <c r="Y143">
        <v>4.4668104811863001E-2</v>
      </c>
      <c r="Z143">
        <v>0.264461792582595</v>
      </c>
      <c r="AA143">
        <v>307.50605220123299</v>
      </c>
      <c r="AB143">
        <v>10088.486417181201</v>
      </c>
      <c r="AC143" s="1">
        <v>936.16522638197796</v>
      </c>
      <c r="AD143">
        <v>217513.427858774</v>
      </c>
      <c r="AE143" s="1" t="e">
        <v>#N/A</v>
      </c>
      <c r="AF143">
        <v>48305.885046907599</v>
      </c>
      <c r="AG143" s="1">
        <v>80471.354193420993</v>
      </c>
      <c r="AH143" s="1">
        <v>62.328043683716302</v>
      </c>
      <c r="AI143">
        <v>29.8093789675459</v>
      </c>
      <c r="AJ143">
        <v>37.546451815456798</v>
      </c>
      <c r="AK143">
        <v>2.3783291970822602</v>
      </c>
      <c r="AL143">
        <v>1.51265715120164</v>
      </c>
      <c r="AM143">
        <v>1.95470147579652</v>
      </c>
      <c r="AN143">
        <v>261.13826048290503</v>
      </c>
      <c r="AO143" s="1">
        <v>0.88102435936155099</v>
      </c>
      <c r="AP143">
        <v>2078.2560639324602</v>
      </c>
      <c r="AQ143" s="1">
        <v>2845.99151013545</v>
      </c>
      <c r="AR143" s="1">
        <v>9499.5528357602398</v>
      </c>
      <c r="AS143" s="1">
        <v>1077.9788727043899</v>
      </c>
      <c r="AT143">
        <v>509.15943815003902</v>
      </c>
      <c r="AU143">
        <v>16010.9387206826</v>
      </c>
      <c r="AV143" s="1">
        <v>4983.9028135941899</v>
      </c>
      <c r="AW143" s="1">
        <v>0.30295979411107699</v>
      </c>
      <c r="AX143">
        <v>9264.6839536716398</v>
      </c>
      <c r="AY143" s="1">
        <v>0.54792529030640003</v>
      </c>
      <c r="AZ143">
        <v>1333.4441308696801</v>
      </c>
      <c r="BA143">
        <v>7.94791725040115E-2</v>
      </c>
      <c r="BB143">
        <v>1171.07379667331</v>
      </c>
      <c r="BC143" s="1">
        <v>6.9635743065546096E-2</v>
      </c>
      <c r="BD143">
        <v>16753.104694808801</v>
      </c>
      <c r="BE143" s="1">
        <v>0.57862712838507402</v>
      </c>
      <c r="BF143">
        <v>0.23793013809650901</v>
      </c>
      <c r="BG143">
        <v>0.13467632153116599</v>
      </c>
      <c r="BH143">
        <v>3.1622432906464597E-2</v>
      </c>
      <c r="BI143">
        <v>1.7143979080787498E-2</v>
      </c>
    </row>
    <row r="144" spans="1:61" x14ac:dyDescent="0.25">
      <c r="A144" t="s">
        <v>1910</v>
      </c>
      <c r="B144" t="s">
        <v>1147</v>
      </c>
      <c r="C144">
        <v>38.4</v>
      </c>
      <c r="D144">
        <v>63.2486904380414</v>
      </c>
      <c r="E144">
        <v>1998.2866774500001</v>
      </c>
      <c r="F144">
        <v>2.0882171809153999E-2</v>
      </c>
      <c r="G144">
        <v>3.1684501342153198E-2</v>
      </c>
      <c r="H144" t="e">
        <v>#N/A</v>
      </c>
      <c r="I144">
        <v>4.7138384901592903E-2</v>
      </c>
      <c r="J144">
        <v>0.84663547088348001</v>
      </c>
      <c r="K144">
        <v>5.6594274350261799E-2</v>
      </c>
      <c r="L144">
        <v>0.40490120181343697</v>
      </c>
      <c r="M144">
        <v>1.9627836447350101E-2</v>
      </c>
      <c r="N144">
        <v>0.141459157006803</v>
      </c>
      <c r="O144">
        <v>67102.962224543604</v>
      </c>
      <c r="P144" s="1">
        <v>0.15489208589529699</v>
      </c>
      <c r="Q144">
        <v>0.134641618941995</v>
      </c>
      <c r="R144">
        <v>0.71046629516270798</v>
      </c>
      <c r="S144">
        <v>16.837122529757199</v>
      </c>
      <c r="T144">
        <v>93662.924524412098</v>
      </c>
      <c r="U144" s="1">
        <v>130.96475114262699</v>
      </c>
      <c r="V144">
        <v>308846.61918857403</v>
      </c>
      <c r="W144" s="1">
        <v>0.76275605027959004</v>
      </c>
      <c r="X144">
        <v>0.178138943073123</v>
      </c>
      <c r="Y144">
        <v>5.91050066472876E-2</v>
      </c>
      <c r="Z144">
        <v>0.23724394972040999</v>
      </c>
      <c r="AA144">
        <v>308.84661918857398</v>
      </c>
      <c r="AB144">
        <v>9100.5943517606393</v>
      </c>
      <c r="AC144" s="1">
        <v>859.08563889875302</v>
      </c>
      <c r="AD144">
        <v>227028.954752469</v>
      </c>
      <c r="AE144" s="1" t="e">
        <v>#N/A</v>
      </c>
      <c r="AF144">
        <v>45803.683405318901</v>
      </c>
      <c r="AG144" s="1">
        <v>80998.614827101293</v>
      </c>
      <c r="AH144" s="1">
        <v>52.6494622004927</v>
      </c>
      <c r="AI144">
        <v>27.159577370842399</v>
      </c>
      <c r="AJ144">
        <v>32.6832905762124</v>
      </c>
      <c r="AK144">
        <v>1.53851187474047</v>
      </c>
      <c r="AL144">
        <v>1.04870848753742</v>
      </c>
      <c r="AM144">
        <v>1.2860414006665599</v>
      </c>
      <c r="AN144">
        <v>282.04895766969003</v>
      </c>
      <c r="AO144">
        <v>0.92651596336025799</v>
      </c>
      <c r="AP144">
        <v>1938.6734677346799</v>
      </c>
      <c r="AQ144" s="1">
        <v>2713.3248463223399</v>
      </c>
      <c r="AR144" s="1">
        <v>8705.8421525883805</v>
      </c>
      <c r="AS144" s="1">
        <v>936.15269501130297</v>
      </c>
      <c r="AT144">
        <v>451.15195565955401</v>
      </c>
      <c r="AU144">
        <v>14745.1451173163</v>
      </c>
      <c r="AV144" s="1">
        <v>5354.7025810211699</v>
      </c>
      <c r="AW144" s="1">
        <v>0.34261974010241403</v>
      </c>
      <c r="AX144">
        <v>8113.3069456870699</v>
      </c>
      <c r="AY144" s="1">
        <v>0.51177954491129496</v>
      </c>
      <c r="AZ144">
        <v>1189.25520563804</v>
      </c>
      <c r="BA144">
        <v>7.4858855523721193E-2</v>
      </c>
      <c r="BB144">
        <v>1119.0228947323401</v>
      </c>
      <c r="BC144" s="1">
        <v>7.0741859465263304E-2</v>
      </c>
      <c r="BD144">
        <v>15776.2876270786</v>
      </c>
      <c r="BE144" s="1">
        <v>0.55293264686049803</v>
      </c>
      <c r="BF144">
        <v>0.23191340258308099</v>
      </c>
      <c r="BG144">
        <v>0.15659984789574399</v>
      </c>
      <c r="BH144">
        <v>3.9107284393893299E-2</v>
      </c>
      <c r="BI144">
        <v>1.9446818266784599E-2</v>
      </c>
    </row>
    <row r="145" spans="1:61" x14ac:dyDescent="0.25">
      <c r="A145" t="s">
        <v>1762</v>
      </c>
      <c r="B145" t="s">
        <v>1149</v>
      </c>
      <c r="C145">
        <v>43.1</v>
      </c>
      <c r="D145">
        <v>307.45568884511999</v>
      </c>
      <c r="E145">
        <v>12165.386949649999</v>
      </c>
      <c r="F145">
        <v>2.85229006030067E-2</v>
      </c>
      <c r="G145">
        <v>0.44457884436295603</v>
      </c>
      <c r="H145">
        <v>1.8141358152508E-3</v>
      </c>
      <c r="I145">
        <v>0.16809916690639801</v>
      </c>
      <c r="J145">
        <v>0.27025260258802902</v>
      </c>
      <c r="K145">
        <v>8.7358261453173797E-2</v>
      </c>
      <c r="L145">
        <v>0.93826708725987495</v>
      </c>
      <c r="M145">
        <v>0.13828834852093999</v>
      </c>
      <c r="N145">
        <v>0.20954945560854901</v>
      </c>
      <c r="O145">
        <v>74199.539671052204</v>
      </c>
      <c r="P145" s="1">
        <v>0.29273927802585098</v>
      </c>
      <c r="Q145">
        <v>0.17445595052415899</v>
      </c>
      <c r="R145">
        <v>0.53280477144998994</v>
      </c>
      <c r="S145">
        <v>232.747379587826</v>
      </c>
      <c r="T145">
        <v>107429.977668411</v>
      </c>
      <c r="U145" s="1">
        <v>107.409343112488</v>
      </c>
      <c r="V145">
        <v>252365.01734031001</v>
      </c>
      <c r="W145" s="1">
        <v>0.66848307383601302</v>
      </c>
      <c r="X145">
        <v>0.26811399900657201</v>
      </c>
      <c r="Y145">
        <v>6.3402927157414399E-2</v>
      </c>
      <c r="Z145">
        <v>0.33151692616398698</v>
      </c>
      <c r="AA145">
        <v>252.36501734031</v>
      </c>
      <c r="AB145">
        <v>9300.3839555843406</v>
      </c>
      <c r="AC145" s="1">
        <v>716.67455594175203</v>
      </c>
      <c r="AD145">
        <v>108906.93425216401</v>
      </c>
      <c r="AE145" s="1" t="e">
        <v>#N/A</v>
      </c>
      <c r="AF145">
        <v>37892.401912582303</v>
      </c>
      <c r="AG145" s="1">
        <v>59873.861284026498</v>
      </c>
      <c r="AH145" s="1">
        <v>69.538464521404407</v>
      </c>
      <c r="AI145">
        <v>30.518011321351501</v>
      </c>
      <c r="AJ145">
        <v>45.4114193967593</v>
      </c>
      <c r="AK145">
        <v>2.48554416690691</v>
      </c>
      <c r="AL145">
        <v>1.5495277224036701</v>
      </c>
      <c r="AM145">
        <v>2.0087515153388602</v>
      </c>
      <c r="AN145">
        <v>30.0634857743281</v>
      </c>
      <c r="AO145">
        <v>1.0888095396159201</v>
      </c>
      <c r="AP145">
        <v>3024.5384484920701</v>
      </c>
      <c r="AQ145" s="1">
        <v>4523.2634267817702</v>
      </c>
      <c r="AR145" s="1">
        <v>11044.019700077</v>
      </c>
      <c r="AS145" s="1">
        <v>1808.6034725457901</v>
      </c>
      <c r="AT145">
        <v>893.29807247214103</v>
      </c>
      <c r="AU145">
        <v>21293.723120368701</v>
      </c>
      <c r="AV145" s="1">
        <v>8351.3677125782797</v>
      </c>
      <c r="AW145" s="1">
        <v>0.40032086396519501</v>
      </c>
      <c r="AX145">
        <v>8439.6987278078795</v>
      </c>
      <c r="AY145" s="1">
        <v>0.39278479418166601</v>
      </c>
      <c r="AZ145">
        <v>1307.9511238960099</v>
      </c>
      <c r="BA145">
        <v>6.2834721795045304E-2</v>
      </c>
      <c r="BB145">
        <v>3116.62308949719</v>
      </c>
      <c r="BC145" s="1">
        <v>0.144059620076083</v>
      </c>
      <c r="BD145">
        <v>21215.640653779399</v>
      </c>
      <c r="BE145" s="1">
        <v>0.57401928472206598</v>
      </c>
      <c r="BF145">
        <v>0.22147243173843401</v>
      </c>
      <c r="BG145">
        <v>0.156257846355942</v>
      </c>
      <c r="BH145">
        <v>3.5921775107140799E-2</v>
      </c>
      <c r="BI145">
        <v>1.23286620764178E-2</v>
      </c>
    </row>
    <row r="146" spans="1:61" x14ac:dyDescent="0.25">
      <c r="A146" t="s">
        <v>1763</v>
      </c>
      <c r="B146" t="s">
        <v>1150</v>
      </c>
      <c r="C146">
        <v>16.850000000000001</v>
      </c>
      <c r="D146">
        <v>107.19828050226801</v>
      </c>
      <c r="E146">
        <v>1164.6734115500001</v>
      </c>
      <c r="F146">
        <v>2.6930726083036999E-2</v>
      </c>
      <c r="G146">
        <v>3.3822246193792101E-2</v>
      </c>
      <c r="H146" t="e">
        <v>#N/A</v>
      </c>
      <c r="I146">
        <v>6.0933839286992503E-2</v>
      </c>
      <c r="J146">
        <v>0.83842402212258005</v>
      </c>
      <c r="K146">
        <v>6.2034909511896802E-2</v>
      </c>
      <c r="L146">
        <v>0.69703541990263396</v>
      </c>
      <c r="M146">
        <v>2.90466523025621E-2</v>
      </c>
      <c r="N146">
        <v>0.17099559240548501</v>
      </c>
      <c r="O146">
        <v>62794.948725126102</v>
      </c>
      <c r="P146" s="1">
        <v>0.203204124901048</v>
      </c>
      <c r="Q146">
        <v>0.15337530194732599</v>
      </c>
      <c r="R146">
        <v>0.64342057315162604</v>
      </c>
      <c r="S146">
        <v>13.497115817680999</v>
      </c>
      <c r="T146">
        <v>85822.381075627898</v>
      </c>
      <c r="U146" s="1">
        <v>97.272524261850705</v>
      </c>
      <c r="V146">
        <v>289223.578437927</v>
      </c>
      <c r="W146" s="1">
        <v>0.75644713660064999</v>
      </c>
      <c r="X146">
        <v>0.17712997016331999</v>
      </c>
      <c r="Y146">
        <v>6.6422893236030706E-2</v>
      </c>
      <c r="Z146">
        <v>0.24355286339935001</v>
      </c>
      <c r="AA146">
        <v>289.22357843792702</v>
      </c>
      <c r="AB146">
        <v>8392.5674812061898</v>
      </c>
      <c r="AC146" s="1">
        <v>892.28962316307297</v>
      </c>
      <c r="AD146">
        <v>183438.45747667199</v>
      </c>
      <c r="AE146" s="1" t="e">
        <v>#N/A</v>
      </c>
      <c r="AF146">
        <v>40360.972263687698</v>
      </c>
      <c r="AG146" s="1">
        <v>63719.3683046304</v>
      </c>
      <c r="AH146" s="1">
        <v>52.101079856515497</v>
      </c>
      <c r="AI146">
        <v>26.955838347960899</v>
      </c>
      <c r="AJ146">
        <v>32.682315389469402</v>
      </c>
      <c r="AK146">
        <v>1.5827461689897599</v>
      </c>
      <c r="AL146">
        <v>0.91920290907578905</v>
      </c>
      <c r="AM146">
        <v>1.20609780595528</v>
      </c>
      <c r="AN146">
        <v>17.1046920127486</v>
      </c>
      <c r="AO146">
        <v>1.0135587321856301</v>
      </c>
      <c r="AP146">
        <v>2382.4205936042199</v>
      </c>
      <c r="AQ146" s="1">
        <v>3091.9575164057901</v>
      </c>
      <c r="AR146" s="1">
        <v>9329.9052577654802</v>
      </c>
      <c r="AS146" s="1">
        <v>1173.6494037249799</v>
      </c>
      <c r="AT146">
        <v>556.30329805308202</v>
      </c>
      <c r="AU146">
        <v>16534.236069553601</v>
      </c>
      <c r="AV146" s="1">
        <v>8181.7260502958998</v>
      </c>
      <c r="AW146" s="1">
        <v>0.45252169638264</v>
      </c>
      <c r="AX146">
        <v>7217.90132142722</v>
      </c>
      <c r="AY146" s="1">
        <v>0.38697544729393402</v>
      </c>
      <c r="AZ146">
        <v>1336.9897792900899</v>
      </c>
      <c r="BA146">
        <v>7.2423395113909897E-2</v>
      </c>
      <c r="BB146">
        <v>1606.12036000429</v>
      </c>
      <c r="BC146" s="1">
        <v>8.8079461202193607E-2</v>
      </c>
      <c r="BD146">
        <v>18342.737511017502</v>
      </c>
      <c r="BE146" s="1">
        <v>0.53495403471512204</v>
      </c>
      <c r="BF146">
        <v>0.23561132270231</v>
      </c>
      <c r="BG146">
        <v>0.17782733654896901</v>
      </c>
      <c r="BH146">
        <v>3.2702493313951399E-2</v>
      </c>
      <c r="BI146">
        <v>1.8904812719647099E-2</v>
      </c>
    </row>
    <row r="147" spans="1:61" x14ac:dyDescent="0.25">
      <c r="A147" t="s">
        <v>1770</v>
      </c>
      <c r="B147" t="s">
        <v>1158</v>
      </c>
      <c r="C147">
        <v>33.25</v>
      </c>
      <c r="D147">
        <v>134.78563779541699</v>
      </c>
      <c r="E147">
        <v>3888.2855646500002</v>
      </c>
      <c r="F147">
        <v>2.4042960621603E-2</v>
      </c>
      <c r="G147">
        <v>8.5054571515942007E-2</v>
      </c>
      <c r="H147">
        <v>2.24712332223968E-3</v>
      </c>
      <c r="I147">
        <v>8.8055276961949397E-2</v>
      </c>
      <c r="J147">
        <v>0.729868591201428</v>
      </c>
      <c r="K147">
        <v>7.2085603705157694E-2</v>
      </c>
      <c r="L147">
        <v>0.52626692622961602</v>
      </c>
      <c r="M147">
        <v>3.3734760887739197E-2</v>
      </c>
      <c r="N147">
        <v>0.16434458045330999</v>
      </c>
      <c r="O147">
        <v>70551.459927283999</v>
      </c>
      <c r="P147" s="1">
        <v>0.197978616934229</v>
      </c>
      <c r="Q147">
        <v>0.15555085530447399</v>
      </c>
      <c r="R147">
        <v>0.64647052776129699</v>
      </c>
      <c r="S147">
        <v>31.1880988729487</v>
      </c>
      <c r="T147">
        <v>105440.637593697</v>
      </c>
      <c r="U147" s="1">
        <v>146.44478646841799</v>
      </c>
      <c r="V147">
        <v>314646.546314076</v>
      </c>
      <c r="W147" s="1">
        <v>0.76313963826950104</v>
      </c>
      <c r="X147">
        <v>0.191731900872052</v>
      </c>
      <c r="Y147">
        <v>4.5128460858446698E-2</v>
      </c>
      <c r="Z147">
        <v>0.23686036173049901</v>
      </c>
      <c r="AA147">
        <v>314.64654631407598</v>
      </c>
      <c r="AB147">
        <v>10231.2083021045</v>
      </c>
      <c r="AC147" s="1">
        <v>1000.82773160471</v>
      </c>
      <c r="AD147">
        <v>213465.99105204799</v>
      </c>
      <c r="AE147" s="1" t="e">
        <v>#N/A</v>
      </c>
      <c r="AF147">
        <v>46607.143864882499</v>
      </c>
      <c r="AG147" s="1">
        <v>77130.409641345599</v>
      </c>
      <c r="AH147" s="1">
        <v>61.442053883815902</v>
      </c>
      <c r="AI147">
        <v>29.397030156515701</v>
      </c>
      <c r="AJ147">
        <v>37.471147113066699</v>
      </c>
      <c r="AK147">
        <v>2.0295859289772502</v>
      </c>
      <c r="AL147">
        <v>1.3488876441201001</v>
      </c>
      <c r="AM147">
        <v>1.6991548577136</v>
      </c>
      <c r="AN147">
        <v>0</v>
      </c>
      <c r="AO147" s="1">
        <v>0.88229461052874503</v>
      </c>
      <c r="AP147">
        <v>1963.1711524477801</v>
      </c>
      <c r="AQ147" s="1">
        <v>2927.4150854515701</v>
      </c>
      <c r="AR147" s="1">
        <v>9321.8715821770293</v>
      </c>
      <c r="AS147" s="1">
        <v>1148.44176803716</v>
      </c>
      <c r="AT147">
        <v>535.23465673934697</v>
      </c>
      <c r="AU147">
        <v>15896.134244852899</v>
      </c>
      <c r="AV147" s="1">
        <v>4989.7463441808204</v>
      </c>
      <c r="AW147" s="1">
        <v>0.31159112374129899</v>
      </c>
      <c r="AX147">
        <v>8936.8234529394504</v>
      </c>
      <c r="AY147" s="1">
        <v>0.53846567142407797</v>
      </c>
      <c r="AZ147">
        <v>1224.0644703502601</v>
      </c>
      <c r="BA147">
        <v>7.57846086905406E-2</v>
      </c>
      <c r="BB147">
        <v>1211.41006361119</v>
      </c>
      <c r="BC147" s="1">
        <v>7.4158596121653805E-2</v>
      </c>
      <c r="BD147">
        <v>16362.044331081701</v>
      </c>
      <c r="BE147" s="1">
        <v>0.56929020031821098</v>
      </c>
      <c r="BF147">
        <v>0.236135046682899</v>
      </c>
      <c r="BG147">
        <v>0.14365940195771401</v>
      </c>
      <c r="BH147">
        <v>3.2993571186413703E-2</v>
      </c>
      <c r="BI147">
        <v>1.7921779854762801E-2</v>
      </c>
    </row>
    <row r="148" spans="1:61" x14ac:dyDescent="0.25">
      <c r="A148" t="s">
        <v>1778</v>
      </c>
      <c r="B148" t="s">
        <v>1166</v>
      </c>
      <c r="C148">
        <v>18.933333333333302</v>
      </c>
      <c r="D148">
        <v>403.19761979218998</v>
      </c>
      <c r="E148">
        <v>4068.6332040666698</v>
      </c>
      <c r="F148">
        <v>0.12570371991877299</v>
      </c>
      <c r="G148">
        <v>5.37027677726521E-2</v>
      </c>
      <c r="H148">
        <v>2.2225110254642899E-3</v>
      </c>
      <c r="I148">
        <v>5.1081474918411099E-2</v>
      </c>
      <c r="J148">
        <v>0.70690802494415705</v>
      </c>
      <c r="K148">
        <v>6.1186981123631301E-2</v>
      </c>
      <c r="L148">
        <v>0.12371097898610001</v>
      </c>
      <c r="M148">
        <v>3.61367377343298E-2</v>
      </c>
      <c r="N148">
        <v>0.129140060175719</v>
      </c>
      <c r="O148">
        <v>80863.6267318803</v>
      </c>
      <c r="P148" s="1">
        <v>0.19211363253625499</v>
      </c>
      <c r="Q148">
        <v>0.194623164405994</v>
      </c>
      <c r="R148">
        <v>0.61326320305775095</v>
      </c>
      <c r="S148">
        <v>75.791550754351107</v>
      </c>
      <c r="T148">
        <v>108014.204908948</v>
      </c>
      <c r="U148" s="1">
        <v>137.69072837776901</v>
      </c>
      <c r="V148">
        <v>380670.205853227</v>
      </c>
      <c r="W148" s="1">
        <v>0.85527531310933103</v>
      </c>
      <c r="X148">
        <v>0.110898604947348</v>
      </c>
      <c r="Y148">
        <v>3.3826081943320603E-2</v>
      </c>
      <c r="Z148">
        <v>0.144724686890669</v>
      </c>
      <c r="AA148">
        <v>380.670205853227</v>
      </c>
      <c r="AB148">
        <v>13777.735762459601</v>
      </c>
      <c r="AC148" s="1">
        <v>1306.54418016515</v>
      </c>
      <c r="AD148">
        <v>338206.30690381699</v>
      </c>
      <c r="AE148" s="1" t="e">
        <v>#N/A</v>
      </c>
      <c r="AF148">
        <v>83089.998803504903</v>
      </c>
      <c r="AG148" s="1">
        <v>199851.62158696199</v>
      </c>
      <c r="AH148" s="1">
        <v>85.130127288533799</v>
      </c>
      <c r="AI148">
        <v>34.649751300183901</v>
      </c>
      <c r="AJ148">
        <v>47.208169154556799</v>
      </c>
      <c r="AK148">
        <v>1.54644278687541</v>
      </c>
      <c r="AL148">
        <v>1.0349137838723399</v>
      </c>
      <c r="AM148">
        <v>1.2450495209560399</v>
      </c>
      <c r="AN148">
        <v>312.86053476821201</v>
      </c>
      <c r="AO148">
        <v>0.56826014021023896</v>
      </c>
      <c r="AP148">
        <v>2129.90221187918</v>
      </c>
      <c r="AQ148" s="1">
        <v>2774.9232859613198</v>
      </c>
      <c r="AR148" s="1">
        <v>11464.553859850899</v>
      </c>
      <c r="AS148" s="1">
        <v>1234.17633280738</v>
      </c>
      <c r="AT148">
        <v>552.11537601572502</v>
      </c>
      <c r="AU148">
        <v>18155.6710665145</v>
      </c>
      <c r="AV148" s="1">
        <v>3184.1001456670501</v>
      </c>
      <c r="AW148" s="1">
        <v>0.17730412860994199</v>
      </c>
      <c r="AX148">
        <v>12420.498013652101</v>
      </c>
      <c r="AY148" s="1">
        <v>0.67068523457399698</v>
      </c>
      <c r="AZ148">
        <v>2263.7369010283301</v>
      </c>
      <c r="BA148">
        <v>0.12509514180627301</v>
      </c>
      <c r="BB148">
        <v>481.31293391038901</v>
      </c>
      <c r="BC148" s="1">
        <v>2.6915494999807499E-2</v>
      </c>
      <c r="BD148">
        <v>18349.647994257801</v>
      </c>
      <c r="BE148" s="1">
        <v>0.599395978629223</v>
      </c>
      <c r="BF148">
        <v>0.22209649463019901</v>
      </c>
      <c r="BG148">
        <v>0.111154003767097</v>
      </c>
      <c r="BH148">
        <v>3.2692289366410998E-2</v>
      </c>
      <c r="BI148">
        <v>3.4661233607070102E-2</v>
      </c>
    </row>
    <row r="149" spans="1:61" x14ac:dyDescent="0.25">
      <c r="A149" t="s">
        <v>1781</v>
      </c>
      <c r="B149" t="s">
        <v>1169</v>
      </c>
      <c r="C149">
        <v>57.2</v>
      </c>
      <c r="D149">
        <v>41.546119189101901</v>
      </c>
      <c r="E149">
        <v>1987.39525475</v>
      </c>
      <c r="F149">
        <v>9.8206733242962602E-3</v>
      </c>
      <c r="G149">
        <v>3.4375016225842402E-2</v>
      </c>
      <c r="H149" t="e">
        <v>#N/A</v>
      </c>
      <c r="I149">
        <v>7.3626317798631297E-2</v>
      </c>
      <c r="J149">
        <v>0.80677137021907797</v>
      </c>
      <c r="K149">
        <v>7.70405489963394E-2</v>
      </c>
      <c r="L149">
        <v>0.78918466530707398</v>
      </c>
      <c r="M149">
        <v>3.7011932303742202E-2</v>
      </c>
      <c r="N149">
        <v>0.17857396308485701</v>
      </c>
      <c r="O149">
        <v>63345.383261125004</v>
      </c>
      <c r="P149" s="1">
        <v>0.23858975466892601</v>
      </c>
      <c r="Q149">
        <v>0.134718036005157</v>
      </c>
      <c r="R149">
        <v>0.62669220932591696</v>
      </c>
      <c r="S149">
        <v>17.8940883378012</v>
      </c>
      <c r="T149">
        <v>91806.481365639993</v>
      </c>
      <c r="U149" s="1">
        <v>121.155470485802</v>
      </c>
      <c r="V149">
        <v>265175.106104545</v>
      </c>
      <c r="W149" s="1">
        <v>0.75821245812219895</v>
      </c>
      <c r="X149">
        <v>0.179386988124455</v>
      </c>
      <c r="Y149">
        <v>6.2400553753345897E-2</v>
      </c>
      <c r="Z149">
        <v>0.24178754187780099</v>
      </c>
      <c r="AA149">
        <v>265.17510610454502</v>
      </c>
      <c r="AB149">
        <v>6715.8370576259404</v>
      </c>
      <c r="AC149" s="1">
        <v>709.70683794725403</v>
      </c>
      <c r="AD149">
        <v>190105.438100639</v>
      </c>
      <c r="AE149" s="1" t="e">
        <v>#N/A</v>
      </c>
      <c r="AF149">
        <v>41003.418765628499</v>
      </c>
      <c r="AG149" s="1">
        <v>67033.794045854098</v>
      </c>
      <c r="AH149" s="1">
        <v>40.081266926623499</v>
      </c>
      <c r="AI149">
        <v>24.099638472569499</v>
      </c>
      <c r="AJ149">
        <v>27.596786386768802</v>
      </c>
      <c r="AK149">
        <v>1.7782305010349899</v>
      </c>
      <c r="AL149">
        <v>1.1244576162903901</v>
      </c>
      <c r="AM149">
        <v>1.5440088060494099</v>
      </c>
      <c r="AN149">
        <v>799.42568203417397</v>
      </c>
      <c r="AO149" s="1">
        <v>1.00970377045341</v>
      </c>
      <c r="AP149">
        <v>2022.3008578158101</v>
      </c>
      <c r="AQ149" s="1">
        <v>3005.1239519293699</v>
      </c>
      <c r="AR149" s="1">
        <v>8852.4131784812507</v>
      </c>
      <c r="AS149" s="1">
        <v>991.85746584061599</v>
      </c>
      <c r="AT149">
        <v>473.48309665676999</v>
      </c>
      <c r="AU149">
        <v>15345.1785507238</v>
      </c>
      <c r="AV149" s="1">
        <v>7235.00416748925</v>
      </c>
      <c r="AW149" s="1">
        <v>0.44621328336251798</v>
      </c>
      <c r="AX149">
        <v>6514.8154252925497</v>
      </c>
      <c r="AY149" s="1">
        <v>0.39657174688862801</v>
      </c>
      <c r="AZ149">
        <v>970.64866438129798</v>
      </c>
      <c r="BA149">
        <v>5.9336567283230501E-2</v>
      </c>
      <c r="BB149">
        <v>1602.9214787512799</v>
      </c>
      <c r="BC149" s="1">
        <v>9.7878402473098897E-2</v>
      </c>
      <c r="BD149">
        <v>16323.389735914399</v>
      </c>
      <c r="BE149" s="1">
        <v>0.54142512838888202</v>
      </c>
      <c r="BF149">
        <v>0.234552203159862</v>
      </c>
      <c r="BG149">
        <v>0.17396774331404</v>
      </c>
      <c r="BH149">
        <v>3.4797208153029197E-2</v>
      </c>
      <c r="BI149">
        <v>1.5257716984187099E-2</v>
      </c>
    </row>
    <row r="150" spans="1:61" x14ac:dyDescent="0.25">
      <c r="A150" t="s">
        <v>1786</v>
      </c>
      <c r="B150" t="s">
        <v>1174</v>
      </c>
      <c r="C150">
        <v>33.15</v>
      </c>
      <c r="D150">
        <v>104.61129786123</v>
      </c>
      <c r="E150">
        <v>2866.9566372999998</v>
      </c>
      <c r="F150">
        <v>3.6607443705717897E-2</v>
      </c>
      <c r="G150">
        <v>7.8627721349268098E-2</v>
      </c>
      <c r="H150">
        <v>2.1168067439141201E-3</v>
      </c>
      <c r="I150">
        <v>9.1511690189889597E-2</v>
      </c>
      <c r="J150">
        <v>0.72710610369159601</v>
      </c>
      <c r="K150">
        <v>6.6406905675953504E-2</v>
      </c>
      <c r="L150">
        <v>0.45250833562390602</v>
      </c>
      <c r="M150">
        <v>3.5116017333729002E-2</v>
      </c>
      <c r="N150">
        <v>0.15762798274593601</v>
      </c>
      <c r="O150">
        <v>70605.822356828605</v>
      </c>
      <c r="P150" s="1">
        <v>0.19589018274877101</v>
      </c>
      <c r="Q150">
        <v>0.148002552592543</v>
      </c>
      <c r="R150">
        <v>0.65610726465868596</v>
      </c>
      <c r="S150">
        <v>23.915755253162001</v>
      </c>
      <c r="T150">
        <v>103703.048268591</v>
      </c>
      <c r="U150" s="1">
        <v>139.15012791246701</v>
      </c>
      <c r="V150">
        <v>302316.26644561102</v>
      </c>
      <c r="W150" s="1">
        <v>0.73985302301820999</v>
      </c>
      <c r="X150">
        <v>0.21057090301193901</v>
      </c>
      <c r="Y150">
        <v>4.9576073969851503E-2</v>
      </c>
      <c r="Z150">
        <v>0.26014697698179001</v>
      </c>
      <c r="AA150">
        <v>302.31626644561101</v>
      </c>
      <c r="AB150">
        <v>9333.1989580420104</v>
      </c>
      <c r="AC150" s="1">
        <v>876.611141690252</v>
      </c>
      <c r="AD150">
        <v>218372.22366461699</v>
      </c>
      <c r="AE150" s="1" t="e">
        <v>#N/A</v>
      </c>
      <c r="AF150">
        <v>48022.499317984599</v>
      </c>
      <c r="AG150" s="1">
        <v>80289.828234589499</v>
      </c>
      <c r="AH150" s="1">
        <v>56.944845565487903</v>
      </c>
      <c r="AI150">
        <v>28.0293162797654</v>
      </c>
      <c r="AJ150">
        <v>35.9923702082814</v>
      </c>
      <c r="AK150">
        <v>2.3014178422673401</v>
      </c>
      <c r="AL150">
        <v>1.5209219353916399</v>
      </c>
      <c r="AM150">
        <v>1.8802589262617799</v>
      </c>
      <c r="AN150">
        <v>426.92373511191101</v>
      </c>
      <c r="AO150">
        <v>0.86609103149391697</v>
      </c>
      <c r="AP150">
        <v>1956.73792533646</v>
      </c>
      <c r="AQ150" s="1">
        <v>2869.6092621226198</v>
      </c>
      <c r="AR150" s="1">
        <v>9293.4303902106694</v>
      </c>
      <c r="AS150" s="1">
        <v>1084.6605740533901</v>
      </c>
      <c r="AT150">
        <v>500.19929961359202</v>
      </c>
      <c r="AU150">
        <v>15704.637451336701</v>
      </c>
      <c r="AV150" s="1">
        <v>5085.4891032104597</v>
      </c>
      <c r="AW150" s="1">
        <v>0.31604434680909599</v>
      </c>
      <c r="AX150">
        <v>8745.3806292241898</v>
      </c>
      <c r="AY150" s="1">
        <v>0.53214221899629</v>
      </c>
      <c r="AZ150">
        <v>1424.9590505900301</v>
      </c>
      <c r="BA150">
        <v>8.6154697702122598E-2</v>
      </c>
      <c r="BB150">
        <v>1066.46051271129</v>
      </c>
      <c r="BC150" s="1">
        <v>6.5658736473817203E-2</v>
      </c>
      <c r="BD150">
        <v>16322.289295736</v>
      </c>
      <c r="BE150" s="1">
        <v>0.58091388647266795</v>
      </c>
      <c r="BF150">
        <v>0.23473493890150299</v>
      </c>
      <c r="BG150">
        <v>0.135289983770673</v>
      </c>
      <c r="BH150">
        <v>3.1770923166751598E-2</v>
      </c>
      <c r="BI150">
        <v>1.7290267688404099E-2</v>
      </c>
    </row>
    <row r="151" spans="1:61" x14ac:dyDescent="0.25">
      <c r="A151" t="s">
        <v>1785</v>
      </c>
      <c r="B151" t="s">
        <v>1173</v>
      </c>
      <c r="C151">
        <v>82.7</v>
      </c>
      <c r="D151">
        <v>26.265343602355799</v>
      </c>
      <c r="E151">
        <v>1769.89482555</v>
      </c>
      <c r="F151">
        <v>1.9080423658619099E-2</v>
      </c>
      <c r="G151">
        <v>1.6717758065228801E-2</v>
      </c>
      <c r="H151" t="e">
        <v>#N/A</v>
      </c>
      <c r="I151">
        <v>5.1217411096888599E-2</v>
      </c>
      <c r="J151">
        <v>0.87261550318651904</v>
      </c>
      <c r="K151">
        <v>4.9873723579446999E-2</v>
      </c>
      <c r="L151">
        <v>0.69115593872513403</v>
      </c>
      <c r="M151">
        <v>1.6056167082204399E-2</v>
      </c>
      <c r="N151">
        <v>0.18201486031926001</v>
      </c>
      <c r="O151">
        <v>62777.536700520403</v>
      </c>
      <c r="P151" s="1">
        <v>0.18495507146157</v>
      </c>
      <c r="Q151">
        <v>0.14547235709037201</v>
      </c>
      <c r="R151">
        <v>0.66957257144805804</v>
      </c>
      <c r="S151">
        <v>15.8387535820526</v>
      </c>
      <c r="T151">
        <v>89301.891710739001</v>
      </c>
      <c r="U151" s="1">
        <v>122.711976328426</v>
      </c>
      <c r="V151">
        <v>248860.637164204</v>
      </c>
      <c r="W151" s="1">
        <v>0.76921253545670298</v>
      </c>
      <c r="X151">
        <v>0.148381113077729</v>
      </c>
      <c r="Y151">
        <v>8.2406351465567795E-2</v>
      </c>
      <c r="Z151">
        <v>0.23078746454329699</v>
      </c>
      <c r="AA151">
        <v>248.86063716420401</v>
      </c>
      <c r="AB151">
        <v>6268.8432328469798</v>
      </c>
      <c r="AC151" s="1">
        <v>683.14811340513904</v>
      </c>
      <c r="AD151">
        <v>179028.503068241</v>
      </c>
      <c r="AE151" s="1" t="e">
        <v>#N/A</v>
      </c>
      <c r="AF151">
        <v>40671.240231203403</v>
      </c>
      <c r="AG151" s="1">
        <v>64377.360319119303</v>
      </c>
      <c r="AH151" s="1">
        <v>39.8514307528622</v>
      </c>
      <c r="AI151">
        <v>22.795610350489198</v>
      </c>
      <c r="AJ151">
        <v>27.205512715042001</v>
      </c>
      <c r="AK151">
        <v>2.02834761804528</v>
      </c>
      <c r="AL151">
        <v>1.30919766852296</v>
      </c>
      <c r="AM151">
        <v>1.74288172155262</v>
      </c>
      <c r="AN151">
        <v>1327.4784343583201</v>
      </c>
      <c r="AO151">
        <v>1.17381627489706</v>
      </c>
      <c r="AP151">
        <v>1999.0457466310299</v>
      </c>
      <c r="AQ151" s="1">
        <v>2963.6662646719601</v>
      </c>
      <c r="AR151" s="1">
        <v>9319.0391306865004</v>
      </c>
      <c r="AS151" s="1">
        <v>1089.52282116581</v>
      </c>
      <c r="AT151" s="1">
        <v>502.68236149203102</v>
      </c>
      <c r="AU151">
        <v>15873.956324647301</v>
      </c>
      <c r="AV151" s="1">
        <v>7654.9222133142503</v>
      </c>
      <c r="AW151" s="1">
        <v>0.44709895411691902</v>
      </c>
      <c r="AX151">
        <v>6623.9712896461397</v>
      </c>
      <c r="AY151" s="1">
        <v>0.38255563560661798</v>
      </c>
      <c r="AZ151">
        <v>1215.9185445406699</v>
      </c>
      <c r="BA151">
        <v>7.0575527110982694E-2</v>
      </c>
      <c r="BB151">
        <v>1722.9982172585301</v>
      </c>
      <c r="BC151" s="1">
        <v>9.9769883161512904E-2</v>
      </c>
      <c r="BD151">
        <v>17217.810264759599</v>
      </c>
      <c r="BE151" s="1">
        <v>0.54676643664550495</v>
      </c>
      <c r="BF151">
        <v>0.243560128885141</v>
      </c>
      <c r="BG151">
        <v>0.15981381617097701</v>
      </c>
      <c r="BH151">
        <v>3.3655969488015601E-2</v>
      </c>
      <c r="BI151">
        <v>1.62036488103608E-2</v>
      </c>
    </row>
    <row r="152" spans="1:61" x14ac:dyDescent="0.25">
      <c r="A152" t="s">
        <v>1911</v>
      </c>
      <c r="B152" t="s">
        <v>1179</v>
      </c>
      <c r="C152">
        <v>35.65</v>
      </c>
      <c r="D152">
        <v>137.046224446254</v>
      </c>
      <c r="E152">
        <v>4132.7610783999999</v>
      </c>
      <c r="F152">
        <v>2.3237414417551699E-2</v>
      </c>
      <c r="G152">
        <v>3.1410930436228598E-2</v>
      </c>
      <c r="H152">
        <v>1.71156324629086E-3</v>
      </c>
      <c r="I152">
        <v>5.1333973510453303E-2</v>
      </c>
      <c r="J152">
        <v>0.84374936647366305</v>
      </c>
      <c r="K152">
        <v>4.9245019407428599E-2</v>
      </c>
      <c r="L152">
        <v>0.28990899288410898</v>
      </c>
      <c r="M152">
        <v>2.22341036481918E-2</v>
      </c>
      <c r="N152">
        <v>0.14705999749803</v>
      </c>
      <c r="O152">
        <v>73469.261835521698</v>
      </c>
      <c r="P152" s="1">
        <v>0.16061729348395601</v>
      </c>
      <c r="Q152">
        <v>0.16486540552936399</v>
      </c>
      <c r="R152">
        <v>0.67451730098667995</v>
      </c>
      <c r="S152">
        <v>31.580822117444701</v>
      </c>
      <c r="T152">
        <v>104896.235649956</v>
      </c>
      <c r="U152" s="1">
        <v>151.41809732990399</v>
      </c>
      <c r="V152">
        <v>340890.24015039997</v>
      </c>
      <c r="W152" s="1">
        <v>0.81345580372024995</v>
      </c>
      <c r="X152">
        <v>0.153286271508047</v>
      </c>
      <c r="Y152">
        <v>3.3257924771703501E-2</v>
      </c>
      <c r="Z152">
        <v>0.18654419627975</v>
      </c>
      <c r="AA152">
        <v>340.89024015040002</v>
      </c>
      <c r="AB152">
        <v>10711.1630361022</v>
      </c>
      <c r="AC152" s="1">
        <v>1065.9381116959</v>
      </c>
      <c r="AD152">
        <v>239006.43858840101</v>
      </c>
      <c r="AE152" s="1" t="e">
        <v>#N/A</v>
      </c>
      <c r="AF152">
        <v>52166.432470711297</v>
      </c>
      <c r="AG152" s="1">
        <v>93792.868262340198</v>
      </c>
      <c r="AH152" s="1">
        <v>61.6005556031499</v>
      </c>
      <c r="AI152">
        <v>29.922943142051299</v>
      </c>
      <c r="AJ152">
        <v>34.8177007973675</v>
      </c>
      <c r="AK152">
        <v>1.7746579725229199</v>
      </c>
      <c r="AL152">
        <v>1.1333815130427001</v>
      </c>
      <c r="AM152">
        <v>1.40356354090552</v>
      </c>
      <c r="AN152">
        <v>81.9699209737893</v>
      </c>
      <c r="AO152" s="1">
        <v>0.84163871485685604</v>
      </c>
      <c r="AP152">
        <v>1839.33863119494</v>
      </c>
      <c r="AQ152" s="1">
        <v>2640.5136800758</v>
      </c>
      <c r="AR152" s="1">
        <v>9194.1899084354209</v>
      </c>
      <c r="AS152" s="1">
        <v>1088.4806899462901</v>
      </c>
      <c r="AT152">
        <v>447.670420187047</v>
      </c>
      <c r="AU152">
        <v>15210.1933298395</v>
      </c>
      <c r="AV152" s="1">
        <v>4635.0258778285297</v>
      </c>
      <c r="AW152" s="1">
        <v>0.292174464792338</v>
      </c>
      <c r="AX152">
        <v>9294.2008223995708</v>
      </c>
      <c r="AY152" s="1">
        <v>0.58216326780018202</v>
      </c>
      <c r="AZ152">
        <v>1258.79630140476</v>
      </c>
      <c r="BA152">
        <v>7.9100161248397097E-2</v>
      </c>
      <c r="BB152">
        <v>739.18392494385705</v>
      </c>
      <c r="BC152" s="1">
        <v>4.6562106140180699E-2</v>
      </c>
      <c r="BD152">
        <v>15927.2069265767</v>
      </c>
      <c r="BE152" s="1">
        <v>0.57794078297942197</v>
      </c>
      <c r="BF152">
        <v>0.238032593244424</v>
      </c>
      <c r="BG152">
        <v>0.132854351161106</v>
      </c>
      <c r="BH152">
        <v>3.2604201431275001E-2</v>
      </c>
      <c r="BI152">
        <v>1.85680711837737E-2</v>
      </c>
    </row>
    <row r="153" spans="1:61" x14ac:dyDescent="0.25">
      <c r="A153" t="s">
        <v>1792</v>
      </c>
      <c r="B153" t="s">
        <v>1181</v>
      </c>
      <c r="C153">
        <v>91.95</v>
      </c>
      <c r="D153">
        <v>26.581074850397901</v>
      </c>
      <c r="E153">
        <v>1966.0397256000001</v>
      </c>
      <c r="F153">
        <v>1.39788429397022E-2</v>
      </c>
      <c r="G153">
        <v>1.37904011639393E-2</v>
      </c>
      <c r="H153" t="e">
        <v>#N/A</v>
      </c>
      <c r="I153">
        <v>2.9519548188158499E-2</v>
      </c>
      <c r="J153">
        <v>0.90295080574347997</v>
      </c>
      <c r="K153">
        <v>4.3463046644953103E-2</v>
      </c>
      <c r="L153">
        <v>0.64597240141107504</v>
      </c>
      <c r="M153">
        <v>1.2165432169037199E-2</v>
      </c>
      <c r="N153">
        <v>0.16117136372635499</v>
      </c>
      <c r="O153">
        <v>63915.522819615799</v>
      </c>
      <c r="P153" s="1">
        <v>0.171697413952767</v>
      </c>
      <c r="Q153">
        <v>0.16547337741469201</v>
      </c>
      <c r="R153">
        <v>0.66282920863254102</v>
      </c>
      <c r="S153">
        <v>16.8782949484612</v>
      </c>
      <c r="T153">
        <v>93347.667075213496</v>
      </c>
      <c r="U153" s="1">
        <v>134.638861018341</v>
      </c>
      <c r="V153">
        <v>283396.92766379</v>
      </c>
      <c r="W153" s="1">
        <v>0.78498451462421703</v>
      </c>
      <c r="X153">
        <v>0.13732529620648101</v>
      </c>
      <c r="Y153">
        <v>7.7690189169302398E-2</v>
      </c>
      <c r="Z153">
        <v>0.21501548537578299</v>
      </c>
      <c r="AA153">
        <v>283.39692766379</v>
      </c>
      <c r="AB153">
        <v>7240.0743813332401</v>
      </c>
      <c r="AC153" s="1">
        <v>786.48505946547402</v>
      </c>
      <c r="AD153">
        <v>207281.70964250699</v>
      </c>
      <c r="AE153" s="1" t="e">
        <v>#N/A</v>
      </c>
      <c r="AF153">
        <v>43637.881025291303</v>
      </c>
      <c r="AG153" s="1">
        <v>70516.263044049498</v>
      </c>
      <c r="AH153" s="1">
        <v>41.1725345880633</v>
      </c>
      <c r="AI153">
        <v>23.530819841864201</v>
      </c>
      <c r="AJ153">
        <v>26.7368820852016</v>
      </c>
      <c r="AK153">
        <v>1.96442533712606</v>
      </c>
      <c r="AL153">
        <v>1.2479607143713201</v>
      </c>
      <c r="AM153">
        <v>1.63003070333402</v>
      </c>
      <c r="AN153">
        <v>1119.79786793378</v>
      </c>
      <c r="AO153">
        <v>1.1164931806598299</v>
      </c>
      <c r="AP153">
        <v>1925.41626840462</v>
      </c>
      <c r="AQ153" s="1">
        <v>3085.7688514653701</v>
      </c>
      <c r="AR153" s="1">
        <v>8675.3832902815702</v>
      </c>
      <c r="AS153" s="1">
        <v>1066.17165243713</v>
      </c>
      <c r="AT153" s="1">
        <v>559.97339863721004</v>
      </c>
      <c r="AU153">
        <v>15312.7134612259</v>
      </c>
      <c r="AV153" s="1">
        <v>6552.5541057897699</v>
      </c>
      <c r="AW153" s="1">
        <v>0.40330404329275299</v>
      </c>
      <c r="AX153">
        <v>7437.8255330014999</v>
      </c>
      <c r="AY153" s="1">
        <v>0.44840890095478397</v>
      </c>
      <c r="AZ153">
        <v>1136.82220679323</v>
      </c>
      <c r="BA153">
        <v>6.8542464204423004E-2</v>
      </c>
      <c r="BB153">
        <v>1317.9265017159601</v>
      </c>
      <c r="BC153" s="1">
        <v>7.9744591543606302E-2</v>
      </c>
      <c r="BD153">
        <v>16445.128347300499</v>
      </c>
      <c r="BE153" s="1">
        <v>0.55272749356361395</v>
      </c>
      <c r="BF153">
        <v>0.24000526146887299</v>
      </c>
      <c r="BG153">
        <v>0.14103213184368901</v>
      </c>
      <c r="BH153">
        <v>4.0741239014461202E-2</v>
      </c>
      <c r="BI153">
        <v>2.5493874109363501E-2</v>
      </c>
    </row>
    <row r="154" spans="1:61" x14ac:dyDescent="0.25">
      <c r="A154" t="s">
        <v>1793</v>
      </c>
      <c r="B154" t="s">
        <v>1182</v>
      </c>
      <c r="C154">
        <v>14.95</v>
      </c>
      <c r="D154">
        <v>333.35787286621297</v>
      </c>
      <c r="E154">
        <v>4095.8324826500002</v>
      </c>
      <c r="F154">
        <v>6.1094487269537099E-3</v>
      </c>
      <c r="G154">
        <v>0.30583244729964298</v>
      </c>
      <c r="H154">
        <v>2.4305434979638501E-3</v>
      </c>
      <c r="I154">
        <v>0.176877460984568</v>
      </c>
      <c r="J154">
        <v>0.36664009825595101</v>
      </c>
      <c r="K154">
        <v>0.143503386290674</v>
      </c>
      <c r="L154">
        <v>0.99858679046724097</v>
      </c>
      <c r="M154">
        <v>8.6593672224391294E-2</v>
      </c>
      <c r="N154">
        <v>0.20607186791878199</v>
      </c>
      <c r="O154">
        <v>66274.524468656105</v>
      </c>
      <c r="P154" s="1">
        <v>0.26625089401253199</v>
      </c>
      <c r="Q154">
        <v>0.18278905444412</v>
      </c>
      <c r="R154">
        <v>0.55096005154334804</v>
      </c>
      <c r="S154">
        <v>57.206798519577298</v>
      </c>
      <c r="T154">
        <v>95501.487870869896</v>
      </c>
      <c r="U154" s="1">
        <v>92.198646400165998</v>
      </c>
      <c r="V154">
        <v>172095.11960898101</v>
      </c>
      <c r="W154" s="1">
        <v>0.69491623231473698</v>
      </c>
      <c r="X154">
        <v>0.23584572154496</v>
      </c>
      <c r="Y154">
        <v>6.9238046140302906E-2</v>
      </c>
      <c r="Z154">
        <v>0.30508376768526302</v>
      </c>
      <c r="AA154">
        <v>172.09511960898101</v>
      </c>
      <c r="AB154">
        <v>5696.3649267473502</v>
      </c>
      <c r="AC154" s="1">
        <v>608.305065100707</v>
      </c>
      <c r="AD154">
        <v>85118.613471015007</v>
      </c>
      <c r="AE154" s="1" t="e">
        <v>#N/A</v>
      </c>
      <c r="AF154">
        <v>34051.6104085646</v>
      </c>
      <c r="AG154" s="1">
        <v>47527.711909577898</v>
      </c>
      <c r="AH154" s="1">
        <v>56.095872192635298</v>
      </c>
      <c r="AI154">
        <v>28.815410388427399</v>
      </c>
      <c r="AJ154">
        <v>36.759486098964203</v>
      </c>
      <c r="AK154">
        <v>2.4457495539820702</v>
      </c>
      <c r="AL154">
        <v>1.76028782647183</v>
      </c>
      <c r="AM154">
        <v>2.0913196631466402</v>
      </c>
      <c r="AN154">
        <v>0.38297672247208497</v>
      </c>
      <c r="AO154" s="1">
        <v>1.1878641531835801</v>
      </c>
      <c r="AP154">
        <v>2700.1204505670298</v>
      </c>
      <c r="AQ154" s="1">
        <v>3983.2357187724701</v>
      </c>
      <c r="AR154" s="1">
        <v>10486.413405318501</v>
      </c>
      <c r="AS154" s="1">
        <v>1600.82722920782</v>
      </c>
      <c r="AT154">
        <v>815.954356570198</v>
      </c>
      <c r="AU154">
        <v>19586.551160436</v>
      </c>
      <c r="AV154" s="1">
        <v>11267.809361690899</v>
      </c>
      <c r="AW154" s="1">
        <v>0.56141902272192101</v>
      </c>
      <c r="AX154">
        <v>4854.4326789594697</v>
      </c>
      <c r="AY154" s="1">
        <v>0.23576798795925399</v>
      </c>
      <c r="AZ154">
        <v>973.02579052861802</v>
      </c>
      <c r="BA154">
        <v>4.8350339039229903E-2</v>
      </c>
      <c r="BB154">
        <v>3173.3175949977399</v>
      </c>
      <c r="BC154" s="1">
        <v>0.15446265030717199</v>
      </c>
      <c r="BD154">
        <v>20268.5854261768</v>
      </c>
      <c r="BE154" s="1">
        <v>0.56780104831267997</v>
      </c>
      <c r="BF154">
        <v>0.228466971874182</v>
      </c>
      <c r="BG154">
        <v>0.160772936099393</v>
      </c>
      <c r="BH154">
        <v>3.2098816336849703E-2</v>
      </c>
      <c r="BI154">
        <v>1.0860227376895499E-2</v>
      </c>
    </row>
    <row r="155" spans="1:61" x14ac:dyDescent="0.25">
      <c r="A155" t="s">
        <v>1795</v>
      </c>
      <c r="B155" t="s">
        <v>1184</v>
      </c>
      <c r="C155">
        <v>11.85</v>
      </c>
      <c r="D155">
        <v>319.77570346018399</v>
      </c>
      <c r="E155">
        <v>2588.7946347000002</v>
      </c>
      <c r="F155">
        <v>5.79237821584012E-3</v>
      </c>
      <c r="G155">
        <v>0.48632822189699199</v>
      </c>
      <c r="H155">
        <v>2.6558437111915399E-3</v>
      </c>
      <c r="I155">
        <v>0.13275623751128399</v>
      </c>
      <c r="J155">
        <v>0.24107726177535199</v>
      </c>
      <c r="K155">
        <v>0.138904449441899</v>
      </c>
      <c r="L155">
        <v>0.99481445001248403</v>
      </c>
      <c r="M155">
        <v>6.49801749609729E-2</v>
      </c>
      <c r="N155">
        <v>0.20949847805515201</v>
      </c>
      <c r="O155">
        <v>66858.308568714798</v>
      </c>
      <c r="P155" s="1">
        <v>0.25064091831153801</v>
      </c>
      <c r="Q155">
        <v>0.20048407845246799</v>
      </c>
      <c r="R155">
        <v>0.54887500323599403</v>
      </c>
      <c r="S155">
        <v>40.996259153757201</v>
      </c>
      <c r="T155">
        <v>96050.616878696004</v>
      </c>
      <c r="U155" s="1">
        <v>79.851200084045303</v>
      </c>
      <c r="V155">
        <v>176842.188199703</v>
      </c>
      <c r="W155" s="1">
        <v>0.68803241309656005</v>
      </c>
      <c r="X155">
        <v>0.23494951121600699</v>
      </c>
      <c r="Y155">
        <v>7.7018075687432297E-2</v>
      </c>
      <c r="Z155">
        <v>0.31196758690344001</v>
      </c>
      <c r="AA155">
        <v>176.842188199703</v>
      </c>
      <c r="AB155">
        <v>6325.2385610330903</v>
      </c>
      <c r="AC155" s="1">
        <v>645.18987934072197</v>
      </c>
      <c r="AD155">
        <v>82448.725953842004</v>
      </c>
      <c r="AE155" s="1" t="e">
        <v>#N/A</v>
      </c>
      <c r="AF155">
        <v>33037.848648138402</v>
      </c>
      <c r="AG155" s="1">
        <v>46487.305795181899</v>
      </c>
      <c r="AH155" s="1">
        <v>60.056498424740099</v>
      </c>
      <c r="AI155">
        <v>30.1482963391346</v>
      </c>
      <c r="AJ155">
        <v>40.684771443911899</v>
      </c>
      <c r="AK155">
        <v>1.63995420316451</v>
      </c>
      <c r="AL155">
        <v>0.92293818208012601</v>
      </c>
      <c r="AM155">
        <v>1.3000609975143</v>
      </c>
      <c r="AN155">
        <v>0</v>
      </c>
      <c r="AO155" s="1">
        <v>1.2275251112660801</v>
      </c>
      <c r="AP155">
        <v>3194.2385514709899</v>
      </c>
      <c r="AQ155" s="1">
        <v>4510.9313685877896</v>
      </c>
      <c r="AR155" s="1">
        <v>10975.931038188701</v>
      </c>
      <c r="AS155" s="1">
        <v>1551.83117700858</v>
      </c>
      <c r="AT155">
        <v>863.86567479083203</v>
      </c>
      <c r="AU155">
        <v>21096.797810046901</v>
      </c>
      <c r="AV155" s="1">
        <v>11824.5313440318</v>
      </c>
      <c r="AW155" s="1">
        <v>0.55254591872145997</v>
      </c>
      <c r="AX155">
        <v>5427.9314169429499</v>
      </c>
      <c r="AY155" s="1">
        <v>0.244007202588885</v>
      </c>
      <c r="AZ155">
        <v>1086.0629830518301</v>
      </c>
      <c r="BA155">
        <v>5.0321039505205403E-2</v>
      </c>
      <c r="BB155">
        <v>3371.26595983371</v>
      </c>
      <c r="BC155" s="1">
        <v>0.153125839203236</v>
      </c>
      <c r="BD155">
        <v>21709.791703860199</v>
      </c>
      <c r="BE155" s="1">
        <v>0.55480603600734402</v>
      </c>
      <c r="BF155">
        <v>0.221709236912079</v>
      </c>
      <c r="BG155">
        <v>0.17777221035670501</v>
      </c>
      <c r="BH155">
        <v>3.0520418172812099E-2</v>
      </c>
      <c r="BI155">
        <v>1.51920985510601E-2</v>
      </c>
    </row>
    <row r="156" spans="1:61" x14ac:dyDescent="0.25">
      <c r="A156" t="s">
        <v>1796</v>
      </c>
      <c r="B156" t="s">
        <v>1185</v>
      </c>
      <c r="C156">
        <v>18.850000000000001</v>
      </c>
      <c r="D156">
        <v>176.24583973873399</v>
      </c>
      <c r="E156">
        <v>2208.77622595</v>
      </c>
      <c r="F156">
        <v>1.31782490378358E-2</v>
      </c>
      <c r="G156">
        <v>6.7379514445741598E-2</v>
      </c>
      <c r="H156" t="e">
        <v>#N/A</v>
      </c>
      <c r="I156">
        <v>6.0260184552541299E-2</v>
      </c>
      <c r="J156">
        <v>0.76718457847338195</v>
      </c>
      <c r="K156">
        <v>9.3573166621539194E-2</v>
      </c>
      <c r="L156">
        <v>0.89635388893838597</v>
      </c>
      <c r="M156">
        <v>2.4913351953104498E-2</v>
      </c>
      <c r="N156">
        <v>0.19501256780606499</v>
      </c>
      <c r="O156">
        <v>65901.898189373605</v>
      </c>
      <c r="P156" s="1">
        <v>0.21107107103806599</v>
      </c>
      <c r="Q156">
        <v>0.15682200520579001</v>
      </c>
      <c r="R156">
        <v>0.63210692375614397</v>
      </c>
      <c r="S156">
        <v>20.7523828082352</v>
      </c>
      <c r="T156">
        <v>98719.424867745096</v>
      </c>
      <c r="U156" s="1">
        <v>127.730640768472</v>
      </c>
      <c r="V156">
        <v>195131.34938086601</v>
      </c>
      <c r="W156" s="1">
        <v>0.73748454992572499</v>
      </c>
      <c r="X156">
        <v>0.202010532556433</v>
      </c>
      <c r="Y156">
        <v>6.0504917517841997E-2</v>
      </c>
      <c r="Z156">
        <v>0.26251545007427501</v>
      </c>
      <c r="AA156">
        <v>195.131349380866</v>
      </c>
      <c r="AB156">
        <v>5573.1093106570997</v>
      </c>
      <c r="AC156" s="1">
        <v>621.11528473643398</v>
      </c>
      <c r="AD156">
        <v>123844.942200951</v>
      </c>
      <c r="AE156" s="1" t="e">
        <v>#N/A</v>
      </c>
      <c r="AF156">
        <v>38745.348941510099</v>
      </c>
      <c r="AG156" s="1">
        <v>57007.755870488902</v>
      </c>
      <c r="AH156" s="1">
        <v>48.754703110705996</v>
      </c>
      <c r="AI156">
        <v>26.220385009794899</v>
      </c>
      <c r="AJ156">
        <v>32.829225772744998</v>
      </c>
      <c r="AK156">
        <v>1.71280016676988</v>
      </c>
      <c r="AL156">
        <v>0.94539134313991802</v>
      </c>
      <c r="AM156">
        <v>1.26062981222212</v>
      </c>
      <c r="AN156">
        <v>590.11862980342801</v>
      </c>
      <c r="AO156" s="1">
        <v>0.97093077934040795</v>
      </c>
      <c r="AP156">
        <v>2096.37151609075</v>
      </c>
      <c r="AQ156" s="1">
        <v>2940.4480891705398</v>
      </c>
      <c r="AR156" s="1">
        <v>9761.9866900396901</v>
      </c>
      <c r="AS156" s="1">
        <v>1184.5246581621</v>
      </c>
      <c r="AT156">
        <v>533.26990469276404</v>
      </c>
      <c r="AU156">
        <v>16516.600858155802</v>
      </c>
      <c r="AV156" s="1">
        <v>9332.1893238575794</v>
      </c>
      <c r="AW156" s="1">
        <v>0.53453021722710403</v>
      </c>
      <c r="AX156">
        <v>5373.5163332312104</v>
      </c>
      <c r="AY156" s="1">
        <v>0.30412165975875</v>
      </c>
      <c r="AZ156">
        <v>1055.26780320735</v>
      </c>
      <c r="BA156">
        <v>5.9953350559332097E-2</v>
      </c>
      <c r="BB156">
        <v>1792.1209925834501</v>
      </c>
      <c r="BC156" s="1">
        <v>0.101394772456112</v>
      </c>
      <c r="BD156">
        <v>17553.094452879599</v>
      </c>
      <c r="BE156" s="1">
        <v>0.54539762577345297</v>
      </c>
      <c r="BF156">
        <v>0.240585867296088</v>
      </c>
      <c r="BG156">
        <v>0.16884976147505201</v>
      </c>
      <c r="BH156">
        <v>3.09747822458654E-2</v>
      </c>
      <c r="BI156">
        <v>1.41919632095411E-2</v>
      </c>
    </row>
    <row r="157" spans="1:61" x14ac:dyDescent="0.25">
      <c r="A157" t="s">
        <v>1912</v>
      </c>
      <c r="B157" t="s">
        <v>1196</v>
      </c>
      <c r="C157">
        <v>131.55000000000001</v>
      </c>
      <c r="D157">
        <v>13.413360702280601</v>
      </c>
      <c r="E157">
        <v>1363.8828454500001</v>
      </c>
      <c r="F157">
        <v>6.3726324767094701E-3</v>
      </c>
      <c r="G157">
        <v>1.33075296367081E-2</v>
      </c>
      <c r="H157" t="e">
        <v>#N/A</v>
      </c>
      <c r="I157">
        <v>1.6533077225666999E-2</v>
      </c>
      <c r="J157">
        <v>0.94080585918079096</v>
      </c>
      <c r="K157">
        <v>3.3738742668789602E-2</v>
      </c>
      <c r="L157">
        <v>0.99773740474470396</v>
      </c>
      <c r="M157">
        <v>7.7438908827841199E-3</v>
      </c>
      <c r="N157">
        <v>0.200610373186729</v>
      </c>
      <c r="O157">
        <v>64246.665567908203</v>
      </c>
      <c r="P157" s="1">
        <v>0.24155885949040001</v>
      </c>
      <c r="Q157">
        <v>0.15275550904965299</v>
      </c>
      <c r="R157">
        <v>0.60568563145994703</v>
      </c>
      <c r="S157">
        <v>14.4726267984313</v>
      </c>
      <c r="T157">
        <v>93557.136055715702</v>
      </c>
      <c r="U157" s="1">
        <v>110.104940139707</v>
      </c>
      <c r="V157">
        <v>234451.89963841601</v>
      </c>
      <c r="W157" s="1">
        <v>0.64529115122905201</v>
      </c>
      <c r="X157">
        <v>0.10302081757466799</v>
      </c>
      <c r="Y157">
        <v>0.25168803119628003</v>
      </c>
      <c r="Z157">
        <v>0.35470884877094799</v>
      </c>
      <c r="AA157">
        <v>234.45189963841599</v>
      </c>
      <c r="AB157">
        <v>5052.3776825761197</v>
      </c>
      <c r="AC157" s="1">
        <v>427.17166246619399</v>
      </c>
      <c r="AD157">
        <v>159837.971778704</v>
      </c>
      <c r="AE157" s="1" t="e">
        <v>#N/A</v>
      </c>
      <c r="AF157">
        <v>39063.987441433099</v>
      </c>
      <c r="AG157" s="1">
        <v>59024.060069090898</v>
      </c>
      <c r="AH157" s="1">
        <v>25.029221961472899</v>
      </c>
      <c r="AI157">
        <v>20.3269654016038</v>
      </c>
      <c r="AJ157">
        <v>20.633709674294099</v>
      </c>
      <c r="AK157">
        <v>1.23455356205793</v>
      </c>
      <c r="AL157">
        <v>1.1717317842297801</v>
      </c>
      <c r="AM157">
        <v>1.20326163080073</v>
      </c>
      <c r="AN157">
        <v>117.038165728474</v>
      </c>
      <c r="AO157">
        <v>0.79790745155818499</v>
      </c>
      <c r="AP157">
        <v>2234.5546090466801</v>
      </c>
      <c r="AQ157" s="1">
        <v>4342.9572989061699</v>
      </c>
      <c r="AR157" s="1">
        <v>10775.985023589599</v>
      </c>
      <c r="AS157" s="1">
        <v>1072.53618108039</v>
      </c>
      <c r="AT157">
        <v>543.86155891216799</v>
      </c>
      <c r="AU157">
        <v>18969.894671534999</v>
      </c>
      <c r="AV157" s="1">
        <v>10911.249824202499</v>
      </c>
      <c r="AW157" s="1">
        <v>0.56913932827031399</v>
      </c>
      <c r="AX157">
        <v>4547.0564449813901</v>
      </c>
      <c r="AY157" s="1">
        <v>0.23799666049759599</v>
      </c>
      <c r="AZ157">
        <v>1229.0670057550301</v>
      </c>
      <c r="BA157">
        <v>6.1359919469503997E-2</v>
      </c>
      <c r="BB157">
        <v>2553.1669070466601</v>
      </c>
      <c r="BC157" s="1">
        <v>0.13150409175883501</v>
      </c>
      <c r="BD157">
        <v>19240.540181985602</v>
      </c>
      <c r="BE157" s="1">
        <v>0.54095731980783002</v>
      </c>
      <c r="BF157">
        <v>0.25364545350745399</v>
      </c>
      <c r="BG157">
        <v>0.13698229821376601</v>
      </c>
      <c r="BH157">
        <v>4.5809365588545203E-2</v>
      </c>
      <c r="BI157">
        <v>2.2605562882404999E-2</v>
      </c>
    </row>
    <row r="158" spans="1:61" x14ac:dyDescent="0.25">
      <c r="A158" t="s">
        <v>1806</v>
      </c>
      <c r="B158" t="s">
        <v>1197</v>
      </c>
      <c r="C158">
        <v>59.15</v>
      </c>
      <c r="D158">
        <v>18.8600512448863</v>
      </c>
      <c r="E158">
        <v>838.56130165000002</v>
      </c>
      <c r="F158" t="e">
        <v>#N/A</v>
      </c>
      <c r="G158">
        <v>4.9949783674632903E-2</v>
      </c>
      <c r="H158" t="e">
        <v>#N/A</v>
      </c>
      <c r="I158">
        <v>3.3317761676658397E-2</v>
      </c>
      <c r="J158">
        <v>0.87602603990117001</v>
      </c>
      <c r="K158">
        <v>6.1713036656332501E-2</v>
      </c>
      <c r="L158">
        <v>0.91736768440260597</v>
      </c>
      <c r="M158">
        <v>1.0209004546409601E-2</v>
      </c>
      <c r="N158">
        <v>0.19027594708436801</v>
      </c>
      <c r="O158">
        <v>61314.404973799799</v>
      </c>
      <c r="P158" s="1">
        <v>0.19677527787594601</v>
      </c>
      <c r="Q158">
        <v>0.183572767279396</v>
      </c>
      <c r="R158">
        <v>0.61965195484465796</v>
      </c>
      <c r="S158">
        <v>10.9580777110071</v>
      </c>
      <c r="T158">
        <v>84199.385227837498</v>
      </c>
      <c r="U158" s="1">
        <v>91.946463540113598</v>
      </c>
      <c r="V158">
        <v>215825.12828088799</v>
      </c>
      <c r="W158" s="1">
        <v>0.70496294622318301</v>
      </c>
      <c r="X158">
        <v>0.13908139979638301</v>
      </c>
      <c r="Y158">
        <v>0.15595565398043401</v>
      </c>
      <c r="Z158">
        <v>0.29503705377681799</v>
      </c>
      <c r="AA158">
        <v>215.82512828088801</v>
      </c>
      <c r="AB158">
        <v>5399.0128582032503</v>
      </c>
      <c r="AC158" s="1">
        <v>463.59543748926598</v>
      </c>
      <c r="AD158">
        <v>161416.43594929899</v>
      </c>
      <c r="AE158" s="1" t="e">
        <v>#N/A</v>
      </c>
      <c r="AF158">
        <v>38587.981375966199</v>
      </c>
      <c r="AG158" s="1">
        <v>58611.958065768798</v>
      </c>
      <c r="AH158" s="1">
        <v>34.378245043315999</v>
      </c>
      <c r="AI158">
        <v>21.1492610023707</v>
      </c>
      <c r="AJ158">
        <v>24.056728993644601</v>
      </c>
      <c r="AK158">
        <v>1.7148623535935601</v>
      </c>
      <c r="AL158">
        <v>1.2925818222912999</v>
      </c>
      <c r="AM158">
        <v>1.51008220080653</v>
      </c>
      <c r="AN158">
        <v>397.50994273657602</v>
      </c>
      <c r="AO158" s="1">
        <v>0.97562747795219495</v>
      </c>
      <c r="AP158">
        <v>2447.7993045483199</v>
      </c>
      <c r="AQ158" s="1">
        <v>3868.8007574598</v>
      </c>
      <c r="AR158" s="1">
        <v>10470.5903262213</v>
      </c>
      <c r="AS158" s="1">
        <v>1088.2670798239301</v>
      </c>
      <c r="AT158">
        <v>493.675890105392</v>
      </c>
      <c r="AU158">
        <v>18369.133358158699</v>
      </c>
      <c r="AV158" s="1">
        <v>11494.3713666903</v>
      </c>
      <c r="AW158" s="1">
        <v>0.58318065687349596</v>
      </c>
      <c r="AX158">
        <v>4834.2679647202503</v>
      </c>
      <c r="AY158" s="1">
        <v>0.24092922930968499</v>
      </c>
      <c r="AZ158">
        <v>1540.77978640176</v>
      </c>
      <c r="BA158">
        <v>7.1532118055764995E-2</v>
      </c>
      <c r="BB158">
        <v>2076.2925522251298</v>
      </c>
      <c r="BC158" s="1">
        <v>0.104357995754</v>
      </c>
      <c r="BD158">
        <v>19945.711670037399</v>
      </c>
      <c r="BE158" s="1">
        <v>0.52588096563606102</v>
      </c>
      <c r="BF158">
        <v>0.236907714409754</v>
      </c>
      <c r="BG158">
        <v>0.16614916022144599</v>
      </c>
      <c r="BH158">
        <v>4.1113387271857003E-2</v>
      </c>
      <c r="BI158">
        <v>2.99487724608829E-2</v>
      </c>
    </row>
    <row r="159" spans="1:61" x14ac:dyDescent="0.25">
      <c r="A159" t="s">
        <v>1818</v>
      </c>
      <c r="B159" t="s">
        <v>1209</v>
      </c>
      <c r="C159">
        <v>29.05</v>
      </c>
      <c r="D159">
        <v>286.414797690255</v>
      </c>
      <c r="E159">
        <v>7327.2112681500003</v>
      </c>
      <c r="F159">
        <v>7.5400003168932403E-2</v>
      </c>
      <c r="G159">
        <v>0.15918035321315199</v>
      </c>
      <c r="H159">
        <v>2.1819355845888399E-3</v>
      </c>
      <c r="I159">
        <v>8.4460978974936596E-2</v>
      </c>
      <c r="J159">
        <v>0.61079597113091899</v>
      </c>
      <c r="K159">
        <v>6.8603708415087297E-2</v>
      </c>
      <c r="L159">
        <v>0.42930217273167698</v>
      </c>
      <c r="M159">
        <v>7.5171213609566398E-2</v>
      </c>
      <c r="N159">
        <v>0.157095903425997</v>
      </c>
      <c r="O159">
        <v>76700.811445123007</v>
      </c>
      <c r="P159" s="1">
        <v>0.21097303225189201</v>
      </c>
      <c r="Q159">
        <v>0.17304314589415301</v>
      </c>
      <c r="R159">
        <v>0.61598382185395595</v>
      </c>
      <c r="S159">
        <v>58.337854262476803</v>
      </c>
      <c r="T159">
        <v>111172.69374403</v>
      </c>
      <c r="U159" s="1">
        <v>155.856347691895</v>
      </c>
      <c r="V159">
        <v>313899.162932245</v>
      </c>
      <c r="W159" s="1">
        <v>0.79431829242969199</v>
      </c>
      <c r="X159">
        <v>0.16741649103643</v>
      </c>
      <c r="Y159">
        <v>3.8265216533878002E-2</v>
      </c>
      <c r="Z159">
        <v>0.20568170757030799</v>
      </c>
      <c r="AA159">
        <v>313.89916293224502</v>
      </c>
      <c r="AB159">
        <v>11402.0747106278</v>
      </c>
      <c r="AC159" s="1">
        <v>1021.84303918541</v>
      </c>
      <c r="AD159">
        <v>237281.876242456</v>
      </c>
      <c r="AE159" s="1" t="e">
        <v>#N/A</v>
      </c>
      <c r="AF159">
        <v>55332.177655296502</v>
      </c>
      <c r="AG159" s="1">
        <v>101172.941393499</v>
      </c>
      <c r="AH159" s="1">
        <v>78.016935221638605</v>
      </c>
      <c r="AI159">
        <v>32.406109662729797</v>
      </c>
      <c r="AJ159">
        <v>43.546779794599701</v>
      </c>
      <c r="AK159">
        <v>2.2563253968912398</v>
      </c>
      <c r="AL159">
        <v>1.4176728449368701</v>
      </c>
      <c r="AM159">
        <v>1.73928551050032</v>
      </c>
      <c r="AN159">
        <v>181.56794151452101</v>
      </c>
      <c r="AO159">
        <v>0.87346232025202297</v>
      </c>
      <c r="AP159">
        <v>1945.6636281895401</v>
      </c>
      <c r="AQ159" s="1">
        <v>2851.3181955479399</v>
      </c>
      <c r="AR159" s="1">
        <v>9885.2261025752596</v>
      </c>
      <c r="AS159" s="1">
        <v>1295.5324786747599</v>
      </c>
      <c r="AT159">
        <v>615.32642440626</v>
      </c>
      <c r="AU159">
        <v>16593.0668293938</v>
      </c>
      <c r="AV159" s="1">
        <v>4500.4574320182501</v>
      </c>
      <c r="AW159" s="1">
        <v>0.27204278703490098</v>
      </c>
      <c r="AX159">
        <v>9968.6551581511903</v>
      </c>
      <c r="AY159" s="1">
        <v>0.582220600708933</v>
      </c>
      <c r="AZ159">
        <v>1558.17300007829</v>
      </c>
      <c r="BA159">
        <v>9.5635971227989197E-2</v>
      </c>
      <c r="BB159">
        <v>830.60668103953799</v>
      </c>
      <c r="BC159" s="1">
        <v>5.0100641011190897E-2</v>
      </c>
      <c r="BD159">
        <v>16857.892271287299</v>
      </c>
      <c r="BE159" s="1">
        <v>0.58878026328109401</v>
      </c>
      <c r="BF159">
        <v>0.23099796150920501</v>
      </c>
      <c r="BG159">
        <v>0.131506859571073</v>
      </c>
      <c r="BH159">
        <v>3.4833393903137E-2</v>
      </c>
      <c r="BI159">
        <v>1.38815217354906E-2</v>
      </c>
    </row>
    <row r="160" spans="1:61" x14ac:dyDescent="0.25">
      <c r="A160" t="s">
        <v>1808</v>
      </c>
      <c r="B160" t="s">
        <v>1199</v>
      </c>
      <c r="C160">
        <v>18</v>
      </c>
      <c r="D160">
        <v>260.298916105719</v>
      </c>
      <c r="E160">
        <v>3867.9810363000001</v>
      </c>
      <c r="F160">
        <v>3.18608606697292E-2</v>
      </c>
      <c r="G160">
        <v>0.25676760811960297</v>
      </c>
      <c r="H160">
        <v>2.0006106360512298E-3</v>
      </c>
      <c r="I160">
        <v>0.114436864575211</v>
      </c>
      <c r="J160">
        <v>0.48715633814600801</v>
      </c>
      <c r="K160">
        <v>0.10899225556016599</v>
      </c>
      <c r="L160">
        <v>0.85397936525084905</v>
      </c>
      <c r="M160">
        <v>6.8025325883525306E-2</v>
      </c>
      <c r="N160">
        <v>0.18843102053626701</v>
      </c>
      <c r="O160">
        <v>70746.835555140104</v>
      </c>
      <c r="P160" s="1">
        <v>0.24229854309531701</v>
      </c>
      <c r="Q160">
        <v>0.17160582731921301</v>
      </c>
      <c r="R160">
        <v>0.58609562958547001</v>
      </c>
      <c r="S160">
        <v>38.281846041756197</v>
      </c>
      <c r="T160">
        <v>103109.24023484399</v>
      </c>
      <c r="U160" s="1">
        <v>125.416110839363</v>
      </c>
      <c r="V160">
        <v>229024.19172597301</v>
      </c>
      <c r="W160" s="1">
        <v>0.72270768375378802</v>
      </c>
      <c r="X160">
        <v>0.230064633860283</v>
      </c>
      <c r="Y160">
        <v>4.7227682385929302E-2</v>
      </c>
      <c r="Z160">
        <v>0.27729231624621198</v>
      </c>
      <c r="AA160">
        <v>229.024191725973</v>
      </c>
      <c r="AB160">
        <v>7151.2088064577201</v>
      </c>
      <c r="AC160" s="1">
        <v>706.07724931156497</v>
      </c>
      <c r="AD160">
        <v>148131.373528606</v>
      </c>
      <c r="AE160" s="1" t="e">
        <v>#N/A</v>
      </c>
      <c r="AF160">
        <v>40159.369423152799</v>
      </c>
      <c r="AG160" s="1">
        <v>58453.842438838801</v>
      </c>
      <c r="AH160" s="1">
        <v>60.097501329267303</v>
      </c>
      <c r="AI160">
        <v>27.760804102747599</v>
      </c>
      <c r="AJ160">
        <v>36.3562084237319</v>
      </c>
      <c r="AK160">
        <v>1.63831475454124</v>
      </c>
      <c r="AL160">
        <v>1.03329270911468</v>
      </c>
      <c r="AM160">
        <v>1.2901457040919799</v>
      </c>
      <c r="AN160">
        <v>354.48168815522001</v>
      </c>
      <c r="AO160" s="1">
        <v>1.0660600269366201</v>
      </c>
      <c r="AP160">
        <v>2075.0401507080901</v>
      </c>
      <c r="AQ160" s="1">
        <v>3042.1717438811502</v>
      </c>
      <c r="AR160" s="1">
        <v>9684.4975325506402</v>
      </c>
      <c r="AS160" s="1">
        <v>1252.4911821010901</v>
      </c>
      <c r="AT160">
        <v>491.13536149008598</v>
      </c>
      <c r="AU160">
        <v>16545.335970731099</v>
      </c>
      <c r="AV160" s="1">
        <v>8080.0014500377101</v>
      </c>
      <c r="AW160" s="1">
        <v>0.462231237177196</v>
      </c>
      <c r="AX160">
        <v>6604.1179475571698</v>
      </c>
      <c r="AY160" s="1">
        <v>0.37052202758747699</v>
      </c>
      <c r="AZ160">
        <v>1144.2572584341001</v>
      </c>
      <c r="BA160">
        <v>6.5289982785327397E-2</v>
      </c>
      <c r="BB160">
        <v>1812.54708663104</v>
      </c>
      <c r="BC160" s="1">
        <v>0.101956752457375</v>
      </c>
      <c r="BD160">
        <v>17640.923742660001</v>
      </c>
      <c r="BE160" s="1">
        <v>0.56350119250503505</v>
      </c>
      <c r="BF160">
        <v>0.22385284095824601</v>
      </c>
      <c r="BG160">
        <v>0.16767369656147499</v>
      </c>
      <c r="BH160">
        <v>3.1707050037727398E-2</v>
      </c>
      <c r="BI160">
        <v>1.32652199375162E-2</v>
      </c>
    </row>
    <row r="161" spans="1:61" x14ac:dyDescent="0.25">
      <c r="A161" t="s">
        <v>1820</v>
      </c>
      <c r="B161" t="s">
        <v>1211</v>
      </c>
      <c r="C161">
        <v>24.55</v>
      </c>
      <c r="D161">
        <v>204.91141854548201</v>
      </c>
      <c r="E161">
        <v>4463.8280931500003</v>
      </c>
      <c r="F161">
        <v>7.2479641264026506E-2</v>
      </c>
      <c r="G161">
        <v>6.5738870829554694E-2</v>
      </c>
      <c r="H161">
        <v>3.5405129278021398E-3</v>
      </c>
      <c r="I161">
        <v>5.8975649146897999E-2</v>
      </c>
      <c r="J161">
        <v>0.74425299849830695</v>
      </c>
      <c r="K161">
        <v>5.7180153286590998E-2</v>
      </c>
      <c r="L161">
        <v>0.21646071080129101</v>
      </c>
      <c r="M161">
        <v>4.1217427202720501E-2</v>
      </c>
      <c r="N161">
        <v>0.132524552149902</v>
      </c>
      <c r="O161">
        <v>78809.540035377693</v>
      </c>
      <c r="P161" s="1">
        <v>0.16083456510767599</v>
      </c>
      <c r="Q161">
        <v>0.152716650823112</v>
      </c>
      <c r="R161">
        <v>0.68644878406921295</v>
      </c>
      <c r="S161">
        <v>33.1452689825405</v>
      </c>
      <c r="T161">
        <v>114719.764896726</v>
      </c>
      <c r="U161" s="1">
        <v>163.767924095598</v>
      </c>
      <c r="V161">
        <v>379619.628968328</v>
      </c>
      <c r="W161" s="1">
        <v>0.81430743707046604</v>
      </c>
      <c r="X161">
        <v>0.15826100606322599</v>
      </c>
      <c r="Y161">
        <v>2.7431556866308299E-2</v>
      </c>
      <c r="Z161">
        <v>0.18569256292953401</v>
      </c>
      <c r="AA161">
        <v>379.61962896832802</v>
      </c>
      <c r="AB161">
        <v>13484.695197462999</v>
      </c>
      <c r="AC161" s="1">
        <v>1197.2594290091999</v>
      </c>
      <c r="AD161">
        <v>294724.128748485</v>
      </c>
      <c r="AE161" s="1" t="e">
        <v>#N/A</v>
      </c>
      <c r="AF161">
        <v>62259.527610544603</v>
      </c>
      <c r="AG161" s="1">
        <v>123831.24409637399</v>
      </c>
      <c r="AH161" s="1">
        <v>73.892472726914093</v>
      </c>
      <c r="AI161">
        <v>33.105022473711699</v>
      </c>
      <c r="AJ161">
        <v>43.319234118157802</v>
      </c>
      <c r="AK161">
        <v>2.0652403624894098</v>
      </c>
      <c r="AL161">
        <v>1.22594344715885</v>
      </c>
      <c r="AM161">
        <v>1.5473953110243099</v>
      </c>
      <c r="AN161">
        <v>116.46952114885799</v>
      </c>
      <c r="AO161" s="1">
        <v>0.71378045993259798</v>
      </c>
      <c r="AP161">
        <v>1980.6978849763</v>
      </c>
      <c r="AQ161" s="1">
        <v>2855.3513422838</v>
      </c>
      <c r="AR161" s="1">
        <v>10147.679245200199</v>
      </c>
      <c r="AS161" s="1">
        <v>1328.7705572940999</v>
      </c>
      <c r="AT161">
        <v>574.21952246176397</v>
      </c>
      <c r="AU161">
        <v>16886.7185522162</v>
      </c>
      <c r="AV161" s="1">
        <v>3172.4911953056198</v>
      </c>
      <c r="AW161" s="1">
        <v>0.186863290326303</v>
      </c>
      <c r="AX161">
        <v>11790.949189353199</v>
      </c>
      <c r="AY161" s="1">
        <v>0.68498179888203203</v>
      </c>
      <c r="AZ161">
        <v>1567.4926973573399</v>
      </c>
      <c r="BA161">
        <v>9.2580244220796901E-2</v>
      </c>
      <c r="BB161">
        <v>602.84446464684902</v>
      </c>
      <c r="BC161" s="1">
        <v>3.5574666590424499E-2</v>
      </c>
      <c r="BD161">
        <v>17133.777546663001</v>
      </c>
      <c r="BE161" s="1">
        <v>0.59534625320511403</v>
      </c>
      <c r="BF161">
        <v>0.233945683354575</v>
      </c>
      <c r="BG161">
        <v>0.122576472545119</v>
      </c>
      <c r="BH161">
        <v>3.1850567709041502E-2</v>
      </c>
      <c r="BI161">
        <v>1.6281023186150299E-2</v>
      </c>
    </row>
    <row r="162" spans="1:61" x14ac:dyDescent="0.25">
      <c r="A162" t="s">
        <v>1822</v>
      </c>
      <c r="B162" t="s">
        <v>1213</v>
      </c>
      <c r="C162">
        <v>13.9</v>
      </c>
      <c r="D162">
        <v>311.521740219604</v>
      </c>
      <c r="E162">
        <v>3678.11850095</v>
      </c>
      <c r="F162">
        <v>5.3633784771709497E-3</v>
      </c>
      <c r="G162">
        <v>0.36369386265756898</v>
      </c>
      <c r="H162">
        <v>2.7258962302977299E-3</v>
      </c>
      <c r="I162">
        <v>0.14864282067858101</v>
      </c>
      <c r="J162">
        <v>0.34276946355230897</v>
      </c>
      <c r="K162">
        <v>0.146666461011949</v>
      </c>
      <c r="L162">
        <v>0.99805584609935105</v>
      </c>
      <c r="M162">
        <v>7.4495430155641404E-2</v>
      </c>
      <c r="N162">
        <v>0.20691265777419501</v>
      </c>
      <c r="O162">
        <v>66917.5593748432</v>
      </c>
      <c r="P162" s="1">
        <v>0.24900790412795701</v>
      </c>
      <c r="Q162">
        <v>0.18066731327973801</v>
      </c>
      <c r="R162">
        <v>0.57032478259230401</v>
      </c>
      <c r="S162">
        <v>55.586964838295003</v>
      </c>
      <c r="T162">
        <v>96517.420775298495</v>
      </c>
      <c r="U162" s="1">
        <v>86.258239595512094</v>
      </c>
      <c r="V162">
        <v>171594.27512653201</v>
      </c>
      <c r="W162" s="1">
        <v>0.67839640033672799</v>
      </c>
      <c r="X162">
        <v>0.241360730368615</v>
      </c>
      <c r="Y162">
        <v>8.0242869294656405E-2</v>
      </c>
      <c r="Z162">
        <v>0.32160359966327201</v>
      </c>
      <c r="AA162">
        <v>171.59427512653201</v>
      </c>
      <c r="AB162">
        <v>6025.3467620132196</v>
      </c>
      <c r="AC162" s="1">
        <v>613.912895116561</v>
      </c>
      <c r="AD162">
        <v>85438.220217850394</v>
      </c>
      <c r="AE162" s="1" t="e">
        <v>#N/A</v>
      </c>
      <c r="AF162">
        <v>33190.9033847795</v>
      </c>
      <c r="AG162" s="1">
        <v>46395.077083511896</v>
      </c>
      <c r="AH162" s="1">
        <v>58.030330114065599</v>
      </c>
      <c r="AI162">
        <v>30.4542579427285</v>
      </c>
      <c r="AJ162">
        <v>38.862860776079501</v>
      </c>
      <c r="AK162">
        <v>2.2643826915324601</v>
      </c>
      <c r="AL162">
        <v>1.4930862436596599</v>
      </c>
      <c r="AM162">
        <v>1.86174530072667</v>
      </c>
      <c r="AN162">
        <v>0.42647035422998297</v>
      </c>
      <c r="AO162" s="1">
        <v>1.2195685344121501</v>
      </c>
      <c r="AP162">
        <v>3110.7430642989898</v>
      </c>
      <c r="AQ162" s="1">
        <v>4222.1564203243997</v>
      </c>
      <c r="AR162" s="1">
        <v>10801.9952890963</v>
      </c>
      <c r="AS162" s="1">
        <v>1678.8520035189399</v>
      </c>
      <c r="AT162">
        <v>896.45298463014899</v>
      </c>
      <c r="AU162">
        <v>20710.1997618688</v>
      </c>
      <c r="AV162" s="1">
        <v>11581.350381378799</v>
      </c>
      <c r="AW162" s="1">
        <v>0.55069798375651902</v>
      </c>
      <c r="AX162">
        <v>5134.9127564370301</v>
      </c>
      <c r="AY162" s="1">
        <v>0.23787485507237199</v>
      </c>
      <c r="AZ162">
        <v>1038.7776703925299</v>
      </c>
      <c r="BA162">
        <v>4.8935200695065399E-2</v>
      </c>
      <c r="BB162">
        <v>3460.46733560441</v>
      </c>
      <c r="BC162" s="1">
        <v>0.16249196050675399</v>
      </c>
      <c r="BD162">
        <v>21215.5081438128</v>
      </c>
      <c r="BE162" s="1">
        <v>0.55788475406125404</v>
      </c>
      <c r="BF162">
        <v>0.225339725925848</v>
      </c>
      <c r="BG162">
        <v>0.16739236788850301</v>
      </c>
      <c r="BH162">
        <v>3.2829844105561702E-2</v>
      </c>
      <c r="BI162">
        <v>1.6553308018833899E-2</v>
      </c>
    </row>
    <row r="163" spans="1:61" x14ac:dyDescent="0.25">
      <c r="A163" t="s">
        <v>1823</v>
      </c>
      <c r="B163" t="s">
        <v>1214</v>
      </c>
      <c r="C163">
        <v>13.45</v>
      </c>
      <c r="D163">
        <v>177.115560447246</v>
      </c>
      <c r="E163">
        <v>1783.876252</v>
      </c>
      <c r="F163">
        <v>3.2728346627662101E-2</v>
      </c>
      <c r="G163">
        <v>0.10789498912629999</v>
      </c>
      <c r="H163" t="e">
        <v>#N/A</v>
      </c>
      <c r="I163">
        <v>9.1879108143074803E-2</v>
      </c>
      <c r="J163">
        <v>0.69407099868445998</v>
      </c>
      <c r="K163">
        <v>7.4221839844404905E-2</v>
      </c>
      <c r="L163">
        <v>0.65228416440187598</v>
      </c>
      <c r="M163">
        <v>4.1081767676446897E-2</v>
      </c>
      <c r="N163">
        <v>0.177818040536287</v>
      </c>
      <c r="O163">
        <v>71185.323127144206</v>
      </c>
      <c r="P163" s="1">
        <v>0.20376857638370099</v>
      </c>
      <c r="Q163">
        <v>0.12542068078111099</v>
      </c>
      <c r="R163">
        <v>0.67081074283518805</v>
      </c>
      <c r="S163">
        <v>19.1679668341507</v>
      </c>
      <c r="T163">
        <v>96841.425586080193</v>
      </c>
      <c r="U163" s="1">
        <v>112.17685488773699</v>
      </c>
      <c r="V163">
        <v>305616.06848500198</v>
      </c>
      <c r="W163" s="1">
        <v>0.71547956550751401</v>
      </c>
      <c r="X163">
        <v>0.24467589556790501</v>
      </c>
      <c r="Y163">
        <v>3.9844538924581403E-2</v>
      </c>
      <c r="Z163">
        <v>0.28452043449248599</v>
      </c>
      <c r="AA163">
        <v>305.61606848500202</v>
      </c>
      <c r="AB163">
        <v>10753.673596188401</v>
      </c>
      <c r="AC163" s="1">
        <v>969.18219106377796</v>
      </c>
      <c r="AD163">
        <v>204341.13979086999</v>
      </c>
      <c r="AE163" s="1" t="e">
        <v>#N/A</v>
      </c>
      <c r="AF163">
        <v>44442.027358769599</v>
      </c>
      <c r="AG163" s="1">
        <v>70172.768332139894</v>
      </c>
      <c r="AH163" s="1">
        <v>67.167390269750797</v>
      </c>
      <c r="AI163">
        <v>31.263937390055901</v>
      </c>
      <c r="AJ163">
        <v>42.112542892100599</v>
      </c>
      <c r="AK163">
        <v>2.1847063112116598</v>
      </c>
      <c r="AL163">
        <v>1.3106633011287501</v>
      </c>
      <c r="AM163">
        <v>1.80796294673756</v>
      </c>
      <c r="AN163">
        <v>11.0061311584746</v>
      </c>
      <c r="AO163" s="1">
        <v>1.0082293445452899</v>
      </c>
      <c r="AP163">
        <v>2327.5177997044202</v>
      </c>
      <c r="AQ163" s="1">
        <v>2902.3230121458</v>
      </c>
      <c r="AR163" s="1">
        <v>10098.031944931099</v>
      </c>
      <c r="AS163" s="1">
        <v>1342.97366721153</v>
      </c>
      <c r="AT163">
        <v>577.75750046814301</v>
      </c>
      <c r="AU163">
        <v>17248.603924461</v>
      </c>
      <c r="AV163" s="1">
        <v>6031.9235898368197</v>
      </c>
      <c r="AW163" s="1">
        <v>0.32814940112749602</v>
      </c>
      <c r="AX163">
        <v>9693.2328904090009</v>
      </c>
      <c r="AY163" s="1">
        <v>0.52165241110146099</v>
      </c>
      <c r="AZ163">
        <v>1442.83649437552</v>
      </c>
      <c r="BA163">
        <v>7.7318057975823098E-2</v>
      </c>
      <c r="BB163">
        <v>1354.41565053056</v>
      </c>
      <c r="BC163" s="1">
        <v>7.2880129790233603E-2</v>
      </c>
      <c r="BD163">
        <v>18522.4086251519</v>
      </c>
      <c r="BE163" s="1">
        <v>0.562656769371636</v>
      </c>
      <c r="BF163">
        <v>0.232157577073552</v>
      </c>
      <c r="BG163">
        <v>0.15652374965795199</v>
      </c>
      <c r="BH163">
        <v>2.9086558849122701E-2</v>
      </c>
      <c r="BI163">
        <v>1.9575345047737901E-2</v>
      </c>
    </row>
    <row r="164" spans="1:61" x14ac:dyDescent="0.25">
      <c r="A164" t="s">
        <v>1824</v>
      </c>
      <c r="B164" t="s">
        <v>1215</v>
      </c>
      <c r="C164">
        <v>67.05</v>
      </c>
      <c r="D164">
        <v>29.8088954472057</v>
      </c>
      <c r="E164">
        <v>1628.6534511499999</v>
      </c>
      <c r="F164">
        <v>6.1612721936046598E-3</v>
      </c>
      <c r="G164">
        <v>5.0083241161124302E-2</v>
      </c>
      <c r="H164" t="e">
        <v>#N/A</v>
      </c>
      <c r="I164">
        <v>0.11809010267447299</v>
      </c>
      <c r="J164">
        <v>0.75283023427775997</v>
      </c>
      <c r="K164">
        <v>7.8193341852966905E-2</v>
      </c>
      <c r="L164">
        <v>0.78078853969405004</v>
      </c>
      <c r="M164">
        <v>3.0404062229931701E-2</v>
      </c>
      <c r="N164">
        <v>0.17437003268321499</v>
      </c>
      <c r="O164">
        <v>62673.765856471902</v>
      </c>
      <c r="P164" s="1">
        <v>0.19865488217077801</v>
      </c>
      <c r="Q164">
        <v>0.13782298330671999</v>
      </c>
      <c r="R164">
        <v>0.66352213452250197</v>
      </c>
      <c r="S164">
        <v>16.071640565109199</v>
      </c>
      <c r="T164">
        <v>91674.999069974801</v>
      </c>
      <c r="U164" s="1">
        <v>123.198280168404</v>
      </c>
      <c r="V164">
        <v>279321.12118681899</v>
      </c>
      <c r="W164" s="1">
        <v>0.70994272758920896</v>
      </c>
      <c r="X164">
        <v>0.17647218810658999</v>
      </c>
      <c r="Y164">
        <v>0.113585084304201</v>
      </c>
      <c r="Z164">
        <v>0.29005727241079099</v>
      </c>
      <c r="AA164">
        <v>279.32112118681903</v>
      </c>
      <c r="AB164">
        <v>7705.9736011599798</v>
      </c>
      <c r="AC164" s="1">
        <v>667.12321963448301</v>
      </c>
      <c r="AD164">
        <v>195056.88121481301</v>
      </c>
      <c r="AE164" s="1" t="e">
        <v>#N/A</v>
      </c>
      <c r="AF164">
        <v>40297.948466882503</v>
      </c>
      <c r="AG164" s="1">
        <v>64659.279254486602</v>
      </c>
      <c r="AH164" s="1">
        <v>39.477287650637301</v>
      </c>
      <c r="AI164">
        <v>23.351907892496499</v>
      </c>
      <c r="AJ164">
        <v>27.561078453246299</v>
      </c>
      <c r="AK164">
        <v>2.0033903673728801</v>
      </c>
      <c r="AL164">
        <v>1.13990634239028</v>
      </c>
      <c r="AM164">
        <v>1.6665882818184801</v>
      </c>
      <c r="AN164">
        <v>826.08485466935997</v>
      </c>
      <c r="AO164">
        <v>1.08436197530615</v>
      </c>
      <c r="AP164">
        <v>1952.83954346103</v>
      </c>
      <c r="AQ164" s="1">
        <v>3147.7421270191599</v>
      </c>
      <c r="AR164" s="1">
        <v>9216.2118039300203</v>
      </c>
      <c r="AS164" s="1">
        <v>1148.9432799093699</v>
      </c>
      <c r="AT164">
        <v>519.37597737733404</v>
      </c>
      <c r="AU164">
        <v>15985.1127316969</v>
      </c>
      <c r="AV164" s="1">
        <v>7854.9609536972303</v>
      </c>
      <c r="AW164" s="1">
        <v>0.45333004334052701</v>
      </c>
      <c r="AX164">
        <v>6881.6361985277499</v>
      </c>
      <c r="AY164" s="1">
        <v>0.38840122153207202</v>
      </c>
      <c r="AZ164">
        <v>1139.13839579723</v>
      </c>
      <c r="BA164">
        <v>6.4761819118570402E-2</v>
      </c>
      <c r="BB164">
        <v>1635.6416134323199</v>
      </c>
      <c r="BC164" s="1">
        <v>9.3506916006357702E-2</v>
      </c>
      <c r="BD164">
        <v>17511.3771614545</v>
      </c>
      <c r="BE164" s="1">
        <v>0.55320130284033298</v>
      </c>
      <c r="BF164">
        <v>0.229651977457174</v>
      </c>
      <c r="BG164">
        <v>0.158157730277182</v>
      </c>
      <c r="BH164">
        <v>3.8242760006716801E-2</v>
      </c>
      <c r="BI164">
        <v>2.0746229418594799E-2</v>
      </c>
    </row>
    <row r="165" spans="1:61" x14ac:dyDescent="0.25">
      <c r="A165" t="s">
        <v>1826</v>
      </c>
      <c r="B165" t="s">
        <v>1217</v>
      </c>
      <c r="C165">
        <v>28.3</v>
      </c>
      <c r="D165">
        <v>201.34207162425301</v>
      </c>
      <c r="E165">
        <v>5255.3107089499999</v>
      </c>
      <c r="F165">
        <v>3.3331779274571101E-2</v>
      </c>
      <c r="G165">
        <v>0.111361841117348</v>
      </c>
      <c r="H165">
        <v>1.8812191469432301E-3</v>
      </c>
      <c r="I165">
        <v>9.2694769188699594E-2</v>
      </c>
      <c r="J165">
        <v>0.68281691802571098</v>
      </c>
      <c r="K165">
        <v>7.8290215930037904E-2</v>
      </c>
      <c r="L165">
        <v>0.58582399898463899</v>
      </c>
      <c r="M165">
        <v>5.2641644948066502E-2</v>
      </c>
      <c r="N165">
        <v>0.17302315247824299</v>
      </c>
      <c r="O165">
        <v>72069.486996339198</v>
      </c>
      <c r="P165" s="1">
        <v>0.190765305267597</v>
      </c>
      <c r="Q165">
        <v>0.154855828991941</v>
      </c>
      <c r="R165">
        <v>0.654378865740462</v>
      </c>
      <c r="S165">
        <v>38.572524833349</v>
      </c>
      <c r="T165">
        <v>108256.26438197499</v>
      </c>
      <c r="U165" s="1">
        <v>153.53321717638801</v>
      </c>
      <c r="V165">
        <v>303757.93057894101</v>
      </c>
      <c r="W165" s="1">
        <v>0.77839464656728496</v>
      </c>
      <c r="X165">
        <v>0.18009435608353999</v>
      </c>
      <c r="Y165">
        <v>4.1510997349175099E-2</v>
      </c>
      <c r="Z165">
        <v>0.22160535343271501</v>
      </c>
      <c r="AA165">
        <v>303.757930578941</v>
      </c>
      <c r="AB165">
        <v>9848.5604118240608</v>
      </c>
      <c r="AC165" s="1">
        <v>999.10871150928801</v>
      </c>
      <c r="AD165">
        <v>205595.12580822199</v>
      </c>
      <c r="AE165" s="1" t="e">
        <v>#N/A</v>
      </c>
      <c r="AF165">
        <v>46112.709458734898</v>
      </c>
      <c r="AG165" s="1">
        <v>73528.421513856199</v>
      </c>
      <c r="AH165" s="1">
        <v>64.379850167380894</v>
      </c>
      <c r="AI165">
        <v>28.770186182019799</v>
      </c>
      <c r="AJ165">
        <v>38.273503764530801</v>
      </c>
      <c r="AK165">
        <v>2.2582340314218299</v>
      </c>
      <c r="AL165">
        <v>1.5612771829349199</v>
      </c>
      <c r="AM165">
        <v>1.9317856413735499</v>
      </c>
      <c r="AN165">
        <v>143.26420533381301</v>
      </c>
      <c r="AO165" s="1">
        <v>0.905199367405776</v>
      </c>
      <c r="AP165">
        <v>1931.9249205778201</v>
      </c>
      <c r="AQ165" s="1">
        <v>2634.1809191079901</v>
      </c>
      <c r="AR165" s="1">
        <v>9802.7127107376691</v>
      </c>
      <c r="AS165" s="1">
        <v>1226.51546730105</v>
      </c>
      <c r="AT165">
        <v>506.77997153704302</v>
      </c>
      <c r="AU165">
        <v>16102.113989261599</v>
      </c>
      <c r="AV165" s="1">
        <v>5238.4571571017204</v>
      </c>
      <c r="AW165" s="1">
        <v>0.32246822268272601</v>
      </c>
      <c r="AX165">
        <v>8691.7160733430192</v>
      </c>
      <c r="AY165" s="1">
        <v>0.51324286641123795</v>
      </c>
      <c r="AZ165">
        <v>1464.7992477498899</v>
      </c>
      <c r="BA165">
        <v>9.1346488997148895E-2</v>
      </c>
      <c r="BB165">
        <v>1209.0358132695001</v>
      </c>
      <c r="BC165" s="1">
        <v>7.2942421903105598E-2</v>
      </c>
      <c r="BD165">
        <v>16604.008291464099</v>
      </c>
      <c r="BE165" s="1">
        <v>0.591642875856214</v>
      </c>
      <c r="BF165">
        <v>0.24227808849350199</v>
      </c>
      <c r="BG165">
        <v>0.12070194978658599</v>
      </c>
      <c r="BH165">
        <v>3.0127523612354101E-2</v>
      </c>
      <c r="BI165">
        <v>1.52495622513439E-2</v>
      </c>
    </row>
    <row r="166" spans="1:61" x14ac:dyDescent="0.25">
      <c r="A166" t="s">
        <v>1827</v>
      </c>
      <c r="B166" t="s">
        <v>1218</v>
      </c>
      <c r="C166">
        <v>83.6</v>
      </c>
      <c r="D166">
        <v>24.504720366640498</v>
      </c>
      <c r="E166">
        <v>1794.5427123500001</v>
      </c>
      <c r="F166">
        <v>1.7025924343611699E-2</v>
      </c>
      <c r="G166">
        <v>2.9817084931281199E-2</v>
      </c>
      <c r="H166" t="e">
        <v>#N/A</v>
      </c>
      <c r="I166">
        <v>7.9746620964926906E-2</v>
      </c>
      <c r="J166">
        <v>0.82131239204046202</v>
      </c>
      <c r="K166">
        <v>5.9318453602448903E-2</v>
      </c>
      <c r="L166">
        <v>0.65366058268771199</v>
      </c>
      <c r="M166">
        <v>3.23306186459245E-2</v>
      </c>
      <c r="N166">
        <v>0.17149541956355299</v>
      </c>
      <c r="O166">
        <v>63224.804111728903</v>
      </c>
      <c r="P166" s="1">
        <v>0.20085961569056801</v>
      </c>
      <c r="Q166">
        <v>0.14942772852495301</v>
      </c>
      <c r="R166">
        <v>0.64971265578447801</v>
      </c>
      <c r="S166">
        <v>16.000274709816701</v>
      </c>
      <c r="T166">
        <v>89137.778976980204</v>
      </c>
      <c r="U166" s="1">
        <v>123.11588409529701</v>
      </c>
      <c r="V166">
        <v>281538.46078613802</v>
      </c>
      <c r="W166" s="1">
        <v>0.75452925957380002</v>
      </c>
      <c r="X166">
        <v>0.17222580998339601</v>
      </c>
      <c r="Y166">
        <v>7.3244930442804196E-2</v>
      </c>
      <c r="Z166">
        <v>0.24547074042620001</v>
      </c>
      <c r="AA166">
        <v>281.53846078613799</v>
      </c>
      <c r="AB166">
        <v>7701.8156519109698</v>
      </c>
      <c r="AC166" s="1">
        <v>741.57563001512403</v>
      </c>
      <c r="AD166">
        <v>198804.66864716099</v>
      </c>
      <c r="AE166" s="1" t="e">
        <v>#N/A</v>
      </c>
      <c r="AF166">
        <v>41301.621337992401</v>
      </c>
      <c r="AG166" s="1">
        <v>66537.769223071795</v>
      </c>
      <c r="AH166" s="1">
        <v>40.151062263572904</v>
      </c>
      <c r="AI166">
        <v>23.703498799451602</v>
      </c>
      <c r="AJ166">
        <v>28.4829985061005</v>
      </c>
      <c r="AK166">
        <v>1.4209894799253999</v>
      </c>
      <c r="AL166">
        <v>0.86767155608215796</v>
      </c>
      <c r="AM166">
        <v>1.2420069981433099</v>
      </c>
      <c r="AN166">
        <v>1215.69312002784</v>
      </c>
      <c r="AO166" s="1">
        <v>1.2115854850727901</v>
      </c>
      <c r="AP166">
        <v>2044.7835550232001</v>
      </c>
      <c r="AQ166" s="1">
        <v>2990.1859557709099</v>
      </c>
      <c r="AR166" s="1">
        <v>8889.6123634802807</v>
      </c>
      <c r="AS166" s="1">
        <v>1082.0573030313501</v>
      </c>
      <c r="AT166">
        <v>446.31012652307999</v>
      </c>
      <c r="AU166">
        <v>15452.9493038288</v>
      </c>
      <c r="AV166" s="1">
        <v>6810.36652911487</v>
      </c>
      <c r="AW166" s="1">
        <v>0.41252902673734798</v>
      </c>
      <c r="AX166">
        <v>7182.1853000711899</v>
      </c>
      <c r="AY166" s="1">
        <v>0.43045737048010901</v>
      </c>
      <c r="AZ166">
        <v>1075.4719006166599</v>
      </c>
      <c r="BA166">
        <v>6.4567371615952801E-2</v>
      </c>
      <c r="BB166">
        <v>1542.00635735128</v>
      </c>
      <c r="BC166" s="1">
        <v>9.2446231175645696E-2</v>
      </c>
      <c r="BD166">
        <v>16610.030087153998</v>
      </c>
      <c r="BE166" s="1">
        <v>0.54998574247477305</v>
      </c>
      <c r="BF166">
        <v>0.23315942891463101</v>
      </c>
      <c r="BG166">
        <v>0.16197142066256601</v>
      </c>
      <c r="BH166">
        <v>3.6460995536242498E-2</v>
      </c>
      <c r="BI166">
        <v>1.8422412411787902E-2</v>
      </c>
    </row>
    <row r="167" spans="1:61" x14ac:dyDescent="0.25">
      <c r="A167" t="s">
        <v>1833</v>
      </c>
      <c r="B167" t="s">
        <v>1224</v>
      </c>
      <c r="C167">
        <v>36.049999999999997</v>
      </c>
      <c r="D167">
        <v>99.762012223253095</v>
      </c>
      <c r="E167">
        <v>2640.85772585</v>
      </c>
      <c r="F167">
        <v>2.72896289610997E-2</v>
      </c>
      <c r="G167">
        <v>5.2386386367949102E-2</v>
      </c>
      <c r="H167">
        <v>2.2857035129544099E-3</v>
      </c>
      <c r="I167">
        <v>0.10237665758806801</v>
      </c>
      <c r="J167">
        <v>0.75575634665097202</v>
      </c>
      <c r="K167">
        <v>6.4569423126377104E-2</v>
      </c>
      <c r="L167">
        <v>0.57163248756206997</v>
      </c>
      <c r="M167">
        <v>4.5927976838826601E-2</v>
      </c>
      <c r="N167">
        <v>0.16142779837338</v>
      </c>
      <c r="O167">
        <v>70190.562373383698</v>
      </c>
      <c r="P167" s="1">
        <v>0.19361300277587901</v>
      </c>
      <c r="Q167">
        <v>0.15204311124066999</v>
      </c>
      <c r="R167">
        <v>0.65434388598345095</v>
      </c>
      <c r="S167">
        <v>25.326968198148201</v>
      </c>
      <c r="T167">
        <v>93744.573461451204</v>
      </c>
      <c r="U167" s="1">
        <v>123.752987034144</v>
      </c>
      <c r="V167">
        <v>292376.26690073998</v>
      </c>
      <c r="W167" s="1">
        <v>0.72397109135817195</v>
      </c>
      <c r="X167">
        <v>0.22338460954300601</v>
      </c>
      <c r="Y167">
        <v>5.26442990988212E-2</v>
      </c>
      <c r="Z167">
        <v>0.276028908641828</v>
      </c>
      <c r="AA167">
        <v>292.37626690074001</v>
      </c>
      <c r="AB167">
        <v>9208.8905857934606</v>
      </c>
      <c r="AC167" s="1">
        <v>861.540631942863</v>
      </c>
      <c r="AD167">
        <v>213839.91251307001</v>
      </c>
      <c r="AE167" s="1" t="e">
        <v>#N/A</v>
      </c>
      <c r="AF167">
        <v>44385.822215923399</v>
      </c>
      <c r="AG167" s="1">
        <v>75229.529747724999</v>
      </c>
      <c r="AH167" s="1">
        <v>57.044271393966703</v>
      </c>
      <c r="AI167">
        <v>27.6434552258061</v>
      </c>
      <c r="AJ167">
        <v>36.801279234171503</v>
      </c>
      <c r="AK167">
        <v>2.0886882615272699</v>
      </c>
      <c r="AL167">
        <v>1.2988849866752701</v>
      </c>
      <c r="AM167">
        <v>1.7342301655452399</v>
      </c>
      <c r="AN167">
        <v>437.687515001576</v>
      </c>
      <c r="AO167" s="1">
        <v>0.91423703436313397</v>
      </c>
      <c r="AP167">
        <v>1943.8902574153999</v>
      </c>
      <c r="AQ167" s="1">
        <v>2728.2527619624002</v>
      </c>
      <c r="AR167" s="1">
        <v>9443.3261492620404</v>
      </c>
      <c r="AS167" s="1">
        <v>1035.43979754528</v>
      </c>
      <c r="AT167">
        <v>493.256364683838</v>
      </c>
      <c r="AU167">
        <v>15644.165330869</v>
      </c>
      <c r="AV167" s="1">
        <v>5386.2982734161596</v>
      </c>
      <c r="AW167" s="1">
        <v>0.33141802926837299</v>
      </c>
      <c r="AX167">
        <v>8647.2353442106996</v>
      </c>
      <c r="AY167" s="1">
        <v>0.51047628397629796</v>
      </c>
      <c r="AZ167">
        <v>1245.0819253621</v>
      </c>
      <c r="BA167">
        <v>7.3931120458159194E-2</v>
      </c>
      <c r="BB167">
        <v>1399.93852558397</v>
      </c>
      <c r="BC167" s="1">
        <v>8.4174566311261204E-2</v>
      </c>
      <c r="BD167">
        <v>16678.554068572899</v>
      </c>
      <c r="BE167" s="1">
        <v>0.57310582904287599</v>
      </c>
      <c r="BF167">
        <v>0.238705423673502</v>
      </c>
      <c r="BG167">
        <v>0.13903414348878601</v>
      </c>
      <c r="BH167">
        <v>3.29163155239766E-2</v>
      </c>
      <c r="BI167">
        <v>1.6238288270858901E-2</v>
      </c>
    </row>
    <row r="168" spans="1:61" x14ac:dyDescent="0.25">
      <c r="A168" t="s">
        <v>1834</v>
      </c>
      <c r="B168" t="s">
        <v>1225</v>
      </c>
      <c r="C168">
        <v>30.9</v>
      </c>
      <c r="D168">
        <v>264.26585129266999</v>
      </c>
      <c r="E168">
        <v>7961.6971694499998</v>
      </c>
      <c r="F168">
        <v>0.11040383745591199</v>
      </c>
      <c r="G168">
        <v>0.134022174791464</v>
      </c>
      <c r="H168">
        <v>2.26961569443311E-3</v>
      </c>
      <c r="I168">
        <v>7.8914365698781894E-2</v>
      </c>
      <c r="J168">
        <v>0.60925294789440998</v>
      </c>
      <c r="K168">
        <v>6.5791062252801499E-2</v>
      </c>
      <c r="L168">
        <v>0.33706063648756002</v>
      </c>
      <c r="M168">
        <v>7.7759600492140701E-2</v>
      </c>
      <c r="N168">
        <v>0.142379012018753</v>
      </c>
      <c r="O168">
        <v>78350.512900616901</v>
      </c>
      <c r="P168" s="1">
        <v>0.19305051700608999</v>
      </c>
      <c r="Q168">
        <v>0.16135466133787699</v>
      </c>
      <c r="R168">
        <v>0.64559482165603299</v>
      </c>
      <c r="S168">
        <v>68.347391334856297</v>
      </c>
      <c r="T168">
        <v>111713.632493375</v>
      </c>
      <c r="U168" s="1">
        <v>153.99262494879801</v>
      </c>
      <c r="V168">
        <v>329413.30939633999</v>
      </c>
      <c r="W168" s="1">
        <v>0.80695591072738304</v>
      </c>
      <c r="X168">
        <v>0.166133992421506</v>
      </c>
      <c r="Y168">
        <v>2.69100968511117E-2</v>
      </c>
      <c r="Z168">
        <v>0.19304408927261699</v>
      </c>
      <c r="AA168">
        <v>329.41330939634003</v>
      </c>
      <c r="AB168">
        <v>11835.186737767999</v>
      </c>
      <c r="AC168" s="1">
        <v>1051.4723711952399</v>
      </c>
      <c r="AD168">
        <v>260757.49944704599</v>
      </c>
      <c r="AE168" s="1" t="e">
        <v>#N/A</v>
      </c>
      <c r="AF168">
        <v>60890.112907513903</v>
      </c>
      <c r="AG168" s="1">
        <v>119930.257025902</v>
      </c>
      <c r="AH168" s="1">
        <v>78.268376074546296</v>
      </c>
      <c r="AI168">
        <v>32.914914123787298</v>
      </c>
      <c r="AJ168">
        <v>43.714932391093498</v>
      </c>
      <c r="AK168">
        <v>2.1476370528084501</v>
      </c>
      <c r="AL168">
        <v>1.28751303561439</v>
      </c>
      <c r="AM168">
        <v>1.6118728232839199</v>
      </c>
      <c r="AN168">
        <v>232.39851354806299</v>
      </c>
      <c r="AO168" s="1">
        <v>0.75568523498428697</v>
      </c>
      <c r="AP168">
        <v>1875.9109370937999</v>
      </c>
      <c r="AQ168" s="1">
        <v>2831.1344235738102</v>
      </c>
      <c r="AR168" s="1">
        <v>9945.4049143984194</v>
      </c>
      <c r="AS168" s="1">
        <v>1343.81973237486</v>
      </c>
      <c r="AT168">
        <v>587.95814753695004</v>
      </c>
      <c r="AU168">
        <v>16584.228154977802</v>
      </c>
      <c r="AV168" s="1">
        <v>3862.3354756183599</v>
      </c>
      <c r="AW168" s="1">
        <v>0.23550941100707701</v>
      </c>
      <c r="AX168">
        <v>10610.616434506601</v>
      </c>
      <c r="AY168" s="1">
        <v>0.62650717601709704</v>
      </c>
      <c r="AZ168">
        <v>1540.4264131771899</v>
      </c>
      <c r="BA168">
        <v>9.3985201094338805E-2</v>
      </c>
      <c r="BB168">
        <v>726.83872905553994</v>
      </c>
      <c r="BC168" s="1">
        <v>4.3998211879553599E-2</v>
      </c>
      <c r="BD168">
        <v>16740.217052357599</v>
      </c>
      <c r="BE168" s="1">
        <v>0.59962456255918095</v>
      </c>
      <c r="BF168">
        <v>0.23035634887922701</v>
      </c>
      <c r="BG168">
        <v>0.118334772258904</v>
      </c>
      <c r="BH168">
        <v>3.2483784047276802E-2</v>
      </c>
      <c r="BI168">
        <v>1.9200532255411001E-2</v>
      </c>
    </row>
    <row r="169" spans="1:61" x14ac:dyDescent="0.25">
      <c r="A169" t="s">
        <v>1836</v>
      </c>
      <c r="B169" t="s">
        <v>1227</v>
      </c>
      <c r="C169">
        <v>16.350000000000001</v>
      </c>
      <c r="D169">
        <v>356.72834747764898</v>
      </c>
      <c r="E169">
        <v>2881.8992826499998</v>
      </c>
      <c r="F169">
        <v>7.4677748760486606E-2</v>
      </c>
      <c r="G169">
        <v>4.3810504768181602E-2</v>
      </c>
      <c r="H169">
        <v>2.2361670107491102E-3</v>
      </c>
      <c r="I169">
        <v>4.8658612228938802E-2</v>
      </c>
      <c r="J169">
        <v>0.77710469654503</v>
      </c>
      <c r="K169">
        <v>5.4784395036989703E-2</v>
      </c>
      <c r="L169">
        <v>0.119880973937461</v>
      </c>
      <c r="M169">
        <v>2.8980844610978398E-2</v>
      </c>
      <c r="N169">
        <v>0.128992157985404</v>
      </c>
      <c r="O169">
        <v>79857.273092447402</v>
      </c>
      <c r="P169" s="1">
        <v>0.156367583533772</v>
      </c>
      <c r="Q169">
        <v>0.165231452319685</v>
      </c>
      <c r="R169">
        <v>0.67840096414654305</v>
      </c>
      <c r="S169">
        <v>27.450861629712001</v>
      </c>
      <c r="T169">
        <v>111873.96622668899</v>
      </c>
      <c r="U169" s="1">
        <v>137.27157484359901</v>
      </c>
      <c r="V169">
        <v>439767.47214240499</v>
      </c>
      <c r="W169" s="1">
        <v>0.84810910231536896</v>
      </c>
      <c r="X169">
        <v>0.124517652326096</v>
      </c>
      <c r="Y169">
        <v>2.73732453585359E-2</v>
      </c>
      <c r="Z169">
        <v>0.15189089768463199</v>
      </c>
      <c r="AA169">
        <v>439.76747214240498</v>
      </c>
      <c r="AB169">
        <v>15317.966719297499</v>
      </c>
      <c r="AC169" s="1">
        <v>1403.4098860946201</v>
      </c>
      <c r="AD169">
        <v>361590.88361360901</v>
      </c>
      <c r="AE169" s="1" t="e">
        <v>#N/A</v>
      </c>
      <c r="AF169">
        <v>79445.681794696706</v>
      </c>
      <c r="AG169" s="1">
        <v>207855.35014984899</v>
      </c>
      <c r="AH169" s="1">
        <v>84.558217680650898</v>
      </c>
      <c r="AI169">
        <v>33.306782827881101</v>
      </c>
      <c r="AJ169">
        <v>45.246502741800498</v>
      </c>
      <c r="AK169">
        <v>1.6051683786722399</v>
      </c>
      <c r="AL169">
        <v>1.01353769606307</v>
      </c>
      <c r="AM169">
        <v>1.1931232703647601</v>
      </c>
      <c r="AN169">
        <v>171.88162542048099</v>
      </c>
      <c r="AO169" s="1">
        <v>0.55318746697624299</v>
      </c>
      <c r="AP169">
        <v>2299.5283672461501</v>
      </c>
      <c r="AQ169" s="1">
        <v>2901.8233549474298</v>
      </c>
      <c r="AR169" s="1">
        <v>11138.056368675099</v>
      </c>
      <c r="AS169" s="1">
        <v>1440.71856275355</v>
      </c>
      <c r="AT169">
        <v>759.94109654871602</v>
      </c>
      <c r="AU169">
        <v>18540.0677501709</v>
      </c>
      <c r="AV169" s="1">
        <v>3243.1909940723699</v>
      </c>
      <c r="AW169" s="1">
        <v>0.174678459492249</v>
      </c>
      <c r="AX169">
        <v>13436.799038479799</v>
      </c>
      <c r="AY169" s="1">
        <v>0.68946455747604796</v>
      </c>
      <c r="AZ169">
        <v>2168.0706653809002</v>
      </c>
      <c r="BA169">
        <v>0.108385228790215</v>
      </c>
      <c r="BB169">
        <v>508.17646330069198</v>
      </c>
      <c r="BC169" s="1">
        <v>2.7471754226102599E-2</v>
      </c>
      <c r="BD169">
        <v>19356.237161233799</v>
      </c>
      <c r="BE169" s="1">
        <v>0.59281086164206898</v>
      </c>
      <c r="BF169">
        <v>0.22180797984383699</v>
      </c>
      <c r="BG169">
        <v>0.133847973669556</v>
      </c>
      <c r="BH169">
        <v>3.60647553987853E-2</v>
      </c>
      <c r="BI169">
        <v>1.54684294457522E-2</v>
      </c>
    </row>
    <row r="170" spans="1:61" x14ac:dyDescent="0.25">
      <c r="A170" t="s">
        <v>1837</v>
      </c>
      <c r="B170" t="s">
        <v>1228</v>
      </c>
      <c r="C170">
        <v>55.45</v>
      </c>
      <c r="D170">
        <v>63.980513640652497</v>
      </c>
      <c r="E170">
        <v>2532.5944598000001</v>
      </c>
      <c r="F170">
        <v>9.9822865843357204E-3</v>
      </c>
      <c r="G170">
        <v>7.1547960246509307E-2</v>
      </c>
      <c r="H170" t="e">
        <v>#N/A</v>
      </c>
      <c r="I170">
        <v>0.11517558025408001</v>
      </c>
      <c r="J170">
        <v>0.71241876411752103</v>
      </c>
      <c r="K170">
        <v>9.1672855026723093E-2</v>
      </c>
      <c r="L170">
        <v>0.91166280109311604</v>
      </c>
      <c r="M170">
        <v>3.6771886026517299E-2</v>
      </c>
      <c r="N170">
        <v>0.17875699887663299</v>
      </c>
      <c r="O170">
        <v>65636.847054616796</v>
      </c>
      <c r="P170" s="1">
        <v>0.23237628691714199</v>
      </c>
      <c r="Q170">
        <v>0.14411228935727699</v>
      </c>
      <c r="R170">
        <v>0.62351142372557999</v>
      </c>
      <c r="S170">
        <v>23.134622620812099</v>
      </c>
      <c r="T170">
        <v>94860.333727712103</v>
      </c>
      <c r="U170" s="1">
        <v>121.31216147646499</v>
      </c>
      <c r="V170">
        <v>245448.82643749</v>
      </c>
      <c r="W170" s="1">
        <v>0.72149510723011701</v>
      </c>
      <c r="X170">
        <v>0.20274746195631199</v>
      </c>
      <c r="Y170">
        <v>7.5757430813571197E-2</v>
      </c>
      <c r="Z170">
        <v>0.27850489276988299</v>
      </c>
      <c r="AA170">
        <v>245.44882643749</v>
      </c>
      <c r="AB170">
        <v>6348.1509989837195</v>
      </c>
      <c r="AC170" s="1">
        <v>661.37720175391803</v>
      </c>
      <c r="AD170">
        <v>165312.83660380199</v>
      </c>
      <c r="AE170" s="1" t="e">
        <v>#N/A</v>
      </c>
      <c r="AF170">
        <v>40327.584445885099</v>
      </c>
      <c r="AG170" s="1">
        <v>63224.014296201502</v>
      </c>
      <c r="AH170" s="1">
        <v>44.545339512379797</v>
      </c>
      <c r="AI170">
        <v>23.397691539513499</v>
      </c>
      <c r="AJ170">
        <v>28.023161579466802</v>
      </c>
      <c r="AK170">
        <v>2.0918905937707999</v>
      </c>
      <c r="AL170">
        <v>1.1808241733485301</v>
      </c>
      <c r="AM170">
        <v>1.7038265813342299</v>
      </c>
      <c r="AN170">
        <v>724.13921044620304</v>
      </c>
      <c r="AO170" s="1">
        <v>0.91848472443338902</v>
      </c>
      <c r="AP170">
        <v>1972.9119532602101</v>
      </c>
      <c r="AQ170" s="1">
        <v>2969.2966868030899</v>
      </c>
      <c r="AR170" s="1">
        <v>9089.1433063538407</v>
      </c>
      <c r="AS170" s="1">
        <v>1088.76583569473</v>
      </c>
      <c r="AT170">
        <v>487.270511164845</v>
      </c>
      <c r="AU170">
        <v>15607.388293276699</v>
      </c>
      <c r="AV170" s="1">
        <v>7757.8075319989102</v>
      </c>
      <c r="AW170" s="1">
        <v>0.467092426265445</v>
      </c>
      <c r="AX170">
        <v>6249.2341951833296</v>
      </c>
      <c r="AY170" s="1">
        <v>0.37437526132997401</v>
      </c>
      <c r="AZ170">
        <v>943.16553721289802</v>
      </c>
      <c r="BA170">
        <v>5.6231454689482499E-2</v>
      </c>
      <c r="BB170">
        <v>1723.4937529921699</v>
      </c>
      <c r="BC170" s="1">
        <v>0.10230085772336101</v>
      </c>
      <c r="BD170">
        <v>16673.701017387299</v>
      </c>
      <c r="BE170" s="1">
        <v>0.54947894024147803</v>
      </c>
      <c r="BF170">
        <v>0.230879304944348</v>
      </c>
      <c r="BG170">
        <v>0.17170898966093201</v>
      </c>
      <c r="BH170">
        <v>3.4470298804569997E-2</v>
      </c>
      <c r="BI170">
        <v>1.3462466348671801E-2</v>
      </c>
    </row>
    <row r="171" spans="1:61" x14ac:dyDescent="0.25">
      <c r="A171" t="s">
        <v>1839</v>
      </c>
      <c r="B171" t="s">
        <v>1230</v>
      </c>
      <c r="C171">
        <v>15</v>
      </c>
      <c r="D171">
        <v>319.52580622397801</v>
      </c>
      <c r="E171">
        <v>4044.8981269000001</v>
      </c>
      <c r="F171">
        <v>4.6936127880894503E-3</v>
      </c>
      <c r="G171">
        <v>0.41543178017361299</v>
      </c>
      <c r="H171">
        <v>2.3173429734705698E-3</v>
      </c>
      <c r="I171">
        <v>0.147922922288588</v>
      </c>
      <c r="J171">
        <v>0.30445580005696898</v>
      </c>
      <c r="K171">
        <v>0.13275805970947399</v>
      </c>
      <c r="L171">
        <v>0.99648150313244099</v>
      </c>
      <c r="M171">
        <v>9.9359403391711107E-2</v>
      </c>
      <c r="N171">
        <v>0.20029990144285501</v>
      </c>
      <c r="O171">
        <v>66196.224669132396</v>
      </c>
      <c r="P171" s="1">
        <v>0.29004619269355197</v>
      </c>
      <c r="Q171">
        <v>0.16127436018748201</v>
      </c>
      <c r="R171">
        <v>0.54867944711896699</v>
      </c>
      <c r="S171">
        <v>75.781306828299094</v>
      </c>
      <c r="T171">
        <v>94785.866634306396</v>
      </c>
      <c r="U171" s="1">
        <v>84.544000548044707</v>
      </c>
      <c r="V171">
        <v>168283.83327460499</v>
      </c>
      <c r="W171" s="1">
        <v>0.67709331944752804</v>
      </c>
      <c r="X171">
        <v>0.24714229905240001</v>
      </c>
      <c r="Y171">
        <v>7.5764381500072406E-2</v>
      </c>
      <c r="Z171">
        <v>0.32290668055247201</v>
      </c>
      <c r="AA171">
        <v>168.283833274605</v>
      </c>
      <c r="AB171">
        <v>6033.40004725992</v>
      </c>
      <c r="AC171" s="1">
        <v>607.49150693276499</v>
      </c>
      <c r="AD171">
        <v>85074.555270975907</v>
      </c>
      <c r="AE171" s="1" t="e">
        <v>#N/A</v>
      </c>
      <c r="AF171">
        <v>33086.239803776298</v>
      </c>
      <c r="AG171" s="1">
        <v>46863.815767462402</v>
      </c>
      <c r="AH171" s="1">
        <v>60.416718632884702</v>
      </c>
      <c r="AI171">
        <v>30.148758606841</v>
      </c>
      <c r="AJ171">
        <v>42.0557316874782</v>
      </c>
      <c r="AK171">
        <v>2.3846403650355699</v>
      </c>
      <c r="AL171">
        <v>1.55612247357425</v>
      </c>
      <c r="AM171">
        <v>1.9785066816978401</v>
      </c>
      <c r="AN171">
        <v>0.387799259904273</v>
      </c>
      <c r="AO171" s="1">
        <v>1.2107147189720999</v>
      </c>
      <c r="AP171">
        <v>3140.82762147005</v>
      </c>
      <c r="AQ171" s="1">
        <v>4350.9310774627302</v>
      </c>
      <c r="AR171" s="1">
        <v>10752.436398400099</v>
      </c>
      <c r="AS171" s="1">
        <v>1660.7633917466201</v>
      </c>
      <c r="AT171">
        <v>838.65277469912996</v>
      </c>
      <c r="AU171">
        <v>20743.611263778701</v>
      </c>
      <c r="AV171" s="1">
        <v>11389.9286262482</v>
      </c>
      <c r="AW171" s="1">
        <v>0.54213593898759704</v>
      </c>
      <c r="AX171">
        <v>5200.3075467746103</v>
      </c>
      <c r="AY171" s="1">
        <v>0.24138024116941001</v>
      </c>
      <c r="AZ171">
        <v>1159.2731613854</v>
      </c>
      <c r="BA171">
        <v>5.4693024435314402E-2</v>
      </c>
      <c r="BB171">
        <v>3453.5321981771599</v>
      </c>
      <c r="BC171" s="1">
        <v>0.16179079545064401</v>
      </c>
      <c r="BD171">
        <v>21203.041532585401</v>
      </c>
      <c r="BE171" s="1">
        <v>0.55587843737670595</v>
      </c>
      <c r="BF171">
        <v>0.21792262103118001</v>
      </c>
      <c r="BG171">
        <v>0.17039543405868399</v>
      </c>
      <c r="BH171">
        <v>3.7264051756160897E-2</v>
      </c>
      <c r="BI171">
        <v>1.8539455777268801E-2</v>
      </c>
    </row>
    <row r="172" spans="1:61" x14ac:dyDescent="0.25">
      <c r="A172" t="s">
        <v>1841</v>
      </c>
      <c r="B172" t="s">
        <v>1232</v>
      </c>
      <c r="C172">
        <v>15.1</v>
      </c>
      <c r="D172">
        <v>264.05717576797502</v>
      </c>
      <c r="E172">
        <v>2757.5626491500002</v>
      </c>
      <c r="F172">
        <v>6.04494611715891E-3</v>
      </c>
      <c r="G172">
        <v>0.203671848824097</v>
      </c>
      <c r="H172">
        <v>2.1777494143642401E-3</v>
      </c>
      <c r="I172">
        <v>0.13454535524147199</v>
      </c>
      <c r="J172">
        <v>0.51132841291606401</v>
      </c>
      <c r="K172">
        <v>0.14438519940438799</v>
      </c>
      <c r="L172">
        <v>0.98498662787190405</v>
      </c>
      <c r="M172">
        <v>6.9321494441229398E-2</v>
      </c>
      <c r="N172">
        <v>0.204879926033011</v>
      </c>
      <c r="O172">
        <v>65881.496063318904</v>
      </c>
      <c r="P172" s="1">
        <v>0.25622967092820498</v>
      </c>
      <c r="Q172">
        <v>0.16238083802657799</v>
      </c>
      <c r="R172">
        <v>0.58138949104521698</v>
      </c>
      <c r="S172">
        <v>31.760695886117599</v>
      </c>
      <c r="T172">
        <v>95418.788781601295</v>
      </c>
      <c r="U172" s="1">
        <v>111.37244669876399</v>
      </c>
      <c r="V172">
        <v>164019.52758513601</v>
      </c>
      <c r="W172" s="1">
        <v>0.69088542385002105</v>
      </c>
      <c r="X172">
        <v>0.225644554329752</v>
      </c>
      <c r="Y172">
        <v>8.3470021820226406E-2</v>
      </c>
      <c r="Z172">
        <v>0.309114576149979</v>
      </c>
      <c r="AA172">
        <v>164.01952758513599</v>
      </c>
      <c r="AB172">
        <v>5022.9983729543001</v>
      </c>
      <c r="AC172" s="1">
        <v>554.42670793762795</v>
      </c>
      <c r="AD172">
        <v>92604.242167602002</v>
      </c>
      <c r="AE172" s="1" t="e">
        <v>#N/A</v>
      </c>
      <c r="AF172">
        <v>34280.319835805203</v>
      </c>
      <c r="AG172" s="1">
        <v>49071.443020642699</v>
      </c>
      <c r="AH172" s="1">
        <v>48.991333284333798</v>
      </c>
      <c r="AI172">
        <v>27.7216614058751</v>
      </c>
      <c r="AJ172">
        <v>34.001593177288001</v>
      </c>
      <c r="AK172">
        <v>2.3081223992703901</v>
      </c>
      <c r="AL172">
        <v>1.61863562885429</v>
      </c>
      <c r="AM172">
        <v>1.99050725781029</v>
      </c>
      <c r="AN172">
        <v>0.56883875348526103</v>
      </c>
      <c r="AO172" s="1">
        <v>1.0053622286619399</v>
      </c>
      <c r="AP172">
        <v>2410.29294476727</v>
      </c>
      <c r="AQ172" s="1">
        <v>3800.53124694391</v>
      </c>
      <c r="AR172" s="1">
        <v>10074.493853499</v>
      </c>
      <c r="AS172" s="1">
        <v>1363.14349908194</v>
      </c>
      <c r="AT172">
        <v>622.73014704827096</v>
      </c>
      <c r="AU172">
        <v>18271.191691340398</v>
      </c>
      <c r="AV172" s="1">
        <v>11004.242370067799</v>
      </c>
      <c r="AW172" s="1">
        <v>0.58088665005183404</v>
      </c>
      <c r="AX172">
        <v>4284.1447331625604</v>
      </c>
      <c r="AY172" s="1">
        <v>0.22350212127541999</v>
      </c>
      <c r="AZ172">
        <v>985.58823093164199</v>
      </c>
      <c r="BA172">
        <v>5.1405039330259202E-2</v>
      </c>
      <c r="BB172">
        <v>2768.1367294534998</v>
      </c>
      <c r="BC172" s="1">
        <v>0.144206189369503</v>
      </c>
      <c r="BD172">
        <v>19042.112063615499</v>
      </c>
      <c r="BE172" s="1">
        <v>0.55473352491635997</v>
      </c>
      <c r="BF172">
        <v>0.23181866022693401</v>
      </c>
      <c r="BG172">
        <v>0.17209057913550699</v>
      </c>
      <c r="BH172">
        <v>2.9948962545902801E-2</v>
      </c>
      <c r="BI172">
        <v>1.1408273175296701E-2</v>
      </c>
    </row>
    <row r="173" spans="1:61" x14ac:dyDescent="0.25">
      <c r="A173" t="s">
        <v>1266</v>
      </c>
      <c r="B173" t="s">
        <v>627</v>
      </c>
      <c r="C173">
        <v>49.7</v>
      </c>
      <c r="D173">
        <v>35.197963334393599</v>
      </c>
      <c r="E173">
        <v>1155.1685341</v>
      </c>
      <c r="F173">
        <v>1.22525756662012E-2</v>
      </c>
      <c r="G173">
        <v>2.3237832014510799E-2</v>
      </c>
      <c r="H173" t="e">
        <v>#N/A</v>
      </c>
      <c r="I173">
        <v>4.9278903646294898E-2</v>
      </c>
      <c r="J173">
        <v>0.87236924982201502</v>
      </c>
      <c r="K173">
        <v>5.4232410084511198E-2</v>
      </c>
      <c r="L173">
        <v>0.57437928541186101</v>
      </c>
      <c r="M173">
        <v>1.72081845381305E-2</v>
      </c>
      <c r="N173">
        <v>0.156706700693755</v>
      </c>
      <c r="O173">
        <v>62951.999685348303</v>
      </c>
      <c r="P173" s="1">
        <v>0.20731455154150599</v>
      </c>
      <c r="Q173">
        <v>0.136333039646099</v>
      </c>
      <c r="R173">
        <v>0.65635240881239498</v>
      </c>
      <c r="S173">
        <v>13.483422719761499</v>
      </c>
      <c r="T173">
        <v>86666.029394439596</v>
      </c>
      <c r="U173" s="1">
        <v>100.404482971416</v>
      </c>
      <c r="V173">
        <v>333258.07982636301</v>
      </c>
      <c r="W173" s="1">
        <v>0.75474413910618199</v>
      </c>
      <c r="X173">
        <v>0.145103163306464</v>
      </c>
      <c r="Y173">
        <v>0.100152697587354</v>
      </c>
      <c r="Z173">
        <v>0.24525586089381801</v>
      </c>
      <c r="AA173">
        <v>333.25807982636297</v>
      </c>
      <c r="AB173">
        <v>8675.4383054658701</v>
      </c>
      <c r="AC173" s="1">
        <v>844.04001080209105</v>
      </c>
      <c r="AD173">
        <v>229908.85467301501</v>
      </c>
      <c r="AE173" s="1" t="e">
        <v>#N/A</v>
      </c>
      <c r="AF173">
        <v>42575.894865034199</v>
      </c>
      <c r="AG173" s="1">
        <v>73280.750039185194</v>
      </c>
      <c r="AH173" s="1">
        <v>44.565081304252601</v>
      </c>
      <c r="AI173">
        <v>23.726614137177901</v>
      </c>
      <c r="AJ173">
        <v>27.192578790703099</v>
      </c>
      <c r="AK173">
        <v>1.46340429948784</v>
      </c>
      <c r="AL173">
        <v>0.86565503309347602</v>
      </c>
      <c r="AM173">
        <v>1.16228014569174</v>
      </c>
      <c r="AN173">
        <v>928.50541746763804</v>
      </c>
      <c r="AO173">
        <v>1.0444465195884101</v>
      </c>
      <c r="AP173">
        <v>2116.5956610001799</v>
      </c>
      <c r="AQ173" s="1">
        <v>3152.3551347744401</v>
      </c>
      <c r="AR173" s="1">
        <v>8781.5314986945905</v>
      </c>
      <c r="AS173" s="1">
        <v>992.68051383810598</v>
      </c>
      <c r="AT173" s="1">
        <v>521.12692194218596</v>
      </c>
      <c r="AU173">
        <v>15564.2897302495</v>
      </c>
      <c r="AV173" s="1">
        <v>6468.9877505435898</v>
      </c>
      <c r="AW173" s="1">
        <v>0.37641687546025399</v>
      </c>
      <c r="AX173">
        <v>8320.6916905609305</v>
      </c>
      <c r="AY173" s="1">
        <v>0.46687357622043102</v>
      </c>
      <c r="AZ173">
        <v>1403.7334953541799</v>
      </c>
      <c r="BA173">
        <v>7.9076736051372706E-2</v>
      </c>
      <c r="BB173">
        <v>1352.2891308774999</v>
      </c>
      <c r="BC173" s="1">
        <v>7.7632812240884405E-2</v>
      </c>
      <c r="BD173">
        <v>17545.702067336199</v>
      </c>
      <c r="BE173" s="1">
        <v>0.55397773587328603</v>
      </c>
      <c r="BF173">
        <v>0.230651080951458</v>
      </c>
      <c r="BG173">
        <v>0.16379472339387699</v>
      </c>
      <c r="BH173">
        <v>3.4577840610389099E-2</v>
      </c>
      <c r="BI173">
        <v>1.6998619170990301E-2</v>
      </c>
    </row>
    <row r="174" spans="1:61" x14ac:dyDescent="0.25">
      <c r="A174" t="s">
        <v>1274</v>
      </c>
      <c r="B174" t="s">
        <v>634</v>
      </c>
      <c r="C174">
        <v>27.85</v>
      </c>
      <c r="D174">
        <v>159.24741071444799</v>
      </c>
      <c r="E174">
        <v>3909.9965763499999</v>
      </c>
      <c r="F174">
        <v>2.8650425070156998E-2</v>
      </c>
      <c r="G174">
        <v>7.76031298739977E-2</v>
      </c>
      <c r="H174">
        <v>2.14532531068941E-3</v>
      </c>
      <c r="I174">
        <v>7.2430328768533794E-2</v>
      </c>
      <c r="J174">
        <v>0.75037522275901702</v>
      </c>
      <c r="K174">
        <v>6.9564525339844099E-2</v>
      </c>
      <c r="L174">
        <v>0.46574774042169198</v>
      </c>
      <c r="M174">
        <v>3.0521809722600698E-2</v>
      </c>
      <c r="N174">
        <v>0.162505604883213</v>
      </c>
      <c r="O174">
        <v>72415.690544552999</v>
      </c>
      <c r="P174" s="1">
        <v>0.188526020807467</v>
      </c>
      <c r="Q174">
        <v>0.147827543388065</v>
      </c>
      <c r="R174">
        <v>0.66364643580446803</v>
      </c>
      <c r="S174">
        <v>35.055687505221499</v>
      </c>
      <c r="T174">
        <v>104078.8651764</v>
      </c>
      <c r="U174" s="1">
        <v>131.216707721868</v>
      </c>
      <c r="V174">
        <v>326864.47086177598</v>
      </c>
      <c r="W174" s="1">
        <v>0.76775557572811504</v>
      </c>
      <c r="X174">
        <v>0.18988135683615001</v>
      </c>
      <c r="Y174">
        <v>4.2363067435735501E-2</v>
      </c>
      <c r="Z174">
        <v>0.23224442427188499</v>
      </c>
      <c r="AA174">
        <v>326.864470861776</v>
      </c>
      <c r="AB174">
        <v>10753.167062680401</v>
      </c>
      <c r="AC174" s="1">
        <v>1055.31666880688</v>
      </c>
      <c r="AD174">
        <v>225340.934474304</v>
      </c>
      <c r="AE174" s="1" t="e">
        <v>#N/A</v>
      </c>
      <c r="AF174">
        <v>48598.1902637659</v>
      </c>
      <c r="AG174" s="1">
        <v>78865.167668518407</v>
      </c>
      <c r="AH174" s="1">
        <v>62.751604544967201</v>
      </c>
      <c r="AI174">
        <v>29.967295264218201</v>
      </c>
      <c r="AJ174">
        <v>38.482195960977798</v>
      </c>
      <c r="AK174">
        <v>2.0602498139547998</v>
      </c>
      <c r="AL174">
        <v>1.2246629573166199</v>
      </c>
      <c r="AM174">
        <v>1.6351895129735401</v>
      </c>
      <c r="AN174">
        <v>192.55717947529101</v>
      </c>
      <c r="AO174" s="1">
        <v>0.90010400530926205</v>
      </c>
      <c r="AP174">
        <v>2004.7503112694101</v>
      </c>
      <c r="AQ174" s="1">
        <v>2815.5933290552698</v>
      </c>
      <c r="AR174" s="1">
        <v>9594.8286471445208</v>
      </c>
      <c r="AS174" s="1">
        <v>1203.36789729169</v>
      </c>
      <c r="AT174">
        <v>510.50071196311097</v>
      </c>
      <c r="AU174">
        <v>16129.040896724</v>
      </c>
      <c r="AV174" s="1">
        <v>4879.1436178227405</v>
      </c>
      <c r="AW174" s="1">
        <v>0.29290649268920099</v>
      </c>
      <c r="AX174">
        <v>9537.8882651064596</v>
      </c>
      <c r="AY174" s="1">
        <v>0.55827686538143395</v>
      </c>
      <c r="AZ174">
        <v>1386.5078378278599</v>
      </c>
      <c r="BA174">
        <v>8.2945852877699497E-2</v>
      </c>
      <c r="BB174">
        <v>1116.6496579341699</v>
      </c>
      <c r="BC174" s="1">
        <v>6.5870789033184399E-2</v>
      </c>
      <c r="BD174">
        <v>16920.189378691201</v>
      </c>
      <c r="BE174" s="1">
        <v>0.58261055308551701</v>
      </c>
      <c r="BF174">
        <v>0.24201860634952099</v>
      </c>
      <c r="BG174">
        <v>0.128121168376889</v>
      </c>
      <c r="BH174">
        <v>2.93024482200635E-2</v>
      </c>
      <c r="BI174">
        <v>1.7947223968009199E-2</v>
      </c>
    </row>
    <row r="175" spans="1:61" x14ac:dyDescent="0.25">
      <c r="A175" t="s">
        <v>1289</v>
      </c>
      <c r="B175" t="s">
        <v>652</v>
      </c>
      <c r="C175">
        <v>135.30000000000001</v>
      </c>
      <c r="D175">
        <v>8.8598781493454997</v>
      </c>
      <c r="E175">
        <v>1014.2143763</v>
      </c>
      <c r="F175" t="e">
        <v>#N/A</v>
      </c>
      <c r="G175">
        <v>9.9169782753774499E-3</v>
      </c>
      <c r="H175" t="e">
        <v>#N/A</v>
      </c>
      <c r="I175">
        <v>1.32449657238198E-2</v>
      </c>
      <c r="J175">
        <v>0.95975304360806502</v>
      </c>
      <c r="K175">
        <v>2.4885531264098999E-2</v>
      </c>
      <c r="L175">
        <v>0.60791899634584301</v>
      </c>
      <c r="M175" t="e">
        <v>#N/A</v>
      </c>
      <c r="N175">
        <v>0.160150034500983</v>
      </c>
      <c r="O175">
        <v>61614.782229395503</v>
      </c>
      <c r="P175" s="1">
        <v>0.18611130853944199</v>
      </c>
      <c r="Q175">
        <v>0.15901134145978399</v>
      </c>
      <c r="R175">
        <v>0.65487735000077296</v>
      </c>
      <c r="S175">
        <v>10.569125112327599</v>
      </c>
      <c r="T175">
        <v>90298.417311034194</v>
      </c>
      <c r="U175" s="1">
        <v>112.28926365161399</v>
      </c>
      <c r="V175">
        <v>331169.566611082</v>
      </c>
      <c r="W175" s="1">
        <v>0.69323403304097497</v>
      </c>
      <c r="X175">
        <v>7.4057768155070799E-2</v>
      </c>
      <c r="Y175">
        <v>0.23270819880395399</v>
      </c>
      <c r="Z175">
        <v>0.30676596695902503</v>
      </c>
      <c r="AA175">
        <v>331.16956661108202</v>
      </c>
      <c r="AB175">
        <v>8429.1637446393797</v>
      </c>
      <c r="AC175" s="1">
        <v>595.71561212152005</v>
      </c>
      <c r="AD175" s="1">
        <v>253734.57680575401</v>
      </c>
      <c r="AE175" s="1" t="e">
        <v>#N/A</v>
      </c>
      <c r="AF175">
        <v>42080.177411557997</v>
      </c>
      <c r="AG175" s="1">
        <v>68945.508590970901</v>
      </c>
      <c r="AH175" s="1">
        <v>31.0607872305456</v>
      </c>
      <c r="AI175">
        <v>20.508697968746301</v>
      </c>
      <c r="AJ175">
        <v>22.335270162067498</v>
      </c>
      <c r="AK175">
        <v>1.6482472949787199</v>
      </c>
      <c r="AL175">
        <v>1.0961105976372301</v>
      </c>
      <c r="AM175">
        <v>1.2615047619034401</v>
      </c>
      <c r="AN175">
        <v>974.01436529015996</v>
      </c>
      <c r="AO175" s="1">
        <v>1.1364184579454499</v>
      </c>
      <c r="AP175">
        <v>2304.0600450025399</v>
      </c>
      <c r="AQ175" s="1">
        <v>3598.5246090817</v>
      </c>
      <c r="AR175" s="1">
        <v>9669.9818136861104</v>
      </c>
      <c r="AS175" s="1">
        <v>1025.30509505656</v>
      </c>
      <c r="AT175" s="1">
        <v>504.72097956988898</v>
      </c>
      <c r="AU175">
        <v>17102.5925423968</v>
      </c>
      <c r="AV175" s="1">
        <v>8319.4887682617391</v>
      </c>
      <c r="AW175" s="1">
        <v>0.44654185783460398</v>
      </c>
      <c r="AX175">
        <v>8103.92321798599</v>
      </c>
      <c r="AY175" s="1">
        <v>0.41191932320420299</v>
      </c>
      <c r="AZ175">
        <v>1386.0457104321099</v>
      </c>
      <c r="BA175" s="1">
        <v>7.2291869978262896E-2</v>
      </c>
      <c r="BB175">
        <v>1310.0078361803801</v>
      </c>
      <c r="BC175" s="1">
        <v>6.9246948985703397E-2</v>
      </c>
      <c r="BD175">
        <v>19119.465532860198</v>
      </c>
      <c r="BE175" s="1">
        <v>0.52145257500488096</v>
      </c>
      <c r="BF175">
        <v>0.24452474033742699</v>
      </c>
      <c r="BG175">
        <v>0.16318671784896499</v>
      </c>
      <c r="BH175">
        <v>4.6016020633366399E-2</v>
      </c>
      <c r="BI175">
        <v>2.4819946175361499E-2</v>
      </c>
    </row>
    <row r="176" spans="1:61" x14ac:dyDescent="0.25">
      <c r="A176" t="s">
        <v>1315</v>
      </c>
      <c r="B176" t="s">
        <v>678</v>
      </c>
      <c r="C176">
        <v>83.9</v>
      </c>
      <c r="D176">
        <v>16.626608494424602</v>
      </c>
      <c r="E176">
        <v>1211.1009186000001</v>
      </c>
      <c r="F176">
        <v>1.9512899662803E-2</v>
      </c>
      <c r="G176">
        <v>1.19608321486028E-2</v>
      </c>
      <c r="H176" t="e">
        <v>#N/A</v>
      </c>
      <c r="I176">
        <v>3.90747221997935E-2</v>
      </c>
      <c r="J176">
        <v>0.91515121001919097</v>
      </c>
      <c r="K176">
        <v>3.2915434223146099E-2</v>
      </c>
      <c r="L176">
        <v>0.35268341126758601</v>
      </c>
      <c r="M176">
        <v>1.8199529954641702E-2</v>
      </c>
      <c r="N176">
        <v>0.137067703547847</v>
      </c>
      <c r="O176">
        <v>66171.165845846102</v>
      </c>
      <c r="P176" s="1">
        <v>0.19206805785926601</v>
      </c>
      <c r="Q176">
        <v>0.16573592270788201</v>
      </c>
      <c r="R176">
        <v>0.64219601943285198</v>
      </c>
      <c r="S176">
        <v>11.1872661382655</v>
      </c>
      <c r="T176">
        <v>90559.699036285398</v>
      </c>
      <c r="U176" s="1">
        <v>124.14999927153499</v>
      </c>
      <c r="V176">
        <v>312734.06751918601</v>
      </c>
      <c r="W176" s="1">
        <v>0.83584847535255002</v>
      </c>
      <c r="X176">
        <v>8.0662832141331894E-2</v>
      </c>
      <c r="Y176">
        <v>8.34886925061184E-2</v>
      </c>
      <c r="Z176">
        <v>0.16415152464745</v>
      </c>
      <c r="AA176">
        <v>312.734067519186</v>
      </c>
      <c r="AB176">
        <v>7694.2660243144501</v>
      </c>
      <c r="AC176" s="1">
        <v>801.89578059494397</v>
      </c>
      <c r="AD176">
        <v>237956.60307475299</v>
      </c>
      <c r="AE176" s="1" t="e">
        <v>#N/A</v>
      </c>
      <c r="AF176">
        <v>49633.864561923001</v>
      </c>
      <c r="AG176" s="1">
        <v>85460.5748290591</v>
      </c>
      <c r="AH176" s="1">
        <v>40.584594528017902</v>
      </c>
      <c r="AI176">
        <v>22.8065676848972</v>
      </c>
      <c r="AJ176">
        <v>24.091219388666701</v>
      </c>
      <c r="AK176">
        <v>1.8611601642405899</v>
      </c>
      <c r="AL176">
        <v>1.0605333164339401</v>
      </c>
      <c r="AM176">
        <v>1.3653541460785099</v>
      </c>
      <c r="AN176">
        <v>1395.40567267802</v>
      </c>
      <c r="AO176" s="1">
        <v>1.09186287603281</v>
      </c>
      <c r="AP176">
        <v>2091.7646428907601</v>
      </c>
      <c r="AQ176" s="1">
        <v>2944.7818379352698</v>
      </c>
      <c r="AR176" s="1">
        <v>8561.9954470737193</v>
      </c>
      <c r="AS176" s="1">
        <v>863.66022016491002</v>
      </c>
      <c r="AT176">
        <v>476.55684190808802</v>
      </c>
      <c r="AU176">
        <v>14938.758989972701</v>
      </c>
      <c r="AV176" s="1">
        <v>6494.3378155687396</v>
      </c>
      <c r="AW176" s="1">
        <v>0.384538389447935</v>
      </c>
      <c r="AX176">
        <v>8188.6284298378596</v>
      </c>
      <c r="AY176" s="1">
        <v>0.47961611685626299</v>
      </c>
      <c r="AZ176">
        <v>1527.1105265497099</v>
      </c>
      <c r="BA176">
        <v>8.9892690188979205E-2</v>
      </c>
      <c r="BB176">
        <v>776.73569161263697</v>
      </c>
      <c r="BC176" s="1">
        <v>4.5952803509686301E-2</v>
      </c>
      <c r="BD176">
        <v>16986.812463568898</v>
      </c>
      <c r="BE176" s="1">
        <v>0.55324943218629896</v>
      </c>
      <c r="BF176">
        <v>0.233055188786922</v>
      </c>
      <c r="BG176">
        <v>0.151246258126216</v>
      </c>
      <c r="BH176">
        <v>3.95925481699963E-2</v>
      </c>
      <c r="BI176">
        <v>2.2856572730567001E-2</v>
      </c>
    </row>
    <row r="177" spans="1:61" x14ac:dyDescent="0.25">
      <c r="A177" t="s">
        <v>1319</v>
      </c>
      <c r="B177" t="s">
        <v>682</v>
      </c>
      <c r="C177">
        <v>89.45</v>
      </c>
      <c r="D177">
        <v>8.7896425878317093</v>
      </c>
      <c r="E177">
        <v>706.48135605000004</v>
      </c>
      <c r="F177" t="e">
        <v>#N/A</v>
      </c>
      <c r="G177" t="e">
        <v>#N/A</v>
      </c>
      <c r="H177" t="e">
        <v>#N/A</v>
      </c>
      <c r="I177">
        <v>2.12118860827584E-2</v>
      </c>
      <c r="J177">
        <v>0.959273849134468</v>
      </c>
      <c r="K177">
        <v>2.4730480827754898E-2</v>
      </c>
      <c r="L177">
        <v>0.72435592442511698</v>
      </c>
      <c r="M177">
        <v>3.03785374466038E-2</v>
      </c>
      <c r="N177">
        <v>0.155304975528155</v>
      </c>
      <c r="O177">
        <v>60122.084966919298</v>
      </c>
      <c r="P177" s="1">
        <v>0.19648655520450201</v>
      </c>
      <c r="Q177">
        <v>0.163302127496816</v>
      </c>
      <c r="R177">
        <v>0.64021131729868097</v>
      </c>
      <c r="S177">
        <v>8.3895750047040494</v>
      </c>
      <c r="T177">
        <v>85671.821061103998</v>
      </c>
      <c r="U177" s="1">
        <v>95.3668472191912</v>
      </c>
      <c r="V177">
        <v>288401.14145288197</v>
      </c>
      <c r="W177" s="1">
        <v>0.801371900186162</v>
      </c>
      <c r="X177">
        <v>5.0789424798614598E-2</v>
      </c>
      <c r="Y177">
        <v>0.14783867501522399</v>
      </c>
      <c r="Z177">
        <v>0.198628099813838</v>
      </c>
      <c r="AA177">
        <v>288.40114145288197</v>
      </c>
      <c r="AB177">
        <v>6701.0984217182204</v>
      </c>
      <c r="AC177" s="1">
        <v>674.76497350945203</v>
      </c>
      <c r="AD177">
        <v>220833.877068111</v>
      </c>
      <c r="AE177" s="1" t="e">
        <v>#N/A</v>
      </c>
      <c r="AF177">
        <v>42600.468649554401</v>
      </c>
      <c r="AG177" s="1">
        <v>66923.427223677398</v>
      </c>
      <c r="AH177" s="1">
        <v>30.8171247196682</v>
      </c>
      <c r="AI177">
        <v>21.42301254221</v>
      </c>
      <c r="AJ177">
        <v>22.2169268707386</v>
      </c>
      <c r="AK177">
        <v>1.7520499933156</v>
      </c>
      <c r="AL177">
        <v>1.0004832375631201</v>
      </c>
      <c r="AM177">
        <v>1.1829116306232801</v>
      </c>
      <c r="AN177">
        <v>1097.72648189334</v>
      </c>
      <c r="AO177" s="1">
        <v>1.15142880385471</v>
      </c>
      <c r="AP177">
        <v>2420.5113466277699</v>
      </c>
      <c r="AQ177" s="1">
        <v>4014.8429512119501</v>
      </c>
      <c r="AR177" s="1">
        <v>9526.1664378920905</v>
      </c>
      <c r="AS177" s="1">
        <v>990.43021802047201</v>
      </c>
      <c r="AT177">
        <v>658.208404960498</v>
      </c>
      <c r="AU177">
        <v>17610.159358712801</v>
      </c>
      <c r="AV177" s="1">
        <v>9811.8436770361095</v>
      </c>
      <c r="AW177" s="1">
        <v>0.50907442480190801</v>
      </c>
      <c r="AX177">
        <v>6836.1712957503496</v>
      </c>
      <c r="AY177" s="1">
        <v>0.34611178768154099</v>
      </c>
      <c r="AZ177">
        <v>1316.4617438461401</v>
      </c>
      <c r="BA177">
        <v>6.7085839528853095E-2</v>
      </c>
      <c r="BB177">
        <v>1491.95465855308</v>
      </c>
      <c r="BC177" s="1">
        <v>7.7727947985779894E-2</v>
      </c>
      <c r="BD177">
        <v>19456.431375185701</v>
      </c>
      <c r="BE177" s="1">
        <v>0.51652723980563697</v>
      </c>
      <c r="BF177">
        <v>0.238787413585797</v>
      </c>
      <c r="BG177">
        <v>0.17482938303294701</v>
      </c>
      <c r="BH177">
        <v>4.3002535747403599E-2</v>
      </c>
      <c r="BI177">
        <v>2.6853427828214999E-2</v>
      </c>
    </row>
    <row r="178" spans="1:61" x14ac:dyDescent="0.25">
      <c r="A178" t="s">
        <v>1321</v>
      </c>
      <c r="B178" t="s">
        <v>684</v>
      </c>
      <c r="C178">
        <v>34.65</v>
      </c>
      <c r="D178">
        <v>45.670238003435202</v>
      </c>
      <c r="E178">
        <v>1140.8150068499999</v>
      </c>
      <c r="F178">
        <v>1.4592294384324999E-2</v>
      </c>
      <c r="G178">
        <v>2.9117573052151201E-2</v>
      </c>
      <c r="H178" t="e">
        <v>#N/A</v>
      </c>
      <c r="I178">
        <v>3.88405063207223E-2</v>
      </c>
      <c r="J178">
        <v>0.86316754105136595</v>
      </c>
      <c r="K178">
        <v>6.7844169789522596E-2</v>
      </c>
      <c r="L178">
        <v>0.75929260856245995</v>
      </c>
      <c r="M178">
        <v>1.4212209872935399E-2</v>
      </c>
      <c r="N178">
        <v>0.17392655436690099</v>
      </c>
      <c r="O178">
        <v>60096.350876734403</v>
      </c>
      <c r="P178" s="1">
        <v>0.20946357384137201</v>
      </c>
      <c r="Q178">
        <v>0.16368270184425701</v>
      </c>
      <c r="R178">
        <v>0.62685372431437103</v>
      </c>
      <c r="S178">
        <v>13.096366390241499</v>
      </c>
      <c r="T178">
        <v>79955.555344591194</v>
      </c>
      <c r="U178" s="1">
        <v>107.375255546972</v>
      </c>
      <c r="V178">
        <v>274375.08458473202</v>
      </c>
      <c r="W178" s="1">
        <v>0.73012291365065596</v>
      </c>
      <c r="X178">
        <v>0.15938492192347001</v>
      </c>
      <c r="Y178">
        <v>0.11049216442587401</v>
      </c>
      <c r="Z178">
        <v>0.26987708634934399</v>
      </c>
      <c r="AA178">
        <v>274.37508458473201</v>
      </c>
      <c r="AB178">
        <v>6987.1548429307004</v>
      </c>
      <c r="AC178" s="1">
        <v>708.03334033122906</v>
      </c>
      <c r="AD178">
        <v>180540.925530707</v>
      </c>
      <c r="AE178" s="1" t="e">
        <v>#N/A</v>
      </c>
      <c r="AF178">
        <v>39132.381791150998</v>
      </c>
      <c r="AG178" s="1">
        <v>63737.068879552797</v>
      </c>
      <c r="AH178" s="1">
        <v>44.794901602139198</v>
      </c>
      <c r="AI178">
        <v>22.956670678443601</v>
      </c>
      <c r="AJ178">
        <v>28.987341217019601</v>
      </c>
      <c r="AK178">
        <v>1.9782529612493001</v>
      </c>
      <c r="AL178">
        <v>1.1777867606579</v>
      </c>
      <c r="AM178">
        <v>1.6559416770858899</v>
      </c>
      <c r="AN178">
        <v>242.34226525769299</v>
      </c>
      <c r="AO178" s="1">
        <v>0.90696301642141897</v>
      </c>
      <c r="AP178">
        <v>2206.8553853017702</v>
      </c>
      <c r="AQ178" s="1">
        <v>3384.0100571254202</v>
      </c>
      <c r="AR178" s="1">
        <v>9141.5532188657799</v>
      </c>
      <c r="AS178" s="1">
        <v>1043.4815257970399</v>
      </c>
      <c r="AT178">
        <v>461.57219079187303</v>
      </c>
      <c r="AU178">
        <v>16237.472377881901</v>
      </c>
      <c r="AV178" s="1">
        <v>8293.2050751656807</v>
      </c>
      <c r="AW178" s="1">
        <v>0.48108404375657099</v>
      </c>
      <c r="AX178">
        <v>6206.3547063751103</v>
      </c>
      <c r="AY178" s="1">
        <v>0.35015332777668401</v>
      </c>
      <c r="AZ178">
        <v>1101.6641907353401</v>
      </c>
      <c r="BA178">
        <v>6.3089486941400402E-2</v>
      </c>
      <c r="BB178">
        <v>1821.93663524971</v>
      </c>
      <c r="BC178" s="1">
        <v>0.10567314154012</v>
      </c>
      <c r="BD178">
        <v>17423.160607525799</v>
      </c>
      <c r="BE178" s="1">
        <v>0.52528404361425296</v>
      </c>
      <c r="BF178">
        <v>0.24444944181873801</v>
      </c>
      <c r="BG178">
        <v>0.17202596286896499</v>
      </c>
      <c r="BH178">
        <v>3.41298732269028E-2</v>
      </c>
      <c r="BI178">
        <v>2.41106784711414E-2</v>
      </c>
    </row>
    <row r="179" spans="1:61" x14ac:dyDescent="0.25">
      <c r="A179" t="s">
        <v>1474</v>
      </c>
      <c r="B179" t="s">
        <v>849</v>
      </c>
      <c r="C179">
        <v>183.3</v>
      </c>
      <c r="D179">
        <v>6.7811414806599997</v>
      </c>
      <c r="E179">
        <v>1141.85678925</v>
      </c>
      <c r="F179">
        <v>1.3601702601406701E-2</v>
      </c>
      <c r="G179">
        <v>1.2358792290620599E-2</v>
      </c>
      <c r="H179" t="e">
        <v>#N/A</v>
      </c>
      <c r="I179">
        <v>3.6374965705590401E-2</v>
      </c>
      <c r="J179">
        <v>0.92013263724240801</v>
      </c>
      <c r="K179">
        <v>3.5196197321599697E-2</v>
      </c>
      <c r="L179">
        <v>0.60781296378393901</v>
      </c>
      <c r="M179">
        <v>1.72181351200364E-2</v>
      </c>
      <c r="N179">
        <v>0.16761450999802999</v>
      </c>
      <c r="O179">
        <v>62208.613611159599</v>
      </c>
      <c r="P179" s="1">
        <v>0.17923516320110899</v>
      </c>
      <c r="Q179">
        <v>0.165165280635237</v>
      </c>
      <c r="R179">
        <v>0.65559955616365395</v>
      </c>
      <c r="S179">
        <v>13.482404577671099</v>
      </c>
      <c r="T179">
        <v>85319.376600505799</v>
      </c>
      <c r="U179" s="1">
        <v>104.958073889815</v>
      </c>
      <c r="V179">
        <v>311063.23642678303</v>
      </c>
      <c r="W179" s="1">
        <v>0.78704297847443405</v>
      </c>
      <c r="X179">
        <v>7.5747886892906097E-2</v>
      </c>
      <c r="Y179">
        <v>0.13720913463265999</v>
      </c>
      <c r="Z179">
        <v>0.212957021525566</v>
      </c>
      <c r="AA179">
        <v>311.06323642678302</v>
      </c>
      <c r="AB179">
        <v>6990.39855535894</v>
      </c>
      <c r="AC179" s="1">
        <v>673.38949178122596</v>
      </c>
      <c r="AD179">
        <v>207608.81806115</v>
      </c>
      <c r="AE179" s="1" t="e">
        <v>#N/A</v>
      </c>
      <c r="AF179">
        <v>42116.472757030198</v>
      </c>
      <c r="AG179" s="1">
        <v>66350.989280818103</v>
      </c>
      <c r="AH179" s="1">
        <v>28.998904699506301</v>
      </c>
      <c r="AI179">
        <v>20.848787557354601</v>
      </c>
      <c r="AJ179">
        <v>23.369546637766302</v>
      </c>
      <c r="AK179">
        <v>1.9051160699528999</v>
      </c>
      <c r="AL179">
        <v>1.26759683354006</v>
      </c>
      <c r="AM179">
        <v>1.5947752100456001</v>
      </c>
      <c r="AN179">
        <v>664.07416730258797</v>
      </c>
      <c r="AO179" s="1">
        <v>1.1499398418034299</v>
      </c>
      <c r="AP179">
        <v>2225.6498182834598</v>
      </c>
      <c r="AQ179" s="1">
        <v>3711.8250571368699</v>
      </c>
      <c r="AR179" s="1">
        <v>9489.0099248932602</v>
      </c>
      <c r="AS179" s="1">
        <v>1015.27397254559</v>
      </c>
      <c r="AT179">
        <v>524.52741503021196</v>
      </c>
      <c r="AU179">
        <v>16966.2861878894</v>
      </c>
      <c r="AV179" s="1">
        <v>8526.2401275515895</v>
      </c>
      <c r="AW179" s="1">
        <v>0.47632589295646499</v>
      </c>
      <c r="AX179">
        <v>6649.2832452275097</v>
      </c>
      <c r="AY179" s="1">
        <v>0.363398287584554</v>
      </c>
      <c r="AZ179">
        <v>1366.01580841753</v>
      </c>
      <c r="BA179">
        <v>7.4853014758996306E-2</v>
      </c>
      <c r="BB179">
        <v>1542.97500408581</v>
      </c>
      <c r="BC179" s="1">
        <v>8.5422804697351598E-2</v>
      </c>
      <c r="BD179">
        <v>18084.514185282402</v>
      </c>
      <c r="BE179" s="1">
        <v>0.54757102614359998</v>
      </c>
      <c r="BF179">
        <v>0.25256356436995803</v>
      </c>
      <c r="BG179">
        <v>0.132425638204865</v>
      </c>
      <c r="BH179">
        <v>4.6462643260600699E-2</v>
      </c>
      <c r="BI179">
        <v>2.0977128020976999E-2</v>
      </c>
    </row>
    <row r="180" spans="1:61" x14ac:dyDescent="0.25">
      <c r="A180" t="s">
        <v>1333</v>
      </c>
      <c r="B180" t="s">
        <v>699</v>
      </c>
      <c r="C180">
        <v>117.3</v>
      </c>
      <c r="D180">
        <v>7.98411869593793</v>
      </c>
      <c r="E180">
        <v>781.63209810000001</v>
      </c>
      <c r="F180" t="e">
        <v>#N/A</v>
      </c>
      <c r="G180" t="e">
        <v>#N/A</v>
      </c>
      <c r="H180" t="e">
        <v>#N/A</v>
      </c>
      <c r="I180">
        <v>1.9742091612701001E-2</v>
      </c>
      <c r="J180">
        <v>0.96328497935685398</v>
      </c>
      <c r="K180">
        <v>2.0708561760503501E-2</v>
      </c>
      <c r="L180">
        <v>0.59210086402727502</v>
      </c>
      <c r="M180" t="e">
        <v>#N/A</v>
      </c>
      <c r="N180">
        <v>0.14880240901226999</v>
      </c>
      <c r="O180">
        <v>61521.733511449798</v>
      </c>
      <c r="P180" s="1">
        <v>0.18308700384809301</v>
      </c>
      <c r="Q180">
        <v>0.16287132824318401</v>
      </c>
      <c r="R180">
        <v>0.65404166790872298</v>
      </c>
      <c r="S180">
        <v>8.9577419711270903</v>
      </c>
      <c r="T180">
        <v>87506.449431917907</v>
      </c>
      <c r="U180" s="1">
        <v>96.251168532730503</v>
      </c>
      <c r="V180">
        <v>335914.58582399302</v>
      </c>
      <c r="W180" s="1">
        <v>0.73087551325785105</v>
      </c>
      <c r="X180">
        <v>6.3315228688978195E-2</v>
      </c>
      <c r="Y180">
        <v>0.20580925805317099</v>
      </c>
      <c r="Z180">
        <v>0.26912448674214901</v>
      </c>
      <c r="AA180">
        <v>335.91458582399298</v>
      </c>
      <c r="AB180">
        <v>8322.7312642523102</v>
      </c>
      <c r="AC180" s="1">
        <v>641.33430832553495</v>
      </c>
      <c r="AD180">
        <v>249743.520293126</v>
      </c>
      <c r="AE180" s="1" t="e">
        <v>#N/A</v>
      </c>
      <c r="AF180">
        <v>41334.9047632031</v>
      </c>
      <c r="AG180" s="1">
        <v>68061.039573602902</v>
      </c>
      <c r="AH180" s="1">
        <v>32.5343739421374</v>
      </c>
      <c r="AI180">
        <v>20.930194029666701</v>
      </c>
      <c r="AJ180">
        <v>22.378452004822901</v>
      </c>
      <c r="AK180">
        <v>1.67773337803065</v>
      </c>
      <c r="AL180">
        <v>0.95436435093553695</v>
      </c>
      <c r="AM180">
        <v>1.1782478201878801</v>
      </c>
      <c r="AN180">
        <v>1214.59685292829</v>
      </c>
      <c r="AO180" s="1">
        <v>1.2276893183601001</v>
      </c>
      <c r="AP180">
        <v>2563.5924405750802</v>
      </c>
      <c r="AQ180" s="1">
        <v>3825.3911197713601</v>
      </c>
      <c r="AR180" s="1">
        <v>10053.691694727</v>
      </c>
      <c r="AS180" s="1">
        <v>951.09168022535698</v>
      </c>
      <c r="AT180">
        <v>625.60974362319405</v>
      </c>
      <c r="AU180">
        <v>18019.376678921999</v>
      </c>
      <c r="AV180" s="1">
        <v>9200.7843758623494</v>
      </c>
      <c r="AW180" s="1">
        <v>0.46954189531081503</v>
      </c>
      <c r="AX180">
        <v>8284.2263558656705</v>
      </c>
      <c r="AY180" s="1">
        <v>0.38756793424414099</v>
      </c>
      <c r="AZ180">
        <v>1481.8559254678401</v>
      </c>
      <c r="BA180">
        <v>7.0918144776727199E-2</v>
      </c>
      <c r="BB180">
        <v>1420.4247940485</v>
      </c>
      <c r="BC180" s="1">
        <v>7.1972025664985603E-2</v>
      </c>
      <c r="BD180">
        <v>20387.2914512444</v>
      </c>
      <c r="BE180" s="1">
        <v>0.50818304817291304</v>
      </c>
      <c r="BF180">
        <v>0.25355731048292302</v>
      </c>
      <c r="BG180">
        <v>0.16775163497662099</v>
      </c>
      <c r="BH180">
        <v>4.2001198973809099E-2</v>
      </c>
      <c r="BI180">
        <v>2.8506807393732899E-2</v>
      </c>
    </row>
    <row r="181" spans="1:61" x14ac:dyDescent="0.25">
      <c r="A181" t="s">
        <v>1342</v>
      </c>
      <c r="B181" t="s">
        <v>708</v>
      </c>
      <c r="C181">
        <v>68.849999999999994</v>
      </c>
      <c r="D181">
        <v>13.425574406438001</v>
      </c>
      <c r="E181">
        <v>832.56457045000002</v>
      </c>
      <c r="F181" t="e">
        <v>#N/A</v>
      </c>
      <c r="G181">
        <v>2.1967564191699401E-2</v>
      </c>
      <c r="H181" t="e">
        <v>#N/A</v>
      </c>
      <c r="I181">
        <v>3.0301290625975499E-2</v>
      </c>
      <c r="J181">
        <v>0.92690079155708205</v>
      </c>
      <c r="K181">
        <v>3.6061586415512797E-2</v>
      </c>
      <c r="L181">
        <v>0.55500677266668397</v>
      </c>
      <c r="M181" t="e">
        <v>#N/A</v>
      </c>
      <c r="N181">
        <v>0.155515041790246</v>
      </c>
      <c r="O181">
        <v>61875.782285574896</v>
      </c>
      <c r="P181" s="1">
        <v>0.252013110778952</v>
      </c>
      <c r="Q181">
        <v>0.18402430308971801</v>
      </c>
      <c r="R181">
        <v>0.56396258613132999</v>
      </c>
      <c r="S181">
        <v>9.1644656429128304</v>
      </c>
      <c r="T181">
        <v>85125.720564460498</v>
      </c>
      <c r="U181" s="1">
        <v>104.55678827054599</v>
      </c>
      <c r="V181">
        <v>331809.01746838202</v>
      </c>
      <c r="W181" s="1">
        <v>0.78168067182387402</v>
      </c>
      <c r="X181">
        <v>6.9455317439970798E-2</v>
      </c>
      <c r="Y181">
        <v>0.14886401073615499</v>
      </c>
      <c r="Z181">
        <v>0.21831932817612501</v>
      </c>
      <c r="AA181">
        <v>331.80901746838202</v>
      </c>
      <c r="AB181">
        <v>8730.31589138048</v>
      </c>
      <c r="AC181" s="1">
        <v>778.68005739133696</v>
      </c>
      <c r="AD181">
        <v>243210.32646234901</v>
      </c>
      <c r="AE181" s="1" t="e">
        <v>#N/A</v>
      </c>
      <c r="AF181">
        <v>43761.661842100199</v>
      </c>
      <c r="AG181" s="1">
        <v>69939.479235902705</v>
      </c>
      <c r="AH181" s="1">
        <v>38.311767237166798</v>
      </c>
      <c r="AI181">
        <v>21.806137750505901</v>
      </c>
      <c r="AJ181">
        <v>24.610581126423199</v>
      </c>
      <c r="AK181">
        <v>1.5927238974326901</v>
      </c>
      <c r="AL181">
        <v>1.0391097683852599</v>
      </c>
      <c r="AM181">
        <v>1.36145934440974</v>
      </c>
      <c r="AN181">
        <v>911.48484145780003</v>
      </c>
      <c r="AO181" s="1">
        <v>1.12872199397627</v>
      </c>
      <c r="AP181">
        <v>2465.8520808666699</v>
      </c>
      <c r="AQ181" s="1">
        <v>3462.8938833437201</v>
      </c>
      <c r="AR181" s="1">
        <v>9276.3176162128293</v>
      </c>
      <c r="AS181" s="1">
        <v>1088.50718570714</v>
      </c>
      <c r="AT181">
        <v>526.96676578834604</v>
      </c>
      <c r="AU181">
        <v>16820.537531918701</v>
      </c>
      <c r="AV181" s="1">
        <v>8369.5561049331991</v>
      </c>
      <c r="AW181" s="1">
        <v>0.43951465950540802</v>
      </c>
      <c r="AX181">
        <v>8298.3981049511294</v>
      </c>
      <c r="AY181" s="1">
        <v>0.40527481503247897</v>
      </c>
      <c r="AZ181">
        <v>1585.6272668884501</v>
      </c>
      <c r="BA181">
        <v>8.1547925200713398E-2</v>
      </c>
      <c r="BB181">
        <v>1450.7606261191199</v>
      </c>
      <c r="BC181" s="1">
        <v>7.3662600249965293E-2</v>
      </c>
      <c r="BD181">
        <v>19704.3421028919</v>
      </c>
      <c r="BE181" s="1">
        <v>0.53519563083361399</v>
      </c>
      <c r="BF181">
        <v>0.228955194865649</v>
      </c>
      <c r="BG181">
        <v>0.171587681534144</v>
      </c>
      <c r="BH181">
        <v>4.47483427332196E-2</v>
      </c>
      <c r="BI181">
        <v>1.9513150033374199E-2</v>
      </c>
    </row>
    <row r="182" spans="1:61" x14ac:dyDescent="0.25">
      <c r="A182" t="s">
        <v>1344</v>
      </c>
      <c r="B182" t="s">
        <v>710</v>
      </c>
      <c r="C182">
        <v>176.15</v>
      </c>
      <c r="D182">
        <v>9.7515669964031293</v>
      </c>
      <c r="E182">
        <v>1395.2827176000001</v>
      </c>
      <c r="F182">
        <v>7.7665564253993E-3</v>
      </c>
      <c r="G182">
        <v>1.1282186387864599E-2</v>
      </c>
      <c r="H182" t="e">
        <v>#N/A</v>
      </c>
      <c r="I182">
        <v>2.6257389126484901E-2</v>
      </c>
      <c r="J182">
        <v>0.92878852064068596</v>
      </c>
      <c r="K182">
        <v>3.5218531504825699E-2</v>
      </c>
      <c r="L182">
        <v>0.66154218097073403</v>
      </c>
      <c r="M182">
        <v>1.20269783443013E-2</v>
      </c>
      <c r="N182">
        <v>0.158927485475512</v>
      </c>
      <c r="O182">
        <v>61908.8667355902</v>
      </c>
      <c r="P182" s="1">
        <v>0.182526157683607</v>
      </c>
      <c r="Q182">
        <v>0.15477170846174801</v>
      </c>
      <c r="R182">
        <v>0.66270213385464505</v>
      </c>
      <c r="S182">
        <v>13.2158409247342</v>
      </c>
      <c r="T182">
        <v>90613.958930961599</v>
      </c>
      <c r="U182" s="1">
        <v>117.94453085657</v>
      </c>
      <c r="V182">
        <v>313855.60601886699</v>
      </c>
      <c r="W182" s="1">
        <v>0.74333133178724697</v>
      </c>
      <c r="X182">
        <v>9.7269589991009806E-2</v>
      </c>
      <c r="Y182">
        <v>0.15939907822174301</v>
      </c>
      <c r="Z182">
        <v>0.25666866821275303</v>
      </c>
      <c r="AA182">
        <v>313.85560601886698</v>
      </c>
      <c r="AB182">
        <v>7891.3450020646897</v>
      </c>
      <c r="AC182" s="1">
        <v>651.45015059276295</v>
      </c>
      <c r="AD182">
        <v>229792.46817553701</v>
      </c>
      <c r="AE182" s="1" t="e">
        <v>#N/A</v>
      </c>
      <c r="AF182">
        <v>42264.298912956598</v>
      </c>
      <c r="AG182" s="1">
        <v>69044.530846887399</v>
      </c>
      <c r="AH182" s="1">
        <v>31.479085124830299</v>
      </c>
      <c r="AI182">
        <v>21.561878450168301</v>
      </c>
      <c r="AJ182">
        <v>23.510929869161</v>
      </c>
      <c r="AK182">
        <v>1.7978923430657401</v>
      </c>
      <c r="AL182">
        <v>1.0404321838703201</v>
      </c>
      <c r="AM182">
        <v>1.38094479335536</v>
      </c>
      <c r="AN182">
        <v>193.378750841341</v>
      </c>
      <c r="AO182" s="1">
        <v>0.95324527162182704</v>
      </c>
      <c r="AP182">
        <v>2150.83646894302</v>
      </c>
      <c r="AQ182" s="1">
        <v>3226.66937152637</v>
      </c>
      <c r="AR182" s="1">
        <v>8887.2301456075893</v>
      </c>
      <c r="AS182" s="1">
        <v>990.73780285745295</v>
      </c>
      <c r="AT182">
        <v>594.59387587558297</v>
      </c>
      <c r="AU182">
        <v>15850.06766481</v>
      </c>
      <c r="AV182" s="1">
        <v>8201.1355233388404</v>
      </c>
      <c r="AW182" s="1">
        <v>0.47585031130587802</v>
      </c>
      <c r="AX182">
        <v>6631.4317421354899</v>
      </c>
      <c r="AY182" s="1">
        <v>0.36684841896376202</v>
      </c>
      <c r="AZ182">
        <v>1261.8169575801601</v>
      </c>
      <c r="BA182">
        <v>7.1173639749346498E-2</v>
      </c>
      <c r="BB182">
        <v>1508.4467587786701</v>
      </c>
      <c r="BC182" s="1">
        <v>8.6127629979472403E-2</v>
      </c>
      <c r="BD182">
        <v>17602.830981833202</v>
      </c>
      <c r="BE182" s="1">
        <v>0.53845918000075299</v>
      </c>
      <c r="BF182">
        <v>0.25025919588208001</v>
      </c>
      <c r="BG182">
        <v>0.143567456908858</v>
      </c>
      <c r="BH182">
        <v>4.3988413484463799E-2</v>
      </c>
      <c r="BI182">
        <v>2.37257537238455E-2</v>
      </c>
    </row>
    <row r="183" spans="1:61" x14ac:dyDescent="0.25">
      <c r="A183" t="s">
        <v>1349</v>
      </c>
      <c r="B183" t="s">
        <v>716</v>
      </c>
      <c r="C183">
        <v>18.5</v>
      </c>
      <c r="D183">
        <v>345.99167596656503</v>
      </c>
      <c r="E183">
        <v>2655.1880329999999</v>
      </c>
      <c r="F183">
        <v>4.8770034990825502E-2</v>
      </c>
      <c r="G183">
        <v>3.54406539425796E-2</v>
      </c>
      <c r="H183">
        <v>2.2361670107491102E-3</v>
      </c>
      <c r="I183">
        <v>4.6759039863829698E-2</v>
      </c>
      <c r="J183">
        <v>0.81782368477309098</v>
      </c>
      <c r="K183">
        <v>5.0705503500191498E-2</v>
      </c>
      <c r="L183">
        <v>0.119899683517248</v>
      </c>
      <c r="M183">
        <v>2.0430781026836299E-2</v>
      </c>
      <c r="N183">
        <v>0.120294939313926</v>
      </c>
      <c r="O183">
        <v>78354.338319075003</v>
      </c>
      <c r="P183" s="1">
        <v>0.132992814517543</v>
      </c>
      <c r="Q183">
        <v>0.156096431738558</v>
      </c>
      <c r="R183">
        <v>0.710910753743899</v>
      </c>
      <c r="S183">
        <v>22.7493899385065</v>
      </c>
      <c r="T183">
        <v>110731.767187993</v>
      </c>
      <c r="U183" s="1">
        <v>144.32436372312199</v>
      </c>
      <c r="V183">
        <v>386059.367457235</v>
      </c>
      <c r="W183" s="1">
        <v>0.87124222843896104</v>
      </c>
      <c r="X183">
        <v>9.7833754032884496E-2</v>
      </c>
      <c r="Y183">
        <v>3.0924017528154601E-2</v>
      </c>
      <c r="Z183">
        <v>0.12875777156103899</v>
      </c>
      <c r="AA183">
        <v>386.059367457235</v>
      </c>
      <c r="AB183">
        <v>13334.3865330686</v>
      </c>
      <c r="AC183" s="1">
        <v>1326.3406467755799</v>
      </c>
      <c r="AD183">
        <v>306810.82122169703</v>
      </c>
      <c r="AE183" s="1" t="e">
        <v>#N/A</v>
      </c>
      <c r="AF183">
        <v>75183.695321892505</v>
      </c>
      <c r="AG183" s="1">
        <v>174958.05985884499</v>
      </c>
      <c r="AH183" s="1">
        <v>80.484304014820395</v>
      </c>
      <c r="AI183">
        <v>33.059062836606898</v>
      </c>
      <c r="AJ183">
        <v>43.973964964421903</v>
      </c>
      <c r="AK183">
        <v>2.00149314746497</v>
      </c>
      <c r="AL183">
        <v>1.25383024093857</v>
      </c>
      <c r="AM183">
        <v>1.4993052042308801</v>
      </c>
      <c r="AN183">
        <v>492.85353513040599</v>
      </c>
      <c r="AO183" s="1">
        <v>0.62509635680609699</v>
      </c>
      <c r="AP183">
        <v>2143.5601941416298</v>
      </c>
      <c r="AQ183" s="1">
        <v>2779.4854969881499</v>
      </c>
      <c r="AR183" s="1">
        <v>10193.5303046765</v>
      </c>
      <c r="AS183" s="1">
        <v>1269.7597624341199</v>
      </c>
      <c r="AT183">
        <v>655.24905670588396</v>
      </c>
      <c r="AU183">
        <v>17041.584814946302</v>
      </c>
      <c r="AV183" s="1">
        <v>3437.4048101294602</v>
      </c>
      <c r="AW183" s="1">
        <v>0.19921149058510401</v>
      </c>
      <c r="AX183">
        <v>12014.035948629</v>
      </c>
      <c r="AY183" s="1">
        <v>0.67639367716876797</v>
      </c>
      <c r="AZ183">
        <v>1715.1389047535099</v>
      </c>
      <c r="BA183">
        <v>9.6314728217703593E-2</v>
      </c>
      <c r="BB183">
        <v>485.069187484</v>
      </c>
      <c r="BC183" s="1">
        <v>2.80801040143503E-2</v>
      </c>
      <c r="BD183">
        <v>17651.648850996</v>
      </c>
      <c r="BE183" s="1">
        <v>0.58636394243802104</v>
      </c>
      <c r="BF183">
        <v>0.22319869234030101</v>
      </c>
      <c r="BG183">
        <v>0.138380395046586</v>
      </c>
      <c r="BH183">
        <v>3.5382215339244898E-2</v>
      </c>
      <c r="BI183">
        <v>1.66747548358471E-2</v>
      </c>
    </row>
    <row r="184" spans="1:61" x14ac:dyDescent="0.25">
      <c r="A184" t="s">
        <v>1352</v>
      </c>
      <c r="B184" t="s">
        <v>719</v>
      </c>
      <c r="C184">
        <v>61.15</v>
      </c>
      <c r="D184">
        <v>23.816964045494199</v>
      </c>
      <c r="E184">
        <v>1246.6167300499999</v>
      </c>
      <c r="F184">
        <v>1.00278182739536E-2</v>
      </c>
      <c r="G184">
        <v>1.33157789852698E-2</v>
      </c>
      <c r="H184" t="e">
        <v>#N/A</v>
      </c>
      <c r="I184">
        <v>2.7724242319028401E-2</v>
      </c>
      <c r="J184">
        <v>0.913334197274833</v>
      </c>
      <c r="K184">
        <v>4.2916672404375397E-2</v>
      </c>
      <c r="L184">
        <v>0.58624208587094595</v>
      </c>
      <c r="M184">
        <v>1.0735626704369301E-2</v>
      </c>
      <c r="N184">
        <v>0.15058039456446701</v>
      </c>
      <c r="O184">
        <v>62010.806824351399</v>
      </c>
      <c r="P184" s="1">
        <v>0.1966947408759</v>
      </c>
      <c r="Q184">
        <v>0.14749245068069999</v>
      </c>
      <c r="R184">
        <v>0.65581280844339895</v>
      </c>
      <c r="S184">
        <v>11.2069308304226</v>
      </c>
      <c r="T184">
        <v>93228.7957312043</v>
      </c>
      <c r="U184" s="1">
        <v>124.23490692711501</v>
      </c>
      <c r="V184">
        <v>304828.64964820299</v>
      </c>
      <c r="W184" s="1">
        <v>0.77164977077022001</v>
      </c>
      <c r="X184">
        <v>0.130823596834544</v>
      </c>
      <c r="Y184">
        <v>9.7526632395236401E-2</v>
      </c>
      <c r="Z184">
        <v>0.22835022922977999</v>
      </c>
      <c r="AA184">
        <v>304.828649648203</v>
      </c>
      <c r="AB184">
        <v>7528.5738381062602</v>
      </c>
      <c r="AC184" s="1">
        <v>784.24676160152899</v>
      </c>
      <c r="AD184">
        <v>222341.09475046501</v>
      </c>
      <c r="AE184" s="1" t="e">
        <v>#N/A</v>
      </c>
      <c r="AF184">
        <v>43396.470216080597</v>
      </c>
      <c r="AG184" s="1">
        <v>73543.0664343799</v>
      </c>
      <c r="AH184" s="1">
        <v>38.242648523970999</v>
      </c>
      <c r="AI184">
        <v>22.5836829689467</v>
      </c>
      <c r="AJ184">
        <v>24.304983665961799</v>
      </c>
      <c r="AK184">
        <v>1.3585145357202699</v>
      </c>
      <c r="AL184">
        <v>0.81438303857598504</v>
      </c>
      <c r="AM184">
        <v>1.07542892214805</v>
      </c>
      <c r="AN184">
        <v>1169.17170960921</v>
      </c>
      <c r="AO184" s="1">
        <v>1.04610303642459</v>
      </c>
      <c r="AP184">
        <v>2078.1664408563602</v>
      </c>
      <c r="AQ184" s="1">
        <v>3242.0749433852802</v>
      </c>
      <c r="AR184" s="1">
        <v>8409.5503804762193</v>
      </c>
      <c r="AS184" s="1">
        <v>942.38961236536602</v>
      </c>
      <c r="AT184">
        <v>564.02751226657995</v>
      </c>
      <c r="AU184">
        <v>15236.2088893498</v>
      </c>
      <c r="AV184" s="1">
        <v>6932.6592606812301</v>
      </c>
      <c r="AW184" s="1">
        <v>0.42006520410671699</v>
      </c>
      <c r="AX184">
        <v>7458.47129088358</v>
      </c>
      <c r="AY184" s="1">
        <v>0.43213130568781299</v>
      </c>
      <c r="AZ184">
        <v>1398.13703974655</v>
      </c>
      <c r="BA184">
        <v>8.0515378758298894E-2</v>
      </c>
      <c r="BB184">
        <v>1121.62166908329</v>
      </c>
      <c r="BC184" s="1">
        <v>6.7288111455593103E-2</v>
      </c>
      <c r="BD184">
        <v>16910.889260394699</v>
      </c>
      <c r="BE184" s="1">
        <v>0.533115380738725</v>
      </c>
      <c r="BF184">
        <v>0.237525432147317</v>
      </c>
      <c r="BG184">
        <v>0.16751343822600401</v>
      </c>
      <c r="BH184">
        <v>4.1381227009507998E-2</v>
      </c>
      <c r="BI184">
        <v>2.0464521878446801E-2</v>
      </c>
    </row>
    <row r="185" spans="1:61" x14ac:dyDescent="0.25">
      <c r="A185" t="s">
        <v>1367</v>
      </c>
      <c r="B185" t="s">
        <v>734</v>
      </c>
      <c r="C185">
        <v>82.85</v>
      </c>
      <c r="D185">
        <v>26.801109033184002</v>
      </c>
      <c r="E185">
        <v>1835.9273241000001</v>
      </c>
      <c r="F185">
        <v>1.64146597246017E-2</v>
      </c>
      <c r="G185">
        <v>2.3429676834099401E-2</v>
      </c>
      <c r="H185">
        <v>5.0826209268234196E-3</v>
      </c>
      <c r="I185">
        <v>6.2088026837905999E-2</v>
      </c>
      <c r="J185">
        <v>0.84144677611380703</v>
      </c>
      <c r="K185">
        <v>6.1154129170035099E-2</v>
      </c>
      <c r="L185">
        <v>0.70632618808598002</v>
      </c>
      <c r="M185">
        <v>1.7377654581207901E-2</v>
      </c>
      <c r="N185">
        <v>0.16311554245641999</v>
      </c>
      <c r="O185">
        <v>64785.004441108598</v>
      </c>
      <c r="P185" s="1">
        <v>0.197703205880323</v>
      </c>
      <c r="Q185">
        <v>0.14376581221295801</v>
      </c>
      <c r="R185">
        <v>0.65853098190671899</v>
      </c>
      <c r="S185">
        <v>15.491960874745301</v>
      </c>
      <c r="T185">
        <v>93779.222496096103</v>
      </c>
      <c r="U185" s="1">
        <v>133.560016616479</v>
      </c>
      <c r="V185">
        <v>272509.44848552701</v>
      </c>
      <c r="W185" s="1">
        <v>0.76836051907862202</v>
      </c>
      <c r="X185">
        <v>0.155488659169469</v>
      </c>
      <c r="Y185">
        <v>7.6150821751909098E-2</v>
      </c>
      <c r="Z185">
        <v>0.23163948092137801</v>
      </c>
      <c r="AA185">
        <v>272.509448485527</v>
      </c>
      <c r="AB185">
        <v>7503.2942857653497</v>
      </c>
      <c r="AC185" s="1">
        <v>721.27215719126798</v>
      </c>
      <c r="AD185">
        <v>196000.54748674601</v>
      </c>
      <c r="AE185" s="1" t="e">
        <v>#N/A</v>
      </c>
      <c r="AF185">
        <v>42991.361169817297</v>
      </c>
      <c r="AG185" s="1">
        <v>71253.348930040796</v>
      </c>
      <c r="AH185" s="1">
        <v>38.5867964827737</v>
      </c>
      <c r="AI185">
        <v>23.750433042084001</v>
      </c>
      <c r="AJ185">
        <v>26.746483674653</v>
      </c>
      <c r="AK185">
        <v>1.9578060154766901</v>
      </c>
      <c r="AL185">
        <v>1.5632942360214801</v>
      </c>
      <c r="AM185">
        <v>1.80485745528841</v>
      </c>
      <c r="AN185">
        <v>1171.3741525984599</v>
      </c>
      <c r="AO185">
        <v>1.1224776611557199</v>
      </c>
      <c r="AP185">
        <v>1908.3897548709101</v>
      </c>
      <c r="AQ185" s="1">
        <v>3370.0565704761998</v>
      </c>
      <c r="AR185" s="1">
        <v>8527.8983813670893</v>
      </c>
      <c r="AS185" s="1">
        <v>1000.32525655682</v>
      </c>
      <c r="AT185" s="1">
        <v>489.81454913572497</v>
      </c>
      <c r="AU185">
        <v>15296.4845124067</v>
      </c>
      <c r="AV185" s="1">
        <v>6767.7085897346697</v>
      </c>
      <c r="AW185" s="1">
        <v>0.41205704644282898</v>
      </c>
      <c r="AX185">
        <v>7218.3649870947802</v>
      </c>
      <c r="AY185" s="1">
        <v>0.436244390361122</v>
      </c>
      <c r="AZ185">
        <v>1192.94613426962</v>
      </c>
      <c r="BA185">
        <v>7.2603606453994801E-2</v>
      </c>
      <c r="BB185">
        <v>1303.7566619009899</v>
      </c>
      <c r="BC185" s="1">
        <v>7.9094956737886898E-2</v>
      </c>
      <c r="BD185">
        <v>16482.776373000099</v>
      </c>
      <c r="BE185" s="1">
        <v>0.55261822301749897</v>
      </c>
      <c r="BF185">
        <v>0.229682024605457</v>
      </c>
      <c r="BG185">
        <v>0.16297122753604101</v>
      </c>
      <c r="BH185">
        <v>3.5806289691125197E-2</v>
      </c>
      <c r="BI185">
        <v>1.89222351498783E-2</v>
      </c>
    </row>
    <row r="186" spans="1:61" x14ac:dyDescent="0.25">
      <c r="A186" t="s">
        <v>1368</v>
      </c>
      <c r="B186" t="s">
        <v>735</v>
      </c>
      <c r="C186">
        <v>73.900000000000006</v>
      </c>
      <c r="D186">
        <v>17.806405414033001</v>
      </c>
      <c r="E186">
        <v>1221.8893977</v>
      </c>
      <c r="F186">
        <v>1.7726540981292199E-2</v>
      </c>
      <c r="G186">
        <v>8.2883503266718301E-3</v>
      </c>
      <c r="H186" t="e">
        <v>#N/A</v>
      </c>
      <c r="I186">
        <v>2.5547615290508498E-2</v>
      </c>
      <c r="J186">
        <v>0.94117173387502995</v>
      </c>
      <c r="K186">
        <v>2.5643805178555398E-2</v>
      </c>
      <c r="L186">
        <v>0.30723778111515498</v>
      </c>
      <c r="M186">
        <v>1.0870226339697499E-2</v>
      </c>
      <c r="N186">
        <v>0.122899599041266</v>
      </c>
      <c r="O186">
        <v>68773.132823449094</v>
      </c>
      <c r="P186" s="1">
        <v>0.17932568027176299</v>
      </c>
      <c r="Q186">
        <v>0.14983185586289</v>
      </c>
      <c r="R186">
        <v>0.67084246386534696</v>
      </c>
      <c r="S186">
        <v>10.6467643840716</v>
      </c>
      <c r="T186">
        <v>90942.760318568704</v>
      </c>
      <c r="U186" s="1">
        <v>129.803874165119</v>
      </c>
      <c r="V186">
        <v>275027.62437628402</v>
      </c>
      <c r="W186" s="1">
        <v>0.86290468984442903</v>
      </c>
      <c r="X186">
        <v>6.6906235626571095E-2</v>
      </c>
      <c r="Y186">
        <v>7.0189074528999904E-2</v>
      </c>
      <c r="Z186">
        <v>0.137095310155571</v>
      </c>
      <c r="AA186">
        <v>275.027624376284</v>
      </c>
      <c r="AB186">
        <v>6243.38828404583</v>
      </c>
      <c r="AC186" s="1">
        <v>723.43665364795197</v>
      </c>
      <c r="AD186">
        <v>204422.014861409</v>
      </c>
      <c r="AE186" s="1" t="e">
        <v>#N/A</v>
      </c>
      <c r="AF186">
        <v>50143.7856474984</v>
      </c>
      <c r="AG186" s="1">
        <v>91195.703705763299</v>
      </c>
      <c r="AH186" s="1">
        <v>36.256333137892199</v>
      </c>
      <c r="AI186">
        <v>21.456134629810901</v>
      </c>
      <c r="AJ186">
        <v>22.2517860062834</v>
      </c>
      <c r="AK186">
        <v>1.39788451835382</v>
      </c>
      <c r="AL186">
        <v>0.98598591818973103</v>
      </c>
      <c r="AM186">
        <v>1.1841134745242601</v>
      </c>
      <c r="AN186">
        <v>2101.5896412831298</v>
      </c>
      <c r="AO186">
        <v>1.06319443166879</v>
      </c>
      <c r="AP186">
        <v>1945.7815784925399</v>
      </c>
      <c r="AQ186" s="1">
        <v>2801.4727351292099</v>
      </c>
      <c r="AR186" s="1">
        <v>8510.6763738801201</v>
      </c>
      <c r="AS186" s="1">
        <v>839.69433070726097</v>
      </c>
      <c r="AT186">
        <v>537.17646109010002</v>
      </c>
      <c r="AU186">
        <v>14634.8014792992</v>
      </c>
      <c r="AV186" s="1">
        <v>6618.6982044181796</v>
      </c>
      <c r="AW186" s="1">
        <v>0.40854829833492801</v>
      </c>
      <c r="AX186">
        <v>7513.7628525772097</v>
      </c>
      <c r="AY186" s="1">
        <v>0.46109281723753998</v>
      </c>
      <c r="AZ186">
        <v>1418.14630487198</v>
      </c>
      <c r="BA186">
        <v>8.6681276517414099E-2</v>
      </c>
      <c r="BB186">
        <v>714.97336113589301</v>
      </c>
      <c r="BC186" s="1">
        <v>4.3677607900497399E-2</v>
      </c>
      <c r="BD186">
        <v>16265.580723003301</v>
      </c>
      <c r="BE186" s="1">
        <v>0.55172055333785996</v>
      </c>
      <c r="BF186">
        <v>0.23614561740877299</v>
      </c>
      <c r="BG186">
        <v>0.147178971673497</v>
      </c>
      <c r="BH186">
        <v>3.9963743796449701E-2</v>
      </c>
      <c r="BI186">
        <v>2.4991113783420098E-2</v>
      </c>
    </row>
    <row r="187" spans="1:61" x14ac:dyDescent="0.25">
      <c r="A187" t="s">
        <v>1371</v>
      </c>
      <c r="B187" t="s">
        <v>738</v>
      </c>
      <c r="C187">
        <v>25.2</v>
      </c>
      <c r="D187">
        <v>71.826579845405007</v>
      </c>
      <c r="E187">
        <v>1252.2809784999999</v>
      </c>
      <c r="F187">
        <v>1.37688920131328E-2</v>
      </c>
      <c r="G187">
        <v>2.4613204523620501E-2</v>
      </c>
      <c r="H187" t="e">
        <v>#N/A</v>
      </c>
      <c r="I187">
        <v>3.0608579776501599E-2</v>
      </c>
      <c r="J187">
        <v>0.89443138216375895</v>
      </c>
      <c r="K187">
        <v>4.5656860940346898E-2</v>
      </c>
      <c r="L187">
        <v>0.47674749502031299</v>
      </c>
      <c r="M187">
        <v>1.69936279303451E-2</v>
      </c>
      <c r="N187">
        <v>0.1463750221624</v>
      </c>
      <c r="O187">
        <v>63671.027225223203</v>
      </c>
      <c r="P187" s="1">
        <v>0.19018300513028699</v>
      </c>
      <c r="Q187">
        <v>0.16613156495673201</v>
      </c>
      <c r="R187">
        <v>0.64368542991298106</v>
      </c>
      <c r="S187">
        <v>13.7000777911101</v>
      </c>
      <c r="T187">
        <v>85929.914375503606</v>
      </c>
      <c r="U187" s="1">
        <v>121.89179170368899</v>
      </c>
      <c r="V187">
        <v>330218.34947563201</v>
      </c>
      <c r="W187" s="1">
        <v>0.78112626589336998</v>
      </c>
      <c r="X187">
        <v>0.146264453604178</v>
      </c>
      <c r="Y187">
        <v>7.2609280502451995E-2</v>
      </c>
      <c r="Z187">
        <v>0.21887373410663</v>
      </c>
      <c r="AA187">
        <v>330.21834947563201</v>
      </c>
      <c r="AB187">
        <v>8877.9210024549593</v>
      </c>
      <c r="AC187" s="1">
        <v>859.45715736190903</v>
      </c>
      <c r="AD187">
        <v>269723.714477695</v>
      </c>
      <c r="AE187" s="1" t="e">
        <v>#N/A</v>
      </c>
      <c r="AF187">
        <v>45297.854728813101</v>
      </c>
      <c r="AG187" s="1">
        <v>74610.402238531504</v>
      </c>
      <c r="AH187" s="1">
        <v>47.909669945800502</v>
      </c>
      <c r="AI187">
        <v>24.9800551807276</v>
      </c>
      <c r="AJ187">
        <v>28.9051942284318</v>
      </c>
      <c r="AK187">
        <v>2.1844492815036398</v>
      </c>
      <c r="AL187">
        <v>1.22221690506561</v>
      </c>
      <c r="AM187">
        <v>1.67111731154771</v>
      </c>
      <c r="AN187">
        <v>465.01276031319998</v>
      </c>
      <c r="AO187">
        <v>1.0275219575586401</v>
      </c>
      <c r="AP187">
        <v>2185.34665980315</v>
      </c>
      <c r="AQ187" s="1">
        <v>2918.3365508573802</v>
      </c>
      <c r="AR187" s="1">
        <v>8818.1303749636099</v>
      </c>
      <c r="AS187" s="1">
        <v>920.447565913419</v>
      </c>
      <c r="AT187">
        <v>472.73145936393399</v>
      </c>
      <c r="AU187">
        <v>15314.9926109015</v>
      </c>
      <c r="AV187" s="1">
        <v>6466.60805964049</v>
      </c>
      <c r="AW187" s="1">
        <v>0.39823637348624402</v>
      </c>
      <c r="AX187">
        <v>8195.1820063291398</v>
      </c>
      <c r="AY187" s="1">
        <v>0.46420410192212802</v>
      </c>
      <c r="AZ187">
        <v>1331.26759694221</v>
      </c>
      <c r="BA187">
        <v>7.5949986140698006E-2</v>
      </c>
      <c r="BB187">
        <v>1006.62471916458</v>
      </c>
      <c r="BC187" s="1">
        <v>6.1609538451216403E-2</v>
      </c>
      <c r="BD187">
        <v>16999.6823820764</v>
      </c>
      <c r="BE187" s="1">
        <v>0.54999334716445103</v>
      </c>
      <c r="BF187">
        <v>0.235540583682425</v>
      </c>
      <c r="BG187">
        <v>0.15569529702465401</v>
      </c>
      <c r="BH187">
        <v>3.7453505401797003E-2</v>
      </c>
      <c r="BI187">
        <v>2.1317266726672401E-2</v>
      </c>
    </row>
    <row r="188" spans="1:61" x14ac:dyDescent="0.25">
      <c r="A188" t="s">
        <v>1381</v>
      </c>
      <c r="B188" t="s">
        <v>748</v>
      </c>
      <c r="C188">
        <v>69.5</v>
      </c>
      <c r="D188">
        <v>13.058465764252601</v>
      </c>
      <c r="E188">
        <v>835.75717099999997</v>
      </c>
      <c r="F188" t="e">
        <v>#N/A</v>
      </c>
      <c r="G188">
        <v>2.1082418578604802E-2</v>
      </c>
      <c r="H188" t="e">
        <v>#N/A</v>
      </c>
      <c r="I188">
        <v>4.0045706846255899E-2</v>
      </c>
      <c r="J188">
        <v>0.91699970627162097</v>
      </c>
      <c r="K188">
        <v>3.4482798276785999E-2</v>
      </c>
      <c r="L188">
        <v>0.551369351594301</v>
      </c>
      <c r="M188">
        <v>3.9775985670395198E-2</v>
      </c>
      <c r="N188">
        <v>0.156072312619849</v>
      </c>
      <c r="O188">
        <v>62296.063404616398</v>
      </c>
      <c r="P188" s="1">
        <v>0.24780469554873999</v>
      </c>
      <c r="Q188">
        <v>0.19472195377106499</v>
      </c>
      <c r="R188">
        <v>0.55747335068019399</v>
      </c>
      <c r="S188">
        <v>10.3576502274696</v>
      </c>
      <c r="T188">
        <v>82554.913725401304</v>
      </c>
      <c r="U188" s="1">
        <v>87.638011087983301</v>
      </c>
      <c r="V188">
        <v>299594.92755581799</v>
      </c>
      <c r="W188" s="1">
        <v>0.80924071901864603</v>
      </c>
      <c r="X188">
        <v>7.0919744023168099E-2</v>
      </c>
      <c r="Y188">
        <v>0.119839536958186</v>
      </c>
      <c r="Z188">
        <v>0.190759280981354</v>
      </c>
      <c r="AA188">
        <v>299.594927555818</v>
      </c>
      <c r="AB188">
        <v>7558.1111585819699</v>
      </c>
      <c r="AC188" s="1">
        <v>737.298148172276</v>
      </c>
      <c r="AD188">
        <v>218322.74396198499</v>
      </c>
      <c r="AE188" s="1" t="e">
        <v>#N/A</v>
      </c>
      <c r="AF188">
        <v>44411.227887617701</v>
      </c>
      <c r="AG188" s="1">
        <v>70154.7305031016</v>
      </c>
      <c r="AH188" s="1">
        <v>38.4727700820415</v>
      </c>
      <c r="AI188">
        <v>21.7829898542014</v>
      </c>
      <c r="AJ188">
        <v>24.212271205067001</v>
      </c>
      <c r="AK188">
        <v>1.9294089520848401</v>
      </c>
      <c r="AL188">
        <v>1.13493571948814</v>
      </c>
      <c r="AM188">
        <v>1.5412713235586</v>
      </c>
      <c r="AN188">
        <v>1119.01033870997</v>
      </c>
      <c r="AO188" s="1">
        <v>1.1454458193717501</v>
      </c>
      <c r="AP188">
        <v>2438.47617671234</v>
      </c>
      <c r="AQ188" s="1">
        <v>3440.7189537593599</v>
      </c>
      <c r="AR188" s="1">
        <v>9114.3366552101106</v>
      </c>
      <c r="AS188" s="1">
        <v>994.06761117697897</v>
      </c>
      <c r="AT188">
        <v>585.54692796049005</v>
      </c>
      <c r="AU188">
        <v>16573.146324819299</v>
      </c>
      <c r="AV188" s="1">
        <v>8606.2035626866309</v>
      </c>
      <c r="AW188" s="1">
        <v>0.45968420201681098</v>
      </c>
      <c r="AX188">
        <v>7780.1131295250898</v>
      </c>
      <c r="AY188" s="1">
        <v>0.39260674798274797</v>
      </c>
      <c r="AZ188">
        <v>1581.1609838029501</v>
      </c>
      <c r="BA188">
        <v>8.3917363648586804E-2</v>
      </c>
      <c r="BB188">
        <v>1221.1127722579099</v>
      </c>
      <c r="BC188" s="1">
        <v>6.3791686333150494E-2</v>
      </c>
      <c r="BD188">
        <v>19188.5904482726</v>
      </c>
      <c r="BE188" s="1">
        <v>0.53783211768074801</v>
      </c>
      <c r="BF188">
        <v>0.230758946031001</v>
      </c>
      <c r="BG188">
        <v>0.16785108605632401</v>
      </c>
      <c r="BH188">
        <v>4.6856189373954901E-2</v>
      </c>
      <c r="BI188">
        <v>1.6701660857972301E-2</v>
      </c>
    </row>
    <row r="189" spans="1:61" x14ac:dyDescent="0.25">
      <c r="A189" t="s">
        <v>1382</v>
      </c>
      <c r="B189" t="s">
        <v>749</v>
      </c>
      <c r="C189">
        <v>40.15</v>
      </c>
      <c r="D189">
        <v>47.2657799945856</v>
      </c>
      <c r="E189">
        <v>1123.4701802500001</v>
      </c>
      <c r="F189">
        <v>6.3726324767094701E-3</v>
      </c>
      <c r="G189">
        <v>2.6441534685930201E-2</v>
      </c>
      <c r="H189" t="e">
        <v>#N/A</v>
      </c>
      <c r="I189">
        <v>2.56673938328018E-2</v>
      </c>
      <c r="J189">
        <v>0.88896816777297005</v>
      </c>
      <c r="K189">
        <v>6.3110722311995104E-2</v>
      </c>
      <c r="L189">
        <v>0.95371438096646699</v>
      </c>
      <c r="M189">
        <v>1.10702384229355E-2</v>
      </c>
      <c r="N189">
        <v>0.19786979823622899</v>
      </c>
      <c r="O189">
        <v>60707.625717760297</v>
      </c>
      <c r="P189" s="1">
        <v>0.24061207665839399</v>
      </c>
      <c r="Q189">
        <v>0.160998457480831</v>
      </c>
      <c r="R189">
        <v>0.59838946586077502</v>
      </c>
      <c r="S189">
        <v>12.282831860882901</v>
      </c>
      <c r="T189">
        <v>90420.973956846807</v>
      </c>
      <c r="U189" s="1">
        <v>107.441749338227</v>
      </c>
      <c r="V189">
        <v>211796.04201604301</v>
      </c>
      <c r="W189" s="1">
        <v>0.69766129494117901</v>
      </c>
      <c r="X189">
        <v>0.16414903539328099</v>
      </c>
      <c r="Y189">
        <v>0.13818966966554</v>
      </c>
      <c r="Z189">
        <v>0.30233870505882099</v>
      </c>
      <c r="AA189">
        <v>211.796042016043</v>
      </c>
      <c r="AB189">
        <v>5059.3287208879601</v>
      </c>
      <c r="AC189" s="1">
        <v>514.36459743987905</v>
      </c>
      <c r="AD189">
        <v>145042.941588191</v>
      </c>
      <c r="AE189" s="1" t="e">
        <v>#N/A</v>
      </c>
      <c r="AF189">
        <v>37842.9533938565</v>
      </c>
      <c r="AG189" s="1">
        <v>57352.7844304873</v>
      </c>
      <c r="AH189" s="1">
        <v>36.347029924908</v>
      </c>
      <c r="AI189">
        <v>21.677156305832899</v>
      </c>
      <c r="AJ189">
        <v>25.692492683927899</v>
      </c>
      <c r="AK189">
        <v>1.70963796719517</v>
      </c>
      <c r="AL189">
        <v>1.2621064812257401</v>
      </c>
      <c r="AM189">
        <v>1.51125629471178</v>
      </c>
      <c r="AN189">
        <v>230.327167599961</v>
      </c>
      <c r="AO189">
        <v>0.88587553409606901</v>
      </c>
      <c r="AP189">
        <v>2381.8879704528799</v>
      </c>
      <c r="AQ189" s="1">
        <v>3465.1454150155701</v>
      </c>
      <c r="AR189" s="1">
        <v>9548.9430023080495</v>
      </c>
      <c r="AS189" s="1">
        <v>1081.79529538519</v>
      </c>
      <c r="AT189" s="1">
        <v>555.42338236440298</v>
      </c>
      <c r="AU189">
        <v>17033.195065526099</v>
      </c>
      <c r="AV189" s="1">
        <v>10121.4295729558</v>
      </c>
      <c r="AW189" s="1">
        <v>0.567393213791892</v>
      </c>
      <c r="AX189">
        <v>4517.8492726819704</v>
      </c>
      <c r="AY189" s="1">
        <v>0.25318764493631601</v>
      </c>
      <c r="AZ189">
        <v>1006.02728007746</v>
      </c>
      <c r="BA189">
        <v>5.6117669405244403E-2</v>
      </c>
      <c r="BB189">
        <v>2233.5340901150298</v>
      </c>
      <c r="BC189" s="1">
        <v>0.123301471872515</v>
      </c>
      <c r="BD189">
        <v>17878.840215830201</v>
      </c>
      <c r="BE189" s="1">
        <v>0.526678199520071</v>
      </c>
      <c r="BF189">
        <v>0.24102271892493601</v>
      </c>
      <c r="BG189">
        <v>0.16826539859513701</v>
      </c>
      <c r="BH189">
        <v>4.1536426009133001E-2</v>
      </c>
      <c r="BI189">
        <v>2.24972569507223E-2</v>
      </c>
    </row>
    <row r="190" spans="1:61" x14ac:dyDescent="0.25">
      <c r="A190" t="s">
        <v>1387</v>
      </c>
      <c r="B190" t="s">
        <v>754</v>
      </c>
      <c r="C190">
        <v>123</v>
      </c>
      <c r="D190">
        <v>10.4815508554099</v>
      </c>
      <c r="E190">
        <v>987.89168944999994</v>
      </c>
      <c r="F190" t="e">
        <v>#N/A</v>
      </c>
      <c r="G190">
        <v>7.0985197974213097E-3</v>
      </c>
      <c r="H190" t="e">
        <v>#N/A</v>
      </c>
      <c r="I190">
        <v>1.45857422129711E-2</v>
      </c>
      <c r="J190">
        <v>0.95997609029019404</v>
      </c>
      <c r="K190">
        <v>2.3893748077042101E-2</v>
      </c>
      <c r="L190">
        <v>0.99857371216214397</v>
      </c>
      <c r="M190" t="e">
        <v>#N/A</v>
      </c>
      <c r="N190">
        <v>0.187279817821456</v>
      </c>
      <c r="O190">
        <v>63383.225632335801</v>
      </c>
      <c r="P190" s="1">
        <v>0.244670426802756</v>
      </c>
      <c r="Q190">
        <v>0.151647474586252</v>
      </c>
      <c r="R190">
        <v>0.60368209861099198</v>
      </c>
      <c r="S190">
        <v>11.611248123001401</v>
      </c>
      <c r="T190">
        <v>88765.825770139098</v>
      </c>
      <c r="U190" s="1">
        <v>97.793902319952096</v>
      </c>
      <c r="V190">
        <v>219556.65718855901</v>
      </c>
      <c r="W190" s="1">
        <v>0.60488287621792702</v>
      </c>
      <c r="X190">
        <v>7.8834032897530396E-2</v>
      </c>
      <c r="Y190">
        <v>0.31628309088454198</v>
      </c>
      <c r="Z190">
        <v>0.39511712378207298</v>
      </c>
      <c r="AA190">
        <v>219.556657188559</v>
      </c>
      <c r="AB190">
        <v>4595.8775627799196</v>
      </c>
      <c r="AC190" s="1">
        <v>366.81183157006501</v>
      </c>
      <c r="AD190">
        <v>152797.389599207</v>
      </c>
      <c r="AE190" s="1" t="e">
        <v>#N/A</v>
      </c>
      <c r="AF190">
        <v>38819.902045944502</v>
      </c>
      <c r="AG190" s="1">
        <v>57580.849562776202</v>
      </c>
      <c r="AH190" s="1">
        <v>23.103723537224301</v>
      </c>
      <c r="AI190">
        <v>20.092827107953799</v>
      </c>
      <c r="AJ190">
        <v>20.862227059546001</v>
      </c>
      <c r="AK190">
        <v>0.66870819775828805</v>
      </c>
      <c r="AL190">
        <v>0.62859266891321497</v>
      </c>
      <c r="AM190">
        <v>0.65089831466021397</v>
      </c>
      <c r="AN190">
        <v>0</v>
      </c>
      <c r="AO190" s="1">
        <v>0.75893546109134302</v>
      </c>
      <c r="AP190">
        <v>2483.8155991231201</v>
      </c>
      <c r="AQ190" s="1">
        <v>4824.9424779084002</v>
      </c>
      <c r="AR190" s="1">
        <v>11179.3421368375</v>
      </c>
      <c r="AS190" s="1">
        <v>971.04641454578405</v>
      </c>
      <c r="AT190">
        <v>527.749832869089</v>
      </c>
      <c r="AU190">
        <v>19986.896461283901</v>
      </c>
      <c r="AV190" s="1">
        <v>12481.233564349501</v>
      </c>
      <c r="AW190" s="1">
        <v>0.59979288488520099</v>
      </c>
      <c r="AX190">
        <v>4131.3079406541301</v>
      </c>
      <c r="AY190" s="1">
        <v>0.19953732551021799</v>
      </c>
      <c r="AZ190">
        <v>1319.7257626165499</v>
      </c>
      <c r="BA190">
        <v>6.0277144297526598E-2</v>
      </c>
      <c r="BB190">
        <v>2946.7927845966801</v>
      </c>
      <c r="BC190" s="1">
        <v>0.14039264530196299</v>
      </c>
      <c r="BD190">
        <v>20879.060052216799</v>
      </c>
      <c r="BE190" s="1">
        <v>0.53737069982940699</v>
      </c>
      <c r="BF190">
        <v>0.25157380340855001</v>
      </c>
      <c r="BG190">
        <v>0.13780205702291001</v>
      </c>
      <c r="BH190">
        <v>4.3563523263898701E-2</v>
      </c>
      <c r="BI190">
        <v>2.9689916475234598E-2</v>
      </c>
    </row>
    <row r="191" spans="1:61" x14ac:dyDescent="0.25">
      <c r="A191" t="s">
        <v>1428</v>
      </c>
      <c r="B191" t="s">
        <v>800</v>
      </c>
      <c r="C191">
        <v>8.9</v>
      </c>
      <c r="D191">
        <v>181.370872383327</v>
      </c>
      <c r="E191">
        <v>1064.2895700500001</v>
      </c>
      <c r="F191">
        <v>2.7491649661895198E-2</v>
      </c>
      <c r="G191">
        <v>0.120917073872243</v>
      </c>
      <c r="H191" t="e">
        <v>#N/A</v>
      </c>
      <c r="I191">
        <v>7.7553518722310505E-2</v>
      </c>
      <c r="J191">
        <v>0.71475891613636799</v>
      </c>
      <c r="K191">
        <v>7.5556047036647006E-2</v>
      </c>
      <c r="L191">
        <v>0.70240969272222897</v>
      </c>
      <c r="M191">
        <v>2.76226913892554E-2</v>
      </c>
      <c r="N191">
        <v>0.17897545422367001</v>
      </c>
      <c r="O191">
        <v>65057.263556299004</v>
      </c>
      <c r="P191" s="1">
        <v>0.20030795950107799</v>
      </c>
      <c r="Q191">
        <v>0.15362649273370901</v>
      </c>
      <c r="R191">
        <v>0.64606554776521297</v>
      </c>
      <c r="S191">
        <v>11.9817439818525</v>
      </c>
      <c r="T191">
        <v>89893.673809882705</v>
      </c>
      <c r="U191" s="1">
        <v>100.17791534656401</v>
      </c>
      <c r="V191">
        <v>258595.61133073</v>
      </c>
      <c r="W191" s="1">
        <v>0.73364338832180098</v>
      </c>
      <c r="X191">
        <v>0.192232209475795</v>
      </c>
      <c r="Y191">
        <v>7.4124402202404294E-2</v>
      </c>
      <c r="Z191">
        <v>0.26635661167819902</v>
      </c>
      <c r="AA191">
        <v>258.59561133072998</v>
      </c>
      <c r="AB191">
        <v>8612.7770655211498</v>
      </c>
      <c r="AC191" s="1">
        <v>868.64228591150004</v>
      </c>
      <c r="AD191">
        <v>164912.439097453</v>
      </c>
      <c r="AE191" s="1" t="e">
        <v>#N/A</v>
      </c>
      <c r="AF191">
        <v>40338.536954597497</v>
      </c>
      <c r="AG191" s="1">
        <v>60749.222515531997</v>
      </c>
      <c r="AH191" s="1">
        <v>55.255156403249003</v>
      </c>
      <c r="AI191">
        <v>28.656646943517199</v>
      </c>
      <c r="AJ191">
        <v>36.715841368888199</v>
      </c>
      <c r="AK191">
        <v>1.57648244759288</v>
      </c>
      <c r="AL191">
        <v>1.0048408827714299</v>
      </c>
      <c r="AM191">
        <v>1.2276710442659799</v>
      </c>
      <c r="AN191">
        <v>164.74640730695401</v>
      </c>
      <c r="AO191" s="1">
        <v>1.01799244724766</v>
      </c>
      <c r="AP191">
        <v>2517.8213541772402</v>
      </c>
      <c r="AQ191" s="1">
        <v>3233.1893521594302</v>
      </c>
      <c r="AR191" s="1">
        <v>9822.6396430896802</v>
      </c>
      <c r="AS191" s="1">
        <v>1164.1110627832199</v>
      </c>
      <c r="AT191">
        <v>524.53271290986504</v>
      </c>
      <c r="AU191">
        <v>17262.294125119399</v>
      </c>
      <c r="AV191" s="1">
        <v>8348.2996537703493</v>
      </c>
      <c r="AW191" s="1">
        <v>0.44195206562268902</v>
      </c>
      <c r="AX191">
        <v>7696.8709896089604</v>
      </c>
      <c r="AY191" s="1">
        <v>0.39015591633543001</v>
      </c>
      <c r="AZ191">
        <v>1404.41535520001</v>
      </c>
      <c r="BA191">
        <v>7.2875585851115296E-2</v>
      </c>
      <c r="BB191">
        <v>1856.30713118622</v>
      </c>
      <c r="BC191" s="1">
        <v>9.5016432182821894E-2</v>
      </c>
      <c r="BD191">
        <v>19305.893129765602</v>
      </c>
      <c r="BE191" s="1">
        <v>0.53694390163055306</v>
      </c>
      <c r="BF191">
        <v>0.22369572394932299</v>
      </c>
      <c r="BG191">
        <v>0.19024917416216799</v>
      </c>
      <c r="BH191">
        <v>3.0305815905649201E-2</v>
      </c>
      <c r="BI191">
        <v>1.8805384352306401E-2</v>
      </c>
    </row>
    <row r="192" spans="1:61" x14ac:dyDescent="0.25">
      <c r="A192" t="s">
        <v>1455</v>
      </c>
      <c r="B192" t="s">
        <v>829</v>
      </c>
      <c r="C192">
        <v>72.900000000000006</v>
      </c>
      <c r="D192">
        <v>14.2157229561204</v>
      </c>
      <c r="E192">
        <v>895.24648924999997</v>
      </c>
      <c r="F192" t="e">
        <v>#N/A</v>
      </c>
      <c r="G192">
        <v>1.65905742447379E-2</v>
      </c>
      <c r="H192" t="e">
        <v>#N/A</v>
      </c>
      <c r="I192">
        <v>2.51387730925739E-2</v>
      </c>
      <c r="J192">
        <v>0.932346947043315</v>
      </c>
      <c r="K192">
        <v>3.5173096088577299E-2</v>
      </c>
      <c r="L192">
        <v>0.60280438547562099</v>
      </c>
      <c r="M192" t="e">
        <v>#N/A</v>
      </c>
      <c r="N192">
        <v>0.15278307698976201</v>
      </c>
      <c r="O192">
        <v>61613.203309839802</v>
      </c>
      <c r="P192" s="1">
        <v>0.219088483382336</v>
      </c>
      <c r="Q192">
        <v>0.162872815086265</v>
      </c>
      <c r="R192">
        <v>0.61803870153139895</v>
      </c>
      <c r="S192">
        <v>10.337745705673001</v>
      </c>
      <c r="T192">
        <v>83371.332026695207</v>
      </c>
      <c r="U192" s="1">
        <v>102.502276973218</v>
      </c>
      <c r="V192">
        <v>278243.73174440803</v>
      </c>
      <c r="W192" s="1">
        <v>0.79945281371283805</v>
      </c>
      <c r="X192">
        <v>7.7449231972884502E-2</v>
      </c>
      <c r="Y192">
        <v>0.123097954314277</v>
      </c>
      <c r="Z192">
        <v>0.200547186287162</v>
      </c>
      <c r="AA192">
        <v>278.24373174440802</v>
      </c>
      <c r="AB192">
        <v>6768.9610881096196</v>
      </c>
      <c r="AC192" s="1">
        <v>706.10244451176402</v>
      </c>
      <c r="AD192">
        <v>201148.497096662</v>
      </c>
      <c r="AE192" s="1" t="e">
        <v>#N/A</v>
      </c>
      <c r="AF192">
        <v>42432.479019118698</v>
      </c>
      <c r="AG192" s="1">
        <v>67229.734397930093</v>
      </c>
      <c r="AH192" s="1">
        <v>37.261259479819799</v>
      </c>
      <c r="AI192">
        <v>21.954780730083801</v>
      </c>
      <c r="AJ192">
        <v>23.017162743480402</v>
      </c>
      <c r="AK192">
        <v>1.8761424317325199</v>
      </c>
      <c r="AL192">
        <v>1.1550353830106299</v>
      </c>
      <c r="AM192">
        <v>1.4865980961287599</v>
      </c>
      <c r="AN192">
        <v>1081.56738409684</v>
      </c>
      <c r="AO192" s="1">
        <v>1.1683162224230601</v>
      </c>
      <c r="AP192">
        <v>2342.0422600668699</v>
      </c>
      <c r="AQ192" s="1">
        <v>3207.4972395654099</v>
      </c>
      <c r="AR192" s="1">
        <v>9398.9705969684692</v>
      </c>
      <c r="AS192" s="1">
        <v>1003.25290440674</v>
      </c>
      <c r="AT192">
        <v>615.18714858227497</v>
      </c>
      <c r="AU192">
        <v>16566.9501495898</v>
      </c>
      <c r="AV192" s="1">
        <v>9067.2330469873305</v>
      </c>
      <c r="AW192" s="1">
        <v>0.48603177058046398</v>
      </c>
      <c r="AX192">
        <v>6871.8963106167803</v>
      </c>
      <c r="AY192" s="1">
        <v>0.35563494019037001</v>
      </c>
      <c r="AZ192">
        <v>1474.1391429933899</v>
      </c>
      <c r="BA192">
        <v>7.7893257538913893E-2</v>
      </c>
      <c r="BB192">
        <v>1558.87570925304</v>
      </c>
      <c r="BC192" s="1">
        <v>8.04400316760715E-2</v>
      </c>
      <c r="BD192">
        <v>18972.144209850499</v>
      </c>
      <c r="BE192" s="1">
        <v>0.53676266169133002</v>
      </c>
      <c r="BF192">
        <v>0.23680531283748399</v>
      </c>
      <c r="BG192">
        <v>0.164415499301721</v>
      </c>
      <c r="BH192">
        <v>4.3596339768113702E-2</v>
      </c>
      <c r="BI192">
        <v>1.8420186401351402E-2</v>
      </c>
    </row>
    <row r="193" spans="1:61" x14ac:dyDescent="0.25">
      <c r="A193" t="s">
        <v>1456</v>
      </c>
      <c r="B193" t="s">
        <v>830</v>
      </c>
      <c r="C193">
        <v>82.1</v>
      </c>
      <c r="D193">
        <v>11.4499571833296</v>
      </c>
      <c r="E193">
        <v>808.62921300000005</v>
      </c>
      <c r="F193">
        <v>2.2348078369749599E-2</v>
      </c>
      <c r="G193">
        <v>2.4771751399803199E-2</v>
      </c>
      <c r="H193" t="e">
        <v>#N/A</v>
      </c>
      <c r="I193">
        <v>4.7725110587922802E-2</v>
      </c>
      <c r="J193">
        <v>0.905177781426031</v>
      </c>
      <c r="K193">
        <v>3.5040845554349997E-2</v>
      </c>
      <c r="L193">
        <v>0.493219280628857</v>
      </c>
      <c r="M193">
        <v>2.6058412843515299E-2</v>
      </c>
      <c r="N193">
        <v>0.15683661640009999</v>
      </c>
      <c r="O193">
        <v>64101.9771974658</v>
      </c>
      <c r="P193" s="1">
        <v>0.22285859019403201</v>
      </c>
      <c r="Q193">
        <v>0.18515204116581799</v>
      </c>
      <c r="R193">
        <v>0.59198936864014895</v>
      </c>
      <c r="S193">
        <v>9.5814212569828303</v>
      </c>
      <c r="T193">
        <v>85282.181797220997</v>
      </c>
      <c r="U193" s="1">
        <v>91.776331230896105</v>
      </c>
      <c r="V193">
        <v>329619.536760416</v>
      </c>
      <c r="W193" s="1">
        <v>0.78918379078738099</v>
      </c>
      <c r="X193">
        <v>7.5676599665013805E-2</v>
      </c>
      <c r="Y193">
        <v>0.13513960954760501</v>
      </c>
      <c r="Z193">
        <v>0.21081620921261901</v>
      </c>
      <c r="AA193">
        <v>329.619536760416</v>
      </c>
      <c r="AB193">
        <v>8373.3105867892991</v>
      </c>
      <c r="AC193" s="1">
        <v>771.46711307349199</v>
      </c>
      <c r="AD193">
        <v>242703.467752094</v>
      </c>
      <c r="AE193" s="1" t="e">
        <v>#N/A</v>
      </c>
      <c r="AF193">
        <v>44712.194959918997</v>
      </c>
      <c r="AG193" s="1">
        <v>70878.877157491603</v>
      </c>
      <c r="AH193" s="1">
        <v>37.904083387330601</v>
      </c>
      <c r="AI193">
        <v>22.1055554950245</v>
      </c>
      <c r="AJ193">
        <v>25.6375262058591</v>
      </c>
      <c r="AK193">
        <v>1.74582247875146</v>
      </c>
      <c r="AL193">
        <v>0.99535132069383403</v>
      </c>
      <c r="AM193">
        <v>1.3983225646575601</v>
      </c>
      <c r="AN193">
        <v>1890.46105362508</v>
      </c>
      <c r="AO193" s="1">
        <v>1.3886623859951299</v>
      </c>
      <c r="AP193">
        <v>2552.9259317026399</v>
      </c>
      <c r="AQ193" s="1">
        <v>3541.8031910751702</v>
      </c>
      <c r="AR193" s="1">
        <v>9360.9829892455291</v>
      </c>
      <c r="AS193" s="1">
        <v>1030.7110002962499</v>
      </c>
      <c r="AT193">
        <v>454.68036225893798</v>
      </c>
      <c r="AU193">
        <v>16941.1034745785</v>
      </c>
      <c r="AV193" s="1">
        <v>8158.0950745090304</v>
      </c>
      <c r="AW193" s="1">
        <v>0.41252089763546401</v>
      </c>
      <c r="AX193">
        <v>9220.0986631695105</v>
      </c>
      <c r="AY193" s="1">
        <v>0.44902851971709901</v>
      </c>
      <c r="AZ193">
        <v>1639.1981150214699</v>
      </c>
      <c r="BA193">
        <v>8.2462214289095601E-2</v>
      </c>
      <c r="BB193">
        <v>1126.7872274900801</v>
      </c>
      <c r="BC193" s="1">
        <v>5.5988368352078197E-2</v>
      </c>
      <c r="BD193">
        <v>20144.179080190101</v>
      </c>
      <c r="BE193" s="1">
        <v>0.53887049921570596</v>
      </c>
      <c r="BF193">
        <v>0.22482893205648499</v>
      </c>
      <c r="BG193">
        <v>0.17001213801561901</v>
      </c>
      <c r="BH193">
        <v>4.2918782453048601E-2</v>
      </c>
      <c r="BI193">
        <v>2.3369648259141802E-2</v>
      </c>
    </row>
    <row r="194" spans="1:61" x14ac:dyDescent="0.25">
      <c r="A194" t="s">
        <v>1462</v>
      </c>
      <c r="B194" t="s">
        <v>836</v>
      </c>
      <c r="C194">
        <v>35.049999999999997</v>
      </c>
      <c r="D194">
        <v>150.74489090701701</v>
      </c>
      <c r="E194">
        <v>3301.0841292499999</v>
      </c>
      <c r="F194">
        <v>4.1785419619323097E-2</v>
      </c>
      <c r="G194">
        <v>2.2678946075797499E-2</v>
      </c>
      <c r="H194" t="e">
        <v>#N/A</v>
      </c>
      <c r="I194">
        <v>4.68769093022662E-2</v>
      </c>
      <c r="J194">
        <v>0.84607558345217604</v>
      </c>
      <c r="K194">
        <v>4.2607247987469801E-2</v>
      </c>
      <c r="L194">
        <v>0.139729131129884</v>
      </c>
      <c r="M194">
        <v>1.8103184904548299E-2</v>
      </c>
      <c r="N194">
        <v>0.117603030627042</v>
      </c>
      <c r="O194">
        <v>74763.507175255596</v>
      </c>
      <c r="P194" s="1">
        <v>0.15761309457748701</v>
      </c>
      <c r="Q194">
        <v>0.16004187643214501</v>
      </c>
      <c r="R194">
        <v>0.68234502899036797</v>
      </c>
      <c r="S194">
        <v>26.613754869502799</v>
      </c>
      <c r="T194">
        <v>107981.55909172101</v>
      </c>
      <c r="U194" s="1">
        <v>152.758870336776</v>
      </c>
      <c r="V194">
        <v>400653.37574431603</v>
      </c>
      <c r="W194" s="1">
        <v>0.87170018345255695</v>
      </c>
      <c r="X194">
        <v>9.6020529695752602E-2</v>
      </c>
      <c r="Y194">
        <v>3.2279286851690098E-2</v>
      </c>
      <c r="Z194">
        <v>0.12829981654744299</v>
      </c>
      <c r="AA194">
        <v>400.65337574431601</v>
      </c>
      <c r="AB194">
        <v>12576.3633777586</v>
      </c>
      <c r="AC194" s="1">
        <v>1262.89106571397</v>
      </c>
      <c r="AD194">
        <v>314848.74645211798</v>
      </c>
      <c r="AE194" s="1" t="e">
        <v>#N/A</v>
      </c>
      <c r="AF194">
        <v>69182.716923643806</v>
      </c>
      <c r="AG194" s="1">
        <v>153828.09640766901</v>
      </c>
      <c r="AH194" s="1">
        <v>69.805050985260905</v>
      </c>
      <c r="AI194">
        <v>29.725451111487299</v>
      </c>
      <c r="AJ194">
        <v>37.437810492200001</v>
      </c>
      <c r="AK194">
        <v>1.8377973826490599</v>
      </c>
      <c r="AL194">
        <v>1.1791627266945099</v>
      </c>
      <c r="AM194">
        <v>1.4439029436670501</v>
      </c>
      <c r="AN194">
        <v>345.76917394690201</v>
      </c>
      <c r="AO194" s="1">
        <v>0.61058325681530801</v>
      </c>
      <c r="AP194">
        <v>1934.23852967682</v>
      </c>
      <c r="AQ194" s="1">
        <v>2754.6861711052502</v>
      </c>
      <c r="AR194" s="1">
        <v>9609.5936046947099</v>
      </c>
      <c r="AS194" s="1">
        <v>1156.32801272085</v>
      </c>
      <c r="AT194">
        <v>544.18813567412496</v>
      </c>
      <c r="AU194">
        <v>15999.0344538718</v>
      </c>
      <c r="AV194" s="1">
        <v>3404.52356579555</v>
      </c>
      <c r="AW194" s="1">
        <v>0.207767059065847</v>
      </c>
      <c r="AX194">
        <v>11047.543081899301</v>
      </c>
      <c r="AY194" s="1">
        <v>0.65933803234747301</v>
      </c>
      <c r="AZ194">
        <v>1680.20806482902</v>
      </c>
      <c r="BA194" s="1">
        <v>0.10115467879185799</v>
      </c>
      <c r="BB194">
        <v>516.68228457075998</v>
      </c>
      <c r="BC194" s="1">
        <v>3.1740229802459698E-2</v>
      </c>
      <c r="BD194">
        <v>16648.9569970946</v>
      </c>
      <c r="BE194" s="1">
        <v>0.59342164261441799</v>
      </c>
      <c r="BF194">
        <v>0.22644236231084</v>
      </c>
      <c r="BG194">
        <v>0.130901017143325</v>
      </c>
      <c r="BH194">
        <v>3.4266221896205797E-2</v>
      </c>
      <c r="BI194">
        <v>1.49687560352123E-2</v>
      </c>
    </row>
    <row r="195" spans="1:61" x14ac:dyDescent="0.25">
      <c r="A195" t="s">
        <v>1467</v>
      </c>
      <c r="B195" t="s">
        <v>841</v>
      </c>
      <c r="C195">
        <v>161.05000000000001</v>
      </c>
      <c r="D195">
        <v>11.828581548688501</v>
      </c>
      <c r="E195">
        <v>1578.1692501</v>
      </c>
      <c r="F195">
        <v>7.9112577921154597E-3</v>
      </c>
      <c r="G195">
        <v>1.46533556120905E-2</v>
      </c>
      <c r="H195" t="e">
        <v>#N/A</v>
      </c>
      <c r="I195">
        <v>2.5697525561623202E-2</v>
      </c>
      <c r="J195">
        <v>0.91971244389412599</v>
      </c>
      <c r="K195">
        <v>3.81722397583103E-2</v>
      </c>
      <c r="L195">
        <v>0.80576879602610096</v>
      </c>
      <c r="M195">
        <v>1.2211317126146501E-2</v>
      </c>
      <c r="N195">
        <v>0.173996283190849</v>
      </c>
      <c r="O195">
        <v>60576.159492630599</v>
      </c>
      <c r="P195" s="1">
        <v>0.18910237178303499</v>
      </c>
      <c r="Q195">
        <v>0.158370060367376</v>
      </c>
      <c r="R195">
        <v>0.65252756784958998</v>
      </c>
      <c r="S195">
        <v>14.9372903367068</v>
      </c>
      <c r="T195">
        <v>87553.971485476999</v>
      </c>
      <c r="U195" s="1">
        <v>119.574602597213</v>
      </c>
      <c r="V195">
        <v>290907.09654297802</v>
      </c>
      <c r="W195" s="1">
        <v>0.69877065757019696</v>
      </c>
      <c r="X195">
        <v>0.14549776569829201</v>
      </c>
      <c r="Y195">
        <v>0.155731576731511</v>
      </c>
      <c r="Z195">
        <v>0.30122934242980298</v>
      </c>
      <c r="AA195">
        <v>290.90709654297802</v>
      </c>
      <c r="AB195">
        <v>6654.7844594833696</v>
      </c>
      <c r="AC195" s="1">
        <v>604.42501172770801</v>
      </c>
      <c r="AD195">
        <v>208792.18995937699</v>
      </c>
      <c r="AE195" s="1" t="e">
        <v>#N/A</v>
      </c>
      <c r="AF195">
        <v>39890.720943340602</v>
      </c>
      <c r="AG195" s="1">
        <v>64282.053899142797</v>
      </c>
      <c r="AH195" s="1">
        <v>30.098154865533999</v>
      </c>
      <c r="AI195">
        <v>20.592863833597001</v>
      </c>
      <c r="AJ195">
        <v>21.793292926684401</v>
      </c>
      <c r="AK195">
        <v>1.37884943241805</v>
      </c>
      <c r="AL195">
        <v>0.85939029537659395</v>
      </c>
      <c r="AM195">
        <v>1.1166057770015201</v>
      </c>
      <c r="AN195">
        <v>763.15137075677103</v>
      </c>
      <c r="AO195" s="1">
        <v>1.0409515301629499</v>
      </c>
      <c r="AP195">
        <v>2253.8431640171798</v>
      </c>
      <c r="AQ195" s="1">
        <v>3607.7926934257698</v>
      </c>
      <c r="AR195" s="1">
        <v>9530.8479052844996</v>
      </c>
      <c r="AS195" s="1">
        <v>949.02335437412501</v>
      </c>
      <c r="AT195">
        <v>413.31332964361599</v>
      </c>
      <c r="AU195">
        <v>16754.820446745201</v>
      </c>
      <c r="AV195" s="1">
        <v>8236.3361053962199</v>
      </c>
      <c r="AW195" s="1">
        <v>0.46403867437246099</v>
      </c>
      <c r="AX195">
        <v>6563.3222689035201</v>
      </c>
      <c r="AY195" s="1">
        <v>0.362612155257029</v>
      </c>
      <c r="AZ195">
        <v>1085.5572769223299</v>
      </c>
      <c r="BA195">
        <v>6.0558119607590097E-2</v>
      </c>
      <c r="BB195">
        <v>2027.42152942447</v>
      </c>
      <c r="BC195" s="1">
        <v>0.112791050771264</v>
      </c>
      <c r="BD195">
        <v>17912.637180646499</v>
      </c>
      <c r="BE195" s="1">
        <v>0.54079195684210402</v>
      </c>
      <c r="BF195">
        <v>0.25278143562374999</v>
      </c>
      <c r="BG195">
        <v>0.14275728282360101</v>
      </c>
      <c r="BH195">
        <v>4.1851790103421001E-2</v>
      </c>
      <c r="BI195">
        <v>2.1817534607123601E-2</v>
      </c>
    </row>
    <row r="196" spans="1:61" x14ac:dyDescent="0.25">
      <c r="A196" t="s">
        <v>1476</v>
      </c>
      <c r="B196" t="s">
        <v>851</v>
      </c>
      <c r="C196">
        <v>77.900000000000006</v>
      </c>
      <c r="D196">
        <v>13.6327340045823</v>
      </c>
      <c r="E196">
        <v>869.53615239999999</v>
      </c>
      <c r="F196">
        <v>1.44194736950908E-2</v>
      </c>
      <c r="G196">
        <v>1.33719674441918E-2</v>
      </c>
      <c r="H196" t="e">
        <v>#N/A</v>
      </c>
      <c r="I196">
        <v>6.0900168219193397E-2</v>
      </c>
      <c r="J196">
        <v>0.89242147269596395</v>
      </c>
      <c r="K196">
        <v>3.63804796950691E-2</v>
      </c>
      <c r="L196">
        <v>0.49400024771880402</v>
      </c>
      <c r="M196">
        <v>2.2564162513520499E-2</v>
      </c>
      <c r="N196">
        <v>0.169268450386758</v>
      </c>
      <c r="O196">
        <v>63719.000147601801</v>
      </c>
      <c r="P196" s="1">
        <v>0.19537396904190499</v>
      </c>
      <c r="Q196">
        <v>0.16642161177367701</v>
      </c>
      <c r="R196">
        <v>0.63820441918441895</v>
      </c>
      <c r="S196">
        <v>10.369380649491699</v>
      </c>
      <c r="T196">
        <v>80217.150906639305</v>
      </c>
      <c r="U196" s="1">
        <v>89.878666963353396</v>
      </c>
      <c r="V196">
        <v>289557.05844439397</v>
      </c>
      <c r="W196" s="1">
        <v>0.80787268270066004</v>
      </c>
      <c r="X196">
        <v>8.6986778282886298E-2</v>
      </c>
      <c r="Y196">
        <v>0.105140539016454</v>
      </c>
      <c r="Z196">
        <v>0.19212731729933999</v>
      </c>
      <c r="AA196">
        <v>289.55705844439399</v>
      </c>
      <c r="AB196">
        <v>7248.5572711421601</v>
      </c>
      <c r="AC196" s="1">
        <v>701.66407953942598</v>
      </c>
      <c r="AD196">
        <v>207584.93062792701</v>
      </c>
      <c r="AE196" s="1" t="e">
        <v>#N/A</v>
      </c>
      <c r="AF196">
        <v>43806.841302763802</v>
      </c>
      <c r="AG196" s="1">
        <v>68561.924111727494</v>
      </c>
      <c r="AH196" s="1">
        <v>43.744862040245501</v>
      </c>
      <c r="AI196">
        <v>21.8638685723615</v>
      </c>
      <c r="AJ196">
        <v>27.5544603373901</v>
      </c>
      <c r="AK196">
        <v>1.4080195269118501</v>
      </c>
      <c r="AL196">
        <v>0.95536644753412003</v>
      </c>
      <c r="AM196">
        <v>1.24425105440402</v>
      </c>
      <c r="AN196">
        <v>1808.8233665257301</v>
      </c>
      <c r="AO196" s="1">
        <v>1.29060280740077</v>
      </c>
      <c r="AP196">
        <v>2426.4915158230301</v>
      </c>
      <c r="AQ196" s="1">
        <v>3434.3699169465399</v>
      </c>
      <c r="AR196" s="1">
        <v>9421.17378948441</v>
      </c>
      <c r="AS196" s="1">
        <v>1057.2469430541901</v>
      </c>
      <c r="AT196">
        <v>476.70859038568898</v>
      </c>
      <c r="AU196">
        <v>16815.9907556939</v>
      </c>
      <c r="AV196" s="1">
        <v>8201.6504346536094</v>
      </c>
      <c r="AW196" s="1">
        <v>0.43626750466780201</v>
      </c>
      <c r="AX196">
        <v>8194.8021294027694</v>
      </c>
      <c r="AY196" s="1">
        <v>0.42411571539969001</v>
      </c>
      <c r="AZ196">
        <v>1594.14652535651</v>
      </c>
      <c r="BA196">
        <v>8.2835332954950006E-2</v>
      </c>
      <c r="BB196">
        <v>1081.9106626221901</v>
      </c>
      <c r="BC196" s="1">
        <v>5.6781446967550803E-2</v>
      </c>
      <c r="BD196">
        <v>19072.509752035101</v>
      </c>
      <c r="BE196" s="1">
        <v>0.54829947024423398</v>
      </c>
      <c r="BF196">
        <v>0.22914262291870199</v>
      </c>
      <c r="BG196">
        <v>0.160322571333608</v>
      </c>
      <c r="BH196">
        <v>4.22015817150031E-2</v>
      </c>
      <c r="BI196">
        <v>2.0033753788452301E-2</v>
      </c>
    </row>
    <row r="197" spans="1:61" x14ac:dyDescent="0.25">
      <c r="A197" t="s">
        <v>1485</v>
      </c>
      <c r="B197" t="s">
        <v>860</v>
      </c>
      <c r="C197">
        <v>42.6</v>
      </c>
      <c r="D197">
        <v>58.243367240288102</v>
      </c>
      <c r="E197">
        <v>1808.6572972500001</v>
      </c>
      <c r="F197">
        <v>1.2916737144295001E-2</v>
      </c>
      <c r="G197">
        <v>3.2243337238769501E-2</v>
      </c>
      <c r="H197" t="e">
        <v>#N/A</v>
      </c>
      <c r="I197">
        <v>5.1025859741155997E-2</v>
      </c>
      <c r="J197">
        <v>0.84473304273095495</v>
      </c>
      <c r="K197">
        <v>6.35976593026676E-2</v>
      </c>
      <c r="L197">
        <v>0.60055853686564897</v>
      </c>
      <c r="M197">
        <v>1.62200314530038E-2</v>
      </c>
      <c r="N197">
        <v>0.165824159711182</v>
      </c>
      <c r="O197">
        <v>64691.5317200918</v>
      </c>
      <c r="P197" s="1">
        <v>0.205922425902687</v>
      </c>
      <c r="Q197">
        <v>0.141205262782998</v>
      </c>
      <c r="R197">
        <v>0.652872311314315</v>
      </c>
      <c r="S197">
        <v>15.050881104590101</v>
      </c>
      <c r="T197">
        <v>91917.785724496993</v>
      </c>
      <c r="U197" s="1">
        <v>129.34632607429501</v>
      </c>
      <c r="V197">
        <v>299346.51145532302</v>
      </c>
      <c r="W197" s="1">
        <v>0.73470173341851797</v>
      </c>
      <c r="X197">
        <v>0.190371213304905</v>
      </c>
      <c r="Y197">
        <v>7.4927053276577393E-2</v>
      </c>
      <c r="Z197">
        <v>0.26529826658148198</v>
      </c>
      <c r="AA197">
        <v>299.34651145532303</v>
      </c>
      <c r="AB197">
        <v>8143.6827045096497</v>
      </c>
      <c r="AC197" s="1">
        <v>777.62234401091996</v>
      </c>
      <c r="AD197">
        <v>213894.792321813</v>
      </c>
      <c r="AE197" s="1" t="e">
        <v>#N/A</v>
      </c>
      <c r="AF197">
        <v>42717.1485613939</v>
      </c>
      <c r="AG197" s="1">
        <v>72008.587444550794</v>
      </c>
      <c r="AH197" s="1">
        <v>47.636687376582898</v>
      </c>
      <c r="AI197">
        <v>23.949137454433298</v>
      </c>
      <c r="AJ197">
        <v>30.201438498119401</v>
      </c>
      <c r="AK197">
        <v>1.89177694497102</v>
      </c>
      <c r="AL197">
        <v>1.18272840554064</v>
      </c>
      <c r="AM197">
        <v>1.54670867036717</v>
      </c>
      <c r="AN197">
        <v>493.45336972183497</v>
      </c>
      <c r="AO197" s="1">
        <v>0.95904219216936204</v>
      </c>
      <c r="AP197">
        <v>1976.2626156070201</v>
      </c>
      <c r="AQ197" s="1">
        <v>2956.93822076276</v>
      </c>
      <c r="AR197" s="1">
        <v>8690.5256008968299</v>
      </c>
      <c r="AS197" s="1">
        <v>973.70447025961596</v>
      </c>
      <c r="AT197">
        <v>505.714552386854</v>
      </c>
      <c r="AU197">
        <v>15103.145459913099</v>
      </c>
      <c r="AV197" s="1">
        <v>6153.2082087435101</v>
      </c>
      <c r="AW197" s="1">
        <v>0.38471586785893702</v>
      </c>
      <c r="AX197">
        <v>7608.8415328492301</v>
      </c>
      <c r="AY197" s="1">
        <v>0.45995769139536302</v>
      </c>
      <c r="AZ197">
        <v>1149.3803028626501</v>
      </c>
      <c r="BA197">
        <v>7.0506098536470593E-2</v>
      </c>
      <c r="BB197">
        <v>1372.6982343510899</v>
      </c>
      <c r="BC197" s="1">
        <v>8.4820342223869694E-2</v>
      </c>
      <c r="BD197">
        <v>16284.1282788065</v>
      </c>
      <c r="BE197" s="1">
        <v>0.53757842996176097</v>
      </c>
      <c r="BF197">
        <v>0.23474081159819499</v>
      </c>
      <c r="BG197">
        <v>0.176315495264844</v>
      </c>
      <c r="BH197">
        <v>3.5154125782007398E-2</v>
      </c>
      <c r="BI197">
        <v>1.6211137393193398E-2</v>
      </c>
    </row>
    <row r="198" spans="1:61" x14ac:dyDescent="0.25">
      <c r="A198" t="s">
        <v>1492</v>
      </c>
      <c r="B198" t="s">
        <v>867</v>
      </c>
      <c r="C198">
        <v>12.1666666666667</v>
      </c>
      <c r="D198">
        <v>419.26432431777801</v>
      </c>
      <c r="E198">
        <v>2845.1937543333302</v>
      </c>
      <c r="F198">
        <v>6.3996179070594503E-2</v>
      </c>
      <c r="G198">
        <v>3.6228640513074901E-2</v>
      </c>
      <c r="H198" t="e">
        <v>#N/A</v>
      </c>
      <c r="I198">
        <v>3.8118268536750197E-2</v>
      </c>
      <c r="J198">
        <v>0.80701679567812701</v>
      </c>
      <c r="K198">
        <v>5.4267647684394599E-2</v>
      </c>
      <c r="L198">
        <v>8.1809340606148903E-2</v>
      </c>
      <c r="M198">
        <v>2.1343879521724299E-2</v>
      </c>
      <c r="N198">
        <v>0.139873936604446</v>
      </c>
      <c r="O198">
        <v>81639.032576180107</v>
      </c>
      <c r="P198" s="1">
        <v>0.14885172302181099</v>
      </c>
      <c r="Q198">
        <v>0.159818781310307</v>
      </c>
      <c r="R198">
        <v>0.69132949566788204</v>
      </c>
      <c r="S198">
        <v>29.752999758010201</v>
      </c>
      <c r="T198">
        <v>116286.12625648</v>
      </c>
      <c r="U198" s="1">
        <v>139.607880332804</v>
      </c>
      <c r="V198">
        <v>434075.16498738999</v>
      </c>
      <c r="W198" s="1">
        <v>0.89728769406686704</v>
      </c>
      <c r="X198">
        <v>8.6043438268775696E-2</v>
      </c>
      <c r="Y198">
        <v>1.6668867664357399E-2</v>
      </c>
      <c r="Z198">
        <v>0.10271230593313301</v>
      </c>
      <c r="AA198">
        <v>434.07516498739</v>
      </c>
      <c r="AB198">
        <v>16874.503922112101</v>
      </c>
      <c r="AC198" s="1">
        <v>1557.1648298417699</v>
      </c>
      <c r="AD198">
        <v>343609.83991065098</v>
      </c>
      <c r="AE198" s="1" t="e">
        <v>#N/A</v>
      </c>
      <c r="AF198">
        <v>88390.429518359902</v>
      </c>
      <c r="AG198" s="1">
        <v>230961.205800411</v>
      </c>
      <c r="AH198" s="1">
        <v>103.92536733179401</v>
      </c>
      <c r="AI198">
        <v>37.087841563260703</v>
      </c>
      <c r="AJ198">
        <v>53.706655484024601</v>
      </c>
      <c r="AK198">
        <v>2.00019323764535</v>
      </c>
      <c r="AL198">
        <v>1.2446312675756901</v>
      </c>
      <c r="AM198">
        <v>1.5047043527197499</v>
      </c>
      <c r="AN198">
        <v>538.14792788763805</v>
      </c>
      <c r="AO198" s="1">
        <v>0.56898428188333805</v>
      </c>
      <c r="AP198">
        <v>2472.7649740144002</v>
      </c>
      <c r="AQ198" s="1">
        <v>2780.1541610137001</v>
      </c>
      <c r="AR198" s="1">
        <v>12505.583878945199</v>
      </c>
      <c r="AS198" s="1">
        <v>1605.9004229059699</v>
      </c>
      <c r="AT198" s="1">
        <v>849.63829838239803</v>
      </c>
      <c r="AU198">
        <v>20214.041735261701</v>
      </c>
      <c r="AV198" s="1">
        <v>3497.4541612518201</v>
      </c>
      <c r="AW198" s="1">
        <v>0.172557355197171</v>
      </c>
      <c r="AX198">
        <v>15049.539596154</v>
      </c>
      <c r="AY198" s="1">
        <v>0.72731981569462401</v>
      </c>
      <c r="AZ198">
        <v>1590.2913902668899</v>
      </c>
      <c r="BA198">
        <v>7.7618094872780194E-2</v>
      </c>
      <c r="BB198">
        <v>456.373562175183</v>
      </c>
      <c r="BC198" s="1">
        <v>2.2504734266163E-2</v>
      </c>
      <c r="BD198">
        <v>20593.658709847899</v>
      </c>
      <c r="BE198" s="1">
        <v>0.59475164260916602</v>
      </c>
      <c r="BF198">
        <v>0.22499492086804401</v>
      </c>
      <c r="BG198">
        <v>0.13346925013601599</v>
      </c>
      <c r="BH198">
        <v>2.99565267359021E-2</v>
      </c>
      <c r="BI198">
        <v>1.6827659650871001E-2</v>
      </c>
    </row>
    <row r="199" spans="1:61" x14ac:dyDescent="0.25">
      <c r="A199" t="s">
        <v>1526</v>
      </c>
      <c r="B199" t="s">
        <v>901</v>
      </c>
      <c r="C199">
        <v>46.3</v>
      </c>
      <c r="D199">
        <v>22.5027419066768</v>
      </c>
      <c r="E199">
        <v>816.82540970000002</v>
      </c>
      <c r="F199" t="e">
        <v>#N/A</v>
      </c>
      <c r="G199">
        <v>1.37131214933535E-2</v>
      </c>
      <c r="H199" t="e">
        <v>#N/A</v>
      </c>
      <c r="I199">
        <v>2.4933358400627301E-2</v>
      </c>
      <c r="J199">
        <v>0.92284186198416196</v>
      </c>
      <c r="K199">
        <v>4.4654672060820501E-2</v>
      </c>
      <c r="L199">
        <v>0.82571916053642402</v>
      </c>
      <c r="M199">
        <v>2.7338945090718499E-2</v>
      </c>
      <c r="N199">
        <v>0.170867716846971</v>
      </c>
      <c r="O199">
        <v>59065.848265581597</v>
      </c>
      <c r="P199" s="1">
        <v>0.20162137199729599</v>
      </c>
      <c r="Q199">
        <v>0.17018638198736499</v>
      </c>
      <c r="R199">
        <v>0.62819224601533896</v>
      </c>
      <c r="S199">
        <v>10.302517464507799</v>
      </c>
      <c r="T199">
        <v>84047.480275962793</v>
      </c>
      <c r="U199" s="1">
        <v>91.589338980852304</v>
      </c>
      <c r="V199">
        <v>268626.78596223902</v>
      </c>
      <c r="W199" s="1">
        <v>0.72597660239206296</v>
      </c>
      <c r="X199">
        <v>0.125069503784594</v>
      </c>
      <c r="Y199">
        <v>0.14895389382334301</v>
      </c>
      <c r="Z199">
        <v>0.27402339760793698</v>
      </c>
      <c r="AA199">
        <v>268.62678596223901</v>
      </c>
      <c r="AB199">
        <v>6655.6184901210199</v>
      </c>
      <c r="AC199" s="1">
        <v>620.749376768562</v>
      </c>
      <c r="AD199">
        <v>193026.87431769399</v>
      </c>
      <c r="AE199" s="1" t="e">
        <v>#N/A</v>
      </c>
      <c r="AF199">
        <v>40154.995117405102</v>
      </c>
      <c r="AG199" s="1">
        <v>64140.7435275303</v>
      </c>
      <c r="AH199" s="1">
        <v>34.9337039949664</v>
      </c>
      <c r="AI199">
        <v>21.758022570055498</v>
      </c>
      <c r="AJ199">
        <v>23.9158216392273</v>
      </c>
      <c r="AK199">
        <v>1.96480510259156</v>
      </c>
      <c r="AL199">
        <v>1.4766716540950799</v>
      </c>
      <c r="AM199">
        <v>1.6876002384133799</v>
      </c>
      <c r="AN199">
        <v>690.22179134592102</v>
      </c>
      <c r="AO199">
        <v>0.98916106616362498</v>
      </c>
      <c r="AP199">
        <v>2507.9629902213601</v>
      </c>
      <c r="AQ199" s="1">
        <v>3765.37116864375</v>
      </c>
      <c r="AR199" s="1">
        <v>9321.7512452220708</v>
      </c>
      <c r="AS199" s="1">
        <v>964.14155050495106</v>
      </c>
      <c r="AT199">
        <v>478.194215509846</v>
      </c>
      <c r="AU199">
        <v>17037.421170101999</v>
      </c>
      <c r="AV199" s="1">
        <v>9614.0179039620398</v>
      </c>
      <c r="AW199" s="1">
        <v>0.52263969875259897</v>
      </c>
      <c r="AX199">
        <v>6045.4085918439696</v>
      </c>
      <c r="AY199" s="1">
        <v>0.31341820720247598</v>
      </c>
      <c r="AZ199">
        <v>1207.8415350766099</v>
      </c>
      <c r="BA199">
        <v>6.3975746696984997E-2</v>
      </c>
      <c r="BB199">
        <v>1877.54281078087</v>
      </c>
      <c r="BC199" s="1">
        <v>9.9966347361319902E-2</v>
      </c>
      <c r="BD199">
        <v>18744.8108416635</v>
      </c>
      <c r="BE199" s="1">
        <v>0.50771280374718097</v>
      </c>
      <c r="BF199">
        <v>0.247831728947256</v>
      </c>
      <c r="BG199">
        <v>0.18557263072515001</v>
      </c>
      <c r="BH199">
        <v>3.7769765797302901E-2</v>
      </c>
      <c r="BI199">
        <v>2.1113070783110099E-2</v>
      </c>
    </row>
    <row r="200" spans="1:61" x14ac:dyDescent="0.25">
      <c r="A200" t="s">
        <v>1537</v>
      </c>
      <c r="B200" t="s">
        <v>912</v>
      </c>
      <c r="C200">
        <v>85.95</v>
      </c>
      <c r="D200">
        <v>12.683798044819699</v>
      </c>
      <c r="E200">
        <v>843.10511120000001</v>
      </c>
      <c r="F200" t="e">
        <v>#N/A</v>
      </c>
      <c r="G200">
        <v>1.5644579755702499E-2</v>
      </c>
      <c r="H200" t="e">
        <v>#N/A</v>
      </c>
      <c r="I200">
        <v>2.3295550969973201E-2</v>
      </c>
      <c r="J200">
        <v>0.93977923092619997</v>
      </c>
      <c r="K200">
        <v>3.2647614189108699E-2</v>
      </c>
      <c r="L200">
        <v>0.94905764731330799</v>
      </c>
      <c r="M200">
        <v>4.2603666581794597E-2</v>
      </c>
      <c r="N200">
        <v>0.18486059726276599</v>
      </c>
      <c r="O200">
        <v>62318.712987926003</v>
      </c>
      <c r="P200" s="1">
        <v>0.19236250212011899</v>
      </c>
      <c r="Q200">
        <v>0.15193341751939601</v>
      </c>
      <c r="R200">
        <v>0.655704080360485</v>
      </c>
      <c r="S200">
        <v>11.0019900437025</v>
      </c>
      <c r="T200">
        <v>84643.530593405696</v>
      </c>
      <c r="U200" s="1">
        <v>88.647590394488205</v>
      </c>
      <c r="V200">
        <v>240503.62084911999</v>
      </c>
      <c r="W200" s="1">
        <v>0.70392353382693595</v>
      </c>
      <c r="X200">
        <v>0.118834156811538</v>
      </c>
      <c r="Y200">
        <v>0.17724230936152599</v>
      </c>
      <c r="Z200">
        <v>0.29607646617306399</v>
      </c>
      <c r="AA200">
        <v>240.50362084912001</v>
      </c>
      <c r="AB200">
        <v>5744.3778191627198</v>
      </c>
      <c r="AC200" s="1">
        <v>493.01111033283502</v>
      </c>
      <c r="AD200">
        <v>173189.75558620799</v>
      </c>
      <c r="AE200" s="1" t="e">
        <v>#N/A</v>
      </c>
      <c r="AF200">
        <v>39072.732693457598</v>
      </c>
      <c r="AG200" s="1">
        <v>59466.211786423599</v>
      </c>
      <c r="AH200" s="1">
        <v>29.0851010228394</v>
      </c>
      <c r="AI200">
        <v>20.958193253544799</v>
      </c>
      <c r="AJ200">
        <v>22.507978684816901</v>
      </c>
      <c r="AK200">
        <v>1.0397827250771401</v>
      </c>
      <c r="AL200">
        <v>0.73795501155148902</v>
      </c>
      <c r="AM200">
        <v>0.90830764867182001</v>
      </c>
      <c r="AN200">
        <v>140.246548062915</v>
      </c>
      <c r="AO200" s="1">
        <v>0.90294572961664199</v>
      </c>
      <c r="AP200">
        <v>2534.9254738333698</v>
      </c>
      <c r="AQ200" s="1">
        <v>4107.9932572943499</v>
      </c>
      <c r="AR200" s="1">
        <v>10475.275084538</v>
      </c>
      <c r="AS200" s="1">
        <v>927.73602022969203</v>
      </c>
      <c r="AT200">
        <v>486.25922088942002</v>
      </c>
      <c r="AU200">
        <v>18532.189056784799</v>
      </c>
      <c r="AV200" s="1">
        <v>11589.7499304965</v>
      </c>
      <c r="AW200" s="1">
        <v>0.56986342834372194</v>
      </c>
      <c r="AX200">
        <v>5059.7490433703797</v>
      </c>
      <c r="AY200" s="1">
        <v>0.24413315323843701</v>
      </c>
      <c r="AZ200">
        <v>1543.9099941955601</v>
      </c>
      <c r="BA200">
        <v>7.09604152073606E-2</v>
      </c>
      <c r="BB200">
        <v>2343.4997083621101</v>
      </c>
      <c r="BC200" s="1">
        <v>0.115043003203588</v>
      </c>
      <c r="BD200">
        <v>20536.908676424599</v>
      </c>
      <c r="BE200" s="1">
        <v>0.52108688369009803</v>
      </c>
      <c r="BF200">
        <v>0.24630980554151599</v>
      </c>
      <c r="BG200">
        <v>0.16850526737396099</v>
      </c>
      <c r="BH200">
        <v>4.0380684980795598E-2</v>
      </c>
      <c r="BI200">
        <v>2.3717358413629101E-2</v>
      </c>
    </row>
    <row r="201" spans="1:61" x14ac:dyDescent="0.25">
      <c r="A201" t="s">
        <v>1545</v>
      </c>
      <c r="B201" t="s">
        <v>920</v>
      </c>
      <c r="C201">
        <v>105.3</v>
      </c>
      <c r="D201">
        <v>8.3801526849559895</v>
      </c>
      <c r="E201">
        <v>833.53790274999994</v>
      </c>
      <c r="F201">
        <v>1.3601702601406701E-2</v>
      </c>
      <c r="G201">
        <v>1.1262018438559099E-2</v>
      </c>
      <c r="H201" t="e">
        <v>#N/A</v>
      </c>
      <c r="I201">
        <v>1.9248750596947899E-2</v>
      </c>
      <c r="J201">
        <v>0.950559142556062</v>
      </c>
      <c r="K201">
        <v>2.6033416824579901E-2</v>
      </c>
      <c r="L201">
        <v>0.57381911775977501</v>
      </c>
      <c r="M201" t="e">
        <v>#N/A</v>
      </c>
      <c r="N201">
        <v>0.15226845632839101</v>
      </c>
      <c r="O201">
        <v>61663.435348381201</v>
      </c>
      <c r="P201" s="1">
        <v>0.19880543696674699</v>
      </c>
      <c r="Q201">
        <v>0.149095448179387</v>
      </c>
      <c r="R201">
        <v>0.65209911485386596</v>
      </c>
      <c r="S201">
        <v>9.2816141069872895</v>
      </c>
      <c r="T201">
        <v>85218.160585408099</v>
      </c>
      <c r="U201" s="1">
        <v>106.83317735304399</v>
      </c>
      <c r="V201">
        <v>301024.66327227902</v>
      </c>
      <c r="W201" s="1">
        <v>0.76999196477377096</v>
      </c>
      <c r="X201">
        <v>6.0559472332662498E-2</v>
      </c>
      <c r="Y201">
        <v>0.169448562893567</v>
      </c>
      <c r="Z201">
        <v>0.23000803522623001</v>
      </c>
      <c r="AA201">
        <v>301.02466327227899</v>
      </c>
      <c r="AB201">
        <v>7950.2296513894198</v>
      </c>
      <c r="AC201" s="1">
        <v>633.40662825065499</v>
      </c>
      <c r="AD201">
        <v>224411.424654759</v>
      </c>
      <c r="AE201" s="1" t="e">
        <v>#N/A</v>
      </c>
      <c r="AF201">
        <v>41038.593991505797</v>
      </c>
      <c r="AG201" s="1">
        <v>67628.219621596203</v>
      </c>
      <c r="AH201" s="1">
        <v>33.591795435630701</v>
      </c>
      <c r="AI201">
        <v>20.834792957510501</v>
      </c>
      <c r="AJ201">
        <v>21.660280471757599</v>
      </c>
      <c r="AK201">
        <v>1.5930658074714601</v>
      </c>
      <c r="AL201">
        <v>0.68395262489313002</v>
      </c>
      <c r="AM201">
        <v>0.99569501125744797</v>
      </c>
      <c r="AN201">
        <v>1037.6657967759099</v>
      </c>
      <c r="AO201" s="1">
        <v>1.2653261952760799</v>
      </c>
      <c r="AP201">
        <v>2333.9692359298701</v>
      </c>
      <c r="AQ201" s="1">
        <v>3579.9530575096001</v>
      </c>
      <c r="AR201" s="1">
        <v>9571.6137882609291</v>
      </c>
      <c r="AS201" s="1">
        <v>1031.5729370712199</v>
      </c>
      <c r="AT201">
        <v>562.02095964015803</v>
      </c>
      <c r="AU201">
        <v>17079.129978411798</v>
      </c>
      <c r="AV201" s="1">
        <v>9301.9112028325599</v>
      </c>
      <c r="AW201" s="1">
        <v>0.49873022438029502</v>
      </c>
      <c r="AX201">
        <v>7039.4406922998496</v>
      </c>
      <c r="AY201" s="1">
        <v>0.36323003806914</v>
      </c>
      <c r="AZ201">
        <v>1401.9032031715799</v>
      </c>
      <c r="BA201">
        <v>7.2922599181565198E-2</v>
      </c>
      <c r="BB201">
        <v>1221.2808141548101</v>
      </c>
      <c r="BC201" s="1">
        <v>6.5117138375325803E-2</v>
      </c>
      <c r="BD201">
        <v>18964.535912458799</v>
      </c>
      <c r="BE201" s="1">
        <v>0.53100857136204005</v>
      </c>
      <c r="BF201">
        <v>0.23890099977228099</v>
      </c>
      <c r="BG201">
        <v>0.156594300317178</v>
      </c>
      <c r="BH201">
        <v>4.1923783994229899E-2</v>
      </c>
      <c r="BI201">
        <v>3.1572344554271298E-2</v>
      </c>
    </row>
    <row r="202" spans="1:61" x14ac:dyDescent="0.25">
      <c r="A202" t="s">
        <v>1569</v>
      </c>
      <c r="B202" t="s">
        <v>945</v>
      </c>
      <c r="C202">
        <v>53.1</v>
      </c>
      <c r="D202">
        <v>90.368770296882104</v>
      </c>
      <c r="E202">
        <v>3911.3716046999998</v>
      </c>
      <c r="F202">
        <v>3.1179660532866402E-2</v>
      </c>
      <c r="G202">
        <v>4.3179961422751698E-2</v>
      </c>
      <c r="H202" t="e">
        <v>#N/A</v>
      </c>
      <c r="I202">
        <v>5.2888329274568401E-2</v>
      </c>
      <c r="J202">
        <v>0.81626548622191697</v>
      </c>
      <c r="K202">
        <v>5.5325117091957803E-2</v>
      </c>
      <c r="L202">
        <v>0.343888518869018</v>
      </c>
      <c r="M202">
        <v>3.02390659548562E-2</v>
      </c>
      <c r="N202">
        <v>0.151224810853301</v>
      </c>
      <c r="O202">
        <v>71212.794345868402</v>
      </c>
      <c r="P202" s="1">
        <v>0.20229066598001999</v>
      </c>
      <c r="Q202">
        <v>0.17325882942409401</v>
      </c>
      <c r="R202">
        <v>0.62445050459588602</v>
      </c>
      <c r="S202">
        <v>30.4764870161044</v>
      </c>
      <c r="T202">
        <v>103575.070404814</v>
      </c>
      <c r="U202" s="1">
        <v>148.95908590512099</v>
      </c>
      <c r="V202">
        <v>330161.20702984103</v>
      </c>
      <c r="W202" s="1">
        <v>0.79545967625785796</v>
      </c>
      <c r="X202">
        <v>0.14744971243752</v>
      </c>
      <c r="Y202">
        <v>5.7090611304621799E-2</v>
      </c>
      <c r="Z202">
        <v>0.20454032374214201</v>
      </c>
      <c r="AA202">
        <v>330.16120702984102</v>
      </c>
      <c r="AB202">
        <v>9478.0315185223608</v>
      </c>
      <c r="AC202" s="1">
        <v>974.73190604512195</v>
      </c>
      <c r="AD202">
        <v>228227.804620785</v>
      </c>
      <c r="AE202" s="1" t="e">
        <v>#N/A</v>
      </c>
      <c r="AF202">
        <v>53424.242055746799</v>
      </c>
      <c r="AG202" s="1">
        <v>93366.087743500902</v>
      </c>
      <c r="AH202" s="1">
        <v>50.163499983879802</v>
      </c>
      <c r="AI202">
        <v>27.079624483426599</v>
      </c>
      <c r="AJ202">
        <v>30.266766002910899</v>
      </c>
      <c r="AK202">
        <v>2.1480520423638998</v>
      </c>
      <c r="AL202">
        <v>1.5832727943115099</v>
      </c>
      <c r="AM202">
        <v>1.7965894683566199</v>
      </c>
      <c r="AN202">
        <v>599.43247163799697</v>
      </c>
      <c r="AO202" s="1">
        <v>0.83819974319476298</v>
      </c>
      <c r="AP202">
        <v>1781.28407618646</v>
      </c>
      <c r="AQ202" s="1">
        <v>2760.58218951256</v>
      </c>
      <c r="AR202" s="1">
        <v>8852.8543066303391</v>
      </c>
      <c r="AS202" s="1">
        <v>1063.5954120291501</v>
      </c>
      <c r="AT202">
        <v>436.27565492614002</v>
      </c>
      <c r="AU202">
        <v>14894.591639284699</v>
      </c>
      <c r="AV202" s="1">
        <v>4584.6781559278597</v>
      </c>
      <c r="AW202" s="1">
        <v>0.29504553688226598</v>
      </c>
      <c r="AX202">
        <v>8831.5049881505092</v>
      </c>
      <c r="AY202" s="1">
        <v>0.56589794539247296</v>
      </c>
      <c r="AZ202">
        <v>1299.2009879836901</v>
      </c>
      <c r="BA202">
        <v>8.3995911363033707E-2</v>
      </c>
      <c r="BB202">
        <v>867.64064996684897</v>
      </c>
      <c r="BC202" s="1">
        <v>5.5060606359107103E-2</v>
      </c>
      <c r="BD202">
        <v>15583.024782028901</v>
      </c>
      <c r="BE202" s="1">
        <v>0.57292929936931203</v>
      </c>
      <c r="BF202">
        <v>0.23107063445381901</v>
      </c>
      <c r="BG202">
        <v>0.14656376914639199</v>
      </c>
      <c r="BH202">
        <v>3.30492601559833E-2</v>
      </c>
      <c r="BI202">
        <v>1.63870368744936E-2</v>
      </c>
    </row>
    <row r="203" spans="1:61" x14ac:dyDescent="0.25">
      <c r="A203" t="s">
        <v>1578</v>
      </c>
      <c r="B203" t="s">
        <v>954</v>
      </c>
      <c r="C203">
        <v>93.65</v>
      </c>
      <c r="D203">
        <v>10.9399472859974</v>
      </c>
      <c r="E203">
        <v>868.39638260000004</v>
      </c>
      <c r="F203">
        <v>2.2348078369749599E-2</v>
      </c>
      <c r="G203">
        <v>2.25309675244823E-2</v>
      </c>
      <c r="H203" t="e">
        <v>#N/A</v>
      </c>
      <c r="I203">
        <v>3.5920828143490798E-2</v>
      </c>
      <c r="J203">
        <v>0.92279720887646499</v>
      </c>
      <c r="K203">
        <v>3.5064913230624301E-2</v>
      </c>
      <c r="L203">
        <v>0.47619438464772401</v>
      </c>
      <c r="M203">
        <v>1.8356053033671701E-2</v>
      </c>
      <c r="N203">
        <v>0.15328482168686999</v>
      </c>
      <c r="O203">
        <v>61937.080967540402</v>
      </c>
      <c r="P203" s="1">
        <v>0.222746028918658</v>
      </c>
      <c r="Q203">
        <v>0.206339119622302</v>
      </c>
      <c r="R203">
        <v>0.57091485145903997</v>
      </c>
      <c r="S203">
        <v>10.714070925479801</v>
      </c>
      <c r="T203">
        <v>79351.855770691196</v>
      </c>
      <c r="U203" s="1">
        <v>88.470460224995705</v>
      </c>
      <c r="V203">
        <v>291997.35533306497</v>
      </c>
      <c r="W203" s="1">
        <v>0.81714510235972904</v>
      </c>
      <c r="X203">
        <v>3.8872030519725903E-2</v>
      </c>
      <c r="Y203">
        <v>0.14398286712054501</v>
      </c>
      <c r="Z203">
        <v>0.18285489764027099</v>
      </c>
      <c r="AA203">
        <v>291.99735533306398</v>
      </c>
      <c r="AB203">
        <v>6858.0309859987201</v>
      </c>
      <c r="AC203" s="1">
        <v>661.79809936486004</v>
      </c>
      <c r="AD203">
        <v>214581.85886054399</v>
      </c>
      <c r="AE203" s="1" t="e">
        <v>#N/A</v>
      </c>
      <c r="AF203">
        <v>45948.703001509501</v>
      </c>
      <c r="AG203" s="1">
        <v>73594.326694967502</v>
      </c>
      <c r="AH203" s="1">
        <v>33.769630448119997</v>
      </c>
      <c r="AI203">
        <v>20.459361939527898</v>
      </c>
      <c r="AJ203">
        <v>23.496711315102299</v>
      </c>
      <c r="AK203">
        <v>1.60217386861498</v>
      </c>
      <c r="AL203">
        <v>0.96658240118154204</v>
      </c>
      <c r="AM203">
        <v>1.3783048422594</v>
      </c>
      <c r="AN203">
        <v>1980.47468409618</v>
      </c>
      <c r="AO203" s="1">
        <v>1.2388864771362</v>
      </c>
      <c r="AP203">
        <v>2386.9874011840502</v>
      </c>
      <c r="AQ203" s="1">
        <v>3408.2883954887602</v>
      </c>
      <c r="AR203" s="1">
        <v>9327.6867439820708</v>
      </c>
      <c r="AS203" s="1">
        <v>1033.7973752402399</v>
      </c>
      <c r="AT203">
        <v>552.09727965994898</v>
      </c>
      <c r="AU203">
        <v>16708.857195555101</v>
      </c>
      <c r="AV203" s="1">
        <v>8578.4020869421092</v>
      </c>
      <c r="AW203" s="1">
        <v>0.45959521869315401</v>
      </c>
      <c r="AX203">
        <v>7707.5824200192401</v>
      </c>
      <c r="AY203" s="1">
        <v>0.38998833138494898</v>
      </c>
      <c r="AZ203">
        <v>1609.60618611668</v>
      </c>
      <c r="BA203">
        <v>8.4864027038986295E-2</v>
      </c>
      <c r="BB203">
        <v>1242.0756425955999</v>
      </c>
      <c r="BC203" s="1">
        <v>6.5552422906934804E-2</v>
      </c>
      <c r="BD203">
        <v>19137.666335673599</v>
      </c>
      <c r="BE203" s="1">
        <v>0.54000203902763899</v>
      </c>
      <c r="BF203">
        <v>0.23402943435074999</v>
      </c>
      <c r="BG203">
        <v>0.15999596242897701</v>
      </c>
      <c r="BH203">
        <v>4.6474924436853103E-2</v>
      </c>
      <c r="BI203">
        <v>1.9497639755781199E-2</v>
      </c>
    </row>
    <row r="204" spans="1:61" x14ac:dyDescent="0.25">
      <c r="A204" t="s">
        <v>1581</v>
      </c>
      <c r="B204" t="s">
        <v>957</v>
      </c>
      <c r="C204">
        <v>31.2</v>
      </c>
      <c r="D204">
        <v>184.176689964551</v>
      </c>
      <c r="E204">
        <v>5222.8694901999997</v>
      </c>
      <c r="F204">
        <v>2.5525605808151001E-2</v>
      </c>
      <c r="G204">
        <v>5.7180272972093597E-2</v>
      </c>
      <c r="H204">
        <v>1.94624349815043E-3</v>
      </c>
      <c r="I204">
        <v>6.4078459443273103E-2</v>
      </c>
      <c r="J204">
        <v>0.78805688361720805</v>
      </c>
      <c r="K204">
        <v>6.3865140272923296E-2</v>
      </c>
      <c r="L204">
        <v>0.38758036298962301</v>
      </c>
      <c r="M204">
        <v>2.7876144629079499E-2</v>
      </c>
      <c r="N204">
        <v>0.15708745463457699</v>
      </c>
      <c r="O204">
        <v>72780.6886246293</v>
      </c>
      <c r="P204" s="1">
        <v>0.181444342964692</v>
      </c>
      <c r="Q204">
        <v>0.16050053912352499</v>
      </c>
      <c r="R204">
        <v>0.65805511791178195</v>
      </c>
      <c r="S204">
        <v>39.139315138971597</v>
      </c>
      <c r="T204">
        <v>107708.14377522899</v>
      </c>
      <c r="U204" s="1">
        <v>146.288298547577</v>
      </c>
      <c r="V204">
        <v>326002.19787127001</v>
      </c>
      <c r="W204" s="1">
        <v>0.787345521410586</v>
      </c>
      <c r="X204">
        <v>0.17170727073526601</v>
      </c>
      <c r="Y204">
        <v>4.09472078541478E-2</v>
      </c>
      <c r="Z204">
        <v>0.212654478589414</v>
      </c>
      <c r="AA204">
        <v>326.00219787127003</v>
      </c>
      <c r="AB204">
        <v>10794.4101811821</v>
      </c>
      <c r="AC204" s="1">
        <v>1058.3578039566</v>
      </c>
      <c r="AD204">
        <v>233304.17177558201</v>
      </c>
      <c r="AE204" s="1" t="e">
        <v>#N/A</v>
      </c>
      <c r="AF204">
        <v>50477.0921779571</v>
      </c>
      <c r="AG204" s="1">
        <v>86957.333876407807</v>
      </c>
      <c r="AH204" s="1">
        <v>63.321882288006499</v>
      </c>
      <c r="AI204">
        <v>30.605382113752999</v>
      </c>
      <c r="AJ204">
        <v>37.048064655862902</v>
      </c>
      <c r="AK204">
        <v>2.26839917949306</v>
      </c>
      <c r="AL204">
        <v>1.64918353172173</v>
      </c>
      <c r="AM204">
        <v>1.93556098323026</v>
      </c>
      <c r="AN204">
        <v>144.15407352466099</v>
      </c>
      <c r="AO204" s="1">
        <v>0.87036247539089096</v>
      </c>
      <c r="AP204">
        <v>1924.13209469555</v>
      </c>
      <c r="AQ204" s="1">
        <v>2803.1460195340601</v>
      </c>
      <c r="AR204" s="1">
        <v>9329.6213217524</v>
      </c>
      <c r="AS204" s="1">
        <v>1230.53512433333</v>
      </c>
      <c r="AT204">
        <v>499.51191234918201</v>
      </c>
      <c r="AU204">
        <v>15786.9464726645</v>
      </c>
      <c r="AV204" s="1">
        <v>4549.2120652202102</v>
      </c>
      <c r="AW204" s="1">
        <v>0.28152379008048101</v>
      </c>
      <c r="AX204">
        <v>9408.3785356329008</v>
      </c>
      <c r="AY204" s="1">
        <v>0.57445599080462695</v>
      </c>
      <c r="AZ204">
        <v>1437.15153840567</v>
      </c>
      <c r="BA204">
        <v>9.0752985253460497E-2</v>
      </c>
      <c r="BB204">
        <v>868.45278654680601</v>
      </c>
      <c r="BC204" s="1">
        <v>5.3267233846866401E-2</v>
      </c>
      <c r="BD204">
        <v>16263.194925805599</v>
      </c>
      <c r="BE204" s="1">
        <v>0.58709651585492395</v>
      </c>
      <c r="BF204">
        <v>0.237231224830805</v>
      </c>
      <c r="BG204">
        <v>0.12788022399212301</v>
      </c>
      <c r="BH204">
        <v>3.1615514009242202E-2</v>
      </c>
      <c r="BI204">
        <v>1.6176521312905999E-2</v>
      </c>
    </row>
    <row r="205" spans="1:61" x14ac:dyDescent="0.25">
      <c r="A205" t="s">
        <v>1587</v>
      </c>
      <c r="B205" t="s">
        <v>963</v>
      </c>
      <c r="C205">
        <v>29.1</v>
      </c>
      <c r="D205">
        <v>175.324415129394</v>
      </c>
      <c r="E205">
        <v>4869.5188067999998</v>
      </c>
      <c r="F205">
        <v>3.8436490046363903E-2</v>
      </c>
      <c r="G205">
        <v>4.4392393099830299E-2</v>
      </c>
      <c r="H205">
        <v>2.5154289815299902E-3</v>
      </c>
      <c r="I205">
        <v>5.0767462980245003E-2</v>
      </c>
      <c r="J205">
        <v>0.81054949969020995</v>
      </c>
      <c r="K205">
        <v>5.4442828734944701E-2</v>
      </c>
      <c r="L205">
        <v>0.28440617255805101</v>
      </c>
      <c r="M205">
        <v>2.9332952851777599E-2</v>
      </c>
      <c r="N205">
        <v>0.152127542839115</v>
      </c>
      <c r="O205">
        <v>75329.289924044802</v>
      </c>
      <c r="P205" s="1">
        <v>0.17102145712741201</v>
      </c>
      <c r="Q205">
        <v>0.170215510133125</v>
      </c>
      <c r="R205">
        <v>0.65876303273946302</v>
      </c>
      <c r="S205">
        <v>35.212445744492001</v>
      </c>
      <c r="T205">
        <v>109317.230173477</v>
      </c>
      <c r="U205" s="1">
        <v>155.52124656459301</v>
      </c>
      <c r="V205">
        <v>342579.15179842</v>
      </c>
      <c r="W205" s="1">
        <v>0.80569041306947797</v>
      </c>
      <c r="X205">
        <v>0.16218662889257501</v>
      </c>
      <c r="Y205">
        <v>3.2122958037946299E-2</v>
      </c>
      <c r="Z205">
        <v>0.194309586930522</v>
      </c>
      <c r="AA205">
        <v>342.57915179842001</v>
      </c>
      <c r="AB205">
        <v>11163.384577977</v>
      </c>
      <c r="AC205" s="1">
        <v>1092.0199140774</v>
      </c>
      <c r="AD205">
        <v>250423.05355991001</v>
      </c>
      <c r="AE205" s="1" t="e">
        <v>#N/A</v>
      </c>
      <c r="AF205">
        <v>53756.285642769901</v>
      </c>
      <c r="AG205" s="1">
        <v>96808.966831860496</v>
      </c>
      <c r="AH205" s="1">
        <v>64.930864706498696</v>
      </c>
      <c r="AI205">
        <v>30.670983540187901</v>
      </c>
      <c r="AJ205">
        <v>36.409202396271603</v>
      </c>
      <c r="AK205">
        <v>1.8806946581736701</v>
      </c>
      <c r="AL205">
        <v>1.3323581029461899</v>
      </c>
      <c r="AM205">
        <v>1.5254450080227899</v>
      </c>
      <c r="AN205">
        <v>0</v>
      </c>
      <c r="AO205" s="1">
        <v>0.81926199873453798</v>
      </c>
      <c r="AP205">
        <v>1870.4104323986201</v>
      </c>
      <c r="AQ205" s="1">
        <v>2674.64413533272</v>
      </c>
      <c r="AR205" s="1">
        <v>9347.83735457283</v>
      </c>
      <c r="AS205" s="1">
        <v>1161.9844251548</v>
      </c>
      <c r="AT205">
        <v>460.87690817951801</v>
      </c>
      <c r="AU205">
        <v>15515.753255638499</v>
      </c>
      <c r="AV205" s="1">
        <v>4194.8419010286398</v>
      </c>
      <c r="AW205" s="1">
        <v>0.26471657863076098</v>
      </c>
      <c r="AX205">
        <v>9661.7252646126799</v>
      </c>
      <c r="AY205" s="1">
        <v>0.60062092719645699</v>
      </c>
      <c r="AZ205">
        <v>1399.78044662462</v>
      </c>
      <c r="BA205">
        <v>8.9093015834958905E-2</v>
      </c>
      <c r="BB205">
        <v>722.65960494012904</v>
      </c>
      <c r="BC205" s="1">
        <v>4.5569478339310403E-2</v>
      </c>
      <c r="BD205">
        <v>15979.007217206101</v>
      </c>
      <c r="BE205" s="1">
        <v>0.596210384405504</v>
      </c>
      <c r="BF205">
        <v>0.23840587200617899</v>
      </c>
      <c r="BG205">
        <v>0.11494844688379301</v>
      </c>
      <c r="BH205">
        <v>3.1988385760481498E-2</v>
      </c>
      <c r="BI205">
        <v>1.8446910944043299E-2</v>
      </c>
    </row>
    <row r="206" spans="1:61" x14ac:dyDescent="0.25">
      <c r="A206" t="s">
        <v>1590</v>
      </c>
      <c r="B206" t="s">
        <v>966</v>
      </c>
      <c r="C206">
        <v>68.3</v>
      </c>
      <c r="D206">
        <v>25.339688262208998</v>
      </c>
      <c r="E206">
        <v>1468.29085605</v>
      </c>
      <c r="F206">
        <v>1.2006468910706501E-2</v>
      </c>
      <c r="G206">
        <v>1.5422206519171699E-2</v>
      </c>
      <c r="H206" t="e">
        <v>#N/A</v>
      </c>
      <c r="I206">
        <v>3.1148793882295599E-2</v>
      </c>
      <c r="J206">
        <v>0.89786640418728203</v>
      </c>
      <c r="K206">
        <v>4.9729949755823802E-2</v>
      </c>
      <c r="L206">
        <v>0.72051095506101404</v>
      </c>
      <c r="M206">
        <v>1.2076865571910299E-2</v>
      </c>
      <c r="N206">
        <v>0.160958515477333</v>
      </c>
      <c r="O206">
        <v>63187.8209786765</v>
      </c>
      <c r="P206" s="1">
        <v>0.181554788153479</v>
      </c>
      <c r="Q206">
        <v>0.14934968285007499</v>
      </c>
      <c r="R206">
        <v>0.66909552899644598</v>
      </c>
      <c r="S206">
        <v>12.587313400703099</v>
      </c>
      <c r="T206">
        <v>94708.812337982105</v>
      </c>
      <c r="U206" s="1">
        <v>126.08160477695</v>
      </c>
      <c r="V206">
        <v>279809.23514380999</v>
      </c>
      <c r="W206" s="1">
        <v>0.77398521626455996</v>
      </c>
      <c r="X206">
        <v>0.12725918466863501</v>
      </c>
      <c r="Y206">
        <v>9.8755599066805505E-2</v>
      </c>
      <c r="Z206">
        <v>0.22601478373544001</v>
      </c>
      <c r="AA206">
        <v>279.80923514380999</v>
      </c>
      <c r="AB206">
        <v>7017.2377342988402</v>
      </c>
      <c r="AC206" s="1">
        <v>760.80454352564595</v>
      </c>
      <c r="AD206">
        <v>210624.174694124</v>
      </c>
      <c r="AE206" s="1" t="e">
        <v>#N/A</v>
      </c>
      <c r="AF206">
        <v>43759.233688709697</v>
      </c>
      <c r="AG206" s="1">
        <v>70740.278553863303</v>
      </c>
      <c r="AH206" s="1">
        <v>35.541187915639902</v>
      </c>
      <c r="AI206">
        <v>23.297557256733199</v>
      </c>
      <c r="AJ206">
        <v>24.710198176101301</v>
      </c>
      <c r="AK206">
        <v>1.91397694738099</v>
      </c>
      <c r="AL206">
        <v>1.42004083376132</v>
      </c>
      <c r="AM206">
        <v>1.6967947729379</v>
      </c>
      <c r="AN206">
        <v>1047.3120616148799</v>
      </c>
      <c r="AO206" s="1">
        <v>1.07864702682129</v>
      </c>
      <c r="AP206">
        <v>1996.87552327858</v>
      </c>
      <c r="AQ206" s="1">
        <v>3629.60748685512</v>
      </c>
      <c r="AR206" s="1">
        <v>8787.0428606419391</v>
      </c>
      <c r="AS206" s="1">
        <v>1065.6500965410301</v>
      </c>
      <c r="AT206">
        <v>484.18735366406901</v>
      </c>
      <c r="AU206">
        <v>15963.363320980799</v>
      </c>
      <c r="AV206" s="1">
        <v>7355.7529380530004</v>
      </c>
      <c r="AW206" s="1">
        <v>0.43937636189759999</v>
      </c>
      <c r="AX206">
        <v>7049.7241707059702</v>
      </c>
      <c r="AY206" s="1">
        <v>0.40527302953480698</v>
      </c>
      <c r="AZ206">
        <v>1340.01920597408</v>
      </c>
      <c r="BA206">
        <v>7.6417119294501304E-2</v>
      </c>
      <c r="BB206">
        <v>1341.8494282930101</v>
      </c>
      <c r="BC206" s="1">
        <v>7.8933489276084706E-2</v>
      </c>
      <c r="BD206">
        <v>17087.345743026101</v>
      </c>
      <c r="BE206" s="1">
        <v>0.53767649861974498</v>
      </c>
      <c r="BF206">
        <v>0.23803813564694001</v>
      </c>
      <c r="BG206">
        <v>0.163547792251794</v>
      </c>
      <c r="BH206">
        <v>3.9466819611135497E-2</v>
      </c>
      <c r="BI206">
        <v>2.12707538703856E-2</v>
      </c>
    </row>
    <row r="207" spans="1:61" x14ac:dyDescent="0.25">
      <c r="A207" t="s">
        <v>1599</v>
      </c>
      <c r="B207" t="s">
        <v>975</v>
      </c>
      <c r="C207">
        <v>71.2</v>
      </c>
      <c r="D207">
        <v>14.0962371749855</v>
      </c>
      <c r="E207">
        <v>876.52322855</v>
      </c>
      <c r="F207">
        <v>8.4905873894403801E-3</v>
      </c>
      <c r="G207">
        <v>1.21268498660411E-2</v>
      </c>
      <c r="H207" t="e">
        <v>#N/A</v>
      </c>
      <c r="I207">
        <v>4.1925237438794401E-2</v>
      </c>
      <c r="J207">
        <v>0.91466629807446198</v>
      </c>
      <c r="K207">
        <v>3.5567375999096103E-2</v>
      </c>
      <c r="L207">
        <v>0.70464510196340902</v>
      </c>
      <c r="M207">
        <v>2.8380918282066001E-2</v>
      </c>
      <c r="N207">
        <v>0.18128235005239399</v>
      </c>
      <c r="O207">
        <v>61085.317046117503</v>
      </c>
      <c r="P207" s="1">
        <v>0.20409717034827801</v>
      </c>
      <c r="Q207">
        <v>0.16540087050782901</v>
      </c>
      <c r="R207">
        <v>0.63050195914389295</v>
      </c>
      <c r="S207">
        <v>11.854124631776701</v>
      </c>
      <c r="T207">
        <v>80797.0149990176</v>
      </c>
      <c r="U207" s="1">
        <v>81.268806356142505</v>
      </c>
      <c r="V207">
        <v>279704.08485987398</v>
      </c>
      <c r="W207" s="1">
        <v>0.78511655323106699</v>
      </c>
      <c r="X207">
        <v>8.5387417334843105E-2</v>
      </c>
      <c r="Y207">
        <v>0.12949602943409</v>
      </c>
      <c r="Z207">
        <v>0.21488344676893301</v>
      </c>
      <c r="AA207">
        <v>279.704084859874</v>
      </c>
      <c r="AB207">
        <v>6899.9728164705502</v>
      </c>
      <c r="AC207" s="1">
        <v>641.57875419946299</v>
      </c>
      <c r="AD207">
        <v>192407.85143490601</v>
      </c>
      <c r="AE207" s="1" t="e">
        <v>#N/A</v>
      </c>
      <c r="AF207">
        <v>41352.525231250802</v>
      </c>
      <c r="AG207" s="1">
        <v>64315.819453996897</v>
      </c>
      <c r="AH207" s="1">
        <v>36.042107232068197</v>
      </c>
      <c r="AI207">
        <v>21.502779147269202</v>
      </c>
      <c r="AJ207">
        <v>23.1131514197866</v>
      </c>
      <c r="AK207">
        <v>1.4735104535753001</v>
      </c>
      <c r="AL207">
        <v>0.89464813618926597</v>
      </c>
      <c r="AM207">
        <v>1.17368607004786</v>
      </c>
      <c r="AN207">
        <v>1385.75738490051</v>
      </c>
      <c r="AO207" s="1">
        <v>1.26036815163622</v>
      </c>
      <c r="AP207">
        <v>2409.0137325773699</v>
      </c>
      <c r="AQ207" s="1">
        <v>3646.66777831737</v>
      </c>
      <c r="AR207" s="1">
        <v>9795.6047242508594</v>
      </c>
      <c r="AS207" s="1">
        <v>1173.38577575566</v>
      </c>
      <c r="AT207">
        <v>623.46510873878901</v>
      </c>
      <c r="AU207">
        <v>17648.137119640101</v>
      </c>
      <c r="AV207" s="1">
        <v>9947.6910203594907</v>
      </c>
      <c r="AW207" s="1">
        <v>0.509913597538311</v>
      </c>
      <c r="AX207">
        <v>6856.8516640831604</v>
      </c>
      <c r="AY207" s="1">
        <v>0.34079980218211697</v>
      </c>
      <c r="AZ207">
        <v>1386.3746321004401</v>
      </c>
      <c r="BA207">
        <v>6.9817235658151094E-2</v>
      </c>
      <c r="BB207">
        <v>1562.6465219295301</v>
      </c>
      <c r="BC207" s="1">
        <v>7.9469364612116594E-2</v>
      </c>
      <c r="BD207">
        <v>19753.563838472601</v>
      </c>
      <c r="BE207" s="1">
        <v>0.53586771741526995</v>
      </c>
      <c r="BF207">
        <v>0.234826250417804</v>
      </c>
      <c r="BG207">
        <v>0.16781440371074399</v>
      </c>
      <c r="BH207">
        <v>3.9124518082928203E-2</v>
      </c>
      <c r="BI207">
        <v>2.2367110373253399E-2</v>
      </c>
    </row>
    <row r="208" spans="1:61" x14ac:dyDescent="0.25">
      <c r="A208" t="s">
        <v>1601</v>
      </c>
      <c r="B208" t="s">
        <v>977</v>
      </c>
      <c r="C208">
        <v>77.650000000000006</v>
      </c>
      <c r="D208">
        <v>14.3011755990173</v>
      </c>
      <c r="E208">
        <v>994.56025780000004</v>
      </c>
      <c r="F208">
        <v>8.4905873894403801E-3</v>
      </c>
      <c r="G208">
        <v>1.26759079754534E-2</v>
      </c>
      <c r="H208" t="e">
        <v>#N/A</v>
      </c>
      <c r="I208">
        <v>2.8137859335523902E-2</v>
      </c>
      <c r="J208">
        <v>0.92549749776059897</v>
      </c>
      <c r="K208">
        <v>3.62314360538699E-2</v>
      </c>
      <c r="L208">
        <v>0.60499372636719095</v>
      </c>
      <c r="M208">
        <v>1.14993254102155E-2</v>
      </c>
      <c r="N208">
        <v>0.15609590755989999</v>
      </c>
      <c r="O208">
        <v>61616.976037829299</v>
      </c>
      <c r="P208" s="1">
        <v>0.21215061456255299</v>
      </c>
      <c r="Q208">
        <v>0.16325842594766499</v>
      </c>
      <c r="R208">
        <v>0.62459095948978205</v>
      </c>
      <c r="S208">
        <v>10.513466124773201</v>
      </c>
      <c r="T208">
        <v>86647.582106364294</v>
      </c>
      <c r="U208" s="1">
        <v>106.85846858905499</v>
      </c>
      <c r="V208">
        <v>279267.89344507799</v>
      </c>
      <c r="W208" s="1">
        <v>0.82335153339967104</v>
      </c>
      <c r="X208">
        <v>7.2031616571224005E-2</v>
      </c>
      <c r="Y208">
        <v>0.10461685002910499</v>
      </c>
      <c r="Z208">
        <v>0.17664846660032901</v>
      </c>
      <c r="AA208">
        <v>279.26789344507802</v>
      </c>
      <c r="AB208">
        <v>6839.3473865993401</v>
      </c>
      <c r="AC208" s="1">
        <v>705.16285162183999</v>
      </c>
      <c r="AD208">
        <v>203197.96444010001</v>
      </c>
      <c r="AE208" s="1" t="e">
        <v>#N/A</v>
      </c>
      <c r="AF208">
        <v>43496.524564489198</v>
      </c>
      <c r="AG208" s="1">
        <v>68219.929455107602</v>
      </c>
      <c r="AH208" s="1">
        <v>37.687813155274497</v>
      </c>
      <c r="AI208">
        <v>21.967647365115202</v>
      </c>
      <c r="AJ208">
        <v>24.024135463294598</v>
      </c>
      <c r="AK208">
        <v>1.35876520440228</v>
      </c>
      <c r="AL208">
        <v>0.73605087336939001</v>
      </c>
      <c r="AM208">
        <v>1.0822065256039399</v>
      </c>
      <c r="AN208">
        <v>410.98437253481802</v>
      </c>
      <c r="AO208" s="1">
        <v>1.04463138332116</v>
      </c>
      <c r="AP208">
        <v>2215.3944733060898</v>
      </c>
      <c r="AQ208" s="1">
        <v>3107.49184603101</v>
      </c>
      <c r="AR208" s="1">
        <v>9007.4900768873304</v>
      </c>
      <c r="AS208" s="1">
        <v>953.25777052178501</v>
      </c>
      <c r="AT208">
        <v>563.02692431996002</v>
      </c>
      <c r="AU208">
        <v>15846.6610910662</v>
      </c>
      <c r="AV208" s="1">
        <v>8860.4679385663894</v>
      </c>
      <c r="AW208" s="1">
        <v>0.50054817958509601</v>
      </c>
      <c r="AX208">
        <v>6370.7200330425303</v>
      </c>
      <c r="AY208" s="1">
        <v>0.34389568571043899</v>
      </c>
      <c r="AZ208">
        <v>1400.0199209999</v>
      </c>
      <c r="BA208">
        <v>7.7264769490188207E-2</v>
      </c>
      <c r="BB208">
        <v>1393.5090522942101</v>
      </c>
      <c r="BC208" s="1">
        <v>7.8291365194671295E-2</v>
      </c>
      <c r="BD208">
        <v>18024.716944903001</v>
      </c>
      <c r="BE208" s="1">
        <v>0.53276684841931998</v>
      </c>
      <c r="BF208">
        <v>0.234401839215098</v>
      </c>
      <c r="BG208">
        <v>0.173156902015629</v>
      </c>
      <c r="BH208">
        <v>4.2581311300389002E-2</v>
      </c>
      <c r="BI208">
        <v>1.7093099049563E-2</v>
      </c>
    </row>
    <row r="209" spans="1:61" x14ac:dyDescent="0.25">
      <c r="A209" t="s">
        <v>1619</v>
      </c>
      <c r="B209" t="s">
        <v>995</v>
      </c>
      <c r="C209">
        <v>127.05</v>
      </c>
      <c r="D209">
        <v>9.1857880646441892</v>
      </c>
      <c r="E209">
        <v>910.35544404999996</v>
      </c>
      <c r="F209" t="e">
        <v>#N/A</v>
      </c>
      <c r="G209">
        <v>2.0689665169806901E-2</v>
      </c>
      <c r="H209" t="e">
        <v>#N/A</v>
      </c>
      <c r="I209">
        <v>4.4121263478356799E-2</v>
      </c>
      <c r="J209">
        <v>0.90991330605870802</v>
      </c>
      <c r="K209">
        <v>3.9423856932206097E-2</v>
      </c>
      <c r="L209">
        <v>0.77322811110864598</v>
      </c>
      <c r="M209">
        <v>2.0600938862196699E-2</v>
      </c>
      <c r="N209">
        <v>0.178051883508099</v>
      </c>
      <c r="O209">
        <v>62020.337962680802</v>
      </c>
      <c r="P209" s="1">
        <v>0.20657325765496201</v>
      </c>
      <c r="Q209">
        <v>0.15779918950305999</v>
      </c>
      <c r="R209">
        <v>0.63562755284197803</v>
      </c>
      <c r="S209">
        <v>11.4740775124428</v>
      </c>
      <c r="T209">
        <v>83426.822986402301</v>
      </c>
      <c r="U209" s="1">
        <v>91.588424043544805</v>
      </c>
      <c r="V209">
        <v>279280.62073085801</v>
      </c>
      <c r="W209" s="1">
        <v>0.76546001788798201</v>
      </c>
      <c r="X209">
        <v>9.1780203677140404E-2</v>
      </c>
      <c r="Y209">
        <v>0.142759778434878</v>
      </c>
      <c r="Z209">
        <v>0.23453998211201799</v>
      </c>
      <c r="AA209">
        <v>279.280620730858</v>
      </c>
      <c r="AB209">
        <v>6865.0325439881099</v>
      </c>
      <c r="AC209" s="1">
        <v>572.50874085109001</v>
      </c>
      <c r="AD209">
        <v>185270.67215990601</v>
      </c>
      <c r="AE209" s="1" t="e">
        <v>#N/A</v>
      </c>
      <c r="AF209">
        <v>40229.306736735402</v>
      </c>
      <c r="AG209" s="1">
        <v>61506.884500263703</v>
      </c>
      <c r="AH209" s="1">
        <v>32.327854161710903</v>
      </c>
      <c r="AI209">
        <v>20.857123607005501</v>
      </c>
      <c r="AJ209">
        <v>22.9491097504614</v>
      </c>
      <c r="AK209">
        <v>1.49515323092882</v>
      </c>
      <c r="AL209">
        <v>1.1054114264780499</v>
      </c>
      <c r="AM209">
        <v>1.2834234086505101</v>
      </c>
      <c r="AN209">
        <v>1093.48279510627</v>
      </c>
      <c r="AO209" s="1">
        <v>1.26937888144783</v>
      </c>
      <c r="AP209">
        <v>2468.8247625578601</v>
      </c>
      <c r="AQ209" s="1">
        <v>3963.7163534135102</v>
      </c>
      <c r="AR209" s="1">
        <v>9916.7230409885506</v>
      </c>
      <c r="AS209" s="1">
        <v>1166.67639210786</v>
      </c>
      <c r="AT209">
        <v>620.26046879880801</v>
      </c>
      <c r="AU209">
        <v>18136.201017866599</v>
      </c>
      <c r="AV209" s="1">
        <v>10318.5613628923</v>
      </c>
      <c r="AW209" s="1">
        <v>0.53213128156905498</v>
      </c>
      <c r="AX209">
        <v>6452.2134879264204</v>
      </c>
      <c r="AY209" s="1">
        <v>0.31971864225844998</v>
      </c>
      <c r="AZ209">
        <v>1372.5494646913601</v>
      </c>
      <c r="BA209" s="1">
        <v>6.7859485296265204E-2</v>
      </c>
      <c r="BB209">
        <v>1581.0086196068401</v>
      </c>
      <c r="BC209" s="1">
        <v>8.0290590874156798E-2</v>
      </c>
      <c r="BD209">
        <v>19724.332935116901</v>
      </c>
      <c r="BE209" s="1">
        <v>0.52289283214468696</v>
      </c>
      <c r="BF209">
        <v>0.24928885474937201</v>
      </c>
      <c r="BG209">
        <v>0.15669041474019099</v>
      </c>
      <c r="BH209">
        <v>4.5720670636227E-2</v>
      </c>
      <c r="BI209">
        <v>2.54072277295238E-2</v>
      </c>
    </row>
    <row r="210" spans="1:61" x14ac:dyDescent="0.25">
      <c r="A210" t="s">
        <v>1616</v>
      </c>
      <c r="B210" t="s">
        <v>992</v>
      </c>
      <c r="C210">
        <v>92.1</v>
      </c>
      <c r="D210">
        <v>19.839938483736301</v>
      </c>
      <c r="E210">
        <v>1597.6465181999999</v>
      </c>
      <c r="F210">
        <v>6.2726026846369101E-3</v>
      </c>
      <c r="G210">
        <v>1.1715311709122E-2</v>
      </c>
      <c r="H210" t="e">
        <v>#N/A</v>
      </c>
      <c r="I210">
        <v>3.5627672053867597E-2</v>
      </c>
      <c r="J210">
        <v>0.915193995028589</v>
      </c>
      <c r="K210">
        <v>3.5446367872727397E-2</v>
      </c>
      <c r="L210">
        <v>0.41274770300779601</v>
      </c>
      <c r="M210">
        <v>1.12303579688647E-2</v>
      </c>
      <c r="N210">
        <v>0.15625380462313401</v>
      </c>
      <c r="O210">
        <v>65863.571072103499</v>
      </c>
      <c r="P210" s="1">
        <v>0.22179510461006399</v>
      </c>
      <c r="Q210">
        <v>0.16890235138050899</v>
      </c>
      <c r="R210">
        <v>0.60930254400942696</v>
      </c>
      <c r="S210">
        <v>13.9571635708917</v>
      </c>
      <c r="T210">
        <v>94129.726670770993</v>
      </c>
      <c r="U210" s="1">
        <v>125.06113261533601</v>
      </c>
      <c r="V210">
        <v>307385.60827165598</v>
      </c>
      <c r="W210" s="1">
        <v>0.82848785431893102</v>
      </c>
      <c r="X210">
        <v>7.7813122573836394E-2</v>
      </c>
      <c r="Y210">
        <v>9.3699023107232202E-2</v>
      </c>
      <c r="Z210">
        <v>0.17151214568106901</v>
      </c>
      <c r="AA210">
        <v>307.385608271656</v>
      </c>
      <c r="AB210">
        <v>7339.8114141115902</v>
      </c>
      <c r="AC210" s="1">
        <v>781.62714704059101</v>
      </c>
      <c r="AD210">
        <v>233465.523700205</v>
      </c>
      <c r="AE210" s="1" t="e">
        <v>#N/A</v>
      </c>
      <c r="AF210">
        <v>48791.728753983101</v>
      </c>
      <c r="AG210" s="1">
        <v>80224.554689616401</v>
      </c>
      <c r="AH210" s="1">
        <v>38.964856469693501</v>
      </c>
      <c r="AI210">
        <v>21.891596219447099</v>
      </c>
      <c r="AJ210">
        <v>22.588072562968499</v>
      </c>
      <c r="AK210">
        <v>1.7472247862405801</v>
      </c>
      <c r="AL210">
        <v>1.3731028448985101</v>
      </c>
      <c r="AM210">
        <v>1.4842103708954699</v>
      </c>
      <c r="AN210">
        <v>1650.2584135259599</v>
      </c>
      <c r="AO210" s="1">
        <v>1.0715853019283901</v>
      </c>
      <c r="AP210">
        <v>2088.10826800323</v>
      </c>
      <c r="AQ210" s="1">
        <v>3074.53205702483</v>
      </c>
      <c r="AR210" s="1">
        <v>8705.5860426936306</v>
      </c>
      <c r="AS210" s="1">
        <v>1060.3344887006699</v>
      </c>
      <c r="AT210">
        <v>319.69450762829001</v>
      </c>
      <c r="AU210">
        <v>15248.255364050699</v>
      </c>
      <c r="AV210" s="1">
        <v>6450.4549649565597</v>
      </c>
      <c r="AW210" s="1">
        <v>0.38677048646228701</v>
      </c>
      <c r="AX210">
        <v>8128.5777350666503</v>
      </c>
      <c r="AY210" s="1">
        <v>0.47593623660829298</v>
      </c>
      <c r="AZ210">
        <v>1436.65596798457</v>
      </c>
      <c r="BA210">
        <v>8.4303544640441402E-2</v>
      </c>
      <c r="BB210">
        <v>897.54858940843201</v>
      </c>
      <c r="BC210" s="1">
        <v>5.2989732308455002E-2</v>
      </c>
      <c r="BD210">
        <v>16913.2372574162</v>
      </c>
      <c r="BE210" s="1">
        <v>0.54942250829242201</v>
      </c>
      <c r="BF210">
        <v>0.227806481255693</v>
      </c>
      <c r="BG210">
        <v>0.156486339730635</v>
      </c>
      <c r="BH210">
        <v>4.0588120825618003E-2</v>
      </c>
      <c r="BI210">
        <v>2.5696549895632099E-2</v>
      </c>
    </row>
    <row r="211" spans="1:61" x14ac:dyDescent="0.25">
      <c r="A211" t="s">
        <v>1620</v>
      </c>
      <c r="B211" t="s">
        <v>996</v>
      </c>
      <c r="C211">
        <v>32.700000000000003</v>
      </c>
      <c r="D211">
        <v>43.197545853511002</v>
      </c>
      <c r="E211">
        <v>1071.52775075</v>
      </c>
      <c r="F211">
        <v>1.4592294384324999E-2</v>
      </c>
      <c r="G211">
        <v>2.16958937794401E-2</v>
      </c>
      <c r="H211" t="e">
        <v>#N/A</v>
      </c>
      <c r="I211">
        <v>2.9297188201669599E-2</v>
      </c>
      <c r="J211">
        <v>0.90101577022924695</v>
      </c>
      <c r="K211">
        <v>4.9641595754067402E-2</v>
      </c>
      <c r="L211">
        <v>0.72232976681683503</v>
      </c>
      <c r="M211">
        <v>1.3724141625153201E-2</v>
      </c>
      <c r="N211">
        <v>0.16994059694987099</v>
      </c>
      <c r="O211">
        <v>61187.477618905003</v>
      </c>
      <c r="P211" s="1">
        <v>0.19730261055804099</v>
      </c>
      <c r="Q211">
        <v>0.15405494035598599</v>
      </c>
      <c r="R211">
        <v>0.64864244908597302</v>
      </c>
      <c r="S211">
        <v>12.436767919068799</v>
      </c>
      <c r="T211">
        <v>85528.283270794098</v>
      </c>
      <c r="U211" s="1">
        <v>97.476439775248807</v>
      </c>
      <c r="V211">
        <v>234907.91799262201</v>
      </c>
      <c r="W211" s="1">
        <v>0.72517819933029803</v>
      </c>
      <c r="X211">
        <v>0.137417293448101</v>
      </c>
      <c r="Y211">
        <v>0.137404507221601</v>
      </c>
      <c r="Z211">
        <v>0.27482180066970202</v>
      </c>
      <c r="AA211">
        <v>234.907917992622</v>
      </c>
      <c r="AB211">
        <v>5996.0359360762905</v>
      </c>
      <c r="AC211" s="1">
        <v>622.31928527586899</v>
      </c>
      <c r="AD211">
        <v>169340.605713317</v>
      </c>
      <c r="AE211" s="1" t="e">
        <v>#N/A</v>
      </c>
      <c r="AF211">
        <v>40133.6880130258</v>
      </c>
      <c r="AG211" s="1">
        <v>64693.823387598102</v>
      </c>
      <c r="AH211" s="1">
        <v>39.517733371972398</v>
      </c>
      <c r="AI211">
        <v>22.563538979048101</v>
      </c>
      <c r="AJ211">
        <v>27.950060316365899</v>
      </c>
      <c r="AK211">
        <v>1.9944393195408801</v>
      </c>
      <c r="AL211">
        <v>1.1072585080813899</v>
      </c>
      <c r="AM211">
        <v>1.62790532630671</v>
      </c>
      <c r="AN211">
        <v>549.52470907809595</v>
      </c>
      <c r="AO211">
        <v>0.86098344390786197</v>
      </c>
      <c r="AP211">
        <v>2224.7758920209199</v>
      </c>
      <c r="AQ211" s="1">
        <v>3262.87115387618</v>
      </c>
      <c r="AR211" s="1">
        <v>9099.3146898673494</v>
      </c>
      <c r="AS211" s="1">
        <v>1004.99253775393</v>
      </c>
      <c r="AT211" s="1">
        <v>530.94292667809395</v>
      </c>
      <c r="AU211">
        <v>16122.897200196499</v>
      </c>
      <c r="AV211" s="1">
        <v>8626.7425502128299</v>
      </c>
      <c r="AW211" s="1">
        <v>0.51155191145212497</v>
      </c>
      <c r="AX211">
        <v>5511.15129907341</v>
      </c>
      <c r="AY211" s="1">
        <v>0.32271996724433799</v>
      </c>
      <c r="AZ211">
        <v>1170.74021278284</v>
      </c>
      <c r="BA211">
        <v>6.6907800096330003E-2</v>
      </c>
      <c r="BB211">
        <v>1685.1555597054901</v>
      </c>
      <c r="BC211" s="1">
        <v>9.8820321197426494E-2</v>
      </c>
      <c r="BD211">
        <v>16993.789621774598</v>
      </c>
      <c r="BE211" s="1">
        <v>0.53606999929895804</v>
      </c>
      <c r="BF211">
        <v>0.25116847933602898</v>
      </c>
      <c r="BG211">
        <v>0.15998787397369199</v>
      </c>
      <c r="BH211">
        <v>3.6137709000394598E-2</v>
      </c>
      <c r="BI211">
        <v>1.6635938390925899E-2</v>
      </c>
    </row>
    <row r="212" spans="1:61" x14ac:dyDescent="0.25">
      <c r="A212" t="s">
        <v>1669</v>
      </c>
      <c r="B212" t="s">
        <v>1050</v>
      </c>
      <c r="C212">
        <v>183.35</v>
      </c>
      <c r="D212">
        <v>7.8536983274510801</v>
      </c>
      <c r="E212">
        <v>1135.2411342</v>
      </c>
      <c r="F212" t="e">
        <v>#N/A</v>
      </c>
      <c r="G212">
        <v>1.4184494582789E-2</v>
      </c>
      <c r="H212" t="e">
        <v>#N/A</v>
      </c>
      <c r="I212">
        <v>4.1987082321001797E-2</v>
      </c>
      <c r="J212">
        <v>0.90414405774099205</v>
      </c>
      <c r="K212">
        <v>4.3991927180156397E-2</v>
      </c>
      <c r="L212">
        <v>0.61204388476935301</v>
      </c>
      <c r="M212">
        <v>1.5915873314112001E-2</v>
      </c>
      <c r="N212">
        <v>0.17815954536473499</v>
      </c>
      <c r="O212">
        <v>61195.216957391698</v>
      </c>
      <c r="P212" s="1">
        <v>0.20189424661841099</v>
      </c>
      <c r="Q212">
        <v>0.14785253450720301</v>
      </c>
      <c r="R212">
        <v>0.65025321887438603</v>
      </c>
      <c r="S212">
        <v>15.3504955734522</v>
      </c>
      <c r="T212">
        <v>79681.435438961504</v>
      </c>
      <c r="U212" s="1">
        <v>88.741443525797195</v>
      </c>
      <c r="V212">
        <v>328702.88140410098</v>
      </c>
      <c r="W212" s="1">
        <v>0.74911061290251002</v>
      </c>
      <c r="X212">
        <v>8.7829994501474606E-2</v>
      </c>
      <c r="Y212">
        <v>0.16305939259601501</v>
      </c>
      <c r="Z212">
        <v>0.25088938709748998</v>
      </c>
      <c r="AA212">
        <v>328.70288140410099</v>
      </c>
      <c r="AB212">
        <v>7714.3496532756299</v>
      </c>
      <c r="AC212" s="1">
        <v>671.31571570215601</v>
      </c>
      <c r="AD212">
        <v>220226.92687844299</v>
      </c>
      <c r="AE212" s="1" t="e">
        <v>#N/A</v>
      </c>
      <c r="AF212">
        <v>42030.747474770498</v>
      </c>
      <c r="AG212" s="1">
        <v>66251.115315174393</v>
      </c>
      <c r="AH212" s="1">
        <v>33.505694743899198</v>
      </c>
      <c r="AI212">
        <v>20.7917218933021</v>
      </c>
      <c r="AJ212">
        <v>23.886097936536299</v>
      </c>
      <c r="AK212">
        <v>1.9384723822360199</v>
      </c>
      <c r="AL212">
        <v>1.25783721278607</v>
      </c>
      <c r="AM212">
        <v>1.6534182815966501</v>
      </c>
      <c r="AN212">
        <v>919.50062903208698</v>
      </c>
      <c r="AO212" s="1">
        <v>1.2035458114019799</v>
      </c>
      <c r="AP212">
        <v>2405.9318542265</v>
      </c>
      <c r="AQ212" s="1">
        <v>3866.3882833078601</v>
      </c>
      <c r="AR212" s="1">
        <v>9347.42125247068</v>
      </c>
      <c r="AS212" s="1">
        <v>1075.1191942671201</v>
      </c>
      <c r="AT212">
        <v>622.87719207629095</v>
      </c>
      <c r="AU212">
        <v>17317.737776348498</v>
      </c>
      <c r="AV212" s="1">
        <v>8570.3333942212503</v>
      </c>
      <c r="AW212" s="1">
        <v>0.463757884673341</v>
      </c>
      <c r="AX212">
        <v>7303.3185399330496</v>
      </c>
      <c r="AY212" s="1">
        <v>0.38043405033286198</v>
      </c>
      <c r="AZ212">
        <v>1443.4826329826001</v>
      </c>
      <c r="BA212">
        <v>7.6291248466314104E-2</v>
      </c>
      <c r="BB212">
        <v>1477.86260396342</v>
      </c>
      <c r="BC212" s="1">
        <v>7.9516816521837203E-2</v>
      </c>
      <c r="BD212">
        <v>18794.997171100302</v>
      </c>
      <c r="BE212" s="1">
        <v>0.54425516763479598</v>
      </c>
      <c r="BF212">
        <v>0.25205315949336798</v>
      </c>
      <c r="BG212">
        <v>0.1384819374913</v>
      </c>
      <c r="BH212">
        <v>4.5926494120237402E-2</v>
      </c>
      <c r="BI212">
        <v>1.9283241260299101E-2</v>
      </c>
    </row>
    <row r="213" spans="1:61" x14ac:dyDescent="0.25">
      <c r="A213" t="s">
        <v>1674</v>
      </c>
      <c r="B213" t="s">
        <v>1055</v>
      </c>
      <c r="C213">
        <v>25.15</v>
      </c>
      <c r="D213">
        <v>205.47065683957001</v>
      </c>
      <c r="E213">
        <v>4851.7401464000004</v>
      </c>
      <c r="F213">
        <v>7.5496477829347194E-2</v>
      </c>
      <c r="G213">
        <v>6.9164936568669996E-2</v>
      </c>
      <c r="H213">
        <v>2.8351165479339599E-3</v>
      </c>
      <c r="I213">
        <v>5.8351797211363701E-2</v>
      </c>
      <c r="J213">
        <v>0.73440342989485796</v>
      </c>
      <c r="K213">
        <v>6.1235059324167798E-2</v>
      </c>
      <c r="L213">
        <v>0.22216746572584001</v>
      </c>
      <c r="M213">
        <v>4.2798313702522198E-2</v>
      </c>
      <c r="N213">
        <v>0.13384088593678201</v>
      </c>
      <c r="O213">
        <v>78940.177704765301</v>
      </c>
      <c r="P213" s="1">
        <v>0.16536253689674599</v>
      </c>
      <c r="Q213">
        <v>0.16415176179983801</v>
      </c>
      <c r="R213">
        <v>0.670485701303416</v>
      </c>
      <c r="S213">
        <v>35.462663823562401</v>
      </c>
      <c r="T213">
        <v>114769.921151719</v>
      </c>
      <c r="U213" s="1">
        <v>164.08518750439899</v>
      </c>
      <c r="V213">
        <v>387980.06626482803</v>
      </c>
      <c r="W213" s="1">
        <v>0.80413948537858704</v>
      </c>
      <c r="X213">
        <v>0.166069154167896</v>
      </c>
      <c r="Y213">
        <v>2.9791360453516599E-2</v>
      </c>
      <c r="Z213">
        <v>0.19586051462141299</v>
      </c>
      <c r="AA213">
        <v>387.980066264828</v>
      </c>
      <c r="AB213">
        <v>13416.3984335185</v>
      </c>
      <c r="AC213" s="1">
        <v>1164.7144218333599</v>
      </c>
      <c r="AD213">
        <v>303025.46873321099</v>
      </c>
      <c r="AE213" s="1" t="e">
        <v>#N/A</v>
      </c>
      <c r="AF213">
        <v>63465.195708244297</v>
      </c>
      <c r="AG213" s="1">
        <v>127468.941099252</v>
      </c>
      <c r="AH213" s="1">
        <v>73.821920415600502</v>
      </c>
      <c r="AI213">
        <v>32.123130872348398</v>
      </c>
      <c r="AJ213">
        <v>42.9902554243398</v>
      </c>
      <c r="AK213">
        <v>1.8947337960713</v>
      </c>
      <c r="AL213">
        <v>1.09586355089621</v>
      </c>
      <c r="AM213">
        <v>1.4023814037569799</v>
      </c>
      <c r="AN213">
        <v>0</v>
      </c>
      <c r="AO213" s="1">
        <v>0.67476115642972601</v>
      </c>
      <c r="AP213">
        <v>1952.81604694558</v>
      </c>
      <c r="AQ213" s="1">
        <v>2892.31207413537</v>
      </c>
      <c r="AR213" s="1">
        <v>10059.9998999773</v>
      </c>
      <c r="AS213" s="1">
        <v>1317.59265337888</v>
      </c>
      <c r="AT213">
        <v>586.23029184908603</v>
      </c>
      <c r="AU213">
        <v>16808.9509662862</v>
      </c>
      <c r="AV213" s="1">
        <v>3189.8495935019</v>
      </c>
      <c r="AW213" s="1">
        <v>0.19161236797341499</v>
      </c>
      <c r="AX213">
        <v>11555.5304606551</v>
      </c>
      <c r="AY213" s="1">
        <v>0.67689784735004799</v>
      </c>
      <c r="AZ213">
        <v>1588.404402078</v>
      </c>
      <c r="BA213">
        <v>9.3859370022436606E-2</v>
      </c>
      <c r="BB213">
        <v>630.09078963238801</v>
      </c>
      <c r="BC213" s="1">
        <v>3.7630414670899802E-2</v>
      </c>
      <c r="BD213">
        <v>16963.875245867399</v>
      </c>
      <c r="BE213" s="1">
        <v>0.59859296117563099</v>
      </c>
      <c r="BF213">
        <v>0.23329269802470901</v>
      </c>
      <c r="BG213">
        <v>0.11761792325617899</v>
      </c>
      <c r="BH213">
        <v>3.3866458236726203E-2</v>
      </c>
      <c r="BI213">
        <v>1.6629959306754299E-2</v>
      </c>
    </row>
    <row r="214" spans="1:61" x14ac:dyDescent="0.25">
      <c r="A214" t="s">
        <v>1695</v>
      </c>
      <c r="B214" t="s">
        <v>1078</v>
      </c>
      <c r="C214">
        <v>23.4</v>
      </c>
      <c r="D214">
        <v>71.123242659751398</v>
      </c>
      <c r="E214">
        <v>1074.28024295</v>
      </c>
      <c r="F214">
        <v>1.3332417161811201E-2</v>
      </c>
      <c r="G214">
        <v>2.1581167198106599E-2</v>
      </c>
      <c r="H214" t="e">
        <v>#N/A</v>
      </c>
      <c r="I214">
        <v>3.02348164769193E-2</v>
      </c>
      <c r="J214">
        <v>0.90431203686371997</v>
      </c>
      <c r="K214">
        <v>4.5055508258139802E-2</v>
      </c>
      <c r="L214">
        <v>0.55867704753973002</v>
      </c>
      <c r="M214">
        <v>1.6103047750857E-2</v>
      </c>
      <c r="N214">
        <v>0.146225764776375</v>
      </c>
      <c r="O214">
        <v>62892.352421921903</v>
      </c>
      <c r="P214" s="1">
        <v>0.19123581987333199</v>
      </c>
      <c r="Q214">
        <v>0.16958608502356301</v>
      </c>
      <c r="R214">
        <v>0.63917809510310497</v>
      </c>
      <c r="S214">
        <v>11.6943580782507</v>
      </c>
      <c r="T214">
        <v>86516.296223419602</v>
      </c>
      <c r="U214" s="1">
        <v>115.264495411677</v>
      </c>
      <c r="V214">
        <v>258576.88468438899</v>
      </c>
      <c r="W214" s="1">
        <v>0.78337204381843895</v>
      </c>
      <c r="X214">
        <v>0.120047041796025</v>
      </c>
      <c r="Y214">
        <v>9.6580914385535899E-2</v>
      </c>
      <c r="Z214">
        <v>0.216627956181561</v>
      </c>
      <c r="AA214">
        <v>258.57688468438897</v>
      </c>
      <c r="AB214">
        <v>7082.7011852196301</v>
      </c>
      <c r="AC214" s="1">
        <v>745.05906419918495</v>
      </c>
      <c r="AD214">
        <v>184691.70989200499</v>
      </c>
      <c r="AE214" s="1" t="e">
        <v>#N/A</v>
      </c>
      <c r="AF214">
        <v>43209.629049866402</v>
      </c>
      <c r="AG214" s="1">
        <v>69089.300224513194</v>
      </c>
      <c r="AH214" s="1">
        <v>44.257128218504199</v>
      </c>
      <c r="AI214">
        <v>24.607855976895099</v>
      </c>
      <c r="AJ214">
        <v>29.325021021656699</v>
      </c>
      <c r="AK214">
        <v>1.3464769268704899</v>
      </c>
      <c r="AL214">
        <v>0.79141523770796396</v>
      </c>
      <c r="AM214">
        <v>1.06959068560155</v>
      </c>
      <c r="AN214">
        <v>662.57182348007598</v>
      </c>
      <c r="AO214" s="1">
        <v>0.93198933481121504</v>
      </c>
      <c r="AP214">
        <v>2262.68421387429</v>
      </c>
      <c r="AQ214" s="1">
        <v>3225.87111439719</v>
      </c>
      <c r="AR214" s="1">
        <v>8867.1068471314702</v>
      </c>
      <c r="AS214" s="1">
        <v>864.898156321437</v>
      </c>
      <c r="AT214">
        <v>427.59698413385001</v>
      </c>
      <c r="AU214">
        <v>15648.1573158582</v>
      </c>
      <c r="AV214" s="1">
        <v>7695.61285593714</v>
      </c>
      <c r="AW214" s="1">
        <v>0.46068210107251001</v>
      </c>
      <c r="AX214">
        <v>6872.5550849680303</v>
      </c>
      <c r="AY214" s="1">
        <v>0.39412403862823803</v>
      </c>
      <c r="AZ214">
        <v>1354.96677855643</v>
      </c>
      <c r="BA214">
        <v>7.7192396301402094E-2</v>
      </c>
      <c r="BB214">
        <v>1152.3870289208701</v>
      </c>
      <c r="BC214" s="1">
        <v>6.8001464002040601E-2</v>
      </c>
      <c r="BD214">
        <v>17075.5217483825</v>
      </c>
      <c r="BE214" s="1">
        <v>0.54534978755048302</v>
      </c>
      <c r="BF214">
        <v>0.238837854864757</v>
      </c>
      <c r="BG214">
        <v>0.15679898654876101</v>
      </c>
      <c r="BH214">
        <v>3.8887257038215099E-2</v>
      </c>
      <c r="BI214">
        <v>2.0126113997784498E-2</v>
      </c>
    </row>
    <row r="215" spans="1:61" x14ac:dyDescent="0.25">
      <c r="A215" t="s">
        <v>1706</v>
      </c>
      <c r="B215" t="s">
        <v>1089</v>
      </c>
      <c r="C215">
        <v>33.799999999999997</v>
      </c>
      <c r="D215">
        <v>70.111758640974202</v>
      </c>
      <c r="E215">
        <v>1918.0692111000001</v>
      </c>
      <c r="F215">
        <v>1.4526497027795E-2</v>
      </c>
      <c r="G215">
        <v>4.8613747426977799E-2</v>
      </c>
      <c r="H215" t="e">
        <v>#N/A</v>
      </c>
      <c r="I215">
        <v>0.105078002896475</v>
      </c>
      <c r="J215">
        <v>0.76959673800605799</v>
      </c>
      <c r="K215">
        <v>6.6003998893246901E-2</v>
      </c>
      <c r="L215">
        <v>0.58566836261437205</v>
      </c>
      <c r="M215">
        <v>4.0988997210054397E-2</v>
      </c>
      <c r="N215">
        <v>0.15714333170342301</v>
      </c>
      <c r="O215">
        <v>68848.012465184598</v>
      </c>
      <c r="P215" s="1">
        <v>0.18330633610362401</v>
      </c>
      <c r="Q215">
        <v>0.14307747032416299</v>
      </c>
      <c r="R215">
        <v>0.67361619357221303</v>
      </c>
      <c r="S215">
        <v>17.1675410041417</v>
      </c>
      <c r="T215">
        <v>94980.956761399604</v>
      </c>
      <c r="U215" s="1">
        <v>123.750827755906</v>
      </c>
      <c r="V215">
        <v>313418.68391456001</v>
      </c>
      <c r="W215" s="1">
        <v>0.721075647908207</v>
      </c>
      <c r="X215">
        <v>0.22102443644550901</v>
      </c>
      <c r="Y215">
        <v>5.7899915646284203E-2</v>
      </c>
      <c r="Z215">
        <v>0.278924352091793</v>
      </c>
      <c r="AA215">
        <v>313.41868391456001</v>
      </c>
      <c r="AB215">
        <v>9519.9108271635796</v>
      </c>
      <c r="AC215" s="1">
        <v>851.59089778791099</v>
      </c>
      <c r="AD215">
        <v>232237.775508311</v>
      </c>
      <c r="AE215" s="1" t="e">
        <v>#N/A</v>
      </c>
      <c r="AF215">
        <v>44828.558275910298</v>
      </c>
      <c r="AG215" s="1">
        <v>76079.461690276599</v>
      </c>
      <c r="AH215" s="1">
        <v>52.882895167841198</v>
      </c>
      <c r="AI215">
        <v>27.5026431316725</v>
      </c>
      <c r="AJ215">
        <v>34.583079856336802</v>
      </c>
      <c r="AK215">
        <v>1.5444631109615099</v>
      </c>
      <c r="AL215">
        <v>0.86244613198608999</v>
      </c>
      <c r="AM215">
        <v>1.2437752071017201</v>
      </c>
      <c r="AN215">
        <v>233.94872974508399</v>
      </c>
      <c r="AO215" s="1">
        <v>0.98695853134833</v>
      </c>
      <c r="AP215">
        <v>2104.1243721259998</v>
      </c>
      <c r="AQ215" s="1">
        <v>2903.60873594651</v>
      </c>
      <c r="AR215" s="1">
        <v>9131.1788722971596</v>
      </c>
      <c r="AS215" s="1">
        <v>1035.9226134809201</v>
      </c>
      <c r="AT215">
        <v>492.75349034875097</v>
      </c>
      <c r="AU215">
        <v>15667.5880841993</v>
      </c>
      <c r="AV215" s="1">
        <v>5467.1369872110299</v>
      </c>
      <c r="AW215" s="1">
        <v>0.33879762240393502</v>
      </c>
      <c r="AX215">
        <v>8597.0852511294197</v>
      </c>
      <c r="AY215" s="1">
        <v>0.51522642741083202</v>
      </c>
      <c r="AZ215">
        <v>1109.27924695872</v>
      </c>
      <c r="BA215">
        <v>6.6456241684634598E-2</v>
      </c>
      <c r="BB215">
        <v>1309.76996269912</v>
      </c>
      <c r="BC215" s="1">
        <v>7.9519708503219697E-2</v>
      </c>
      <c r="BD215">
        <v>16483.271447998301</v>
      </c>
      <c r="BE215" s="1">
        <v>0.55730578900646</v>
      </c>
      <c r="BF215">
        <v>0.23259418968040499</v>
      </c>
      <c r="BG215">
        <v>0.157292187913674</v>
      </c>
      <c r="BH215">
        <v>3.5671264461864798E-2</v>
      </c>
      <c r="BI215">
        <v>1.7136568937595902E-2</v>
      </c>
    </row>
    <row r="216" spans="1:61" x14ac:dyDescent="0.25">
      <c r="A216" t="s">
        <v>1761</v>
      </c>
      <c r="B216" t="s">
        <v>1148</v>
      </c>
      <c r="C216">
        <v>39.200000000000003</v>
      </c>
      <c r="D216">
        <v>69.106741557924394</v>
      </c>
      <c r="E216">
        <v>2419.5692969000002</v>
      </c>
      <c r="F216">
        <v>1.6332236074939301E-2</v>
      </c>
      <c r="G216">
        <v>2.2207920690584401E-2</v>
      </c>
      <c r="H216" t="e">
        <v>#N/A</v>
      </c>
      <c r="I216">
        <v>4.0803005020151398E-2</v>
      </c>
      <c r="J216">
        <v>0.88157398679472199</v>
      </c>
      <c r="K216">
        <v>4.0941694231995597E-2</v>
      </c>
      <c r="L216">
        <v>0.37689571902506602</v>
      </c>
      <c r="M216">
        <v>2.3522429737399202E-2</v>
      </c>
      <c r="N216">
        <v>0.14562802228812199</v>
      </c>
      <c r="O216">
        <v>67625.778232217999</v>
      </c>
      <c r="P216" s="1">
        <v>0.16559901134261101</v>
      </c>
      <c r="Q216">
        <v>0.149455955977603</v>
      </c>
      <c r="R216">
        <v>0.68494503267978601</v>
      </c>
      <c r="S216">
        <v>20.305958857792199</v>
      </c>
      <c r="T216">
        <v>100861.130815089</v>
      </c>
      <c r="U216" s="1">
        <v>144.45127482193399</v>
      </c>
      <c r="V216">
        <v>295323.338709704</v>
      </c>
      <c r="W216" s="1">
        <v>0.802747108345367</v>
      </c>
      <c r="X216">
        <v>0.13392870417434299</v>
      </c>
      <c r="Y216">
        <v>6.3324187480290298E-2</v>
      </c>
      <c r="Z216">
        <v>0.197252891654633</v>
      </c>
      <c r="AA216">
        <v>295.32333870970399</v>
      </c>
      <c r="AB216">
        <v>8232.5778499177504</v>
      </c>
      <c r="AC216" s="1">
        <v>851.92661360886495</v>
      </c>
      <c r="AD216">
        <v>210553.71788801599</v>
      </c>
      <c r="AE216" s="1" t="e">
        <v>#N/A</v>
      </c>
      <c r="AF216">
        <v>50209.586942055503</v>
      </c>
      <c r="AG216" s="1">
        <v>91259.1968317258</v>
      </c>
      <c r="AH216" s="1">
        <v>51.009555188992998</v>
      </c>
      <c r="AI216">
        <v>25.647288387515999</v>
      </c>
      <c r="AJ216">
        <v>29.265063811209199</v>
      </c>
      <c r="AK216">
        <v>1.92714688743329</v>
      </c>
      <c r="AL216">
        <v>1.31349232728983</v>
      </c>
      <c r="AM216">
        <v>1.6020306752914999</v>
      </c>
      <c r="AN216">
        <v>446.38552691332097</v>
      </c>
      <c r="AO216" s="1">
        <v>0.79621704524710901</v>
      </c>
      <c r="AP216">
        <v>1794.31162048649</v>
      </c>
      <c r="AQ216" s="1">
        <v>2711.9907195496198</v>
      </c>
      <c r="AR216" s="1">
        <v>8627.3948992677906</v>
      </c>
      <c r="AS216" s="1">
        <v>996.74580847505104</v>
      </c>
      <c r="AT216">
        <v>447.32979393759098</v>
      </c>
      <c r="AU216">
        <v>14577.7728417165</v>
      </c>
      <c r="AV216" s="1">
        <v>5555.73358331499</v>
      </c>
      <c r="AW216" s="1">
        <v>0.36301509243368701</v>
      </c>
      <c r="AX216">
        <v>7740.3671823968798</v>
      </c>
      <c r="AY216" s="1">
        <v>0.49951164218960897</v>
      </c>
      <c r="AZ216">
        <v>1290.10101664028</v>
      </c>
      <c r="BA216">
        <v>8.3882677249647403E-2</v>
      </c>
      <c r="BB216">
        <v>819.47525677099895</v>
      </c>
      <c r="BC216" s="1">
        <v>5.3590588133888797E-2</v>
      </c>
      <c r="BD216">
        <v>15405.6770391231</v>
      </c>
      <c r="BE216" s="1">
        <v>0.56342295144096199</v>
      </c>
      <c r="BF216">
        <v>0.22863372659013501</v>
      </c>
      <c r="BG216">
        <v>0.15512155434639199</v>
      </c>
      <c r="BH216">
        <v>3.9246814769085099E-2</v>
      </c>
      <c r="BI216">
        <v>1.3574952853425901E-2</v>
      </c>
    </row>
    <row r="217" spans="1:61" x14ac:dyDescent="0.25">
      <c r="A217" t="s">
        <v>1779</v>
      </c>
      <c r="B217" t="s">
        <v>1167</v>
      </c>
      <c r="C217">
        <v>90.5</v>
      </c>
      <c r="D217">
        <v>18.746203452675601</v>
      </c>
      <c r="E217">
        <v>1556.8391773000001</v>
      </c>
      <c r="F217">
        <v>2.19607374986323E-2</v>
      </c>
      <c r="G217">
        <v>1.5494389903031701E-2</v>
      </c>
      <c r="H217" t="e">
        <v>#N/A</v>
      </c>
      <c r="I217">
        <v>5.2992621759055301E-2</v>
      </c>
      <c r="J217">
        <v>0.87153824305273597</v>
      </c>
      <c r="K217">
        <v>5.0009161042924299E-2</v>
      </c>
      <c r="L217">
        <v>0.60325987299142703</v>
      </c>
      <c r="M217">
        <v>1.81676489540828E-2</v>
      </c>
      <c r="N217">
        <v>0.166550017218772</v>
      </c>
      <c r="O217">
        <v>62272.314344550097</v>
      </c>
      <c r="P217" s="1">
        <v>0.21116237450286299</v>
      </c>
      <c r="Q217">
        <v>0.14689714616013</v>
      </c>
      <c r="R217">
        <v>0.64194047933700704</v>
      </c>
      <c r="S217">
        <v>14.8605337714708</v>
      </c>
      <c r="T217">
        <v>90258.9025991464</v>
      </c>
      <c r="U217" s="1">
        <v>125.16231542151699</v>
      </c>
      <c r="V217">
        <v>300657.85039002902</v>
      </c>
      <c r="W217" s="1">
        <v>0.78631568388602302</v>
      </c>
      <c r="X217">
        <v>0.147361986048125</v>
      </c>
      <c r="Y217">
        <v>6.6322330065851406E-2</v>
      </c>
      <c r="Z217">
        <v>0.21368431611397701</v>
      </c>
      <c r="AA217">
        <v>300.65785039002998</v>
      </c>
      <c r="AB217">
        <v>7518.5665100618398</v>
      </c>
      <c r="AC217" s="1">
        <v>782.90964170997802</v>
      </c>
      <c r="AD217">
        <v>215745.95994964801</v>
      </c>
      <c r="AE217" s="1" t="e">
        <v>#N/A</v>
      </c>
      <c r="AF217">
        <v>42982.130584484403</v>
      </c>
      <c r="AG217" s="1">
        <v>70570.0829058198</v>
      </c>
      <c r="AH217" s="1">
        <v>40.4203967945828</v>
      </c>
      <c r="AI217">
        <v>23.056852741810001</v>
      </c>
      <c r="AJ217">
        <v>26.244715278071499</v>
      </c>
      <c r="AK217">
        <v>1.39933493078149</v>
      </c>
      <c r="AL217">
        <v>0.85092937377715905</v>
      </c>
      <c r="AM217">
        <v>1.1862075556709599</v>
      </c>
      <c r="AN217">
        <v>1574.8681217363401</v>
      </c>
      <c r="AO217" s="1">
        <v>1.2461877434836</v>
      </c>
      <c r="AP217">
        <v>1964.9709312335201</v>
      </c>
      <c r="AQ217" s="1">
        <v>3229.4892274741101</v>
      </c>
      <c r="AR217" s="1">
        <v>8739.6151904379494</v>
      </c>
      <c r="AS217" s="1">
        <v>1137.40276505052</v>
      </c>
      <c r="AT217">
        <v>521.17009986038499</v>
      </c>
      <c r="AU217">
        <v>15592.6482140565</v>
      </c>
      <c r="AV217" s="1">
        <v>6603.2122032389098</v>
      </c>
      <c r="AW217" s="1">
        <v>0.37924336151320298</v>
      </c>
      <c r="AX217">
        <v>8107.2282876113304</v>
      </c>
      <c r="AY217" s="1">
        <v>0.46136426167373401</v>
      </c>
      <c r="AZ217">
        <v>1303.6021757367801</v>
      </c>
      <c r="BA217">
        <v>7.4779920674869202E-2</v>
      </c>
      <c r="BB217">
        <v>1474.54534641294</v>
      </c>
      <c r="BC217" s="1">
        <v>8.4612456134496403E-2</v>
      </c>
      <c r="BD217">
        <v>17488.588013000001</v>
      </c>
      <c r="BE217" s="1">
        <v>0.54802464574031096</v>
      </c>
      <c r="BF217">
        <v>0.23247561945744499</v>
      </c>
      <c r="BG217">
        <v>0.16252707496106999</v>
      </c>
      <c r="BH217">
        <v>3.5854759114241998E-2</v>
      </c>
      <c r="BI217">
        <v>2.1117900726931399E-2</v>
      </c>
    </row>
    <row r="218" spans="1:61" x14ac:dyDescent="0.25">
      <c r="A218" t="s">
        <v>1789</v>
      </c>
      <c r="B218" t="s">
        <v>1177</v>
      </c>
      <c r="C218">
        <v>69.099999999999994</v>
      </c>
      <c r="D218">
        <v>15.8566314884996</v>
      </c>
      <c r="E218">
        <v>1002.5946649</v>
      </c>
      <c r="F218">
        <v>2.2285387187903499E-2</v>
      </c>
      <c r="G218">
        <v>1.04414451338965E-2</v>
      </c>
      <c r="H218" t="e">
        <v>#N/A</v>
      </c>
      <c r="I218">
        <v>1.9090953262191301E-2</v>
      </c>
      <c r="J218">
        <v>0.95430796613901203</v>
      </c>
      <c r="K218">
        <v>2.5017291524786701E-2</v>
      </c>
      <c r="L218">
        <v>0.28902083964202202</v>
      </c>
      <c r="M218">
        <v>1.68662612184203E-2</v>
      </c>
      <c r="N218">
        <v>0.11572443335103801</v>
      </c>
      <c r="O218">
        <v>67532.241401358595</v>
      </c>
      <c r="P218" s="1">
        <v>0.154201905121505</v>
      </c>
      <c r="Q218">
        <v>0.141705743526225</v>
      </c>
      <c r="R218">
        <v>0.70409235135227</v>
      </c>
      <c r="S218">
        <v>8.6785594986567691</v>
      </c>
      <c r="T218">
        <v>91644.2157044536</v>
      </c>
      <c r="U218" s="1">
        <v>131.84084662677401</v>
      </c>
      <c r="V218">
        <v>256751.47625653399</v>
      </c>
      <c r="W218" s="1">
        <v>0.869799729861092</v>
      </c>
      <c r="X218">
        <v>6.5276421631219494E-2</v>
      </c>
      <c r="Y218">
        <v>6.4923848507688106E-2</v>
      </c>
      <c r="Z218">
        <v>0.130200270138908</v>
      </c>
      <c r="AA218">
        <v>256.75147625653398</v>
      </c>
      <c r="AB218">
        <v>5766.2098177797698</v>
      </c>
      <c r="AC218" s="1">
        <v>663.84502561300201</v>
      </c>
      <c r="AD218">
        <v>193118.642541432</v>
      </c>
      <c r="AE218" s="1" t="e">
        <v>#N/A</v>
      </c>
      <c r="AF218">
        <v>50223.853912970902</v>
      </c>
      <c r="AG218" s="1">
        <v>92052.846267593894</v>
      </c>
      <c r="AH218" s="1">
        <v>34.417548086094698</v>
      </c>
      <c r="AI218">
        <v>21.504229827</v>
      </c>
      <c r="AJ218">
        <v>23.427581328386701</v>
      </c>
      <c r="AK218">
        <v>1.36883669505351</v>
      </c>
      <c r="AL218">
        <v>0.91892197334554704</v>
      </c>
      <c r="AM218">
        <v>1.1901970421992001</v>
      </c>
      <c r="AN218">
        <v>2315.02494054415</v>
      </c>
      <c r="AO218">
        <v>1.1370480682729001</v>
      </c>
      <c r="AP218">
        <v>1914.4261456761701</v>
      </c>
      <c r="AQ218" s="1">
        <v>2711.6633822015901</v>
      </c>
      <c r="AR218" s="1">
        <v>8457.6907282323991</v>
      </c>
      <c r="AS218" s="1">
        <v>787.21842099441301</v>
      </c>
      <c r="AT218">
        <v>571.91186236482804</v>
      </c>
      <c r="AU218">
        <v>14442.9105394694</v>
      </c>
      <c r="AV218" s="1">
        <v>7475.3092267203001</v>
      </c>
      <c r="AW218" s="1">
        <v>0.44014455926399498</v>
      </c>
      <c r="AX218">
        <v>7307.2177682580796</v>
      </c>
      <c r="AY218" s="1">
        <v>0.42562399250606597</v>
      </c>
      <c r="AZ218">
        <v>1539.22483318275</v>
      </c>
      <c r="BA218">
        <v>8.9958947205956596E-2</v>
      </c>
      <c r="BB218">
        <v>753.92969661092604</v>
      </c>
      <c r="BC218" s="1">
        <v>4.4272501015374E-2</v>
      </c>
      <c r="BD218">
        <v>17075.681524772099</v>
      </c>
      <c r="BE218" s="1">
        <v>0.55036279871320803</v>
      </c>
      <c r="BF218">
        <v>0.23817337335627201</v>
      </c>
      <c r="BG218">
        <v>0.14327791593073999</v>
      </c>
      <c r="BH218">
        <v>3.7409394775242501E-2</v>
      </c>
      <c r="BI218">
        <v>3.0776517224537499E-2</v>
      </c>
    </row>
    <row r="219" spans="1:61" x14ac:dyDescent="0.25">
      <c r="A219" t="s">
        <v>1799</v>
      </c>
      <c r="B219" t="s">
        <v>1189</v>
      </c>
      <c r="C219">
        <v>68.95</v>
      </c>
      <c r="D219">
        <v>34.835130777015998</v>
      </c>
      <c r="E219">
        <v>1943.84688815</v>
      </c>
      <c r="F219">
        <v>1.5767541603260101E-2</v>
      </c>
      <c r="G219">
        <v>3.1954458427282E-2</v>
      </c>
      <c r="H219">
        <v>5.0826209268234196E-3</v>
      </c>
      <c r="I219">
        <v>9.5982221789059602E-2</v>
      </c>
      <c r="J219">
        <v>0.79643335671735804</v>
      </c>
      <c r="K219">
        <v>6.4495942592341704E-2</v>
      </c>
      <c r="L219">
        <v>0.60627367919471797</v>
      </c>
      <c r="M219">
        <v>3.00238885274152E-2</v>
      </c>
      <c r="N219">
        <v>0.159203654706607</v>
      </c>
      <c r="O219">
        <v>65564.047741547794</v>
      </c>
      <c r="P219" s="1">
        <v>0.187730330808588</v>
      </c>
      <c r="Q219">
        <v>0.16029349443405499</v>
      </c>
      <c r="R219">
        <v>0.65197617475735703</v>
      </c>
      <c r="S219">
        <v>17.421372158866902</v>
      </c>
      <c r="T219">
        <v>92114.814439586102</v>
      </c>
      <c r="U219" s="1">
        <v>124.688825823877</v>
      </c>
      <c r="V219">
        <v>289271.86185695598</v>
      </c>
      <c r="W219" s="1">
        <v>0.756053267968118</v>
      </c>
      <c r="X219">
        <v>0.17674774613236699</v>
      </c>
      <c r="Y219">
        <v>6.7198985899515395E-2</v>
      </c>
      <c r="Z219">
        <v>0.243946732031882</v>
      </c>
      <c r="AA219">
        <v>289.27186185695598</v>
      </c>
      <c r="AB219">
        <v>8434.2410659737398</v>
      </c>
      <c r="AC219" s="1">
        <v>782.46219096379298</v>
      </c>
      <c r="AD219">
        <v>205333.61722746701</v>
      </c>
      <c r="AE219" s="1" t="e">
        <v>#N/A</v>
      </c>
      <c r="AF219">
        <v>43202.026038077798</v>
      </c>
      <c r="AG219" s="1">
        <v>70625.898825935205</v>
      </c>
      <c r="AH219" s="1">
        <v>45.245338453377997</v>
      </c>
      <c r="AI219">
        <v>25.660203804622</v>
      </c>
      <c r="AJ219">
        <v>31.5305065928112</v>
      </c>
      <c r="AK219">
        <v>1.6359279541095799</v>
      </c>
      <c r="AL219">
        <v>1.0639505264083899</v>
      </c>
      <c r="AM219">
        <v>1.45523292702522</v>
      </c>
      <c r="AN219">
        <v>552.94423524424099</v>
      </c>
      <c r="AO219" s="1">
        <v>1.06092115611225</v>
      </c>
      <c r="AP219">
        <v>1932.8245853127501</v>
      </c>
      <c r="AQ219" s="1">
        <v>2847.7864600582802</v>
      </c>
      <c r="AR219" s="1">
        <v>8860.7725677882099</v>
      </c>
      <c r="AS219" s="1">
        <v>1104.0717384086399</v>
      </c>
      <c r="AT219">
        <v>520.65394536460099</v>
      </c>
      <c r="AU219">
        <v>15266.1092969325</v>
      </c>
      <c r="AV219" s="1">
        <v>6402.7906497900904</v>
      </c>
      <c r="AW219" s="1">
        <v>0.40526152627641199</v>
      </c>
      <c r="AX219">
        <v>7329.3232489464399</v>
      </c>
      <c r="AY219" s="1">
        <v>0.453554842712518</v>
      </c>
      <c r="AZ219">
        <v>1069.97162426616</v>
      </c>
      <c r="BA219">
        <v>6.67654194722863E-2</v>
      </c>
      <c r="BB219">
        <v>1202.8287387984201</v>
      </c>
      <c r="BC219" s="1">
        <v>7.4418211525357394E-2</v>
      </c>
      <c r="BD219">
        <v>16004.914261801099</v>
      </c>
      <c r="BE219" s="1">
        <v>0.57320931828755495</v>
      </c>
      <c r="BF219">
        <v>0.23160925790331499</v>
      </c>
      <c r="BG219">
        <v>0.144298964468591</v>
      </c>
      <c r="BH219">
        <v>3.5445426009913399E-2</v>
      </c>
      <c r="BI219">
        <v>1.54370333306266E-2</v>
      </c>
    </row>
    <row r="220" spans="1:61" x14ac:dyDescent="0.25">
      <c r="A220" t="s">
        <v>1805</v>
      </c>
      <c r="B220" t="s">
        <v>1195</v>
      </c>
      <c r="C220">
        <v>72.75</v>
      </c>
      <c r="D220">
        <v>21.406806220643301</v>
      </c>
      <c r="E220">
        <v>1268.3927590999999</v>
      </c>
      <c r="F220">
        <v>1.6185619198092902E-2</v>
      </c>
      <c r="G220">
        <v>1.6352247728535701E-2</v>
      </c>
      <c r="H220" t="e">
        <v>#N/A</v>
      </c>
      <c r="I220">
        <v>4.9237660523388398E-2</v>
      </c>
      <c r="J220">
        <v>0.885835129806401</v>
      </c>
      <c r="K220">
        <v>4.5105107872724599E-2</v>
      </c>
      <c r="L220">
        <v>0.53005968848145801</v>
      </c>
      <c r="M220">
        <v>1.65605052103098E-2</v>
      </c>
      <c r="N220">
        <v>0.154044563053814</v>
      </c>
      <c r="O220">
        <v>63612.581914437702</v>
      </c>
      <c r="P220" s="1">
        <v>0.17526730479710201</v>
      </c>
      <c r="Q220">
        <v>0.13999507865983299</v>
      </c>
      <c r="R220">
        <v>0.68473761654306498</v>
      </c>
      <c r="S220">
        <v>12.482232507024101</v>
      </c>
      <c r="T220">
        <v>87348.9523988578</v>
      </c>
      <c r="U220" s="1">
        <v>117.55283040394499</v>
      </c>
      <c r="V220">
        <v>298743.60345518601</v>
      </c>
      <c r="W220" s="1">
        <v>0.77451057641021304</v>
      </c>
      <c r="X220">
        <v>0.136786060871877</v>
      </c>
      <c r="Y220">
        <v>8.8703362717910003E-2</v>
      </c>
      <c r="Z220">
        <v>0.22548942358978699</v>
      </c>
      <c r="AA220">
        <v>298.74360345518602</v>
      </c>
      <c r="AB220">
        <v>7762.48195155752</v>
      </c>
      <c r="AC220" s="1">
        <v>819.26013771738496</v>
      </c>
      <c r="AD220">
        <v>221320.95347188599</v>
      </c>
      <c r="AE220" s="1" t="e">
        <v>#N/A</v>
      </c>
      <c r="AF220">
        <v>43866.367565507899</v>
      </c>
      <c r="AG220" s="1">
        <v>73492.537045865902</v>
      </c>
      <c r="AH220" s="1">
        <v>39.983782404806298</v>
      </c>
      <c r="AI220">
        <v>24.0238113222685</v>
      </c>
      <c r="AJ220">
        <v>26.9295147831692</v>
      </c>
      <c r="AK220">
        <v>1.95897188341179</v>
      </c>
      <c r="AL220">
        <v>1.2580090202965899</v>
      </c>
      <c r="AM220">
        <v>1.6676972049449901</v>
      </c>
      <c r="AN220">
        <v>1285.5172877657899</v>
      </c>
      <c r="AO220" s="1">
        <v>1.1224033263448501</v>
      </c>
      <c r="AP220">
        <v>2000.7930428432201</v>
      </c>
      <c r="AQ220" s="1">
        <v>3056.6671200102101</v>
      </c>
      <c r="AR220" s="1">
        <v>8600.3720667250891</v>
      </c>
      <c r="AS220" s="1">
        <v>1038.7905221367801</v>
      </c>
      <c r="AT220">
        <v>500.97136430428202</v>
      </c>
      <c r="AU220">
        <v>15197.5941160196</v>
      </c>
      <c r="AV220" s="1">
        <v>6295.6714250464802</v>
      </c>
      <c r="AW220" s="1">
        <v>0.37764195930151201</v>
      </c>
      <c r="AX220">
        <v>7944.5962637992998</v>
      </c>
      <c r="AY220" s="1">
        <v>0.46436907866676203</v>
      </c>
      <c r="AZ220">
        <v>1444.57550927387</v>
      </c>
      <c r="BA220" s="1">
        <v>8.4065837724946302E-2</v>
      </c>
      <c r="BB220">
        <v>1238.6271107825501</v>
      </c>
      <c r="BC220" s="1">
        <v>7.3923124296219805E-2</v>
      </c>
      <c r="BD220">
        <v>16923.4703089022</v>
      </c>
      <c r="BE220" s="1">
        <v>0.54956188077039403</v>
      </c>
      <c r="BF220">
        <v>0.22745975044753</v>
      </c>
      <c r="BG220">
        <v>0.164536658813348</v>
      </c>
      <c r="BH220">
        <v>3.7212903011036601E-2</v>
      </c>
      <c r="BI220">
        <v>2.12288069576917E-2</v>
      </c>
    </row>
    <row r="221" spans="1:61" x14ac:dyDescent="0.25">
      <c r="A221" t="s">
        <v>1828</v>
      </c>
      <c r="B221" t="s">
        <v>1219</v>
      </c>
      <c r="C221">
        <v>70.95</v>
      </c>
      <c r="D221">
        <v>14.935365064871901</v>
      </c>
      <c r="E221">
        <v>716.76518120000003</v>
      </c>
      <c r="F221" t="e">
        <v>#N/A</v>
      </c>
      <c r="G221">
        <v>7.5413736914402105E-2</v>
      </c>
      <c r="H221" t="e">
        <v>#N/A</v>
      </c>
      <c r="I221">
        <v>5.1829221092911798E-2</v>
      </c>
      <c r="J221">
        <v>0.85280046115394204</v>
      </c>
      <c r="K221">
        <v>6.0652231266054402E-2</v>
      </c>
      <c r="L221">
        <v>0.893280661143382</v>
      </c>
      <c r="M221">
        <v>3.6463012964904201E-2</v>
      </c>
      <c r="N221">
        <v>0.184685610805913</v>
      </c>
      <c r="O221">
        <v>60856.088809977999</v>
      </c>
      <c r="P221" s="1">
        <v>0.197704068988999</v>
      </c>
      <c r="Q221">
        <v>0.17831648185478</v>
      </c>
      <c r="R221">
        <v>0.62397944915622205</v>
      </c>
      <c r="S221">
        <v>9.1180403519076503</v>
      </c>
      <c r="T221">
        <v>80962.5599051264</v>
      </c>
      <c r="U221" s="1">
        <v>93.251518430653107</v>
      </c>
      <c r="V221">
        <v>234428.34404802701</v>
      </c>
      <c r="W221" s="1">
        <v>0.70892138672057203</v>
      </c>
      <c r="X221">
        <v>0.122944095594686</v>
      </c>
      <c r="Y221">
        <v>0.168134517684742</v>
      </c>
      <c r="Z221">
        <v>0.29107861327942802</v>
      </c>
      <c r="AA221">
        <v>234.42834404802699</v>
      </c>
      <c r="AB221">
        <v>6012.24935729342</v>
      </c>
      <c r="AC221" s="1">
        <v>522.92265909525997</v>
      </c>
      <c r="AD221">
        <v>175182.80663580701</v>
      </c>
      <c r="AE221" s="1" t="e">
        <v>#N/A</v>
      </c>
      <c r="AF221">
        <v>38600.889046018397</v>
      </c>
      <c r="AG221" s="1">
        <v>58779.3475244117</v>
      </c>
      <c r="AH221" s="1">
        <v>32.545489202916897</v>
      </c>
      <c r="AI221">
        <v>21.412300095217098</v>
      </c>
      <c r="AJ221">
        <v>24.425798656319699</v>
      </c>
      <c r="AK221">
        <v>1.9084084571392099</v>
      </c>
      <c r="AL221">
        <v>1.42723885377197</v>
      </c>
      <c r="AM221">
        <v>1.6802457598016201</v>
      </c>
      <c r="AN221">
        <v>632.66730568691901</v>
      </c>
      <c r="AO221" s="1">
        <v>1.0982255086413599</v>
      </c>
      <c r="AP221">
        <v>2639.1558869154501</v>
      </c>
      <c r="AQ221" s="1">
        <v>4202.06573365844</v>
      </c>
      <c r="AR221" s="1">
        <v>10600.6334491294</v>
      </c>
      <c r="AS221" s="1">
        <v>1126.60315565005</v>
      </c>
      <c r="AT221">
        <v>501.99261967163199</v>
      </c>
      <c r="AU221">
        <v>19070.450845024901</v>
      </c>
      <c r="AV221" s="1">
        <v>11507.6114529979</v>
      </c>
      <c r="AW221" s="1">
        <v>0.55550622541077299</v>
      </c>
      <c r="AX221">
        <v>5634.77466420785</v>
      </c>
      <c r="AY221" s="1">
        <v>0.26542121921900602</v>
      </c>
      <c r="AZ221">
        <v>1699.47700944998</v>
      </c>
      <c r="BA221">
        <v>7.6730188430273502E-2</v>
      </c>
      <c r="BB221">
        <v>2196.9182690124098</v>
      </c>
      <c r="BC221" s="1">
        <v>0.102342366937779</v>
      </c>
      <c r="BD221">
        <v>21038.781395668098</v>
      </c>
      <c r="BE221" s="1">
        <v>0.51139626573638297</v>
      </c>
      <c r="BF221">
        <v>0.23835968418688899</v>
      </c>
      <c r="BG221">
        <v>0.17648364837883601</v>
      </c>
      <c r="BH221">
        <v>4.1262128022684801E-2</v>
      </c>
      <c r="BI221">
        <v>3.2498273675208099E-2</v>
      </c>
    </row>
    <row r="222" spans="1:61" x14ac:dyDescent="0.25">
      <c r="A222" t="s">
        <v>1838</v>
      </c>
      <c r="B222" t="s">
        <v>1229</v>
      </c>
      <c r="C222">
        <v>60.6</v>
      </c>
      <c r="D222">
        <v>20.077190207754398</v>
      </c>
      <c r="E222">
        <v>1149.0176131999999</v>
      </c>
      <c r="F222">
        <v>2.11819621350086E-2</v>
      </c>
      <c r="G222">
        <v>2.32827006823174E-2</v>
      </c>
      <c r="H222" t="e">
        <v>#N/A</v>
      </c>
      <c r="I222">
        <v>7.93323713376409E-2</v>
      </c>
      <c r="J222">
        <v>0.854935243897465</v>
      </c>
      <c r="K222">
        <v>3.6140958109483597E-2</v>
      </c>
      <c r="L222">
        <v>0.32545188780727902</v>
      </c>
      <c r="M222">
        <v>2.95416433415026E-2</v>
      </c>
      <c r="N222">
        <v>0.127118055752374</v>
      </c>
      <c r="O222">
        <v>67809.423533505498</v>
      </c>
      <c r="P222" s="1">
        <v>0.18037186543352099</v>
      </c>
      <c r="Q222">
        <v>0.12531772381835299</v>
      </c>
      <c r="R222">
        <v>0.69431041074812605</v>
      </c>
      <c r="S222">
        <v>11.3219171987385</v>
      </c>
      <c r="T222">
        <v>95252.770667977602</v>
      </c>
      <c r="U222" s="1">
        <v>126.803562503576</v>
      </c>
      <c r="V222">
        <v>345950.04091622197</v>
      </c>
      <c r="W222" s="1">
        <v>0.77639935570102403</v>
      </c>
      <c r="X222">
        <v>0.119582167080621</v>
      </c>
      <c r="Y222">
        <v>0.104018477218356</v>
      </c>
      <c r="Z222">
        <v>0.223600644298976</v>
      </c>
      <c r="AA222">
        <v>345.95004091622201</v>
      </c>
      <c r="AB222">
        <v>8714.3206813985908</v>
      </c>
      <c r="AC222" s="1">
        <v>855.17529776017898</v>
      </c>
      <c r="AD222">
        <v>251661.74785255999</v>
      </c>
      <c r="AE222" s="1" t="e">
        <v>#N/A</v>
      </c>
      <c r="AF222">
        <v>50817.7795223582</v>
      </c>
      <c r="AG222" s="1">
        <v>95447.600717414694</v>
      </c>
      <c r="AH222" s="1">
        <v>38.731374116223598</v>
      </c>
      <c r="AI222">
        <v>23.438397735279601</v>
      </c>
      <c r="AJ222">
        <v>25.130781224175902</v>
      </c>
      <c r="AK222">
        <v>1.7835405248028999</v>
      </c>
      <c r="AL222">
        <v>1.04303349997157</v>
      </c>
      <c r="AM222">
        <v>1.32898434058962</v>
      </c>
      <c r="AN222">
        <v>1929.81887224912</v>
      </c>
      <c r="AO222" s="1">
        <v>1.08576841639014</v>
      </c>
      <c r="AP222">
        <v>2077.6440835850499</v>
      </c>
      <c r="AQ222" s="1">
        <v>3010.6717558191699</v>
      </c>
      <c r="AR222" s="1">
        <v>8704.0377428567699</v>
      </c>
      <c r="AS222" s="1">
        <v>934.84199907824404</v>
      </c>
      <c r="AT222">
        <v>519.12389083297296</v>
      </c>
      <c r="AU222">
        <v>15246.319472172199</v>
      </c>
      <c r="AV222" s="1">
        <v>5567.1999513144301</v>
      </c>
      <c r="AW222" s="1">
        <v>0.318461005144065</v>
      </c>
      <c r="AX222">
        <v>9835.7973877431796</v>
      </c>
      <c r="AY222" s="1">
        <v>0.53972733531642703</v>
      </c>
      <c r="AZ222">
        <v>1797.2579511264901</v>
      </c>
      <c r="BA222">
        <v>9.9603441430631004E-2</v>
      </c>
      <c r="BB222">
        <v>771.09412241845905</v>
      </c>
      <c r="BC222" s="1">
        <v>4.2208218100907198E-2</v>
      </c>
      <c r="BD222">
        <v>17971.349412602602</v>
      </c>
      <c r="BE222" s="1">
        <v>0.55315300384626798</v>
      </c>
      <c r="BF222">
        <v>0.22811949938968701</v>
      </c>
      <c r="BG222">
        <v>0.15887088972908101</v>
      </c>
      <c r="BH222">
        <v>3.8916881006055601E-2</v>
      </c>
      <c r="BI222">
        <v>2.09397260289086E-2</v>
      </c>
    </row>
    <row r="223" spans="1:61" x14ac:dyDescent="0.25">
      <c r="A223" t="s">
        <v>1271</v>
      </c>
      <c r="B223" t="s">
        <v>631</v>
      </c>
      <c r="C223">
        <v>103.8</v>
      </c>
      <c r="D223">
        <v>11.279295341630201</v>
      </c>
      <c r="E223">
        <v>971.31128905000003</v>
      </c>
      <c r="F223">
        <v>2.2348078369749599E-2</v>
      </c>
      <c r="G223">
        <v>2.25309675244823E-2</v>
      </c>
      <c r="H223" t="e">
        <v>#N/A</v>
      </c>
      <c r="I223">
        <v>3.2160175326885899E-2</v>
      </c>
      <c r="J223">
        <v>0.923397729878914</v>
      </c>
      <c r="K223">
        <v>3.6626825597733503E-2</v>
      </c>
      <c r="L223">
        <v>0.47377420127608999</v>
      </c>
      <c r="M223">
        <v>2.41720641168633E-2</v>
      </c>
      <c r="N223">
        <v>0.153833133596053</v>
      </c>
      <c r="O223">
        <v>61694.597637361199</v>
      </c>
      <c r="P223" s="1">
        <v>0.20685031752442801</v>
      </c>
      <c r="Q223">
        <v>0.18656434222489901</v>
      </c>
      <c r="R223">
        <v>0.60658534025067301</v>
      </c>
      <c r="S223">
        <v>10.8491421290781</v>
      </c>
      <c r="T223">
        <v>83422.2249352246</v>
      </c>
      <c r="U223" s="1">
        <v>101.72502858447901</v>
      </c>
      <c r="V223">
        <v>281733.98135591199</v>
      </c>
      <c r="W223" s="1">
        <v>0.85732571432627103</v>
      </c>
      <c r="X223">
        <v>6.4478726624202606E-2</v>
      </c>
      <c r="Y223">
        <v>7.8195559049526797E-2</v>
      </c>
      <c r="Z223">
        <v>0.142674285673729</v>
      </c>
      <c r="AA223">
        <v>281.73398135591202</v>
      </c>
      <c r="AB223">
        <v>6472.2220578210399</v>
      </c>
      <c r="AC223" s="1">
        <v>707.849768401701</v>
      </c>
      <c r="AD223" s="1">
        <v>201394.60699897201</v>
      </c>
      <c r="AE223" s="1" t="e">
        <v>#N/A</v>
      </c>
      <c r="AF223">
        <v>45808.760385932801</v>
      </c>
      <c r="AG223" s="1">
        <v>72990.279165084794</v>
      </c>
      <c r="AH223" s="1">
        <v>33.8189194397332</v>
      </c>
      <c r="AI223">
        <v>21.411193870285899</v>
      </c>
      <c r="AJ223">
        <v>23.968805575395901</v>
      </c>
      <c r="AK223">
        <v>1.6307579837517601</v>
      </c>
      <c r="AL223">
        <v>0.79122605107347699</v>
      </c>
      <c r="AM223">
        <v>1.2319544550857999</v>
      </c>
      <c r="AN223">
        <v>1318.06796845959</v>
      </c>
      <c r="AO223" s="1">
        <v>1.14776355792341</v>
      </c>
      <c r="AP223">
        <v>2254.53942334163</v>
      </c>
      <c r="AQ223" s="1">
        <v>3304.1757958346898</v>
      </c>
      <c r="AR223" s="1">
        <v>9021.2420773675804</v>
      </c>
      <c r="AS223" s="1">
        <v>929.38415076274396</v>
      </c>
      <c r="AT223">
        <v>451.75376004243299</v>
      </c>
      <c r="AU223">
        <v>15961.095207349101</v>
      </c>
      <c r="AV223" s="1">
        <v>8481.3540233929998</v>
      </c>
      <c r="AW223" s="1">
        <v>0.46790742457184897</v>
      </c>
      <c r="AX223">
        <v>7024.7455254455699</v>
      </c>
      <c r="AY223" s="1">
        <v>0.37512328004402601</v>
      </c>
      <c r="AZ223">
        <v>1623.18710494579</v>
      </c>
      <c r="BA223">
        <v>8.8649239092192897E-2</v>
      </c>
      <c r="BB223">
        <v>1251.35170755589</v>
      </c>
      <c r="BC223" s="1">
        <v>6.8320056286991296E-2</v>
      </c>
      <c r="BD223">
        <v>18380.638361340301</v>
      </c>
      <c r="BE223" s="1">
        <v>0.53672841648518399</v>
      </c>
      <c r="BF223">
        <v>0.22738503934992399</v>
      </c>
      <c r="BG223">
        <v>0.17108363051141201</v>
      </c>
      <c r="BH223">
        <v>4.8891220565490799E-2</v>
      </c>
      <c r="BI223">
        <v>1.5911693087988999E-2</v>
      </c>
    </row>
    <row r="224" spans="1:61" x14ac:dyDescent="0.25">
      <c r="A224" t="s">
        <v>1291</v>
      </c>
      <c r="B224" t="s">
        <v>654</v>
      </c>
      <c r="C224">
        <v>72.45</v>
      </c>
      <c r="D224">
        <v>29.283241453444301</v>
      </c>
      <c r="E224">
        <v>1837.98255275</v>
      </c>
      <c r="F224">
        <v>9.8419048398097793E-3</v>
      </c>
      <c r="G224">
        <v>2.4295579735829499E-2</v>
      </c>
      <c r="H224">
        <v>5.0826209268234196E-3</v>
      </c>
      <c r="I224">
        <v>5.68666541002033E-2</v>
      </c>
      <c r="J224">
        <v>0.85464909388374</v>
      </c>
      <c r="K224">
        <v>5.8392022338058298E-2</v>
      </c>
      <c r="L224">
        <v>0.63617429924667002</v>
      </c>
      <c r="M224">
        <v>1.2931952168278299E-2</v>
      </c>
      <c r="N224">
        <v>0.157326833770283</v>
      </c>
      <c r="O224">
        <v>64752.981786870703</v>
      </c>
      <c r="P224" s="1">
        <v>0.19111778914559099</v>
      </c>
      <c r="Q224">
        <v>0.155215905881466</v>
      </c>
      <c r="R224">
        <v>0.65366630497294298</v>
      </c>
      <c r="S224">
        <v>14.176313426567701</v>
      </c>
      <c r="T224">
        <v>93434.065763778504</v>
      </c>
      <c r="U224" s="1">
        <v>139.602669040286</v>
      </c>
      <c r="V224">
        <v>266644.91875438503</v>
      </c>
      <c r="W224" s="1">
        <v>0.77992442400611905</v>
      </c>
      <c r="X224">
        <v>0.15026493830999599</v>
      </c>
      <c r="Y224">
        <v>6.9810637683884902E-2</v>
      </c>
      <c r="Z224">
        <v>0.220075575993881</v>
      </c>
      <c r="AA224">
        <v>266.64491875438398</v>
      </c>
      <c r="AB224">
        <v>7563.3366754220897</v>
      </c>
      <c r="AC224" s="1">
        <v>726.56350246739305</v>
      </c>
      <c r="AD224">
        <v>195332.845204557</v>
      </c>
      <c r="AE224" s="1" t="e">
        <v>#N/A</v>
      </c>
      <c r="AF224">
        <v>44320.102957221599</v>
      </c>
      <c r="AG224" s="1">
        <v>72253.478722209693</v>
      </c>
      <c r="AH224" s="1">
        <v>42.957676725577599</v>
      </c>
      <c r="AI224">
        <v>23.931532121180499</v>
      </c>
      <c r="AJ224">
        <v>29.562561794174499</v>
      </c>
      <c r="AK224">
        <v>2.0262489748821699</v>
      </c>
      <c r="AL224">
        <v>1.5460703388716199</v>
      </c>
      <c r="AM224">
        <v>1.8618477196646701</v>
      </c>
      <c r="AN224">
        <v>1092.60719096345</v>
      </c>
      <c r="AO224" s="1">
        <v>1.05390727616656</v>
      </c>
      <c r="AP224">
        <v>1800.99093353594</v>
      </c>
      <c r="AQ224" s="1">
        <v>3214.3256252136898</v>
      </c>
      <c r="AR224" s="1">
        <v>8352.0457601906401</v>
      </c>
      <c r="AS224" s="1">
        <v>1041.0597035521801</v>
      </c>
      <c r="AT224">
        <v>550.72269673371602</v>
      </c>
      <c r="AU224">
        <v>14959.1447192262</v>
      </c>
      <c r="AV224" s="1">
        <v>6591.8712479953601</v>
      </c>
      <c r="AW224" s="1">
        <v>0.41275040046008399</v>
      </c>
      <c r="AX224">
        <v>7129.6198099629701</v>
      </c>
      <c r="AY224" s="1">
        <v>0.44312753090956702</v>
      </c>
      <c r="AZ224">
        <v>1181.03334475714</v>
      </c>
      <c r="BA224">
        <v>7.4121594514214406E-2</v>
      </c>
      <c r="BB224">
        <v>1120.46550793599</v>
      </c>
      <c r="BC224" s="1">
        <v>7.0000474107231203E-2</v>
      </c>
      <c r="BD224">
        <v>16022.9899106515</v>
      </c>
      <c r="BE224" s="1">
        <v>0.55233752091597499</v>
      </c>
      <c r="BF224">
        <v>0.23156225599147601</v>
      </c>
      <c r="BG224">
        <v>0.15895008629101301</v>
      </c>
      <c r="BH224">
        <v>3.9599135060935597E-2</v>
      </c>
      <c r="BI224">
        <v>1.7551001740601601E-2</v>
      </c>
    </row>
    <row r="225" spans="1:61" x14ac:dyDescent="0.25">
      <c r="A225" t="s">
        <v>1417</v>
      </c>
      <c r="B225" t="s">
        <v>787</v>
      </c>
      <c r="C225">
        <v>56.85</v>
      </c>
      <c r="D225">
        <v>48.795416159878499</v>
      </c>
      <c r="E225">
        <v>2132.1156415</v>
      </c>
      <c r="F225">
        <v>9.2871132864693097E-3</v>
      </c>
      <c r="G225">
        <v>4.5772948206469599E-2</v>
      </c>
      <c r="H225" t="e">
        <v>#N/A</v>
      </c>
      <c r="I225">
        <v>0.13297836651867201</v>
      </c>
      <c r="J225">
        <v>0.733477989853909</v>
      </c>
      <c r="K225">
        <v>7.9048431157159205E-2</v>
      </c>
      <c r="L225">
        <v>0.77668213905477301</v>
      </c>
      <c r="M225">
        <v>4.1280967427921998E-2</v>
      </c>
      <c r="N225">
        <v>0.17183842333958901</v>
      </c>
      <c r="O225">
        <v>67641.659651962895</v>
      </c>
      <c r="P225" s="1">
        <v>0.21555122403617999</v>
      </c>
      <c r="Q225">
        <v>0.14689471964492601</v>
      </c>
      <c r="R225">
        <v>0.63755405631889395</v>
      </c>
      <c r="S225">
        <v>19.912340674003499</v>
      </c>
      <c r="T225">
        <v>95644.027761209407</v>
      </c>
      <c r="U225" s="1">
        <v>121.48901509303801</v>
      </c>
      <c r="V225">
        <v>255362.04833475</v>
      </c>
      <c r="W225" s="1">
        <v>0.72898593571316495</v>
      </c>
      <c r="X225">
        <v>0.198020989590101</v>
      </c>
      <c r="Y225">
        <v>7.2993074696733898E-2</v>
      </c>
      <c r="Z225">
        <v>0.271014064286835</v>
      </c>
      <c r="AA225">
        <v>255.36204833475</v>
      </c>
      <c r="AB225">
        <v>6701.7999736390002</v>
      </c>
      <c r="AC225" s="1">
        <v>669.60268416566601</v>
      </c>
      <c r="AD225">
        <v>185315.37308763599</v>
      </c>
      <c r="AE225" s="1" t="e">
        <v>#N/A</v>
      </c>
      <c r="AF225">
        <v>41679.6477135077</v>
      </c>
      <c r="AG225" s="1">
        <v>66344.920927192099</v>
      </c>
      <c r="AH225" s="1">
        <v>43.771183274119203</v>
      </c>
      <c r="AI225">
        <v>24.374949376514198</v>
      </c>
      <c r="AJ225">
        <v>28.7222281088847</v>
      </c>
      <c r="AK225">
        <v>1.94819056557843</v>
      </c>
      <c r="AL225">
        <v>1.09626338701034</v>
      </c>
      <c r="AM225">
        <v>1.6291247651749601</v>
      </c>
      <c r="AN225">
        <v>998.47053488256995</v>
      </c>
      <c r="AO225" s="1">
        <v>1.0583095028396099</v>
      </c>
      <c r="AP225">
        <v>2071.1454808301501</v>
      </c>
      <c r="AQ225" s="1">
        <v>2847.5421688331498</v>
      </c>
      <c r="AR225" s="1">
        <v>9208.5888491897695</v>
      </c>
      <c r="AS225" s="1">
        <v>1054.7964841709099</v>
      </c>
      <c r="AT225">
        <v>483.49375542067702</v>
      </c>
      <c r="AU225">
        <v>15665.566738444701</v>
      </c>
      <c r="AV225" s="1">
        <v>7416.7888815240103</v>
      </c>
      <c r="AW225" s="1">
        <v>0.44748439405588702</v>
      </c>
      <c r="AX225">
        <v>6842.4795821314701</v>
      </c>
      <c r="AY225" s="1">
        <v>0.40428936535814702</v>
      </c>
      <c r="AZ225">
        <v>1025.7169529341199</v>
      </c>
      <c r="BA225">
        <v>6.15325170926583E-2</v>
      </c>
      <c r="BB225">
        <v>1474.31008785067</v>
      </c>
      <c r="BC225" s="1">
        <v>8.6693723491882299E-2</v>
      </c>
      <c r="BD225">
        <v>16759.295504440299</v>
      </c>
      <c r="BE225" s="1">
        <v>0.55164335918739305</v>
      </c>
      <c r="BF225">
        <v>0.22932051646123899</v>
      </c>
      <c r="BG225">
        <v>0.166920036251507</v>
      </c>
      <c r="BH225">
        <v>3.6495223190344699E-2</v>
      </c>
      <c r="BI225">
        <v>1.56208649095159E-2</v>
      </c>
    </row>
    <row r="226" spans="1:61" x14ac:dyDescent="0.25">
      <c r="A226" t="s">
        <v>1671</v>
      </c>
      <c r="B226" t="s">
        <v>1052</v>
      </c>
      <c r="C226">
        <v>49.35</v>
      </c>
      <c r="D226">
        <v>28.191947042083701</v>
      </c>
      <c r="E226">
        <v>1006.04718565</v>
      </c>
      <c r="F226">
        <v>6.5244006488579904E-3</v>
      </c>
      <c r="G226">
        <v>7.9009684168591401E-2</v>
      </c>
      <c r="H226" t="e">
        <v>#N/A</v>
      </c>
      <c r="I226">
        <v>8.2930886813955496E-2</v>
      </c>
      <c r="J226">
        <v>0.75297184685108398</v>
      </c>
      <c r="K226">
        <v>9.0474950525962397E-2</v>
      </c>
      <c r="L226">
        <v>0.81230783454751099</v>
      </c>
      <c r="M226">
        <v>3.8858074965760901E-2</v>
      </c>
      <c r="N226">
        <v>0.175089739788275</v>
      </c>
      <c r="O226">
        <v>62314.655370464701</v>
      </c>
      <c r="P226" s="1">
        <v>0.198430528626973</v>
      </c>
      <c r="Q226">
        <v>0.16616750878570599</v>
      </c>
      <c r="R226">
        <v>0.63540196258732096</v>
      </c>
      <c r="S226">
        <v>11.514724949621</v>
      </c>
      <c r="T226">
        <v>90071.931724757305</v>
      </c>
      <c r="U226" s="1">
        <v>112.742413248033</v>
      </c>
      <c r="V226">
        <v>279673.86173662602</v>
      </c>
      <c r="W226" s="1">
        <v>0.67862242597322497</v>
      </c>
      <c r="X226">
        <v>0.17892893391002801</v>
      </c>
      <c r="Y226">
        <v>0.14244864011674699</v>
      </c>
      <c r="Z226">
        <v>0.32137757402677503</v>
      </c>
      <c r="AA226">
        <v>279.67386173662601</v>
      </c>
      <c r="AB226">
        <v>8346.1912321487907</v>
      </c>
      <c r="AC226" s="1">
        <v>636.32675696656099</v>
      </c>
      <c r="AD226">
        <v>180768.878967811</v>
      </c>
      <c r="AE226" s="1" t="e">
        <v>#N/A</v>
      </c>
      <c r="AF226">
        <v>39733.928269992102</v>
      </c>
      <c r="AG226" s="1">
        <v>64161.950010927103</v>
      </c>
      <c r="AH226" s="1">
        <v>40.688237979862002</v>
      </c>
      <c r="AI226">
        <v>22.167787227688802</v>
      </c>
      <c r="AJ226">
        <v>27.554396582659901</v>
      </c>
      <c r="AK226">
        <v>1.63903290156528</v>
      </c>
      <c r="AL226">
        <v>0.875679517310885</v>
      </c>
      <c r="AM226">
        <v>1.2513590994045301</v>
      </c>
      <c r="AN226">
        <v>296.54899964482598</v>
      </c>
      <c r="AO226">
        <v>0.97306736590466503</v>
      </c>
      <c r="AP226">
        <v>2328.86859525007</v>
      </c>
      <c r="AQ226" s="1">
        <v>3377.4588667077801</v>
      </c>
      <c r="AR226" s="1">
        <v>9743.4692162741303</v>
      </c>
      <c r="AS226" s="1">
        <v>1060.1777672196199</v>
      </c>
      <c r="AT226">
        <v>506.20242098383102</v>
      </c>
      <c r="AU226">
        <v>17016.176866435399</v>
      </c>
      <c r="AV226" s="1">
        <v>8765.6808443788395</v>
      </c>
      <c r="AW226" s="1">
        <v>0.47306231209266603</v>
      </c>
      <c r="AX226">
        <v>6530.8189703175203</v>
      </c>
      <c r="AY226" s="1">
        <v>0.35054843447384798</v>
      </c>
      <c r="AZ226">
        <v>1456.07369394532</v>
      </c>
      <c r="BA226">
        <v>7.5039944384429805E-2</v>
      </c>
      <c r="BB226">
        <v>1925.0134907164099</v>
      </c>
      <c r="BC226" s="1">
        <v>0.10134930905744501</v>
      </c>
      <c r="BD226">
        <v>18677.5869993581</v>
      </c>
      <c r="BE226" s="1">
        <v>0.532407508644542</v>
      </c>
      <c r="BF226">
        <v>0.22608901272903301</v>
      </c>
      <c r="BG226">
        <v>0.173975787322668</v>
      </c>
      <c r="BH226">
        <v>3.7879600085325899E-2</v>
      </c>
      <c r="BI226">
        <v>2.96480912184315E-2</v>
      </c>
    </row>
    <row r="227" spans="1:61" x14ac:dyDescent="0.25">
      <c r="A227" t="s">
        <v>1716</v>
      </c>
      <c r="B227" t="s">
        <v>1099</v>
      </c>
      <c r="C227">
        <v>39.049999999999997</v>
      </c>
      <c r="D227">
        <v>73.782563081045097</v>
      </c>
      <c r="E227">
        <v>2563.73894965</v>
      </c>
      <c r="F227">
        <v>4.0404040752886797E-2</v>
      </c>
      <c r="G227">
        <v>4.8602127538461701E-2</v>
      </c>
      <c r="H227" t="e">
        <v>#N/A</v>
      </c>
      <c r="I227">
        <v>8.1371868311064105E-2</v>
      </c>
      <c r="J227">
        <v>0.77661597090643297</v>
      </c>
      <c r="K227">
        <v>5.70632669590386E-2</v>
      </c>
      <c r="L227">
        <v>0.44778439063029402</v>
      </c>
      <c r="M227">
        <v>4.6646323716417602E-2</v>
      </c>
      <c r="N227">
        <v>0.15403759702176401</v>
      </c>
      <c r="O227">
        <v>69458.860408338602</v>
      </c>
      <c r="P227" s="1">
        <v>0.19821153465688701</v>
      </c>
      <c r="Q227">
        <v>0.161341557928149</v>
      </c>
      <c r="R227">
        <v>0.64044690741496302</v>
      </c>
      <c r="S227">
        <v>24.7685568982521</v>
      </c>
      <c r="T227">
        <v>96442.717756487997</v>
      </c>
      <c r="U227" s="1">
        <v>125.429595006215</v>
      </c>
      <c r="V227">
        <v>298416.62184616999</v>
      </c>
      <c r="W227" s="1">
        <v>0.756566326593061</v>
      </c>
      <c r="X227">
        <v>0.18175950614879799</v>
      </c>
      <c r="Y227">
        <v>6.16741672581409E-2</v>
      </c>
      <c r="Z227">
        <v>0.243433673406939</v>
      </c>
      <c r="AA227">
        <v>298.41662184617002</v>
      </c>
      <c r="AB227">
        <v>8441.8666740444296</v>
      </c>
      <c r="AC227" s="1">
        <v>805.75180218017601</v>
      </c>
      <c r="AD227">
        <v>213185.89447730099</v>
      </c>
      <c r="AE227" s="1" t="e">
        <v>#N/A</v>
      </c>
      <c r="AF227">
        <v>49548.125017444298</v>
      </c>
      <c r="AG227" s="1">
        <v>84032.907452389802</v>
      </c>
      <c r="AH227" s="1">
        <v>51.509503505399302</v>
      </c>
      <c r="AI227">
        <v>25.4505126112902</v>
      </c>
      <c r="AJ227">
        <v>32.4835287207761</v>
      </c>
      <c r="AK227">
        <v>2.2019685196120302</v>
      </c>
      <c r="AL227">
        <v>1.4063774178662201</v>
      </c>
      <c r="AM227">
        <v>1.72713098190692</v>
      </c>
      <c r="AN227">
        <v>573.17869773777602</v>
      </c>
      <c r="AO227" s="1">
        <v>0.78377793080121405</v>
      </c>
      <c r="AP227">
        <v>1934.5636872182699</v>
      </c>
      <c r="AQ227" s="1">
        <v>2831.92915584919</v>
      </c>
      <c r="AR227" s="1">
        <v>8763.3853926770407</v>
      </c>
      <c r="AS227" s="1">
        <v>999.39787213896705</v>
      </c>
      <c r="AT227">
        <v>474.69810417560001</v>
      </c>
      <c r="AU227">
        <v>15003.9742120591</v>
      </c>
      <c r="AV227" s="1">
        <v>5298.7574504578897</v>
      </c>
      <c r="AW227" s="1">
        <v>0.33257223151482501</v>
      </c>
      <c r="AX227">
        <v>8189.1972220197504</v>
      </c>
      <c r="AY227" s="1">
        <v>0.50529072963809396</v>
      </c>
      <c r="AZ227">
        <v>1545.13988914685</v>
      </c>
      <c r="BA227">
        <v>9.5080988762504398E-2</v>
      </c>
      <c r="BB227">
        <v>1081.6612135400601</v>
      </c>
      <c r="BC227" s="1">
        <v>6.70560500829291E-2</v>
      </c>
      <c r="BD227">
        <v>16114.7557751646</v>
      </c>
      <c r="BE227" s="1">
        <v>0.56187108920129003</v>
      </c>
      <c r="BF227">
        <v>0.23248612085154099</v>
      </c>
      <c r="BG227">
        <v>0.157863576697161</v>
      </c>
      <c r="BH227">
        <v>3.40209420711639E-2</v>
      </c>
      <c r="BI227">
        <v>1.37582711788432E-2</v>
      </c>
    </row>
    <row r="228" spans="1:61" x14ac:dyDescent="0.25">
      <c r="A228" t="s">
        <v>1735</v>
      </c>
      <c r="B228" t="s">
        <v>1119</v>
      </c>
      <c r="C228">
        <v>119.45</v>
      </c>
      <c r="D228">
        <v>8.2193509643835494</v>
      </c>
      <c r="E228">
        <v>899.7208273</v>
      </c>
      <c r="F228" t="e">
        <v>#N/A</v>
      </c>
      <c r="G228">
        <v>2.25309675244823E-2</v>
      </c>
      <c r="H228" t="e">
        <v>#N/A</v>
      </c>
      <c r="I228">
        <v>3.9354535653781199E-2</v>
      </c>
      <c r="J228">
        <v>0.91594106812096798</v>
      </c>
      <c r="K228">
        <v>3.6299969420190703E-2</v>
      </c>
      <c r="L228">
        <v>0.50944258398442099</v>
      </c>
      <c r="M228">
        <v>1.8650033638906001E-2</v>
      </c>
      <c r="N228">
        <v>0.16327744271636099</v>
      </c>
      <c r="O228">
        <v>63160.228988062998</v>
      </c>
      <c r="P228" s="1">
        <v>0.18349894816947401</v>
      </c>
      <c r="Q228">
        <v>0.17612813776949901</v>
      </c>
      <c r="R228">
        <v>0.64037291406102803</v>
      </c>
      <c r="S228">
        <v>10.3968341418615</v>
      </c>
      <c r="T228">
        <v>82757.195549697004</v>
      </c>
      <c r="U228" s="1">
        <v>97.3276665659087</v>
      </c>
      <c r="V228">
        <v>297461.34965347598</v>
      </c>
      <c r="W228" s="1">
        <v>0.84048653394681305</v>
      </c>
      <c r="X228">
        <v>3.5755514464480602E-2</v>
      </c>
      <c r="Y228">
        <v>0.12375795158870601</v>
      </c>
      <c r="Z228">
        <v>0.159513466053187</v>
      </c>
      <c r="AA228">
        <v>297.46134965347602</v>
      </c>
      <c r="AB228">
        <v>6761.4440673290801</v>
      </c>
      <c r="AC228" s="1">
        <v>713.199335315643</v>
      </c>
      <c r="AD228">
        <v>213011.206232119</v>
      </c>
      <c r="AE228" s="1" t="e">
        <v>#N/A</v>
      </c>
      <c r="AF228">
        <v>45708.207387567702</v>
      </c>
      <c r="AG228" s="1">
        <v>71958.615495239093</v>
      </c>
      <c r="AH228" s="1">
        <v>32.844608818368002</v>
      </c>
      <c r="AI228">
        <v>20.6334714269274</v>
      </c>
      <c r="AJ228">
        <v>23.835391442001502</v>
      </c>
      <c r="AK228">
        <v>1.6774620264006199</v>
      </c>
      <c r="AL228">
        <v>0.73757761814518497</v>
      </c>
      <c r="AM228">
        <v>1.2456094519468399</v>
      </c>
      <c r="AN228">
        <v>1718.9499376614001</v>
      </c>
      <c r="AO228" s="1">
        <v>1.2449950541119901</v>
      </c>
      <c r="AP228">
        <v>2333.1657124127601</v>
      </c>
      <c r="AQ228" s="1">
        <v>3495.9735782032799</v>
      </c>
      <c r="AR228" s="1">
        <v>9395.7983943404506</v>
      </c>
      <c r="AS228" s="1">
        <v>991.60420535926903</v>
      </c>
      <c r="AT228">
        <v>517.37935632425501</v>
      </c>
      <c r="AU228">
        <v>16733.921246639999</v>
      </c>
      <c r="AV228" s="1">
        <v>8594.4020845679297</v>
      </c>
      <c r="AW228" s="1">
        <v>0.46819461009950297</v>
      </c>
      <c r="AX228">
        <v>7243.3832577739804</v>
      </c>
      <c r="AY228" s="1">
        <v>0.37990259524836401</v>
      </c>
      <c r="AZ228">
        <v>1648.05725885481</v>
      </c>
      <c r="BA228">
        <v>8.8714357934324903E-2</v>
      </c>
      <c r="BB228">
        <v>1180.5350451112499</v>
      </c>
      <c r="BC228" s="1">
        <v>6.3188436719113797E-2</v>
      </c>
      <c r="BD228">
        <v>18666.377646307999</v>
      </c>
      <c r="BE228" s="1">
        <v>0.54110832494187</v>
      </c>
      <c r="BF228">
        <v>0.23292856992018601</v>
      </c>
      <c r="BG228">
        <v>0.15664550268994601</v>
      </c>
      <c r="BH228">
        <v>4.7815715781632802E-2</v>
      </c>
      <c r="BI228">
        <v>2.1501886666365402E-2</v>
      </c>
    </row>
    <row r="229" spans="1:61" x14ac:dyDescent="0.25">
      <c r="A229" t="s">
        <v>1481</v>
      </c>
      <c r="B229" t="s">
        <v>856</v>
      </c>
      <c r="C229">
        <v>80.8</v>
      </c>
      <c r="D229">
        <v>11.0554552860392</v>
      </c>
      <c r="E229">
        <v>822.30333414999996</v>
      </c>
      <c r="F229" t="e">
        <v>#N/A</v>
      </c>
      <c r="G229" t="e">
        <v>#N/A</v>
      </c>
      <c r="H229" t="e">
        <v>#N/A</v>
      </c>
      <c r="I229">
        <v>2.36593276517859E-2</v>
      </c>
      <c r="J229">
        <v>0.94941522319537597</v>
      </c>
      <c r="K229">
        <v>2.6466230735068201E-2</v>
      </c>
      <c r="L229">
        <v>0.52286710570100203</v>
      </c>
      <c r="M229" t="e">
        <v>#N/A</v>
      </c>
      <c r="N229">
        <v>0.14114843680532399</v>
      </c>
      <c r="O229">
        <v>60801.013890336297</v>
      </c>
      <c r="P229" s="1">
        <v>0.23807964700723899</v>
      </c>
      <c r="Q229">
        <v>0.147688873198973</v>
      </c>
      <c r="R229">
        <v>0.614231479793788</v>
      </c>
      <c r="S229">
        <v>8.4298299474552802</v>
      </c>
      <c r="T229">
        <v>87081.900228848404</v>
      </c>
      <c r="U229" s="1">
        <v>112.580899244412</v>
      </c>
      <c r="V229">
        <v>261811.027706144</v>
      </c>
      <c r="W229" s="1">
        <v>0.81087913875863904</v>
      </c>
      <c r="X229">
        <v>4.7405343934810502E-2</v>
      </c>
      <c r="Y229">
        <v>0.14171551730654999</v>
      </c>
      <c r="Z229">
        <v>0.18912086124136099</v>
      </c>
      <c r="AA229">
        <v>261.81102770614399</v>
      </c>
      <c r="AB229">
        <v>6212.0293544476799</v>
      </c>
      <c r="AC229" s="1">
        <v>602.68348907071004</v>
      </c>
      <c r="AD229">
        <v>206278.50372250401</v>
      </c>
      <c r="AE229" s="1" t="e">
        <v>#N/A</v>
      </c>
      <c r="AF229">
        <v>43693.257014682596</v>
      </c>
      <c r="AG229" s="1">
        <v>69712.673377012601</v>
      </c>
      <c r="AH229" s="1">
        <v>32.836891406749203</v>
      </c>
      <c r="AI229">
        <v>20.899627645451201</v>
      </c>
      <c r="AJ229">
        <v>23.2078950584349</v>
      </c>
      <c r="AK229">
        <v>1.8675315670389501</v>
      </c>
      <c r="AL229">
        <v>0.95100162057120796</v>
      </c>
      <c r="AM229">
        <v>1.3428262343719899</v>
      </c>
      <c r="AN229">
        <v>1535.78062991246</v>
      </c>
      <c r="AO229" s="1">
        <v>1.19383250690938</v>
      </c>
      <c r="AP229">
        <v>2196.3578371804902</v>
      </c>
      <c r="AQ229" s="1">
        <v>3238.3832405989501</v>
      </c>
      <c r="AR229" s="1">
        <v>9054.0340198132999</v>
      </c>
      <c r="AS229" s="1">
        <v>939.225580057196</v>
      </c>
      <c r="AT229" s="1">
        <v>681.77651508553095</v>
      </c>
      <c r="AU229">
        <v>16109.777192735501</v>
      </c>
      <c r="AV229" s="1">
        <v>9005.7682225467106</v>
      </c>
      <c r="AW229" s="1">
        <v>0.49436719527883899</v>
      </c>
      <c r="AX229">
        <v>7010.2554335269697</v>
      </c>
      <c r="AY229" s="1">
        <v>0.37005476691420403</v>
      </c>
      <c r="AZ229">
        <v>1384.0141235823201</v>
      </c>
      <c r="BA229">
        <v>7.5580266189112594E-2</v>
      </c>
      <c r="BB229">
        <v>1090.92519591116</v>
      </c>
      <c r="BC229" s="1">
        <v>5.9997771604014302E-2</v>
      </c>
      <c r="BD229">
        <v>18490.962975567199</v>
      </c>
      <c r="BE229" s="1">
        <v>0.53302963371989898</v>
      </c>
      <c r="BF229">
        <v>0.24551320447116901</v>
      </c>
      <c r="BG229">
        <v>0.15085840633866701</v>
      </c>
      <c r="BH229">
        <v>4.2867474658036302E-2</v>
      </c>
      <c r="BI229">
        <v>2.7731280812227799E-2</v>
      </c>
    </row>
    <row r="230" spans="1:61" x14ac:dyDescent="0.25">
      <c r="A230" t="s">
        <v>1560</v>
      </c>
      <c r="B230" t="s">
        <v>936</v>
      </c>
      <c r="C230">
        <v>116.5</v>
      </c>
      <c r="D230">
        <v>7.7244554948895097</v>
      </c>
      <c r="E230">
        <v>806.2757666</v>
      </c>
      <c r="F230" t="e">
        <v>#N/A</v>
      </c>
      <c r="G230" t="e">
        <v>#N/A</v>
      </c>
      <c r="H230" t="e">
        <v>#N/A</v>
      </c>
      <c r="I230">
        <v>1.6540385272171301E-2</v>
      </c>
      <c r="J230">
        <v>0.96226107013232498</v>
      </c>
      <c r="K230">
        <v>2.2634554108495301E-2</v>
      </c>
      <c r="L230">
        <v>0.59064521120156399</v>
      </c>
      <c r="M230" t="e">
        <v>#N/A</v>
      </c>
      <c r="N230">
        <v>0.15170073689482499</v>
      </c>
      <c r="O230">
        <v>61764.769817903303</v>
      </c>
      <c r="P230" s="1">
        <v>0.185925751864564</v>
      </c>
      <c r="Q230">
        <v>0.15016230788941401</v>
      </c>
      <c r="R230">
        <v>0.66391194024602196</v>
      </c>
      <c r="S230">
        <v>9.38694153150057</v>
      </c>
      <c r="T230">
        <v>87385.158834880203</v>
      </c>
      <c r="U230" s="1">
        <v>101.44556597453899</v>
      </c>
      <c r="V230">
        <v>359248.04762698401</v>
      </c>
      <c r="W230" s="1">
        <v>0.68224834955400304</v>
      </c>
      <c r="X230">
        <v>7.5558785460914102E-2</v>
      </c>
      <c r="Y230">
        <v>0.242192864985083</v>
      </c>
      <c r="Z230">
        <v>0.31775165044599701</v>
      </c>
      <c r="AA230">
        <v>359.24804762698398</v>
      </c>
      <c r="AB230">
        <v>9914.9915341136602</v>
      </c>
      <c r="AC230" s="1">
        <v>635.34911964449498</v>
      </c>
      <c r="AD230">
        <v>281935.07971933403</v>
      </c>
      <c r="AE230" s="1" t="e">
        <v>#N/A</v>
      </c>
      <c r="AF230">
        <v>42482.739626964802</v>
      </c>
      <c r="AG230" s="1">
        <v>70438.494453000807</v>
      </c>
      <c r="AH230" s="1">
        <v>30.5751311142952</v>
      </c>
      <c r="AI230">
        <v>21.397014281560701</v>
      </c>
      <c r="AJ230">
        <v>23.434738698578901</v>
      </c>
      <c r="AK230">
        <v>1.4418850318141301</v>
      </c>
      <c r="AL230">
        <v>0.85651361601173304</v>
      </c>
      <c r="AM230">
        <v>1.0017937892922899</v>
      </c>
      <c r="AN230">
        <v>1290.7709081827199</v>
      </c>
      <c r="AO230">
        <v>1.1996145757368999</v>
      </c>
      <c r="AP230">
        <v>2427.5150154314501</v>
      </c>
      <c r="AQ230" s="1">
        <v>3765.4518023064702</v>
      </c>
      <c r="AR230" s="1">
        <v>10050.031225259499</v>
      </c>
      <c r="AS230" s="1">
        <v>1090.8951706548801</v>
      </c>
      <c r="AT230" s="1">
        <v>607.29728993941001</v>
      </c>
      <c r="AU230">
        <v>17941.190503591701</v>
      </c>
      <c r="AV230" s="1">
        <v>8847.9735867596592</v>
      </c>
      <c r="AW230" s="1">
        <v>0.44633777531241398</v>
      </c>
      <c r="AX230">
        <v>8948.6547184526898</v>
      </c>
      <c r="AY230" s="1">
        <v>0.41372669663995798</v>
      </c>
      <c r="AZ230">
        <v>1550.0547517585001</v>
      </c>
      <c r="BA230">
        <v>7.3673308827769304E-2</v>
      </c>
      <c r="BB230">
        <v>1320.11703731945</v>
      </c>
      <c r="BC230" s="1">
        <v>6.6262219233870004E-2</v>
      </c>
      <c r="BD230">
        <v>20666.800094290302</v>
      </c>
      <c r="BE230" s="1">
        <v>0.51845068331344202</v>
      </c>
      <c r="BF230">
        <v>0.24476068012379201</v>
      </c>
      <c r="BG230">
        <v>0.165880242749395</v>
      </c>
      <c r="BH230">
        <v>4.5824642395942701E-2</v>
      </c>
      <c r="BI230">
        <v>2.5083751417428E-2</v>
      </c>
    </row>
    <row r="231" spans="1:61" x14ac:dyDescent="0.25">
      <c r="A231" t="s">
        <v>1330</v>
      </c>
      <c r="B231" t="s">
        <v>694</v>
      </c>
      <c r="C231">
        <v>90.35</v>
      </c>
      <c r="D231">
        <v>22.4406933619291</v>
      </c>
      <c r="E231">
        <v>1700.9735261999999</v>
      </c>
      <c r="F231">
        <v>1.61378493658124E-2</v>
      </c>
      <c r="G231">
        <v>2.2128042305019899E-2</v>
      </c>
      <c r="H231" t="e">
        <v>#N/A</v>
      </c>
      <c r="I231">
        <v>5.92834013938228E-2</v>
      </c>
      <c r="J231">
        <v>0.846867001838564</v>
      </c>
      <c r="K231">
        <v>6.0719445053072203E-2</v>
      </c>
      <c r="L231">
        <v>0.72802088354125105</v>
      </c>
      <c r="M231">
        <v>2.0021667730875201E-2</v>
      </c>
      <c r="N231">
        <v>0.166127104727023</v>
      </c>
      <c r="O231">
        <v>62650.079130719001</v>
      </c>
      <c r="P231" s="1">
        <v>0.19533550746740699</v>
      </c>
      <c r="Q231">
        <v>0.155384838153967</v>
      </c>
      <c r="R231">
        <v>0.649279654378627</v>
      </c>
      <c r="S231">
        <v>14.502882462295</v>
      </c>
      <c r="T231">
        <v>94077.252705395294</v>
      </c>
      <c r="U231" s="1">
        <v>129.465614599367</v>
      </c>
      <c r="V231">
        <v>269191.00738323998</v>
      </c>
      <c r="W231" s="1">
        <v>0.73570330915982296</v>
      </c>
      <c r="X231">
        <v>0.17514962232930201</v>
      </c>
      <c r="Y231">
        <v>8.9147068510875102E-2</v>
      </c>
      <c r="Z231">
        <v>0.26429669084017698</v>
      </c>
      <c r="AA231">
        <v>269.19100738323999</v>
      </c>
      <c r="AB231">
        <v>6609.1419277493096</v>
      </c>
      <c r="AC231" s="1">
        <v>665.18074007165001</v>
      </c>
      <c r="AD231" s="1">
        <v>188541.03599583899</v>
      </c>
      <c r="AE231" s="1" t="e">
        <v>#N/A</v>
      </c>
      <c r="AF231">
        <v>41141.425362823997</v>
      </c>
      <c r="AG231" s="1">
        <v>67037.957950389304</v>
      </c>
      <c r="AH231" s="1">
        <v>37.461570323128598</v>
      </c>
      <c r="AI231">
        <v>22.788813604127501</v>
      </c>
      <c r="AJ231">
        <v>25.711997547800902</v>
      </c>
      <c r="AK231">
        <v>1.53416639935592</v>
      </c>
      <c r="AL231">
        <v>0.97086247099481904</v>
      </c>
      <c r="AM231">
        <v>1.2967573091381399</v>
      </c>
      <c r="AN231">
        <v>1234.8448742129499</v>
      </c>
      <c r="AO231" s="1">
        <v>1.1279632628855301</v>
      </c>
      <c r="AP231">
        <v>2039.16326243408</v>
      </c>
      <c r="AQ231" s="1">
        <v>3568.47736399532</v>
      </c>
      <c r="AR231" s="1">
        <v>8810.2174467575805</v>
      </c>
      <c r="AS231" s="1">
        <v>1032.3683572683201</v>
      </c>
      <c r="AT231">
        <v>511.56984314974301</v>
      </c>
      <c r="AU231">
        <v>15961.796273604999</v>
      </c>
      <c r="AV231" s="1">
        <v>7304.9721406035596</v>
      </c>
      <c r="AW231" s="1">
        <v>0.43379036492510098</v>
      </c>
      <c r="AX231">
        <v>6816.2393052254101</v>
      </c>
      <c r="AY231" s="1">
        <v>0.40486922425585398</v>
      </c>
      <c r="AZ231">
        <v>1143.3322435564201</v>
      </c>
      <c r="BA231">
        <v>6.83412013425337E-2</v>
      </c>
      <c r="BB231">
        <v>1570.40007398744</v>
      </c>
      <c r="BC231" s="1">
        <v>9.2999209480137193E-2</v>
      </c>
      <c r="BD231">
        <v>16834.943763372801</v>
      </c>
      <c r="BE231" s="1">
        <v>0.55029850361266797</v>
      </c>
      <c r="BF231">
        <v>0.242202703181049</v>
      </c>
      <c r="BG231">
        <v>0.15274449281574901</v>
      </c>
      <c r="BH231">
        <v>3.8240197560990299E-2</v>
      </c>
      <c r="BI231">
        <v>1.65141028295437E-2</v>
      </c>
    </row>
    <row r="232" spans="1:61" x14ac:dyDescent="0.25">
      <c r="A232" t="s">
        <v>1460</v>
      </c>
      <c r="B232" t="s">
        <v>834</v>
      </c>
      <c r="C232">
        <v>99.6</v>
      </c>
      <c r="D232">
        <v>8.67109443662339</v>
      </c>
      <c r="E232">
        <v>792.11270564999995</v>
      </c>
      <c r="F232" t="e">
        <v>#N/A</v>
      </c>
      <c r="G232">
        <v>1.90201752319656E-2</v>
      </c>
      <c r="H232" t="e">
        <v>#N/A</v>
      </c>
      <c r="I232">
        <v>2.4011215394576998E-2</v>
      </c>
      <c r="J232">
        <v>0.94466805393916897</v>
      </c>
      <c r="K232">
        <v>2.9362151738934399E-2</v>
      </c>
      <c r="L232">
        <v>0.67865591575480799</v>
      </c>
      <c r="M232">
        <v>4.2603666581794597E-2</v>
      </c>
      <c r="N232">
        <v>0.158731312224385</v>
      </c>
      <c r="O232">
        <v>61076.241182371203</v>
      </c>
      <c r="P232" s="1">
        <v>0.195789067943408</v>
      </c>
      <c r="Q232">
        <v>0.15928012649839501</v>
      </c>
      <c r="R232">
        <v>0.64493080555819804</v>
      </c>
      <c r="S232">
        <v>9.7094166731499101</v>
      </c>
      <c r="T232">
        <v>82911.155072800204</v>
      </c>
      <c r="U232" s="1">
        <v>93.045089260235599</v>
      </c>
      <c r="V232">
        <v>271133.64293754502</v>
      </c>
      <c r="W232" s="1">
        <v>0.77700348167863298</v>
      </c>
      <c r="X232">
        <v>6.0287542613277199E-2</v>
      </c>
      <c r="Y232">
        <v>0.16270897570809001</v>
      </c>
      <c r="Z232">
        <v>0.22299651832136699</v>
      </c>
      <c r="AA232">
        <v>271.13364293754501</v>
      </c>
      <c r="AB232">
        <v>6418.63930945014</v>
      </c>
      <c r="AC232" s="1">
        <v>620.24972014157697</v>
      </c>
      <c r="AD232">
        <v>201209.41143594499</v>
      </c>
      <c r="AE232" s="1" t="e">
        <v>#N/A</v>
      </c>
      <c r="AF232">
        <v>40029.006815522298</v>
      </c>
      <c r="AG232" s="1">
        <v>64565.625319218998</v>
      </c>
      <c r="AH232" s="1">
        <v>31.814868849371699</v>
      </c>
      <c r="AI232">
        <v>21.087117387186499</v>
      </c>
      <c r="AJ232">
        <v>21.637209533218901</v>
      </c>
      <c r="AK232">
        <v>1.7710962147915399</v>
      </c>
      <c r="AL232">
        <v>1.0972422455649</v>
      </c>
      <c r="AM232">
        <v>1.29136924624858</v>
      </c>
      <c r="AN232">
        <v>1141.7164300601401</v>
      </c>
      <c r="AO232">
        <v>1.3009524520065201</v>
      </c>
      <c r="AP232">
        <v>2385.5611512371702</v>
      </c>
      <c r="AQ232" s="1">
        <v>3722.2368407542999</v>
      </c>
      <c r="AR232" s="1">
        <v>9637.5852445588207</v>
      </c>
      <c r="AS232" s="1">
        <v>1002.9594423032</v>
      </c>
      <c r="AT232">
        <v>600.40549546511397</v>
      </c>
      <c r="AU232">
        <v>17348.7481743186</v>
      </c>
      <c r="AV232" s="1">
        <v>9858.0457562413194</v>
      </c>
      <c r="AW232" s="1">
        <v>0.51792673780352805</v>
      </c>
      <c r="AX232">
        <v>6640.0889218983302</v>
      </c>
      <c r="AY232" s="1">
        <v>0.336740882470277</v>
      </c>
      <c r="AZ232">
        <v>1390.07253110739</v>
      </c>
      <c r="BA232">
        <v>7.0438532425682404E-2</v>
      </c>
      <c r="BB232">
        <v>1448.3325206002601</v>
      </c>
      <c r="BC232" s="1">
        <v>7.4893847300795194E-2</v>
      </c>
      <c r="BD232">
        <v>19336.5397298473</v>
      </c>
      <c r="BE232" s="1">
        <v>0.52849027670126503</v>
      </c>
      <c r="BF232">
        <v>0.24746820060617999</v>
      </c>
      <c r="BG232">
        <v>0.15594143065778401</v>
      </c>
      <c r="BH232">
        <v>4.3708064274669098E-2</v>
      </c>
      <c r="BI232">
        <v>2.4392027760101902E-2</v>
      </c>
    </row>
    <row r="233" spans="1:61" x14ac:dyDescent="0.25">
      <c r="A233" t="s">
        <v>1501</v>
      </c>
      <c r="B233" t="s">
        <v>876</v>
      </c>
      <c r="C233">
        <v>145.35</v>
      </c>
      <c r="D233">
        <v>11.2592681331409</v>
      </c>
      <c r="E233">
        <v>1359.1958858999999</v>
      </c>
      <c r="F233">
        <v>8.3917677273305999E-3</v>
      </c>
      <c r="G233">
        <v>1.05420197609988E-2</v>
      </c>
      <c r="H233" t="e">
        <v>#N/A</v>
      </c>
      <c r="I233">
        <v>3.4182913179806297E-2</v>
      </c>
      <c r="J233">
        <v>0.919849008421881</v>
      </c>
      <c r="K233">
        <v>3.3810425999860699E-2</v>
      </c>
      <c r="L233">
        <v>0.53405582188832201</v>
      </c>
      <c r="M233">
        <v>1.55363494734739E-2</v>
      </c>
      <c r="N233">
        <v>0.159526385194318</v>
      </c>
      <c r="O233">
        <v>62147.501053969303</v>
      </c>
      <c r="P233" s="1">
        <v>0.17283471082076199</v>
      </c>
      <c r="Q233">
        <v>0.14876979387393</v>
      </c>
      <c r="R233">
        <v>0.67839549530530796</v>
      </c>
      <c r="S233">
        <v>15.0334745432892</v>
      </c>
      <c r="T233">
        <v>84412.260542152406</v>
      </c>
      <c r="U233" s="1">
        <v>103.817993292254</v>
      </c>
      <c r="V233">
        <v>307140.40215297899</v>
      </c>
      <c r="W233" s="1">
        <v>0.79393439495947604</v>
      </c>
      <c r="X233">
        <v>7.9105317420008703E-2</v>
      </c>
      <c r="Y233">
        <v>0.12696028762051501</v>
      </c>
      <c r="Z233">
        <v>0.20606560504052401</v>
      </c>
      <c r="AA233">
        <v>307.14040215297899</v>
      </c>
      <c r="AB233">
        <v>7250.4297961986604</v>
      </c>
      <c r="AC233" s="1">
        <v>734.01070688158404</v>
      </c>
      <c r="AD233">
        <v>224414.63706753001</v>
      </c>
      <c r="AE233" s="1" t="e">
        <v>#N/A</v>
      </c>
      <c r="AF233">
        <v>43210.000586649599</v>
      </c>
      <c r="AG233" s="1">
        <v>71134.650320227098</v>
      </c>
      <c r="AH233" s="1">
        <v>32.8359574872404</v>
      </c>
      <c r="AI233">
        <v>21.792257338755199</v>
      </c>
      <c r="AJ233">
        <v>23.290204146731199</v>
      </c>
      <c r="AK233">
        <v>1.7683362873619199</v>
      </c>
      <c r="AL233">
        <v>1.1935019761618899</v>
      </c>
      <c r="AM233">
        <v>1.4494092896539299</v>
      </c>
      <c r="AN233">
        <v>733.92429954234899</v>
      </c>
      <c r="AO233" s="1">
        <v>1.0625162199076901</v>
      </c>
      <c r="AP233">
        <v>2120.4981459251198</v>
      </c>
      <c r="AQ233" s="1">
        <v>3229.6430264673199</v>
      </c>
      <c r="AR233" s="1">
        <v>8952.0140336087006</v>
      </c>
      <c r="AS233" s="1">
        <v>1079.5998941155999</v>
      </c>
      <c r="AT233">
        <v>532.87969711621702</v>
      </c>
      <c r="AU233">
        <v>15914.6347972329</v>
      </c>
      <c r="AV233" s="1">
        <v>7655.5051090366496</v>
      </c>
      <c r="AW233" s="1">
        <v>0.44668172982912102</v>
      </c>
      <c r="AX233">
        <v>7120.7833820232499</v>
      </c>
      <c r="AY233" s="1">
        <v>0.39911996640477698</v>
      </c>
      <c r="AZ233">
        <v>1282.0347615973801</v>
      </c>
      <c r="BA233">
        <v>7.3105452392449102E-2</v>
      </c>
      <c r="BB233">
        <v>1425.7676869129</v>
      </c>
      <c r="BC233" s="1">
        <v>8.1092851361459606E-2</v>
      </c>
      <c r="BD233">
        <v>17484.0909395702</v>
      </c>
      <c r="BE233" s="1">
        <v>0.54066257970994802</v>
      </c>
      <c r="BF233">
        <v>0.245156778672565</v>
      </c>
      <c r="BG233">
        <v>0.14991953348755299</v>
      </c>
      <c r="BH233">
        <v>4.24377247351609E-2</v>
      </c>
      <c r="BI233">
        <v>2.1823383394773199E-2</v>
      </c>
    </row>
    <row r="234" spans="1:61" x14ac:dyDescent="0.25">
      <c r="A234" t="s">
        <v>1913</v>
      </c>
      <c r="B234" t="s">
        <v>1068</v>
      </c>
      <c r="C234">
        <v>149.94999999999999</v>
      </c>
      <c r="D234">
        <v>8.0595944783822304</v>
      </c>
      <c r="E234">
        <v>1021.9889405</v>
      </c>
      <c r="F234" t="e">
        <v>#N/A</v>
      </c>
      <c r="G234">
        <v>1.6138076616380798E-2</v>
      </c>
      <c r="H234" t="e">
        <v>#N/A</v>
      </c>
      <c r="I234">
        <v>3.7635111108197603E-2</v>
      </c>
      <c r="J234">
        <v>0.91888293981056901</v>
      </c>
      <c r="K234">
        <v>3.7745289746473003E-2</v>
      </c>
      <c r="L234">
        <v>0.78248304479395703</v>
      </c>
      <c r="M234">
        <v>2.0302258652519601E-2</v>
      </c>
      <c r="N234">
        <v>0.18048324485839201</v>
      </c>
      <c r="O234">
        <v>61319.407604672102</v>
      </c>
      <c r="P234" s="1">
        <v>0.204249154534625</v>
      </c>
      <c r="Q234">
        <v>0.148564400381833</v>
      </c>
      <c r="R234">
        <v>0.64718644508354195</v>
      </c>
      <c r="S234">
        <v>14.0345203333108</v>
      </c>
      <c r="T234">
        <v>80656.348581981496</v>
      </c>
      <c r="U234" s="1">
        <v>87.734502148466802</v>
      </c>
      <c r="V234">
        <v>309174.377508834</v>
      </c>
      <c r="W234" s="1">
        <v>0.69974621449858099</v>
      </c>
      <c r="X234">
        <v>0.123839264374714</v>
      </c>
      <c r="Y234">
        <v>0.176414521126705</v>
      </c>
      <c r="Z234">
        <v>0.30025378550141901</v>
      </c>
      <c r="AA234">
        <v>309.17437750883403</v>
      </c>
      <c r="AB234">
        <v>7465.8716426687197</v>
      </c>
      <c r="AC234" s="1">
        <v>565.933098764291</v>
      </c>
      <c r="AD234">
        <v>205351.85519829299</v>
      </c>
      <c r="AE234" s="1" t="e">
        <v>#N/A</v>
      </c>
      <c r="AF234">
        <v>39506.072258224398</v>
      </c>
      <c r="AG234" s="1">
        <v>62140.435043107398</v>
      </c>
      <c r="AH234" s="1">
        <v>30.629706684558499</v>
      </c>
      <c r="AI234">
        <v>20.8586069401251</v>
      </c>
      <c r="AJ234">
        <v>22.951397699750601</v>
      </c>
      <c r="AK234">
        <v>1.4764802423074801</v>
      </c>
      <c r="AL234">
        <v>1.2131789642775299</v>
      </c>
      <c r="AM234">
        <v>1.35382519942733</v>
      </c>
      <c r="AN234">
        <v>643.50587950418196</v>
      </c>
      <c r="AO234" s="1">
        <v>1.1159800017843999</v>
      </c>
      <c r="AP234">
        <v>2530.05782942717</v>
      </c>
      <c r="AQ234" s="1">
        <v>4360.2667841198599</v>
      </c>
      <c r="AR234" s="1">
        <v>9969.1958153826999</v>
      </c>
      <c r="AS234" s="1">
        <v>1004.32264071061</v>
      </c>
      <c r="AT234">
        <v>606.221788170124</v>
      </c>
      <c r="AU234">
        <v>18470.064857810499</v>
      </c>
      <c r="AV234" s="1">
        <v>9754.7742660875192</v>
      </c>
      <c r="AW234" s="1">
        <v>0.50193834506949697</v>
      </c>
      <c r="AX234">
        <v>6741.19422850911</v>
      </c>
      <c r="AY234" s="1">
        <v>0.33533287973449399</v>
      </c>
      <c r="AZ234">
        <v>1360.5638392723099</v>
      </c>
      <c r="BA234">
        <v>6.6884476175682397E-2</v>
      </c>
      <c r="BB234">
        <v>1898.30824552693</v>
      </c>
      <c r="BC234" s="1">
        <v>9.5844299005423905E-2</v>
      </c>
      <c r="BD234">
        <v>19754.840579395899</v>
      </c>
      <c r="BE234" s="1">
        <v>0.53169404228944495</v>
      </c>
      <c r="BF234">
        <v>0.26198300468521302</v>
      </c>
      <c r="BG234">
        <v>0.137482025391262</v>
      </c>
      <c r="BH234">
        <v>4.4877122019001299E-2</v>
      </c>
      <c r="BI234">
        <v>2.3963805615078299E-2</v>
      </c>
    </row>
    <row r="235" spans="1:61" x14ac:dyDescent="0.25">
      <c r="A235" t="s">
        <v>1270</v>
      </c>
      <c r="B235" t="s">
        <v>630</v>
      </c>
      <c r="C235">
        <v>115.05</v>
      </c>
      <c r="D235">
        <v>10.966884164835999</v>
      </c>
      <c r="E235">
        <v>1207.43230165</v>
      </c>
      <c r="F235">
        <v>7.28495765183566E-3</v>
      </c>
      <c r="G235">
        <v>8.8384928955338692E-3</v>
      </c>
      <c r="H235" t="e">
        <v>#N/A</v>
      </c>
      <c r="I235">
        <v>2.1771126535134699E-2</v>
      </c>
      <c r="J235">
        <v>0.94164571207301695</v>
      </c>
      <c r="K235">
        <v>2.94877363052122E-2</v>
      </c>
      <c r="L235">
        <v>0.57678868754332102</v>
      </c>
      <c r="M235" t="e">
        <v>#N/A</v>
      </c>
      <c r="N235">
        <v>0.15236439842638</v>
      </c>
      <c r="O235">
        <v>61252.339028584</v>
      </c>
      <c r="P235" s="1">
        <v>0.205347890620246</v>
      </c>
      <c r="Q235">
        <v>0.15147238605299301</v>
      </c>
      <c r="R235">
        <v>0.64317972332676099</v>
      </c>
      <c r="S235">
        <v>12.449060655478601</v>
      </c>
      <c r="T235">
        <v>84287.776079802905</v>
      </c>
      <c r="U235" s="1">
        <v>112.424422806313</v>
      </c>
      <c r="V235">
        <v>284130.35288287798</v>
      </c>
      <c r="W235" s="1">
        <v>0.79210024467326201</v>
      </c>
      <c r="X235">
        <v>8.4546923536222604E-2</v>
      </c>
      <c r="Y235">
        <v>0.123352831790516</v>
      </c>
      <c r="Z235">
        <v>0.20789975532673799</v>
      </c>
      <c r="AA235">
        <v>284.13035288287801</v>
      </c>
      <c r="AB235">
        <v>7151.1239497242595</v>
      </c>
      <c r="AC235" s="1">
        <v>616.38894949469102</v>
      </c>
      <c r="AD235">
        <v>220369.6605425</v>
      </c>
      <c r="AE235" s="1" t="e">
        <v>#N/A</v>
      </c>
      <c r="AF235">
        <v>43730.614854928899</v>
      </c>
      <c r="AG235" s="1">
        <v>71749.854261226297</v>
      </c>
      <c r="AH235" s="1">
        <v>32.342566880535799</v>
      </c>
      <c r="AI235">
        <v>21.0625354668732</v>
      </c>
      <c r="AJ235">
        <v>22.261652795803901</v>
      </c>
      <c r="AK235">
        <v>1.8195517504693599</v>
      </c>
      <c r="AL235">
        <v>1.0016068919880901</v>
      </c>
      <c r="AM235">
        <v>1.41336370340387</v>
      </c>
      <c r="AN235">
        <v>991.886971934896</v>
      </c>
      <c r="AO235" s="1">
        <v>1.06713306415735</v>
      </c>
      <c r="AP235">
        <v>1959.1566842028301</v>
      </c>
      <c r="AQ235" s="1">
        <v>3094.47769940734</v>
      </c>
      <c r="AR235" s="1">
        <v>8614.8856919642094</v>
      </c>
      <c r="AS235" s="1">
        <v>1063.6558117958</v>
      </c>
      <c r="AT235">
        <v>454.88355019941298</v>
      </c>
      <c r="AU235">
        <v>15187.0594375696</v>
      </c>
      <c r="AV235" s="1">
        <v>8060.9858522344703</v>
      </c>
      <c r="AW235" s="1">
        <v>0.47847528214263702</v>
      </c>
      <c r="AX235">
        <v>6613.5896443158199</v>
      </c>
      <c r="AY235" s="1">
        <v>0.38434442403541602</v>
      </c>
      <c r="AZ235">
        <v>1250.5796921604499</v>
      </c>
      <c r="BA235">
        <v>7.3476235753263799E-2</v>
      </c>
      <c r="BB235">
        <v>1075.44836340489</v>
      </c>
      <c r="BC235" s="1">
        <v>6.3704058069802297E-2</v>
      </c>
      <c r="BD235">
        <v>17000.603552115601</v>
      </c>
      <c r="BE235" s="1">
        <v>0.53426067082794304</v>
      </c>
      <c r="BF235">
        <v>0.238324342664164</v>
      </c>
      <c r="BG235">
        <v>0.15683668229616901</v>
      </c>
      <c r="BH235">
        <v>4.5992590772534897E-2</v>
      </c>
      <c r="BI235">
        <v>2.4585713439188899E-2</v>
      </c>
    </row>
    <row r="236" spans="1:61" x14ac:dyDescent="0.25">
      <c r="A236" t="s">
        <v>1432</v>
      </c>
      <c r="B236" t="s">
        <v>804</v>
      </c>
      <c r="C236">
        <v>131.69999999999999</v>
      </c>
      <c r="D236">
        <v>6.9528217868690101</v>
      </c>
      <c r="E236">
        <v>816.88257705000001</v>
      </c>
      <c r="F236">
        <v>1.3601702601406701E-2</v>
      </c>
      <c r="G236">
        <v>1.6469072493877399E-2</v>
      </c>
      <c r="H236" t="e">
        <v>#N/A</v>
      </c>
      <c r="I236">
        <v>3.18537135859231E-2</v>
      </c>
      <c r="J236">
        <v>0.93639475182630705</v>
      </c>
      <c r="K236">
        <v>2.9044067081635899E-2</v>
      </c>
      <c r="L236">
        <v>0.60610182567329796</v>
      </c>
      <c r="M236" t="e">
        <v>#N/A</v>
      </c>
      <c r="N236">
        <v>0.16495840294398201</v>
      </c>
      <c r="O236">
        <v>62732.862497784197</v>
      </c>
      <c r="P236" s="1">
        <v>0.21233351273773801</v>
      </c>
      <c r="Q236">
        <v>0.14483892932265899</v>
      </c>
      <c r="R236">
        <v>0.642827557939603</v>
      </c>
      <c r="S236">
        <v>9.7800241924623599</v>
      </c>
      <c r="T236">
        <v>84126.087634187003</v>
      </c>
      <c r="U236" s="1">
        <v>92.434380633349605</v>
      </c>
      <c r="V236">
        <v>329435.01803139597</v>
      </c>
      <c r="W236" s="1">
        <v>0.76335643013015897</v>
      </c>
      <c r="X236">
        <v>6.5028611339572898E-2</v>
      </c>
      <c r="Y236">
        <v>0.17161495853026801</v>
      </c>
      <c r="Z236">
        <v>0.236643569869841</v>
      </c>
      <c r="AA236">
        <v>329.435018031396</v>
      </c>
      <c r="AB236">
        <v>8308.4664683509109</v>
      </c>
      <c r="AC236" s="1">
        <v>625.29249227546597</v>
      </c>
      <c r="AD236">
        <v>229021.85032915999</v>
      </c>
      <c r="AE236" s="1" t="e">
        <v>#N/A</v>
      </c>
      <c r="AF236">
        <v>40419.399524249697</v>
      </c>
      <c r="AG236" s="1">
        <v>65972.793521098894</v>
      </c>
      <c r="AH236" s="1">
        <v>32.311273966423997</v>
      </c>
      <c r="AI236">
        <v>20.637633688222099</v>
      </c>
      <c r="AJ236">
        <v>22.6497206039557</v>
      </c>
      <c r="AK236">
        <v>1.17575642979311</v>
      </c>
      <c r="AL236">
        <v>0.58619174276719499</v>
      </c>
      <c r="AM236">
        <v>0.90513525720348897</v>
      </c>
      <c r="AN236">
        <v>1259.6301340100899</v>
      </c>
      <c r="AO236" s="1">
        <v>1.3457204323485299</v>
      </c>
      <c r="AP236">
        <v>2513.1393093408401</v>
      </c>
      <c r="AQ236" s="1">
        <v>3654.6698795820498</v>
      </c>
      <c r="AR236" s="1">
        <v>10209.002835654201</v>
      </c>
      <c r="AS236" s="1">
        <v>1010.79352797784</v>
      </c>
      <c r="AT236">
        <v>594.33323116436497</v>
      </c>
      <c r="AU236">
        <v>17981.938783719299</v>
      </c>
      <c r="AV236" s="1">
        <v>9679.7259642914196</v>
      </c>
      <c r="AW236" s="1">
        <v>0.48561606099924298</v>
      </c>
      <c r="AX236">
        <v>7758.5398028527998</v>
      </c>
      <c r="AY236" s="1">
        <v>0.35897576006791398</v>
      </c>
      <c r="AZ236">
        <v>1836.91917993573</v>
      </c>
      <c r="BA236">
        <v>8.7743803307775106E-2</v>
      </c>
      <c r="BB236">
        <v>1385.81186508312</v>
      </c>
      <c r="BC236" s="1">
        <v>6.7664375618868497E-2</v>
      </c>
      <c r="BD236">
        <v>20660.996812163099</v>
      </c>
      <c r="BE236" s="1">
        <v>0.52654162966932605</v>
      </c>
      <c r="BF236">
        <v>0.247081254807272</v>
      </c>
      <c r="BG236">
        <v>0.14968070432334099</v>
      </c>
      <c r="BH236">
        <v>4.2666812046684502E-2</v>
      </c>
      <c r="BI236">
        <v>3.4029599153377103E-2</v>
      </c>
    </row>
    <row r="237" spans="1:61" x14ac:dyDescent="0.25">
      <c r="A237" t="s">
        <v>1767</v>
      </c>
      <c r="B237" t="s">
        <v>1155</v>
      </c>
      <c r="C237">
        <v>124.85</v>
      </c>
      <c r="D237">
        <v>10.3466454085597</v>
      </c>
      <c r="E237">
        <v>974.77848845000005</v>
      </c>
      <c r="F237" t="e">
        <v>#N/A</v>
      </c>
      <c r="G237">
        <v>7.0985197974213097E-3</v>
      </c>
      <c r="H237" t="e">
        <v>#N/A</v>
      </c>
      <c r="I237">
        <v>1.8094346514368399E-2</v>
      </c>
      <c r="J237">
        <v>0.95454701059379299</v>
      </c>
      <c r="K237">
        <v>2.6130493949634299E-2</v>
      </c>
      <c r="L237">
        <v>0.99848068086302799</v>
      </c>
      <c r="M237" t="e">
        <v>#N/A</v>
      </c>
      <c r="N237">
        <v>0.187297797040405</v>
      </c>
      <c r="O237">
        <v>63471.995295820299</v>
      </c>
      <c r="P237" s="1">
        <v>0.25627976432112898</v>
      </c>
      <c r="Q237">
        <v>0.15061438394572599</v>
      </c>
      <c r="R237">
        <v>0.59310585173314501</v>
      </c>
      <c r="S237">
        <v>11.1519460125451</v>
      </c>
      <c r="T237">
        <v>89651.560035612594</v>
      </c>
      <c r="U237" s="1">
        <v>98.217461310781999</v>
      </c>
      <c r="V237">
        <v>213838.60791947701</v>
      </c>
      <c r="W237" s="1">
        <v>0.63436271124071897</v>
      </c>
      <c r="X237">
        <v>7.8990799375166204E-2</v>
      </c>
      <c r="Y237">
        <v>0.28664648938411402</v>
      </c>
      <c r="Z237">
        <v>0.36563728875928098</v>
      </c>
      <c r="AA237">
        <v>213.838607919477</v>
      </c>
      <c r="AB237">
        <v>4496.6963796768596</v>
      </c>
      <c r="AC237" s="1">
        <v>383.45386713893703</v>
      </c>
      <c r="AD237">
        <v>151014.47810436899</v>
      </c>
      <c r="AE237" s="1" t="e">
        <v>#N/A</v>
      </c>
      <c r="AF237">
        <v>38763.803123580998</v>
      </c>
      <c r="AG237" s="1">
        <v>57742.3261107203</v>
      </c>
      <c r="AH237" s="1">
        <v>23.1350803100344</v>
      </c>
      <c r="AI237">
        <v>20.246680719114099</v>
      </c>
      <c r="AJ237">
        <v>21.1455463651405</v>
      </c>
      <c r="AK237">
        <v>0.66797876202404405</v>
      </c>
      <c r="AL237">
        <v>0.61227632183609204</v>
      </c>
      <c r="AM237">
        <v>0.643075389912798</v>
      </c>
      <c r="AN237">
        <v>0</v>
      </c>
      <c r="AO237" s="1">
        <v>0.79560088470938495</v>
      </c>
      <c r="AP237">
        <v>2474.0717343227502</v>
      </c>
      <c r="AQ237" s="1">
        <v>4783.3587068731904</v>
      </c>
      <c r="AR237" s="1">
        <v>10907.449927836</v>
      </c>
      <c r="AS237" s="1">
        <v>1002.33203448469</v>
      </c>
      <c r="AT237">
        <v>558.67291333638605</v>
      </c>
      <c r="AU237">
        <v>19725.885316853</v>
      </c>
      <c r="AV237" s="1">
        <v>12584.3227661359</v>
      </c>
      <c r="AW237" s="1">
        <v>0.61572719672176202</v>
      </c>
      <c r="AX237">
        <v>4053.2138785382199</v>
      </c>
      <c r="AY237" s="1">
        <v>0.19782029396479101</v>
      </c>
      <c r="AZ237">
        <v>1211.1860967812199</v>
      </c>
      <c r="BA237">
        <v>5.7214111891051002E-2</v>
      </c>
      <c r="BB237">
        <v>2691.9010914646401</v>
      </c>
      <c r="BC237" s="1">
        <v>0.12923839742603099</v>
      </c>
      <c r="BD237">
        <v>20540.623832919999</v>
      </c>
      <c r="BE237" s="1">
        <v>0.53282312714739399</v>
      </c>
      <c r="BF237">
        <v>0.250174607989611</v>
      </c>
      <c r="BG237">
        <v>0.14948714547259101</v>
      </c>
      <c r="BH237">
        <v>4.5227189987661599E-2</v>
      </c>
      <c r="BI237">
        <v>2.22879294027418E-2</v>
      </c>
    </row>
    <row r="238" spans="1:61" x14ac:dyDescent="0.25">
      <c r="A238" t="s">
        <v>1593</v>
      </c>
      <c r="B238" t="s">
        <v>969</v>
      </c>
      <c r="C238">
        <v>60.15</v>
      </c>
      <c r="D238">
        <v>36.276629037413798</v>
      </c>
      <c r="E238">
        <v>1477.8234813500001</v>
      </c>
      <c r="F238">
        <v>1.7508520383155701E-2</v>
      </c>
      <c r="G238">
        <v>1.1581166118117599E-2</v>
      </c>
      <c r="H238" t="e">
        <v>#N/A</v>
      </c>
      <c r="I238">
        <v>3.9162680732067003E-2</v>
      </c>
      <c r="J238">
        <v>0.91263513166341703</v>
      </c>
      <c r="K238">
        <v>2.83204894751743E-2</v>
      </c>
      <c r="L238">
        <v>0.226125772450811</v>
      </c>
      <c r="M238">
        <v>1.3164013471221699E-2</v>
      </c>
      <c r="N238">
        <v>0.11937165282543601</v>
      </c>
      <c r="O238">
        <v>69160.182518364396</v>
      </c>
      <c r="P238" s="1">
        <v>0.17124852541018201</v>
      </c>
      <c r="Q238">
        <v>0.13500309617623699</v>
      </c>
      <c r="R238">
        <v>0.69374837841358095</v>
      </c>
      <c r="S238">
        <v>13.828813570510899</v>
      </c>
      <c r="T238">
        <v>96090.272450356293</v>
      </c>
      <c r="U238" s="1">
        <v>124.938839335026</v>
      </c>
      <c r="V238">
        <v>353461.51444476098</v>
      </c>
      <c r="W238" s="1">
        <v>0.82739599211234305</v>
      </c>
      <c r="X238">
        <v>0.11637926459234101</v>
      </c>
      <c r="Y238">
        <v>5.6224743295315599E-2</v>
      </c>
      <c r="Z238">
        <v>0.17260400788765701</v>
      </c>
      <c r="AA238">
        <v>353.46151444476101</v>
      </c>
      <c r="AB238">
        <v>9376.8304367049805</v>
      </c>
      <c r="AC238" s="1">
        <v>1004.42413470385</v>
      </c>
      <c r="AD238">
        <v>260475.89575389901</v>
      </c>
      <c r="AE238" s="1" t="e">
        <v>#N/A</v>
      </c>
      <c r="AF238">
        <v>53892.3637203502</v>
      </c>
      <c r="AG238" s="1">
        <v>106393.027839369</v>
      </c>
      <c r="AH238" s="1">
        <v>43.834841597338702</v>
      </c>
      <c r="AI238">
        <v>25.010042129163001</v>
      </c>
      <c r="AJ238">
        <v>27.276169637807399</v>
      </c>
      <c r="AK238">
        <v>1.7263487574496601</v>
      </c>
      <c r="AL238">
        <v>1.2597262417563999</v>
      </c>
      <c r="AM238">
        <v>1.47994598481341</v>
      </c>
      <c r="AN238">
        <v>1658.8749488271201</v>
      </c>
      <c r="AO238">
        <v>0.89228743726552395</v>
      </c>
      <c r="AP238">
        <v>2097.1725602633001</v>
      </c>
      <c r="AQ238" s="1">
        <v>2910.2875622676602</v>
      </c>
      <c r="AR238" s="1">
        <v>8776.6482795032607</v>
      </c>
      <c r="AS238" s="1">
        <v>904.49459517244395</v>
      </c>
      <c r="AT238">
        <v>456.92050878983002</v>
      </c>
      <c r="AU238">
        <v>15145.5235059965</v>
      </c>
      <c r="AV238" s="1">
        <v>4806.4291009489798</v>
      </c>
      <c r="AW238" s="1">
        <v>0.29268379554629498</v>
      </c>
      <c r="AX238">
        <v>10086.7032678331</v>
      </c>
      <c r="AY238" s="1">
        <v>0.58029134837757301</v>
      </c>
      <c r="AZ238">
        <v>1476.8488948425099</v>
      </c>
      <c r="BA238">
        <v>8.5966178161852105E-2</v>
      </c>
      <c r="BB238">
        <v>678.96301405386998</v>
      </c>
      <c r="BC238" s="1">
        <v>4.1058677906996598E-2</v>
      </c>
      <c r="BD238">
        <v>17048.9442776785</v>
      </c>
      <c r="BE238" s="1">
        <v>0.55383759189187298</v>
      </c>
      <c r="BF238">
        <v>0.22706324427628899</v>
      </c>
      <c r="BG238">
        <v>0.150898193820967</v>
      </c>
      <c r="BH238">
        <v>4.0278793223857898E-2</v>
      </c>
      <c r="BI238">
        <v>2.7922176787013801E-2</v>
      </c>
    </row>
    <row r="239" spans="1:61" x14ac:dyDescent="0.25">
      <c r="A239" t="s">
        <v>1609</v>
      </c>
      <c r="B239" t="s">
        <v>985</v>
      </c>
      <c r="C239">
        <v>44.25</v>
      </c>
      <c r="D239">
        <v>35.880142956190198</v>
      </c>
      <c r="E239">
        <v>1300.0372693500001</v>
      </c>
      <c r="F239">
        <v>2.39690015196472E-2</v>
      </c>
      <c r="G239">
        <v>1.40497778082933E-2</v>
      </c>
      <c r="H239" t="e">
        <v>#N/A</v>
      </c>
      <c r="I239">
        <v>4.2750755325669999E-2</v>
      </c>
      <c r="J239">
        <v>0.90396949397993098</v>
      </c>
      <c r="K239">
        <v>3.0350656528516502E-2</v>
      </c>
      <c r="L239">
        <v>0.26727028787229801</v>
      </c>
      <c r="M239">
        <v>1.7312208952296598E-2</v>
      </c>
      <c r="N239">
        <v>0.122667307370528</v>
      </c>
      <c r="O239">
        <v>67427.859618871502</v>
      </c>
      <c r="P239" s="1">
        <v>0.19109535090744501</v>
      </c>
      <c r="Q239">
        <v>0.14755097435464801</v>
      </c>
      <c r="R239">
        <v>0.66135367473790696</v>
      </c>
      <c r="S239">
        <v>12.2031118169166</v>
      </c>
      <c r="T239">
        <v>93021.186345687893</v>
      </c>
      <c r="U239" s="1">
        <v>134.44379459609499</v>
      </c>
      <c r="V239">
        <v>353434.52540382399</v>
      </c>
      <c r="W239" s="1">
        <v>0.80778345828764198</v>
      </c>
      <c r="X239">
        <v>0.12532001272427501</v>
      </c>
      <c r="Y239">
        <v>6.6896528988083306E-2</v>
      </c>
      <c r="Z239">
        <v>0.192216541712358</v>
      </c>
      <c r="AA239">
        <v>353.43452540382401</v>
      </c>
      <c r="AB239">
        <v>9328.5133710539994</v>
      </c>
      <c r="AC239" s="1">
        <v>948.89767323115598</v>
      </c>
      <c r="AD239">
        <v>287400.09007018199</v>
      </c>
      <c r="AE239" s="1" t="e">
        <v>#N/A</v>
      </c>
      <c r="AF239">
        <v>51238.253207547197</v>
      </c>
      <c r="AG239" s="1">
        <v>98070.620246294202</v>
      </c>
      <c r="AH239" s="1">
        <v>47.197752709905203</v>
      </c>
      <c r="AI239">
        <v>24.573529119167102</v>
      </c>
      <c r="AJ239">
        <v>27.698490908026098</v>
      </c>
      <c r="AK239">
        <v>1.8884208265790501</v>
      </c>
      <c r="AL239">
        <v>1.33453075717916</v>
      </c>
      <c r="AM239">
        <v>1.5678805509975</v>
      </c>
      <c r="AN239">
        <v>1499.2209723144999</v>
      </c>
      <c r="AO239">
        <v>1.0353076513683901</v>
      </c>
      <c r="AP239">
        <v>2172.9957918148398</v>
      </c>
      <c r="AQ239" s="1">
        <v>2930.0600108214899</v>
      </c>
      <c r="AR239" s="1">
        <v>8506.6729679444798</v>
      </c>
      <c r="AS239" s="1">
        <v>923.34681958785302</v>
      </c>
      <c r="AT239">
        <v>465.95020218371701</v>
      </c>
      <c r="AU239">
        <v>14999.0257923524</v>
      </c>
      <c r="AV239" s="1">
        <v>5026.0794063155699</v>
      </c>
      <c r="AW239" s="1">
        <v>0.302906252226743</v>
      </c>
      <c r="AX239">
        <v>9733.6107323304495</v>
      </c>
      <c r="AY239" s="1">
        <v>0.56119310191886596</v>
      </c>
      <c r="AZ239">
        <v>1531.6376721970601</v>
      </c>
      <c r="BA239">
        <v>8.8785454109912093E-2</v>
      </c>
      <c r="BB239">
        <v>775.96701760660596</v>
      </c>
      <c r="BC239" s="1">
        <v>4.7115191728099401E-2</v>
      </c>
      <c r="BD239">
        <v>17067.2948284497</v>
      </c>
      <c r="BE239" s="1">
        <v>0.549086174788598</v>
      </c>
      <c r="BF239">
        <v>0.22607841342148299</v>
      </c>
      <c r="BG239">
        <v>0.15737657445695799</v>
      </c>
      <c r="BH239">
        <v>3.7417358114376E-2</v>
      </c>
      <c r="BI239">
        <v>3.00414792185855E-2</v>
      </c>
    </row>
    <row r="240" spans="1:61" x14ac:dyDescent="0.25">
      <c r="A240" t="s">
        <v>1610</v>
      </c>
      <c r="B240" t="s">
        <v>986</v>
      </c>
      <c r="C240">
        <v>68.400000000000006</v>
      </c>
      <c r="D240">
        <v>9.4816694582823207</v>
      </c>
      <c r="E240">
        <v>552.41302180000002</v>
      </c>
      <c r="F240" t="e">
        <v>#N/A</v>
      </c>
      <c r="G240">
        <v>3.0573860944834701E-2</v>
      </c>
      <c r="H240" t="e">
        <v>#N/A</v>
      </c>
      <c r="I240">
        <v>3.5114354220051297E-2</v>
      </c>
      <c r="J240">
        <v>0.93875201588623503</v>
      </c>
      <c r="K240">
        <v>2.8062079180278299E-2</v>
      </c>
      <c r="L240">
        <v>0.343990322097245</v>
      </c>
      <c r="M240" t="e">
        <v>#N/A</v>
      </c>
      <c r="N240">
        <v>0.137112058027864</v>
      </c>
      <c r="O240">
        <v>63094.418109046099</v>
      </c>
      <c r="P240" s="1">
        <v>0.17813135763809201</v>
      </c>
      <c r="Q240">
        <v>0.16581859090273701</v>
      </c>
      <c r="R240">
        <v>0.65605005145917095</v>
      </c>
      <c r="S240">
        <v>6.9481979358609998</v>
      </c>
      <c r="T240">
        <v>85695.512367291798</v>
      </c>
      <c r="U240" s="1">
        <v>87.572361249898904</v>
      </c>
      <c r="V240">
        <v>265542.937460132</v>
      </c>
      <c r="W240" s="1">
        <v>0.83878860706275804</v>
      </c>
      <c r="X240">
        <v>5.0963271419894297E-2</v>
      </c>
      <c r="Y240">
        <v>0.110248121517348</v>
      </c>
      <c r="Z240">
        <v>0.16121139293724199</v>
      </c>
      <c r="AA240">
        <v>265.54293746013201</v>
      </c>
      <c r="AB240">
        <v>6001.0883508829002</v>
      </c>
      <c r="AC240" s="1">
        <v>655.07927713372396</v>
      </c>
      <c r="AD240">
        <v>198990.605000568</v>
      </c>
      <c r="AE240" s="1" t="e">
        <v>#N/A</v>
      </c>
      <c r="AF240">
        <v>46951.910086780903</v>
      </c>
      <c r="AG240" s="1">
        <v>80698.848925588405</v>
      </c>
      <c r="AH240" s="1">
        <v>32.421646439387501</v>
      </c>
      <c r="AI240">
        <v>20.632961284661299</v>
      </c>
      <c r="AJ240">
        <v>22.4516833952569</v>
      </c>
      <c r="AK240">
        <v>1.4275514924347901</v>
      </c>
      <c r="AL240">
        <v>0.880166338802986</v>
      </c>
      <c r="AM240">
        <v>1.1954574809973899</v>
      </c>
      <c r="AN240">
        <v>2599.2838009525699</v>
      </c>
      <c r="AO240" s="1">
        <v>1.33289243828782</v>
      </c>
      <c r="AP240">
        <v>2500.7028047578101</v>
      </c>
      <c r="AQ240" s="1">
        <v>3432.0028396912098</v>
      </c>
      <c r="AR240" s="1">
        <v>9481.3927809548895</v>
      </c>
      <c r="AS240" s="1">
        <v>879.99809076911902</v>
      </c>
      <c r="AT240">
        <v>552.88304845676998</v>
      </c>
      <c r="AU240">
        <v>16846.979564629801</v>
      </c>
      <c r="AV240" s="1">
        <v>9423.7225500975001</v>
      </c>
      <c r="AW240" s="1">
        <v>0.48204386034813002</v>
      </c>
      <c r="AX240">
        <v>7574.6098635504504</v>
      </c>
      <c r="AY240" s="1">
        <v>0.38451295623950599</v>
      </c>
      <c r="AZ240">
        <v>1725.15882526625</v>
      </c>
      <c r="BA240">
        <v>8.84508809999274E-2</v>
      </c>
      <c r="BB240">
        <v>888.69478720412599</v>
      </c>
      <c r="BC240" s="1">
        <v>4.4992302414609997E-2</v>
      </c>
      <c r="BD240">
        <v>19612.186026118299</v>
      </c>
      <c r="BE240" s="1">
        <v>0.53548516962316095</v>
      </c>
      <c r="BF240">
        <v>0.22745628409187901</v>
      </c>
      <c r="BG240">
        <v>0.16758981606477999</v>
      </c>
      <c r="BH240">
        <v>4.3149189908828801E-2</v>
      </c>
      <c r="BI240">
        <v>2.6319540311351201E-2</v>
      </c>
    </row>
    <row r="241" spans="1:61" x14ac:dyDescent="0.25">
      <c r="A241" t="s">
        <v>1803</v>
      </c>
      <c r="B241" t="s">
        <v>1193</v>
      </c>
      <c r="C241">
        <v>66.95</v>
      </c>
      <c r="D241">
        <v>9.4361178363079397</v>
      </c>
      <c r="E241">
        <v>550.69438324999999</v>
      </c>
      <c r="F241" t="e">
        <v>#N/A</v>
      </c>
      <c r="G241" t="e">
        <v>#N/A</v>
      </c>
      <c r="H241" t="e">
        <v>#N/A</v>
      </c>
      <c r="I241">
        <v>3.4144590433354598E-2</v>
      </c>
      <c r="J241">
        <v>0.93994893772444399</v>
      </c>
      <c r="K241">
        <v>2.8559098989121401E-2</v>
      </c>
      <c r="L241">
        <v>0.36288356857134302</v>
      </c>
      <c r="M241" t="e">
        <v>#N/A</v>
      </c>
      <c r="N241">
        <v>0.13687467335008</v>
      </c>
      <c r="O241">
        <v>62033.914987521297</v>
      </c>
      <c r="P241" s="1">
        <v>0.171765969223791</v>
      </c>
      <c r="Q241">
        <v>0.184357822409982</v>
      </c>
      <c r="R241">
        <v>0.64387620836622705</v>
      </c>
      <c r="S241">
        <v>6.8117795513233999</v>
      </c>
      <c r="T241">
        <v>86730.949783114702</v>
      </c>
      <c r="U241" s="1">
        <v>90.467844567839904</v>
      </c>
      <c r="V241">
        <v>256892.25966878401</v>
      </c>
      <c r="W241" s="1">
        <v>0.87185709333482497</v>
      </c>
      <c r="X241">
        <v>4.5904611409071198E-2</v>
      </c>
      <c r="Y241">
        <v>8.2238295256103905E-2</v>
      </c>
      <c r="Z241">
        <v>0.128142906665175</v>
      </c>
      <c r="AA241">
        <v>256.89225966878399</v>
      </c>
      <c r="AB241">
        <v>5629.5490644084002</v>
      </c>
      <c r="AC241" s="1">
        <v>649.963901733694</v>
      </c>
      <c r="AD241">
        <v>188091.95177864601</v>
      </c>
      <c r="AE241" s="1" t="e">
        <v>#N/A</v>
      </c>
      <c r="AF241">
        <v>46617.566169769903</v>
      </c>
      <c r="AG241" s="1">
        <v>76803.255333482899</v>
      </c>
      <c r="AH241" s="1">
        <v>32.233748616651901</v>
      </c>
      <c r="AI241">
        <v>20.556012706363099</v>
      </c>
      <c r="AJ241">
        <v>22.4522490639261</v>
      </c>
      <c r="AK241">
        <v>1.5275971149003</v>
      </c>
      <c r="AL241">
        <v>0.930744729092844</v>
      </c>
      <c r="AM241">
        <v>1.29844229275044</v>
      </c>
      <c r="AN241">
        <v>2426.8143486644099</v>
      </c>
      <c r="AO241" s="1">
        <v>1.3330346658794501</v>
      </c>
      <c r="AP241">
        <v>2460.1744719174999</v>
      </c>
      <c r="AQ241" s="1">
        <v>3735.9717759569098</v>
      </c>
      <c r="AR241" s="1">
        <v>9273.3802919171103</v>
      </c>
      <c r="AS241" s="1">
        <v>931.44501851063706</v>
      </c>
      <c r="AT241">
        <v>660.36584094758905</v>
      </c>
      <c r="AU241">
        <v>17061.337399249798</v>
      </c>
      <c r="AV241" s="1">
        <v>9739.9011517005692</v>
      </c>
      <c r="AW241" s="1">
        <v>0.49913421720228901</v>
      </c>
      <c r="AX241">
        <v>7179.6362883531601</v>
      </c>
      <c r="AY241" s="1">
        <v>0.36365377581927899</v>
      </c>
      <c r="AZ241">
        <v>1761.5094461239501</v>
      </c>
      <c r="BA241">
        <v>9.0064356704174106E-2</v>
      </c>
      <c r="BB241">
        <v>921.53041858758297</v>
      </c>
      <c r="BC241" s="1">
        <v>4.71476502665817E-2</v>
      </c>
      <c r="BD241">
        <v>19602.577304765298</v>
      </c>
      <c r="BE241" s="1">
        <v>0.52985817135344904</v>
      </c>
      <c r="BF241">
        <v>0.229781312182673</v>
      </c>
      <c r="BG241">
        <v>0.164219421286733</v>
      </c>
      <c r="BH241">
        <v>4.4473425294000501E-2</v>
      </c>
      <c r="BI241">
        <v>3.1667669883144497E-2</v>
      </c>
    </row>
    <row r="242" spans="1:61" x14ac:dyDescent="0.25">
      <c r="A242" t="s">
        <v>1742</v>
      </c>
      <c r="B242" t="s">
        <v>1126</v>
      </c>
      <c r="C242">
        <v>67</v>
      </c>
      <c r="D242">
        <v>28.714971220628598</v>
      </c>
      <c r="E242">
        <v>1616.0167617</v>
      </c>
      <c r="F242">
        <v>1.26527388534553E-2</v>
      </c>
      <c r="G242">
        <v>1.78868631559762E-2</v>
      </c>
      <c r="H242" t="e">
        <v>#N/A</v>
      </c>
      <c r="I242">
        <v>5.0123721583032799E-2</v>
      </c>
      <c r="J242">
        <v>0.87914024678615599</v>
      </c>
      <c r="K242">
        <v>4.5852276898990699E-2</v>
      </c>
      <c r="L242">
        <v>0.50691112465726196</v>
      </c>
      <c r="M242">
        <v>1.2462086392874799E-2</v>
      </c>
      <c r="N242">
        <v>0.141822872114857</v>
      </c>
      <c r="O242">
        <v>64430.995353441598</v>
      </c>
      <c r="P242" s="1">
        <v>0.20158268843807101</v>
      </c>
      <c r="Q242">
        <v>0.15858307122340501</v>
      </c>
      <c r="R242">
        <v>0.63983424033852399</v>
      </c>
      <c r="S242">
        <v>13.606500872845499</v>
      </c>
      <c r="T242">
        <v>94670.169631670404</v>
      </c>
      <c r="U242" s="1">
        <v>132.769045622205</v>
      </c>
      <c r="V242">
        <v>281089.505855216</v>
      </c>
      <c r="W242" s="1">
        <v>0.78530024815280497</v>
      </c>
      <c r="X242">
        <v>0.125770288469536</v>
      </c>
      <c r="Y242">
        <v>8.8929463377659196E-2</v>
      </c>
      <c r="Z242">
        <v>0.214699751847195</v>
      </c>
      <c r="AA242">
        <v>281.08950585521598</v>
      </c>
      <c r="AB242">
        <v>7433.3355845661699</v>
      </c>
      <c r="AC242" s="1">
        <v>739.58657844780203</v>
      </c>
      <c r="AD242">
        <v>212544.357888122</v>
      </c>
      <c r="AE242" s="1" t="e">
        <v>#N/A</v>
      </c>
      <c r="AF242">
        <v>45979.445792793398</v>
      </c>
      <c r="AG242" s="1">
        <v>76974.735636865997</v>
      </c>
      <c r="AH242" s="1">
        <v>45.405815487699101</v>
      </c>
      <c r="AI242">
        <v>23.849931687835898</v>
      </c>
      <c r="AJ242">
        <v>28.333234707117999</v>
      </c>
      <c r="AK242">
        <v>2.0421622726427202</v>
      </c>
      <c r="AL242">
        <v>1.2684247287358701</v>
      </c>
      <c r="AM242">
        <v>1.6650548113761801</v>
      </c>
      <c r="AN242">
        <v>1088.17320319754</v>
      </c>
      <c r="AO242" s="1">
        <v>1.0135451942000899</v>
      </c>
      <c r="AP242">
        <v>1891.34624710496</v>
      </c>
      <c r="AQ242" s="1">
        <v>3277.61772342513</v>
      </c>
      <c r="AR242" s="1">
        <v>8503.1227089777803</v>
      </c>
      <c r="AS242" s="1">
        <v>1022.44030455591</v>
      </c>
      <c r="AT242">
        <v>502.78603678916301</v>
      </c>
      <c r="AU242">
        <v>15197.3130208529</v>
      </c>
      <c r="AV242" s="1">
        <v>6441.2594392444798</v>
      </c>
      <c r="AW242" s="1">
        <v>0.39796802570979101</v>
      </c>
      <c r="AX242">
        <v>7435.9629718125298</v>
      </c>
      <c r="AY242" s="1">
        <v>0.45965658094984502</v>
      </c>
      <c r="AZ242">
        <v>1319.3355266634401</v>
      </c>
      <c r="BA242" s="1">
        <v>8.1229791910642196E-2</v>
      </c>
      <c r="BB242">
        <v>988.93181552372096</v>
      </c>
      <c r="BC242" s="1">
        <v>6.1145601431412497E-2</v>
      </c>
      <c r="BD242">
        <v>16185.489753244199</v>
      </c>
      <c r="BE242" s="1">
        <v>0.55166491386346905</v>
      </c>
      <c r="BF242">
        <v>0.232248357306026</v>
      </c>
      <c r="BG242">
        <v>0.15797823034521699</v>
      </c>
      <c r="BH242">
        <v>4.1453281922438398E-2</v>
      </c>
      <c r="BI242">
        <v>1.6655216562849198E-2</v>
      </c>
    </row>
    <row r="243" spans="1:61" x14ac:dyDescent="0.25">
      <c r="A243" t="s">
        <v>1714</v>
      </c>
      <c r="B243" t="s">
        <v>1097</v>
      </c>
      <c r="C243">
        <v>31.35</v>
      </c>
      <c r="D243">
        <v>34.185990953445298</v>
      </c>
      <c r="E243">
        <v>908.01067009999997</v>
      </c>
      <c r="F243">
        <v>1.46774553753116E-2</v>
      </c>
      <c r="G243">
        <v>1.6230352360542301E-2</v>
      </c>
      <c r="H243" t="e">
        <v>#N/A</v>
      </c>
      <c r="I243">
        <v>3.4238661750261599E-2</v>
      </c>
      <c r="J243">
        <v>0.91096217094773102</v>
      </c>
      <c r="K243">
        <v>3.8119121835644899E-2</v>
      </c>
      <c r="L243">
        <v>0.56452149894415105</v>
      </c>
      <c r="M243">
        <v>1.93735130287527E-2</v>
      </c>
      <c r="N243">
        <v>0.14071846382115499</v>
      </c>
      <c r="O243">
        <v>63364.597653564197</v>
      </c>
      <c r="P243" s="1">
        <v>0.19477915510027899</v>
      </c>
      <c r="Q243">
        <v>0.15878861258006899</v>
      </c>
      <c r="R243">
        <v>0.64643223231965197</v>
      </c>
      <c r="S243">
        <v>9.6592344045038292</v>
      </c>
      <c r="T243">
        <v>85524.719114402396</v>
      </c>
      <c r="U243" s="1">
        <v>111.696181777657</v>
      </c>
      <c r="V243">
        <v>317848.99947069498</v>
      </c>
      <c r="W243" s="1">
        <v>0.79526056904614595</v>
      </c>
      <c r="X243">
        <v>0.117139986329462</v>
      </c>
      <c r="Y243">
        <v>8.7599444624392397E-2</v>
      </c>
      <c r="Z243">
        <v>0.204739430953854</v>
      </c>
      <c r="AA243">
        <v>317.84899947069499</v>
      </c>
      <c r="AB243">
        <v>7657.7453646378699</v>
      </c>
      <c r="AC243" s="1">
        <v>810.71292413218998</v>
      </c>
      <c r="AD243">
        <v>257368.83536654801</v>
      </c>
      <c r="AE243" s="1" t="e">
        <v>#N/A</v>
      </c>
      <c r="AF243">
        <v>43851.192276380702</v>
      </c>
      <c r="AG243" s="1">
        <v>72172.370899958099</v>
      </c>
      <c r="AH243" s="1">
        <v>40.540309214302397</v>
      </c>
      <c r="AI243">
        <v>23.0043394017876</v>
      </c>
      <c r="AJ243">
        <v>25.566830456354499</v>
      </c>
      <c r="AK243">
        <v>1.8400183470101701</v>
      </c>
      <c r="AL243">
        <v>1.1973929880954901</v>
      </c>
      <c r="AM243">
        <v>1.51882644357151</v>
      </c>
      <c r="AN243">
        <v>1263.13255534066</v>
      </c>
      <c r="AO243">
        <v>1.1381688150637499</v>
      </c>
      <c r="AP243">
        <v>2313.3723976709002</v>
      </c>
      <c r="AQ243" s="1">
        <v>3140.6328520191701</v>
      </c>
      <c r="AR243" s="1">
        <v>8894.8204172650494</v>
      </c>
      <c r="AS243" s="1">
        <v>931.80509091024203</v>
      </c>
      <c r="AT243" s="1">
        <v>542.14757018855903</v>
      </c>
      <c r="AU243">
        <v>15822.778328053901</v>
      </c>
      <c r="AV243" s="1">
        <v>7339.9788368320897</v>
      </c>
      <c r="AW243" s="1">
        <v>0.430340138393625</v>
      </c>
      <c r="AX243">
        <v>7876.2417214729003</v>
      </c>
      <c r="AY243" s="1">
        <v>0.42626721091368103</v>
      </c>
      <c r="AZ243">
        <v>1367.1014460328099</v>
      </c>
      <c r="BA243">
        <v>7.4263993908037604E-2</v>
      </c>
      <c r="BB243">
        <v>1192.26368224151</v>
      </c>
      <c r="BC243" s="1">
        <v>6.9128656767859495E-2</v>
      </c>
      <c r="BD243">
        <v>17775.585686579299</v>
      </c>
      <c r="BE243" s="1">
        <v>0.55575141400016004</v>
      </c>
      <c r="BF243">
        <v>0.231428233354882</v>
      </c>
      <c r="BG243">
        <v>0.15123110739184101</v>
      </c>
      <c r="BH243">
        <v>3.82871066277354E-2</v>
      </c>
      <c r="BI243">
        <v>2.3302138625381798E-2</v>
      </c>
    </row>
    <row r="244" spans="1:61" x14ac:dyDescent="0.25">
      <c r="A244" t="s">
        <v>1775</v>
      </c>
      <c r="B244" t="s">
        <v>1163</v>
      </c>
      <c r="C244">
        <v>123.85</v>
      </c>
      <c r="D244">
        <v>10.1232533290181</v>
      </c>
      <c r="E244">
        <v>1172.6611656499999</v>
      </c>
      <c r="F244">
        <v>7.28495765183566E-3</v>
      </c>
      <c r="G244">
        <v>9.3067854218615107E-3</v>
      </c>
      <c r="H244" t="e">
        <v>#N/A</v>
      </c>
      <c r="I244">
        <v>1.7878811827839899E-2</v>
      </c>
      <c r="J244">
        <v>0.94800597485395999</v>
      </c>
      <c r="K244">
        <v>2.76161040302879E-2</v>
      </c>
      <c r="L244">
        <v>0.59651054753380095</v>
      </c>
      <c r="M244" t="e">
        <v>#N/A</v>
      </c>
      <c r="N244">
        <v>0.15546421455517601</v>
      </c>
      <c r="O244">
        <v>61938.932547700402</v>
      </c>
      <c r="P244" s="1">
        <v>0.18741593068679699</v>
      </c>
      <c r="Q244">
        <v>0.14965439348919499</v>
      </c>
      <c r="R244">
        <v>0.66292967582400797</v>
      </c>
      <c r="S244">
        <v>11.4103832695788</v>
      </c>
      <c r="T244">
        <v>87789.126097910703</v>
      </c>
      <c r="U244" s="1">
        <v>116.587003785291</v>
      </c>
      <c r="V244">
        <v>284331.92231208901</v>
      </c>
      <c r="W244" s="1">
        <v>0.76548508437752505</v>
      </c>
      <c r="X244">
        <v>6.1287054943243997E-2</v>
      </c>
      <c r="Y244">
        <v>0.17322786067923099</v>
      </c>
      <c r="Z244">
        <v>0.23451491562247501</v>
      </c>
      <c r="AA244">
        <v>284.33192231208898</v>
      </c>
      <c r="AB244">
        <v>6822.6688444698902</v>
      </c>
      <c r="AC244" s="1">
        <v>625.34128653738503</v>
      </c>
      <c r="AD244">
        <v>213946.15472401501</v>
      </c>
      <c r="AE244" s="1" t="e">
        <v>#N/A</v>
      </c>
      <c r="AF244">
        <v>42834.747514241302</v>
      </c>
      <c r="AG244" s="1">
        <v>69172.942634028499</v>
      </c>
      <c r="AH244" s="1">
        <v>31.5618004447673</v>
      </c>
      <c r="AI244">
        <v>21.461940282749499</v>
      </c>
      <c r="AJ244">
        <v>22.911398139940701</v>
      </c>
      <c r="AK244">
        <v>1.53122854072873</v>
      </c>
      <c r="AL244">
        <v>0.84856100496504905</v>
      </c>
      <c r="AM244">
        <v>1.1374061289886299</v>
      </c>
      <c r="AN244">
        <v>1265.0030490075501</v>
      </c>
      <c r="AO244">
        <v>1.22624274493332</v>
      </c>
      <c r="AP244">
        <v>2037.34441199451</v>
      </c>
      <c r="AQ244" s="1">
        <v>3281.1632146675902</v>
      </c>
      <c r="AR244" s="1">
        <v>9253.6084662487792</v>
      </c>
      <c r="AS244" s="1">
        <v>1060.5557226845101</v>
      </c>
      <c r="AT244">
        <v>555.88313836476004</v>
      </c>
      <c r="AU244">
        <v>16188.5549539602</v>
      </c>
      <c r="AV244" s="1">
        <v>8124.0431453025803</v>
      </c>
      <c r="AW244" s="1">
        <v>0.45657363970262199</v>
      </c>
      <c r="AX244">
        <v>7327.6621371300298</v>
      </c>
      <c r="AY244" s="1">
        <v>0.40234132781554199</v>
      </c>
      <c r="AZ244">
        <v>1360.7747961717801</v>
      </c>
      <c r="BA244">
        <v>7.3889087210069995E-2</v>
      </c>
      <c r="BB244">
        <v>1214.6683911313</v>
      </c>
      <c r="BC244" s="1">
        <v>6.7195945255803302E-2</v>
      </c>
      <c r="BD244">
        <v>18027.148469735701</v>
      </c>
      <c r="BE244" s="1">
        <v>0.52837213157845897</v>
      </c>
      <c r="BF244">
        <v>0.24727122305985499</v>
      </c>
      <c r="BG244">
        <v>0.15482703240156101</v>
      </c>
      <c r="BH244">
        <v>4.5569819634682797E-2</v>
      </c>
      <c r="BI244">
        <v>2.3959793325442499E-2</v>
      </c>
    </row>
    <row r="245" spans="1:61" x14ac:dyDescent="0.25">
      <c r="A245" t="s">
        <v>1407</v>
      </c>
      <c r="B245" t="s">
        <v>776</v>
      </c>
      <c r="C245">
        <v>134.9</v>
      </c>
      <c r="D245">
        <v>7.8099872782229198</v>
      </c>
      <c r="E245">
        <v>950.68433725</v>
      </c>
      <c r="F245" t="e">
        <v>#N/A</v>
      </c>
      <c r="G245" t="e">
        <v>#N/A</v>
      </c>
      <c r="H245" t="e">
        <v>#N/A</v>
      </c>
      <c r="I245">
        <v>1.4393566708066199E-2</v>
      </c>
      <c r="J245">
        <v>0.96297768531070205</v>
      </c>
      <c r="K245">
        <v>2.31951991815545E-2</v>
      </c>
      <c r="L245">
        <v>0.66427709544248903</v>
      </c>
      <c r="M245" t="e">
        <v>#N/A</v>
      </c>
      <c r="N245">
        <v>0.15426088025943599</v>
      </c>
      <c r="O245">
        <v>61915.028084912497</v>
      </c>
      <c r="P245" s="1">
        <v>0.16316730936622001</v>
      </c>
      <c r="Q245">
        <v>0.156347228307053</v>
      </c>
      <c r="R245">
        <v>0.68048546232672702</v>
      </c>
      <c r="S245">
        <v>9.2547685046138604</v>
      </c>
      <c r="T245">
        <v>89553.858903668297</v>
      </c>
      <c r="U245" s="1">
        <v>118.899782918494</v>
      </c>
      <c r="V245">
        <v>305951.88445132901</v>
      </c>
      <c r="W245" s="1">
        <v>0.70031834513329805</v>
      </c>
      <c r="X245">
        <v>8.5835020298723502E-2</v>
      </c>
      <c r="Y245">
        <v>0.21384663456797801</v>
      </c>
      <c r="Z245">
        <v>0.29968165486670201</v>
      </c>
      <c r="AA245">
        <v>305.95188445132902</v>
      </c>
      <c r="AB245">
        <v>7906.3750768657201</v>
      </c>
      <c r="AC245" s="1">
        <v>551.71822175720797</v>
      </c>
      <c r="AD245">
        <v>241801.30034421</v>
      </c>
      <c r="AE245" s="1" t="e">
        <v>#N/A</v>
      </c>
      <c r="AF245">
        <v>42268.6821978105</v>
      </c>
      <c r="AG245" s="1">
        <v>69551.033459139202</v>
      </c>
      <c r="AH245" s="1">
        <v>30.625793511861399</v>
      </c>
      <c r="AI245">
        <v>20.655206768533301</v>
      </c>
      <c r="AJ245">
        <v>23.172479460015499</v>
      </c>
      <c r="AK245">
        <v>1.26618049232251</v>
      </c>
      <c r="AL245">
        <v>0.96568988594322003</v>
      </c>
      <c r="AM245">
        <v>1.0428345573775599</v>
      </c>
      <c r="AN245">
        <v>662.92142702490901</v>
      </c>
      <c r="AO245" s="1">
        <v>1.0105963619788001</v>
      </c>
      <c r="AP245">
        <v>2184.9429133424001</v>
      </c>
      <c r="AQ245" s="1">
        <v>3702.5143841981399</v>
      </c>
      <c r="AR245" s="1">
        <v>9635.6015583447006</v>
      </c>
      <c r="AS245" s="1">
        <v>1066.0615283004099</v>
      </c>
      <c r="AT245">
        <v>516.53764058055106</v>
      </c>
      <c r="AU245">
        <v>17105.658024766199</v>
      </c>
      <c r="AV245" s="1">
        <v>8911.5532099101492</v>
      </c>
      <c r="AW245" s="1">
        <v>0.49052742145253297</v>
      </c>
      <c r="AX245">
        <v>7206.0767762953401</v>
      </c>
      <c r="AY245" s="1">
        <v>0.37008509956448099</v>
      </c>
      <c r="AZ245">
        <v>1301.5933102409799</v>
      </c>
      <c r="BA245">
        <v>6.83462776114242E-2</v>
      </c>
      <c r="BB245">
        <v>1302.7867421790099</v>
      </c>
      <c r="BC245" s="1">
        <v>7.1041201359351006E-2</v>
      </c>
      <c r="BD245">
        <v>18722.0100386255</v>
      </c>
      <c r="BE245" s="1">
        <v>0.51507903219733797</v>
      </c>
      <c r="BF245">
        <v>0.252874697192502</v>
      </c>
      <c r="BG245">
        <v>0.159681035348024</v>
      </c>
      <c r="BH245">
        <v>4.8770354666801803E-2</v>
      </c>
      <c r="BI245">
        <v>2.3594880595334999E-2</v>
      </c>
    </row>
    <row r="246" spans="1:61" x14ac:dyDescent="0.25">
      <c r="A246" t="s">
        <v>1431</v>
      </c>
      <c r="B246" t="s">
        <v>803</v>
      </c>
      <c r="C246">
        <v>78.75</v>
      </c>
      <c r="D246">
        <v>10.9797155620144</v>
      </c>
      <c r="E246">
        <v>777.98962634999998</v>
      </c>
      <c r="F246" t="e">
        <v>#N/A</v>
      </c>
      <c r="G246" t="e">
        <v>#N/A</v>
      </c>
      <c r="H246" t="e">
        <v>#N/A</v>
      </c>
      <c r="I246">
        <v>2.12864154683607E-2</v>
      </c>
      <c r="J246">
        <v>0.94652383428862696</v>
      </c>
      <c r="K246">
        <v>2.9510386404711701E-2</v>
      </c>
      <c r="L246">
        <v>0.44545834781742299</v>
      </c>
      <c r="M246" t="e">
        <v>#N/A</v>
      </c>
      <c r="N246">
        <v>0.14723240837229001</v>
      </c>
      <c r="O246">
        <v>61792.546454657102</v>
      </c>
      <c r="P246" s="1">
        <v>0.23194528957350299</v>
      </c>
      <c r="Q246">
        <v>0.17996256664289001</v>
      </c>
      <c r="R246">
        <v>0.58809214378360697</v>
      </c>
      <c r="S246">
        <v>8.6171863617388205</v>
      </c>
      <c r="T246">
        <v>86864.639129582807</v>
      </c>
      <c r="U246" s="1">
        <v>103.024686142335</v>
      </c>
      <c r="V246">
        <v>276690.838424057</v>
      </c>
      <c r="W246" s="1">
        <v>0.801958625527182</v>
      </c>
      <c r="X246">
        <v>4.4366103097542603E-2</v>
      </c>
      <c r="Y246">
        <v>0.15367527137527501</v>
      </c>
      <c r="Z246">
        <v>0.198041374472818</v>
      </c>
      <c r="AA246">
        <v>276.69083842405701</v>
      </c>
      <c r="AB246">
        <v>7040.7431725005299</v>
      </c>
      <c r="AC246" s="1">
        <v>636.00244108833294</v>
      </c>
      <c r="AD246">
        <v>220561.828320562</v>
      </c>
      <c r="AE246" s="1" t="e">
        <v>#N/A</v>
      </c>
      <c r="AF246">
        <v>45963.258577626599</v>
      </c>
      <c r="AG246" s="1">
        <v>73262.475473964194</v>
      </c>
      <c r="AH246" s="1">
        <v>32.548907273587901</v>
      </c>
      <c r="AI246">
        <v>21.174720039931501</v>
      </c>
      <c r="AJ246">
        <v>23.8920596237461</v>
      </c>
      <c r="AK246">
        <v>1.54514999261147</v>
      </c>
      <c r="AL246">
        <v>0.75741761003062402</v>
      </c>
      <c r="AM246">
        <v>1.1396753035406799</v>
      </c>
      <c r="AN246">
        <v>2002.4478672150599</v>
      </c>
      <c r="AO246">
        <v>1.21439540972225</v>
      </c>
      <c r="AP246">
        <v>2244.67254042069</v>
      </c>
      <c r="AQ246" s="1">
        <v>3450.32481100511</v>
      </c>
      <c r="AR246" s="1">
        <v>8864.3889949471704</v>
      </c>
      <c r="AS246" s="1">
        <v>1120.2523606759701</v>
      </c>
      <c r="AT246" s="1">
        <v>687.32883947148503</v>
      </c>
      <c r="AU246">
        <v>16366.9675465204</v>
      </c>
      <c r="AV246" s="1">
        <v>8850.2804690201701</v>
      </c>
      <c r="AW246" s="1">
        <v>0.47467050735579502</v>
      </c>
      <c r="AX246">
        <v>7668.83633155796</v>
      </c>
      <c r="AY246" s="1">
        <v>0.38818334072567801</v>
      </c>
      <c r="AZ246">
        <v>1553.2133304768299</v>
      </c>
      <c r="BA246">
        <v>8.2700862099651301E-2</v>
      </c>
      <c r="BB246">
        <v>1029.6538482972201</v>
      </c>
      <c r="BC246" s="1">
        <v>5.4445289806576203E-2</v>
      </c>
      <c r="BD246">
        <v>19101.983979352201</v>
      </c>
      <c r="BE246" s="1">
        <v>0.52387927856069805</v>
      </c>
      <c r="BF246">
        <v>0.23846535477570099</v>
      </c>
      <c r="BG246">
        <v>0.169472272248963</v>
      </c>
      <c r="BH246">
        <v>4.5901999618686198E-2</v>
      </c>
      <c r="BI246">
        <v>2.2281094795951601E-2</v>
      </c>
    </row>
    <row r="247" spans="1:61" x14ac:dyDescent="0.25">
      <c r="A247" t="s">
        <v>1814</v>
      </c>
      <c r="B247" t="s">
        <v>1205</v>
      </c>
      <c r="C247">
        <v>171.2</v>
      </c>
      <c r="D247">
        <v>11.7114413261846</v>
      </c>
      <c r="E247">
        <v>1563.66912645</v>
      </c>
      <c r="F247">
        <v>5.7281740993472101E-3</v>
      </c>
      <c r="G247">
        <v>9.5444192522079092E-3</v>
      </c>
      <c r="H247" t="e">
        <v>#N/A</v>
      </c>
      <c r="I247">
        <v>2.2018301226687801E-2</v>
      </c>
      <c r="J247">
        <v>0.93895781244547605</v>
      </c>
      <c r="K247">
        <v>2.97591088978548E-2</v>
      </c>
      <c r="L247">
        <v>0.72807498363423395</v>
      </c>
      <c r="M247">
        <v>1.04062322098486E-2</v>
      </c>
      <c r="N247">
        <v>0.16252983948779301</v>
      </c>
      <c r="O247">
        <v>61564.0100482044</v>
      </c>
      <c r="P247" s="1">
        <v>0.16991270346058601</v>
      </c>
      <c r="Q247">
        <v>0.14304417485144399</v>
      </c>
      <c r="R247">
        <v>0.68704312168796999</v>
      </c>
      <c r="S247">
        <v>15.5771817867323</v>
      </c>
      <c r="T247">
        <v>88485.992046916595</v>
      </c>
      <c r="U247" s="1">
        <v>117.71312368581199</v>
      </c>
      <c r="V247">
        <v>287143.90775199397</v>
      </c>
      <c r="W247" s="1">
        <v>0.73413269667806702</v>
      </c>
      <c r="X247">
        <v>0.10768216547289999</v>
      </c>
      <c r="Y247">
        <v>0.15818513784903299</v>
      </c>
      <c r="Z247">
        <v>0.26586730332193298</v>
      </c>
      <c r="AA247">
        <v>287.14390775199399</v>
      </c>
      <c r="AB247">
        <v>7009.5758524592702</v>
      </c>
      <c r="AC247" s="1">
        <v>611.38984797278295</v>
      </c>
      <c r="AD247">
        <v>223180.04026241499</v>
      </c>
      <c r="AE247" s="1" t="e">
        <v>#N/A</v>
      </c>
      <c r="AF247">
        <v>41814.630278229299</v>
      </c>
      <c r="AG247" s="1">
        <v>68888.1617160897</v>
      </c>
      <c r="AH247" s="1">
        <v>31.203979706600901</v>
      </c>
      <c r="AI247">
        <v>21.420411345998701</v>
      </c>
      <c r="AJ247">
        <v>23.020367521284602</v>
      </c>
      <c r="AK247">
        <v>1.8152520378970101</v>
      </c>
      <c r="AL247">
        <v>1.12046597260378</v>
      </c>
      <c r="AM247">
        <v>1.38310143555</v>
      </c>
      <c r="AN247">
        <v>281.15215269236</v>
      </c>
      <c r="AO247" s="1">
        <v>0.89550834903265697</v>
      </c>
      <c r="AP247">
        <v>2057.0881813102401</v>
      </c>
      <c r="AQ247" s="1">
        <v>3376.8971943495399</v>
      </c>
      <c r="AR247" s="1">
        <v>9115.8806127108091</v>
      </c>
      <c r="AS247" s="1">
        <v>930.24928860902003</v>
      </c>
      <c r="AT247">
        <v>439.96614940008402</v>
      </c>
      <c r="AU247">
        <v>15920.0814263797</v>
      </c>
      <c r="AV247" s="1">
        <v>8253.6630403566396</v>
      </c>
      <c r="AW247" s="1">
        <v>0.48870158395916202</v>
      </c>
      <c r="AX247">
        <v>6168.2677813928904</v>
      </c>
      <c r="AY247" s="1">
        <v>0.355307856756581</v>
      </c>
      <c r="AZ247">
        <v>1034.2168455649301</v>
      </c>
      <c r="BA247">
        <v>6.0713985366312499E-2</v>
      </c>
      <c r="BB247">
        <v>1653.1976550655099</v>
      </c>
      <c r="BC247" s="1">
        <v>9.5276573905817299E-2</v>
      </c>
      <c r="BD247">
        <v>17109.345322379999</v>
      </c>
      <c r="BE247" s="1">
        <v>0.54278952620607601</v>
      </c>
      <c r="BF247">
        <v>0.250435985621066</v>
      </c>
      <c r="BG247">
        <v>0.14410421772288501</v>
      </c>
      <c r="BH247">
        <v>4.2034736061287097E-2</v>
      </c>
      <c r="BI247">
        <v>2.0635534388685699E-2</v>
      </c>
    </row>
    <row r="248" spans="1:61" x14ac:dyDescent="0.25">
      <c r="A248" t="s">
        <v>1694</v>
      </c>
      <c r="B248" t="s">
        <v>1077</v>
      </c>
      <c r="C248">
        <v>97.05</v>
      </c>
      <c r="D248">
        <v>10.163325391304699</v>
      </c>
      <c r="E248">
        <v>864.36079689999997</v>
      </c>
      <c r="F248" t="e">
        <v>#N/A</v>
      </c>
      <c r="G248">
        <v>1.2457833520429999E-2</v>
      </c>
      <c r="H248" t="e">
        <v>#N/A</v>
      </c>
      <c r="I248">
        <v>3.6839058944779401E-2</v>
      </c>
      <c r="J248">
        <v>0.91962577885973495</v>
      </c>
      <c r="K248">
        <v>3.6722760738196303E-2</v>
      </c>
      <c r="L248">
        <v>0.84788228813809596</v>
      </c>
      <c r="M248">
        <v>1.5032839067787801E-2</v>
      </c>
      <c r="N248">
        <v>0.18434746367520499</v>
      </c>
      <c r="O248">
        <v>61046.103492977498</v>
      </c>
      <c r="P248" s="1">
        <v>0.209371243211004</v>
      </c>
      <c r="Q248">
        <v>0.16382605647305701</v>
      </c>
      <c r="R248">
        <v>0.62680270031593899</v>
      </c>
      <c r="S248">
        <v>10.459366587126601</v>
      </c>
      <c r="T248">
        <v>86336.8637319962</v>
      </c>
      <c r="U248" s="1">
        <v>96.686133945051395</v>
      </c>
      <c r="V248">
        <v>252264.848523928</v>
      </c>
      <c r="W248" s="1">
        <v>0.76912689583454097</v>
      </c>
      <c r="X248">
        <v>0.109310513581603</v>
      </c>
      <c r="Y248">
        <v>0.121562590583855</v>
      </c>
      <c r="Z248">
        <v>0.230873104165459</v>
      </c>
      <c r="AA248">
        <v>252.26484852392801</v>
      </c>
      <c r="AB248">
        <v>5769.0405648706301</v>
      </c>
      <c r="AC248" s="1">
        <v>534.68487193949898</v>
      </c>
      <c r="AD248">
        <v>176740.58799333699</v>
      </c>
      <c r="AE248" s="1" t="e">
        <v>#N/A</v>
      </c>
      <c r="AF248">
        <v>39590.733717998803</v>
      </c>
      <c r="AG248" s="1">
        <v>61103.128029526502</v>
      </c>
      <c r="AH248" s="1">
        <v>29.925951186977901</v>
      </c>
      <c r="AI248">
        <v>21.2031932032939</v>
      </c>
      <c r="AJ248">
        <v>22.724280009997699</v>
      </c>
      <c r="AK248">
        <v>0.71703614618780998</v>
      </c>
      <c r="AL248">
        <v>0.52894995274487699</v>
      </c>
      <c r="AM248">
        <v>0.62641350439183596</v>
      </c>
      <c r="AN248">
        <v>1094.1061567018401</v>
      </c>
      <c r="AO248" s="1">
        <v>1.2714518204773699</v>
      </c>
      <c r="AP248">
        <v>2353.50738579986</v>
      </c>
      <c r="AQ248" s="1">
        <v>4447.7673233076703</v>
      </c>
      <c r="AR248" s="1">
        <v>10077.6417917618</v>
      </c>
      <c r="AS248" s="1">
        <v>1059.1279038606301</v>
      </c>
      <c r="AT248">
        <v>661.66218615091395</v>
      </c>
      <c r="AU248">
        <v>18599.706590880902</v>
      </c>
      <c r="AV248" s="1">
        <v>10520.8144540058</v>
      </c>
      <c r="AW248" s="1">
        <v>0.52667610509261897</v>
      </c>
      <c r="AX248">
        <v>6100.9389942569796</v>
      </c>
      <c r="AY248" s="1">
        <v>0.29788014010910202</v>
      </c>
      <c r="AZ248">
        <v>1793.03487118522</v>
      </c>
      <c r="BA248">
        <v>8.6784221537972495E-2</v>
      </c>
      <c r="BB248">
        <v>1784.7473732713499</v>
      </c>
      <c r="BC248" s="1">
        <v>8.8659533263778095E-2</v>
      </c>
      <c r="BD248">
        <v>20199.535692719401</v>
      </c>
      <c r="BE248" s="1">
        <v>0.51361005588865705</v>
      </c>
      <c r="BF248">
        <v>0.243355049222824</v>
      </c>
      <c r="BG248">
        <v>0.170061114326784</v>
      </c>
      <c r="BH248">
        <v>4.92228136360367E-2</v>
      </c>
      <c r="BI248">
        <v>2.37509669256987E-2</v>
      </c>
    </row>
    <row r="249" spans="1:61" x14ac:dyDescent="0.25">
      <c r="A249" t="s">
        <v>1412</v>
      </c>
      <c r="B249" t="s">
        <v>782</v>
      </c>
      <c r="C249">
        <v>64.2</v>
      </c>
      <c r="D249">
        <v>43.482719336647101</v>
      </c>
      <c r="E249">
        <v>2343.6512597000001</v>
      </c>
      <c r="F249">
        <v>1.2901660692075399E-2</v>
      </c>
      <c r="G249">
        <v>2.3559296016998101E-2</v>
      </c>
      <c r="H249">
        <v>5.0826209268234196E-3</v>
      </c>
      <c r="I249">
        <v>6.3717434035205606E-2</v>
      </c>
      <c r="J249">
        <v>0.84960320583469495</v>
      </c>
      <c r="K249">
        <v>5.1340752054925297E-2</v>
      </c>
      <c r="L249">
        <v>0.60417087531124003</v>
      </c>
      <c r="M249">
        <v>2.2839125833683201E-2</v>
      </c>
      <c r="N249">
        <v>0.15956630258251001</v>
      </c>
      <c r="O249">
        <v>66936.286614831406</v>
      </c>
      <c r="P249" s="1">
        <v>0.19135099938408701</v>
      </c>
      <c r="Q249">
        <v>0.16656814716686599</v>
      </c>
      <c r="R249">
        <v>0.64208085344904797</v>
      </c>
      <c r="S249">
        <v>19.605250230026101</v>
      </c>
      <c r="T249">
        <v>94690.776118692796</v>
      </c>
      <c r="U249" s="1">
        <v>136.28353965278299</v>
      </c>
      <c r="V249">
        <v>260730.33475902901</v>
      </c>
      <c r="W249" s="1">
        <v>0.77748092308910799</v>
      </c>
      <c r="X249">
        <v>0.14514274162132099</v>
      </c>
      <c r="Y249">
        <v>7.7376335289570594E-2</v>
      </c>
      <c r="Z249">
        <v>0.22251907691089201</v>
      </c>
      <c r="AA249">
        <v>260.73033475902901</v>
      </c>
      <c r="AB249">
        <v>7057.6765555628399</v>
      </c>
      <c r="AC249" s="1">
        <v>709.64347558812699</v>
      </c>
      <c r="AD249">
        <v>190743.30456269</v>
      </c>
      <c r="AE249" s="1" t="e">
        <v>#N/A</v>
      </c>
      <c r="AF249">
        <v>45141.508174092101</v>
      </c>
      <c r="AG249" s="1">
        <v>72936.180183553093</v>
      </c>
      <c r="AH249" s="1">
        <v>45.041501749300799</v>
      </c>
      <c r="AI249">
        <v>24.0312645290627</v>
      </c>
      <c r="AJ249">
        <v>30.130236054749901</v>
      </c>
      <c r="AK249">
        <v>1.7841002617839301</v>
      </c>
      <c r="AL249">
        <v>1.2528738102002599</v>
      </c>
      <c r="AM249">
        <v>1.5639516434668601</v>
      </c>
      <c r="AN249">
        <v>778.35316365861797</v>
      </c>
      <c r="AO249" s="1">
        <v>0.967114889734632</v>
      </c>
      <c r="AP249">
        <v>1897.69308321465</v>
      </c>
      <c r="AQ249" s="1">
        <v>2671.0612353654201</v>
      </c>
      <c r="AR249" s="1">
        <v>8733.8563857492009</v>
      </c>
      <c r="AS249" s="1">
        <v>1011.91926601041</v>
      </c>
      <c r="AT249" s="1">
        <v>480.65672733416699</v>
      </c>
      <c r="AU249">
        <v>14795.1866976739</v>
      </c>
      <c r="AV249" s="1">
        <v>6303.3308508097098</v>
      </c>
      <c r="AW249" s="1">
        <v>0.40774774718637902</v>
      </c>
      <c r="AX249">
        <v>7047.6750777463503</v>
      </c>
      <c r="AY249" s="1">
        <v>0.45097577103233599</v>
      </c>
      <c r="AZ249">
        <v>1086.31256256303</v>
      </c>
      <c r="BA249" s="1">
        <v>6.9375146754551503E-2</v>
      </c>
      <c r="BB249">
        <v>1121.60746183232</v>
      </c>
      <c r="BC249" s="1">
        <v>7.1901335015568696E-2</v>
      </c>
      <c r="BD249">
        <v>15558.9259529514</v>
      </c>
      <c r="BE249" s="1">
        <v>0.55214254293021703</v>
      </c>
      <c r="BF249">
        <v>0.22686220290923201</v>
      </c>
      <c r="BG249">
        <v>0.16224897177063699</v>
      </c>
      <c r="BH249">
        <v>3.8543684313100297E-2</v>
      </c>
      <c r="BI249">
        <v>2.0202598076813901E-2</v>
      </c>
    </row>
    <row r="250" spans="1:61" x14ac:dyDescent="0.25">
      <c r="A250" t="s">
        <v>1423</v>
      </c>
      <c r="B250" t="s">
        <v>794</v>
      </c>
      <c r="C250">
        <v>32.6</v>
      </c>
      <c r="D250">
        <v>224.616400925124</v>
      </c>
      <c r="E250">
        <v>6270.9567776499998</v>
      </c>
      <c r="F250">
        <v>4.82051427657431E-2</v>
      </c>
      <c r="G250">
        <v>0.207334438385713</v>
      </c>
      <c r="H250">
        <v>1.7023452181414199E-3</v>
      </c>
      <c r="I250">
        <v>0.128089842460616</v>
      </c>
      <c r="J250">
        <v>0.52642539008640099</v>
      </c>
      <c r="K250">
        <v>8.8577928916343293E-2</v>
      </c>
      <c r="L250">
        <v>0.69055037452421897</v>
      </c>
      <c r="M250">
        <v>9.5050717660239495E-2</v>
      </c>
      <c r="N250">
        <v>0.182623641692227</v>
      </c>
      <c r="O250">
        <v>72955.378223662105</v>
      </c>
      <c r="P250" s="1">
        <v>0.23368484880769699</v>
      </c>
      <c r="Q250">
        <v>0.145751231302054</v>
      </c>
      <c r="R250">
        <v>0.62056391989024895</v>
      </c>
      <c r="S250">
        <v>56.041748637739502</v>
      </c>
      <c r="T250">
        <v>109328.908631271</v>
      </c>
      <c r="U250" s="1">
        <v>149.91505263895999</v>
      </c>
      <c r="V250">
        <v>283460.00526352401</v>
      </c>
      <c r="W250" s="1">
        <v>0.73908683424535704</v>
      </c>
      <c r="X250">
        <v>0.211911665179111</v>
      </c>
      <c r="Y250">
        <v>4.9001500575531702E-2</v>
      </c>
      <c r="Z250">
        <v>0.26091316575464302</v>
      </c>
      <c r="AA250">
        <v>283.46000526352401</v>
      </c>
      <c r="AB250">
        <v>9241.2470624166708</v>
      </c>
      <c r="AC250" s="1">
        <v>884.87797600152896</v>
      </c>
      <c r="AD250">
        <v>192482.56365687199</v>
      </c>
      <c r="AE250" s="1" t="e">
        <v>#N/A</v>
      </c>
      <c r="AF250">
        <v>44109.706772328602</v>
      </c>
      <c r="AG250" s="1">
        <v>68895.586252232795</v>
      </c>
      <c r="AH250" s="1">
        <v>63.807219413587198</v>
      </c>
      <c r="AI250">
        <v>28.022234877563701</v>
      </c>
      <c r="AJ250">
        <v>39.137088464020799</v>
      </c>
      <c r="AK250">
        <v>1.8957470815783599</v>
      </c>
      <c r="AL250">
        <v>1.14041640173111</v>
      </c>
      <c r="AM250">
        <v>1.5255665192775101</v>
      </c>
      <c r="AN250">
        <v>58.0717332158791</v>
      </c>
      <c r="AO250">
        <v>0.943905269055208</v>
      </c>
      <c r="AP250">
        <v>1961.4661545489801</v>
      </c>
      <c r="AQ250" s="1">
        <v>2920.9012298222401</v>
      </c>
      <c r="AR250" s="1">
        <v>9704.9423941025107</v>
      </c>
      <c r="AS250" s="1">
        <v>1271.3748967167501</v>
      </c>
      <c r="AT250" s="1">
        <v>541.88679144005096</v>
      </c>
      <c r="AU250">
        <v>16400.571466630499</v>
      </c>
      <c r="AV250" s="1">
        <v>6247.2415122065304</v>
      </c>
      <c r="AW250" s="1">
        <v>0.36821597333579797</v>
      </c>
      <c r="AX250">
        <v>8153.6023679968303</v>
      </c>
      <c r="AY250" s="1">
        <v>0.468197260222455</v>
      </c>
      <c r="AZ250">
        <v>1379.63787645256</v>
      </c>
      <c r="BA250">
        <v>8.0924738442938293E-2</v>
      </c>
      <c r="BB250">
        <v>1412.7181909974699</v>
      </c>
      <c r="BC250" s="1">
        <v>8.2662027999798299E-2</v>
      </c>
      <c r="BD250">
        <v>17193.1999476534</v>
      </c>
      <c r="BE250" s="1">
        <v>0.57344650329340197</v>
      </c>
      <c r="BF250">
        <v>0.230686191174962</v>
      </c>
      <c r="BG250">
        <v>0.14713438249604599</v>
      </c>
      <c r="BH250">
        <v>3.4991839667765798E-2</v>
      </c>
      <c r="BI250">
        <v>1.37410833678238E-2</v>
      </c>
    </row>
    <row r="251" spans="1:61" x14ac:dyDescent="0.25">
      <c r="A251" t="s">
        <v>1522</v>
      </c>
      <c r="B251" t="s">
        <v>897</v>
      </c>
      <c r="C251">
        <v>29.75</v>
      </c>
      <c r="D251">
        <v>275.26145226480202</v>
      </c>
      <c r="E251">
        <v>7755.8220320500004</v>
      </c>
      <c r="F251">
        <v>0.104233996985361</v>
      </c>
      <c r="G251">
        <v>0.13568516740527001</v>
      </c>
      <c r="H251">
        <v>2.3139347585946E-3</v>
      </c>
      <c r="I251">
        <v>7.5751689931738198E-2</v>
      </c>
      <c r="J251">
        <v>0.61528587481602004</v>
      </c>
      <c r="K251">
        <v>6.7351880527375493E-2</v>
      </c>
      <c r="L251">
        <v>0.33907593996074098</v>
      </c>
      <c r="M251">
        <v>7.4776896823970596E-2</v>
      </c>
      <c r="N251">
        <v>0.149133740304673</v>
      </c>
      <c r="O251">
        <v>78990.056398967296</v>
      </c>
      <c r="P251" s="1">
        <v>0.190742541030365</v>
      </c>
      <c r="Q251">
        <v>0.169237707413428</v>
      </c>
      <c r="R251">
        <v>0.64001975155620705</v>
      </c>
      <c r="S251">
        <v>63.304623572334599</v>
      </c>
      <c r="T251">
        <v>112898.948306805</v>
      </c>
      <c r="U251" s="1">
        <v>156.81292989660599</v>
      </c>
      <c r="V251">
        <v>329361.60511986498</v>
      </c>
      <c r="W251" s="1">
        <v>0.80156477784337499</v>
      </c>
      <c r="X251">
        <v>0.17193809168363</v>
      </c>
      <c r="Y251">
        <v>2.6497130472995699E-2</v>
      </c>
      <c r="Z251">
        <v>0.19843522215662501</v>
      </c>
      <c r="AA251">
        <v>329.36160511986498</v>
      </c>
      <c r="AB251">
        <v>12570.344484068901</v>
      </c>
      <c r="AC251" s="1">
        <v>1083.5460506664999</v>
      </c>
      <c r="AD251">
        <v>256851.680472204</v>
      </c>
      <c r="AE251" s="1" t="e">
        <v>#N/A</v>
      </c>
      <c r="AF251">
        <v>60077.698694717801</v>
      </c>
      <c r="AG251" s="1">
        <v>118581.92769718599</v>
      </c>
      <c r="AH251" s="1">
        <v>81.765903476234399</v>
      </c>
      <c r="AI251">
        <v>34.745577065666303</v>
      </c>
      <c r="AJ251">
        <v>46.465731244833201</v>
      </c>
      <c r="AK251">
        <v>2.2273905417095898</v>
      </c>
      <c r="AL251">
        <v>1.39055144257032</v>
      </c>
      <c r="AM251">
        <v>1.72782797500735</v>
      </c>
      <c r="AN251">
        <v>238.56743744943</v>
      </c>
      <c r="AO251" s="1">
        <v>0.80637437520265298</v>
      </c>
      <c r="AP251">
        <v>1936.3777338416401</v>
      </c>
      <c r="AQ251" s="1">
        <v>2787.07932952486</v>
      </c>
      <c r="AR251" s="1">
        <v>10197.312643415</v>
      </c>
      <c r="AS251" s="1">
        <v>1350.6778013614501</v>
      </c>
      <c r="AT251">
        <v>690.59810428428204</v>
      </c>
      <c r="AU251">
        <v>16962.045612427199</v>
      </c>
      <c r="AV251" s="1">
        <v>3808.5499352177799</v>
      </c>
      <c r="AW251" s="1">
        <v>0.22593513841889901</v>
      </c>
      <c r="AX251">
        <v>11220.2846089295</v>
      </c>
      <c r="AY251" s="1">
        <v>0.64664990891206497</v>
      </c>
      <c r="AZ251">
        <v>1427.7066906181101</v>
      </c>
      <c r="BA251">
        <v>8.39896909163763E-2</v>
      </c>
      <c r="BB251">
        <v>733.75760250384997</v>
      </c>
      <c r="BC251" s="1">
        <v>4.3425261765941497E-2</v>
      </c>
      <c r="BD251">
        <v>17190.298837269202</v>
      </c>
      <c r="BE251" s="1">
        <v>0.60390072420207896</v>
      </c>
      <c r="BF251">
        <v>0.23290869417617699</v>
      </c>
      <c r="BG251">
        <v>0.111734588939573</v>
      </c>
      <c r="BH251">
        <v>3.1689213240622197E-2</v>
      </c>
      <c r="BI251">
        <v>1.9766779441548799E-2</v>
      </c>
    </row>
    <row r="252" spans="1:61" x14ac:dyDescent="0.25">
      <c r="A252" t="s">
        <v>1553</v>
      </c>
      <c r="B252" t="s">
        <v>928</v>
      </c>
      <c r="C252">
        <v>68.349999999999994</v>
      </c>
      <c r="D252">
        <v>23.387337775252199</v>
      </c>
      <c r="E252">
        <v>1459.00756095</v>
      </c>
      <c r="F252">
        <v>8.8586997027555493E-3</v>
      </c>
      <c r="G252">
        <v>1.37485203502996E-2</v>
      </c>
      <c r="H252" t="e">
        <v>#N/A</v>
      </c>
      <c r="I252">
        <v>3.5818622165131701E-2</v>
      </c>
      <c r="J252">
        <v>0.90462673399431004</v>
      </c>
      <c r="K252">
        <v>4.23855605278581E-2</v>
      </c>
      <c r="L252">
        <v>0.58050411387654099</v>
      </c>
      <c r="M252">
        <v>9.5827991938180999E-3</v>
      </c>
      <c r="N252">
        <v>0.154605026986565</v>
      </c>
      <c r="O252">
        <v>64756.060851808797</v>
      </c>
      <c r="P252" s="1">
        <v>0.22436072246487301</v>
      </c>
      <c r="Q252">
        <v>0.15868457242593001</v>
      </c>
      <c r="R252">
        <v>0.61695470510919803</v>
      </c>
      <c r="S252">
        <v>12.3807296670754</v>
      </c>
      <c r="T252">
        <v>93863.737830284197</v>
      </c>
      <c r="U252" s="1">
        <v>125.360242326113</v>
      </c>
      <c r="V252">
        <v>325493.66200047702</v>
      </c>
      <c r="W252" s="1">
        <v>0.80466906274219197</v>
      </c>
      <c r="X252">
        <v>0.103903790063234</v>
      </c>
      <c r="Y252">
        <v>9.1427147194573802E-2</v>
      </c>
      <c r="Z252">
        <v>0.19533093725780801</v>
      </c>
      <c r="AA252">
        <v>325.493662000477</v>
      </c>
      <c r="AB252">
        <v>8235.3507765075701</v>
      </c>
      <c r="AC252" s="1">
        <v>818.40418785939403</v>
      </c>
      <c r="AD252">
        <v>239868.20724826699</v>
      </c>
      <c r="AE252" s="1" t="e">
        <v>#N/A</v>
      </c>
      <c r="AF252">
        <v>46458.756194863803</v>
      </c>
      <c r="AG252" s="1">
        <v>77990.770839566001</v>
      </c>
      <c r="AH252" s="1">
        <v>43.626210058022203</v>
      </c>
      <c r="AI252">
        <v>22.909318637286201</v>
      </c>
      <c r="AJ252">
        <v>25.864111495349601</v>
      </c>
      <c r="AK252">
        <v>1.9431167891728001</v>
      </c>
      <c r="AL252">
        <v>1.39577908597156</v>
      </c>
      <c r="AM252">
        <v>1.5988749340955699</v>
      </c>
      <c r="AN252">
        <v>1341.3985200499401</v>
      </c>
      <c r="AO252" s="1">
        <v>1.0425035554922499</v>
      </c>
      <c r="AP252">
        <v>2078.2839888270601</v>
      </c>
      <c r="AQ252" s="1">
        <v>3527.4477752870098</v>
      </c>
      <c r="AR252" s="1">
        <v>8668.4922484328508</v>
      </c>
      <c r="AS252" s="1">
        <v>1056.8337226408901</v>
      </c>
      <c r="AT252">
        <v>484.58738352229102</v>
      </c>
      <c r="AU252">
        <v>15815.645118710099</v>
      </c>
      <c r="AV252" s="1">
        <v>6418.7508792419403</v>
      </c>
      <c r="AW252" s="1">
        <v>0.37909514874763001</v>
      </c>
      <c r="AX252">
        <v>8315.8135488156804</v>
      </c>
      <c r="AY252" s="1">
        <v>0.47638652470598403</v>
      </c>
      <c r="AZ252">
        <v>1390.6064080568201</v>
      </c>
      <c r="BA252">
        <v>8.0698259290344507E-2</v>
      </c>
      <c r="BB252">
        <v>1097.1940729415601</v>
      </c>
      <c r="BC252" s="1">
        <v>6.3820067234952593E-2</v>
      </c>
      <c r="BD252">
        <v>17222.364909055999</v>
      </c>
      <c r="BE252" s="1">
        <v>0.53491178073623102</v>
      </c>
      <c r="BF252">
        <v>0.23428804925365199</v>
      </c>
      <c r="BG252">
        <v>0.17452818943252801</v>
      </c>
      <c r="BH252">
        <v>3.7862566793697199E-2</v>
      </c>
      <c r="BI252">
        <v>1.8409413783891999E-2</v>
      </c>
    </row>
    <row r="253" spans="1:61" x14ac:dyDescent="0.25">
      <c r="A253" t="s">
        <v>1614</v>
      </c>
      <c r="B253" t="s">
        <v>990</v>
      </c>
      <c r="C253">
        <v>29.7</v>
      </c>
      <c r="D253">
        <v>91.728400436671905</v>
      </c>
      <c r="E253">
        <v>1220.4174869000001</v>
      </c>
      <c r="F253" t="e">
        <v>#N/A</v>
      </c>
      <c r="G253">
        <v>3.7846523614291201E-2</v>
      </c>
      <c r="H253" t="e">
        <v>#N/A</v>
      </c>
      <c r="I253">
        <v>2.9716296432962402E-2</v>
      </c>
      <c r="J253">
        <v>0.85140238246955502</v>
      </c>
      <c r="K253">
        <v>8.04643945725807E-2</v>
      </c>
      <c r="L253">
        <v>0.94328313857866797</v>
      </c>
      <c r="M253">
        <v>1.1895577271937401E-2</v>
      </c>
      <c r="N253">
        <v>0.20270309879276199</v>
      </c>
      <c r="O253">
        <v>60906.6904132052</v>
      </c>
      <c r="P253" s="1">
        <v>0.233549439343784</v>
      </c>
      <c r="Q253">
        <v>0.153690065160073</v>
      </c>
      <c r="R253">
        <v>0.61276049549614298</v>
      </c>
      <c r="S253">
        <v>13.7093019198986</v>
      </c>
      <c r="T253">
        <v>90901.863696617802</v>
      </c>
      <c r="U253" s="1">
        <v>107.980356425273</v>
      </c>
      <c r="V253">
        <v>213764.987637691</v>
      </c>
      <c r="W253" s="1">
        <v>0.65797208269066498</v>
      </c>
      <c r="X253">
        <v>0.19415308533804501</v>
      </c>
      <c r="Y253">
        <v>0.14787483197129001</v>
      </c>
      <c r="Z253">
        <v>0.34202791730933502</v>
      </c>
      <c r="AA253">
        <v>213.76498763769101</v>
      </c>
      <c r="AB253">
        <v>5302.9332744478197</v>
      </c>
      <c r="AC253" s="1">
        <v>509.684103740615</v>
      </c>
      <c r="AD253">
        <v>137479.25818085499</v>
      </c>
      <c r="AE253" s="1" t="e">
        <v>#N/A</v>
      </c>
      <c r="AF253">
        <v>36886.173954791499</v>
      </c>
      <c r="AG253" s="1">
        <v>56858.163011963603</v>
      </c>
      <c r="AH253" s="1">
        <v>38.554692357648797</v>
      </c>
      <c r="AI253">
        <v>21.744597152267001</v>
      </c>
      <c r="AJ253">
        <v>25.9954612815731</v>
      </c>
      <c r="AK253">
        <v>1.84749726124971</v>
      </c>
      <c r="AL253">
        <v>1.2392875555616001</v>
      </c>
      <c r="AM253">
        <v>1.5372308430566399</v>
      </c>
      <c r="AN253">
        <v>151.34985321226799</v>
      </c>
      <c r="AO253" s="1">
        <v>0.81538805351393595</v>
      </c>
      <c r="AP253">
        <v>2467.8645146673398</v>
      </c>
      <c r="AQ253" s="1">
        <v>3538.3254909504899</v>
      </c>
      <c r="AR253" s="1">
        <v>10008.4129239463</v>
      </c>
      <c r="AS253" s="1">
        <v>1070.21617644768</v>
      </c>
      <c r="AT253">
        <v>553.98587184894905</v>
      </c>
      <c r="AU253">
        <v>17638.804977860698</v>
      </c>
      <c r="AV253" s="1">
        <v>10214.292262815899</v>
      </c>
      <c r="AW253" s="1">
        <v>0.561823330767105</v>
      </c>
      <c r="AX253">
        <v>4598.0412718967</v>
      </c>
      <c r="AY253" s="1">
        <v>0.250034894265865</v>
      </c>
      <c r="AZ253">
        <v>1014.25854193486</v>
      </c>
      <c r="BA253">
        <v>5.4734045456948197E-2</v>
      </c>
      <c r="BB253">
        <v>2477.6621446488898</v>
      </c>
      <c r="BC253" s="1">
        <v>0.133407729516787</v>
      </c>
      <c r="BD253">
        <v>18304.2542212964</v>
      </c>
      <c r="BE253" s="1">
        <v>0.53692813578212395</v>
      </c>
      <c r="BF253">
        <v>0.247757694106092</v>
      </c>
      <c r="BG253">
        <v>0.15248696497598399</v>
      </c>
      <c r="BH253">
        <v>4.0362958957361597E-2</v>
      </c>
      <c r="BI253">
        <v>2.2464246178438299E-2</v>
      </c>
    </row>
    <row r="254" spans="1:61" x14ac:dyDescent="0.25">
      <c r="A254" t="s">
        <v>1705</v>
      </c>
      <c r="B254" t="s">
        <v>1088</v>
      </c>
      <c r="C254">
        <v>96.2</v>
      </c>
      <c r="D254">
        <v>20.036203765910201</v>
      </c>
      <c r="E254">
        <v>1677.1378156000001</v>
      </c>
      <c r="F254">
        <v>9.2111156567769997E-3</v>
      </c>
      <c r="G254">
        <v>9.8276759271977206E-3</v>
      </c>
      <c r="H254" t="e">
        <v>#N/A</v>
      </c>
      <c r="I254">
        <v>2.8682292858865699E-2</v>
      </c>
      <c r="J254">
        <v>0.927150055076713</v>
      </c>
      <c r="K254">
        <v>3.3396406670651198E-2</v>
      </c>
      <c r="L254">
        <v>0.48398074190850998</v>
      </c>
      <c r="M254">
        <v>9.5395264525048908E-3</v>
      </c>
      <c r="N254">
        <v>0.14829888312112699</v>
      </c>
      <c r="O254">
        <v>66612.253729203105</v>
      </c>
      <c r="P254" s="1">
        <v>0.19353826917009401</v>
      </c>
      <c r="Q254">
        <v>0.160612700011842</v>
      </c>
      <c r="R254">
        <v>0.645849030818064</v>
      </c>
      <c r="S254">
        <v>13.566074117004099</v>
      </c>
      <c r="T254">
        <v>95223.304951172002</v>
      </c>
      <c r="U254" s="1">
        <v>137.941805928869</v>
      </c>
      <c r="V254">
        <v>306794.08410210098</v>
      </c>
      <c r="W254" s="1">
        <v>0.81557640454575497</v>
      </c>
      <c r="X254">
        <v>7.7434736170264903E-2</v>
      </c>
      <c r="Y254">
        <v>0.10698885928398</v>
      </c>
      <c r="Z254">
        <v>0.184423595454245</v>
      </c>
      <c r="AA254">
        <v>306.79408410210101</v>
      </c>
      <c r="AB254">
        <v>7644.54440222211</v>
      </c>
      <c r="AC254" s="1">
        <v>739.610952339199</v>
      </c>
      <c r="AD254">
        <v>234588.32722994499</v>
      </c>
      <c r="AE254" s="1" t="e">
        <v>#N/A</v>
      </c>
      <c r="AF254">
        <v>49114.034829351898</v>
      </c>
      <c r="AG254" s="1">
        <v>85283.450311034598</v>
      </c>
      <c r="AH254" s="1">
        <v>42.879637785710599</v>
      </c>
      <c r="AI254">
        <v>22.3051951336254</v>
      </c>
      <c r="AJ254">
        <v>25.056900714223701</v>
      </c>
      <c r="AK254">
        <v>1.89558935659599</v>
      </c>
      <c r="AL254">
        <v>1.2641911725106401</v>
      </c>
      <c r="AM254">
        <v>1.55513010063552</v>
      </c>
      <c r="AN254">
        <v>1108.7123644247299</v>
      </c>
      <c r="AO254">
        <v>0.98162252002001604</v>
      </c>
      <c r="AP254">
        <v>1966.0627587246699</v>
      </c>
      <c r="AQ254" s="1">
        <v>3078.8615705696702</v>
      </c>
      <c r="AR254" s="1">
        <v>8555.0841448691299</v>
      </c>
      <c r="AS254" s="1">
        <v>835.17289364732198</v>
      </c>
      <c r="AT254">
        <v>384.70163602457399</v>
      </c>
      <c r="AU254">
        <v>14819.883003835401</v>
      </c>
      <c r="AV254" s="1">
        <v>6220.7847030478297</v>
      </c>
      <c r="AW254" s="1">
        <v>0.38850493445563999</v>
      </c>
      <c r="AX254">
        <v>7837.2013273307703</v>
      </c>
      <c r="AY254" s="1">
        <v>0.474182536225706</v>
      </c>
      <c r="AZ254">
        <v>1337.96081838179</v>
      </c>
      <c r="BA254">
        <v>8.1865661014937197E-2</v>
      </c>
      <c r="BB254">
        <v>897.65103499076395</v>
      </c>
      <c r="BC254" s="1">
        <v>5.5446868322001602E-2</v>
      </c>
      <c r="BD254">
        <v>16293.597883751099</v>
      </c>
      <c r="BE254" s="1">
        <v>0.55369383660848803</v>
      </c>
      <c r="BF254">
        <v>0.23345668353179799</v>
      </c>
      <c r="BG254">
        <v>0.14839212749279901</v>
      </c>
      <c r="BH254">
        <v>4.0102872627635497E-2</v>
      </c>
      <c r="BI254">
        <v>2.43544797392794E-2</v>
      </c>
    </row>
    <row r="255" spans="1:61" x14ac:dyDescent="0.25">
      <c r="A255" t="s">
        <v>1757</v>
      </c>
      <c r="B255" t="s">
        <v>1142</v>
      </c>
      <c r="C255">
        <v>55.3</v>
      </c>
      <c r="D255">
        <v>53.152948184184098</v>
      </c>
      <c r="E255">
        <v>2312.7731812000002</v>
      </c>
      <c r="F255">
        <v>1.58799257300676E-2</v>
      </c>
      <c r="G255">
        <v>2.4046937877441499E-2</v>
      </c>
      <c r="H255" t="e">
        <v>#N/A</v>
      </c>
      <c r="I255">
        <v>5.3477471195416702E-2</v>
      </c>
      <c r="J255">
        <v>0.85709425254366001</v>
      </c>
      <c r="K255">
        <v>5.1134092825325203E-2</v>
      </c>
      <c r="L255">
        <v>0.47316308267881702</v>
      </c>
      <c r="M255">
        <v>3.2946556323549099E-2</v>
      </c>
      <c r="N255">
        <v>0.14515299926618999</v>
      </c>
      <c r="O255">
        <v>67572.526337290896</v>
      </c>
      <c r="P255" s="1">
        <v>0.174425416068686</v>
      </c>
      <c r="Q255">
        <v>0.160238189248602</v>
      </c>
      <c r="R255">
        <v>0.665336394682712</v>
      </c>
      <c r="S255">
        <v>18.202237542663099</v>
      </c>
      <c r="T255">
        <v>101056.631576024</v>
      </c>
      <c r="U255" s="1">
        <v>147.919776958363</v>
      </c>
      <c r="V255">
        <v>296573.44465318997</v>
      </c>
      <c r="W255" s="1">
        <v>0.75757828425360396</v>
      </c>
      <c r="X255">
        <v>0.17372880499593199</v>
      </c>
      <c r="Y255">
        <v>6.8692910750464103E-2</v>
      </c>
      <c r="Z255">
        <v>0.24242171574639601</v>
      </c>
      <c r="AA255">
        <v>296.57344465318999</v>
      </c>
      <c r="AB255">
        <v>8704.7524649841798</v>
      </c>
      <c r="AC255" s="1">
        <v>808.40848670249204</v>
      </c>
      <c r="AD255">
        <v>221319.86015795599</v>
      </c>
      <c r="AE255" s="1" t="e">
        <v>#N/A</v>
      </c>
      <c r="AF255">
        <v>46030.082797534502</v>
      </c>
      <c r="AG255" s="1">
        <v>81615.993223098994</v>
      </c>
      <c r="AH255" s="1">
        <v>53.978893027035703</v>
      </c>
      <c r="AI255">
        <v>26.338627176471899</v>
      </c>
      <c r="AJ255">
        <v>31.6158296958947</v>
      </c>
      <c r="AK255">
        <v>1.7862906174476001</v>
      </c>
      <c r="AL255">
        <v>1.21491327445636</v>
      </c>
      <c r="AM255">
        <v>1.51523145011132</v>
      </c>
      <c r="AN255">
        <v>576.868417683639</v>
      </c>
      <c r="AO255" s="1">
        <v>0.91953521523383497</v>
      </c>
      <c r="AP255">
        <v>1936.0181791267501</v>
      </c>
      <c r="AQ255" s="1">
        <v>2740.4483641199399</v>
      </c>
      <c r="AR255" s="1">
        <v>8997.8565043298295</v>
      </c>
      <c r="AS255" s="1">
        <v>1045.12773783802</v>
      </c>
      <c r="AT255">
        <v>450.67470146778101</v>
      </c>
      <c r="AU255">
        <v>15170.1254868823</v>
      </c>
      <c r="AV255" s="1">
        <v>5467.9072651286197</v>
      </c>
      <c r="AW255" s="1">
        <v>0.35089859328630901</v>
      </c>
      <c r="AX255">
        <v>8271.3636820449901</v>
      </c>
      <c r="AY255" s="1">
        <v>0.50962994492832103</v>
      </c>
      <c r="AZ255">
        <v>1230.48608850707</v>
      </c>
      <c r="BA255">
        <v>7.7930090717544101E-2</v>
      </c>
      <c r="BB255">
        <v>982.74152169648505</v>
      </c>
      <c r="BC255" s="1">
        <v>6.1541371050339501E-2</v>
      </c>
      <c r="BD255">
        <v>15952.498557377199</v>
      </c>
      <c r="BE255" s="1">
        <v>0.55385126352771497</v>
      </c>
      <c r="BF255">
        <v>0.22905561557937801</v>
      </c>
      <c r="BG255">
        <v>0.154211620070446</v>
      </c>
      <c r="BH255">
        <v>3.9778174515262402E-2</v>
      </c>
      <c r="BI255">
        <v>2.31033263071991E-2</v>
      </c>
    </row>
    <row r="256" spans="1:61" x14ac:dyDescent="0.25">
      <c r="A256" t="s">
        <v>1326</v>
      </c>
      <c r="B256" t="s">
        <v>690</v>
      </c>
      <c r="C256">
        <v>59.55</v>
      </c>
      <c r="D256">
        <v>14.6695970377148</v>
      </c>
      <c r="E256">
        <v>734.45430009999995</v>
      </c>
      <c r="F256" t="e">
        <v>#N/A</v>
      </c>
      <c r="G256">
        <v>2.1082418578604802E-2</v>
      </c>
      <c r="H256" t="e">
        <v>#N/A</v>
      </c>
      <c r="I256">
        <v>3.2532420211765202E-2</v>
      </c>
      <c r="J256">
        <v>0.92163075241324999</v>
      </c>
      <c r="K256">
        <v>3.7513334430485899E-2</v>
      </c>
      <c r="L256">
        <v>0.64132638719260604</v>
      </c>
      <c r="M256">
        <v>3.03785374466038E-2</v>
      </c>
      <c r="N256">
        <v>0.155363167863935</v>
      </c>
      <c r="O256">
        <v>62647.3576174154</v>
      </c>
      <c r="P256" s="1">
        <v>0.235694331203223</v>
      </c>
      <c r="Q256">
        <v>0.20676656338955299</v>
      </c>
      <c r="R256">
        <v>0.55753910540722396</v>
      </c>
      <c r="S256">
        <v>9.0863464468842601</v>
      </c>
      <c r="T256">
        <v>86601.509532319295</v>
      </c>
      <c r="U256" s="1">
        <v>94.866404631744601</v>
      </c>
      <c r="V256">
        <v>300836.598778054</v>
      </c>
      <c r="W256" s="1">
        <v>0.80043525948440697</v>
      </c>
      <c r="X256">
        <v>7.7210857942471303E-2</v>
      </c>
      <c r="Y256">
        <v>0.12235388257312201</v>
      </c>
      <c r="Z256">
        <v>0.199564740515593</v>
      </c>
      <c r="AA256">
        <v>300.836598778054</v>
      </c>
      <c r="AB256">
        <v>7493.2938635537603</v>
      </c>
      <c r="AC256" s="1">
        <v>774.34600889744297</v>
      </c>
      <c r="AD256">
        <v>210894.21924796901</v>
      </c>
      <c r="AE256" s="1" t="e">
        <v>#N/A</v>
      </c>
      <c r="AF256">
        <v>43268.691734168096</v>
      </c>
      <c r="AG256" s="1">
        <v>68633.402067482006</v>
      </c>
      <c r="AH256" s="1">
        <v>39.344266314993803</v>
      </c>
      <c r="AI256">
        <v>21.688871398424698</v>
      </c>
      <c r="AJ256">
        <v>23.8812537838065</v>
      </c>
      <c r="AK256">
        <v>1.6304977692103499</v>
      </c>
      <c r="AL256">
        <v>1.1456083881982699</v>
      </c>
      <c r="AM256">
        <v>1.40153308831347</v>
      </c>
      <c r="AN256">
        <v>1236.0917675563901</v>
      </c>
      <c r="AO256" s="1">
        <v>1.1655767728117301</v>
      </c>
      <c r="AP256">
        <v>2473.7726898087799</v>
      </c>
      <c r="AQ256" s="1">
        <v>3514.1931004401199</v>
      </c>
      <c r="AR256" s="1">
        <v>9583.1271197427595</v>
      </c>
      <c r="AS256" s="1">
        <v>997.55094483107405</v>
      </c>
      <c r="AT256">
        <v>482.28984084070402</v>
      </c>
      <c r="AU256">
        <v>17050.9336956634</v>
      </c>
      <c r="AV256" s="1">
        <v>8885.3044362453093</v>
      </c>
      <c r="AW256" s="1">
        <v>0.466733248484903</v>
      </c>
      <c r="AX256">
        <v>7533.6429020816004</v>
      </c>
      <c r="AY256" s="1">
        <v>0.37746893736514597</v>
      </c>
      <c r="AZ256">
        <v>1528.67058366934</v>
      </c>
      <c r="BA256">
        <v>8.0156084445089607E-2</v>
      </c>
      <c r="BB256">
        <v>1464.40086149326</v>
      </c>
      <c r="BC256" s="1">
        <v>7.5641729687487697E-2</v>
      </c>
      <c r="BD256">
        <v>19412.0187834895</v>
      </c>
      <c r="BE256" s="1">
        <v>0.53337447443503305</v>
      </c>
      <c r="BF256">
        <v>0.227005912074455</v>
      </c>
      <c r="BG256">
        <v>0.17899742572545199</v>
      </c>
      <c r="BH256">
        <v>4.27735666954695E-2</v>
      </c>
      <c r="BI256">
        <v>1.7848621069590401E-2</v>
      </c>
    </row>
    <row r="257" spans="1:61" x14ac:dyDescent="0.25">
      <c r="A257" t="s">
        <v>1459</v>
      </c>
      <c r="B257" t="s">
        <v>833</v>
      </c>
      <c r="C257">
        <v>138.65</v>
      </c>
      <c r="D257">
        <v>10.0542377049916</v>
      </c>
      <c r="E257">
        <v>1253.75662865</v>
      </c>
      <c r="F257">
        <v>1.1942492795743999E-2</v>
      </c>
      <c r="G257">
        <v>9.9711135984783105E-3</v>
      </c>
      <c r="H257" t="e">
        <v>#N/A</v>
      </c>
      <c r="I257">
        <v>3.0682305786465899E-2</v>
      </c>
      <c r="J257">
        <v>0.92380468092908896</v>
      </c>
      <c r="K257">
        <v>3.3038465009544299E-2</v>
      </c>
      <c r="L257">
        <v>0.54430914685311504</v>
      </c>
      <c r="M257">
        <v>1.6410932379545402E-2</v>
      </c>
      <c r="N257">
        <v>0.16460538757531001</v>
      </c>
      <c r="O257">
        <v>61886.5299185853</v>
      </c>
      <c r="P257" s="1">
        <v>0.17969940445375601</v>
      </c>
      <c r="Q257">
        <v>0.16123316310476399</v>
      </c>
      <c r="R257">
        <v>0.65906743244148103</v>
      </c>
      <c r="S257">
        <v>13.8824761914454</v>
      </c>
      <c r="T257">
        <v>80136.421171583206</v>
      </c>
      <c r="U257" s="1">
        <v>106.723512512499</v>
      </c>
      <c r="V257">
        <v>297667.70996206102</v>
      </c>
      <c r="W257" s="1">
        <v>0.812987003494126</v>
      </c>
      <c r="X257">
        <v>7.0731805985647697E-2</v>
      </c>
      <c r="Y257">
        <v>0.11628119052022701</v>
      </c>
      <c r="Z257">
        <v>0.187012996505874</v>
      </c>
      <c r="AA257">
        <v>297.667709962061</v>
      </c>
      <c r="AB257">
        <v>6799.8210778592302</v>
      </c>
      <c r="AC257" s="1">
        <v>701.88531920070102</v>
      </c>
      <c r="AD257">
        <v>213834.23920856</v>
      </c>
      <c r="AE257" s="1" t="e">
        <v>#N/A</v>
      </c>
      <c r="AF257">
        <v>45315.026161659</v>
      </c>
      <c r="AG257" s="1">
        <v>72031.564106707403</v>
      </c>
      <c r="AH257" s="1">
        <v>33.239207439759298</v>
      </c>
      <c r="AI257">
        <v>21.2110884725593</v>
      </c>
      <c r="AJ257">
        <v>23.7915989117833</v>
      </c>
      <c r="AK257">
        <v>1.6778204439525499</v>
      </c>
      <c r="AL257">
        <v>1.00269774026076</v>
      </c>
      <c r="AM257">
        <v>1.4384649121831099</v>
      </c>
      <c r="AN257">
        <v>940.51815245012904</v>
      </c>
      <c r="AO257" s="1">
        <v>1.0994581000124399</v>
      </c>
      <c r="AP257">
        <v>2092.3105067245901</v>
      </c>
      <c r="AQ257" s="1">
        <v>3220.0768572183802</v>
      </c>
      <c r="AR257" s="1">
        <v>8719.2141430757092</v>
      </c>
      <c r="AS257" s="1">
        <v>993.55472548232797</v>
      </c>
      <c r="AT257" s="1">
        <v>605.30823977949103</v>
      </c>
      <c r="AU257">
        <v>15630.464472280501</v>
      </c>
      <c r="AV257" s="1">
        <v>7716.1672983360904</v>
      </c>
      <c r="AW257" s="1">
        <v>0.457779076384071</v>
      </c>
      <c r="AX257">
        <v>6874.8557609994596</v>
      </c>
      <c r="AY257" s="1">
        <v>0.39641072154425</v>
      </c>
      <c r="AZ257">
        <v>1237.52684535457</v>
      </c>
      <c r="BA257">
        <v>7.2382176223163702E-2</v>
      </c>
      <c r="BB257">
        <v>1259.07256734207</v>
      </c>
      <c r="BC257" s="1">
        <v>7.3428025847844205E-2</v>
      </c>
      <c r="BD257">
        <v>17087.622472032199</v>
      </c>
      <c r="BE257" s="1">
        <v>0.54652174149098598</v>
      </c>
      <c r="BF257">
        <v>0.242329812842624</v>
      </c>
      <c r="BG257">
        <v>0.142549650327461</v>
      </c>
      <c r="BH257">
        <v>4.5815953765392499E-2</v>
      </c>
      <c r="BI257">
        <v>2.2782841573536598E-2</v>
      </c>
    </row>
    <row r="258" spans="1:61" x14ac:dyDescent="0.25">
      <c r="A258" t="s">
        <v>1766</v>
      </c>
      <c r="B258" t="s">
        <v>1154</v>
      </c>
      <c r="C258">
        <v>83.1</v>
      </c>
      <c r="D258">
        <v>10.374831239215601</v>
      </c>
      <c r="E258">
        <v>815.00290540000003</v>
      </c>
      <c r="F258">
        <v>2.2348078369749599E-2</v>
      </c>
      <c r="G258">
        <v>2.25309675244823E-2</v>
      </c>
      <c r="H258" t="e">
        <v>#N/A</v>
      </c>
      <c r="I258">
        <v>3.9532261090156999E-2</v>
      </c>
      <c r="J258">
        <v>0.92356769783043002</v>
      </c>
      <c r="K258">
        <v>3.0068553067925202E-2</v>
      </c>
      <c r="L258">
        <v>0.402616317854535</v>
      </c>
      <c r="M258">
        <v>1.8019501998284001E-2</v>
      </c>
      <c r="N258">
        <v>0.14340923539550399</v>
      </c>
      <c r="O258">
        <v>63442.688370532698</v>
      </c>
      <c r="P258" s="1">
        <v>0.20815647694787401</v>
      </c>
      <c r="Q258">
        <v>0.19025505410034901</v>
      </c>
      <c r="R258">
        <v>0.60158846895177698</v>
      </c>
      <c r="S258">
        <v>10.5098523470736</v>
      </c>
      <c r="T258">
        <v>78647.539837907199</v>
      </c>
      <c r="U258" s="1">
        <v>86.335050600127104</v>
      </c>
      <c r="V258">
        <v>303989.92317506397</v>
      </c>
      <c r="W258" s="1">
        <v>0.80878468107328605</v>
      </c>
      <c r="X258">
        <v>5.4020482897334403E-2</v>
      </c>
      <c r="Y258">
        <v>0.13719483602937901</v>
      </c>
      <c r="Z258">
        <v>0.19121531892671401</v>
      </c>
      <c r="AA258">
        <v>303.98992317506401</v>
      </c>
      <c r="AB258">
        <v>7419.9255731880203</v>
      </c>
      <c r="AC258" s="1">
        <v>695.32146725522603</v>
      </c>
      <c r="AD258">
        <v>228205.58398774901</v>
      </c>
      <c r="AE258" s="1" t="e">
        <v>#N/A</v>
      </c>
      <c r="AF258">
        <v>45944.111468898198</v>
      </c>
      <c r="AG258" s="1">
        <v>75308.5764882207</v>
      </c>
      <c r="AH258" s="1">
        <v>35.504672751934997</v>
      </c>
      <c r="AI258">
        <v>21.2616579501091</v>
      </c>
      <c r="AJ258">
        <v>22.9952671190558</v>
      </c>
      <c r="AK258">
        <v>1.8860607063291099</v>
      </c>
      <c r="AL258">
        <v>0.95749980444108496</v>
      </c>
      <c r="AM258">
        <v>1.4232935274773999</v>
      </c>
      <c r="AN258">
        <v>1951.30019410112</v>
      </c>
      <c r="AO258" s="1">
        <v>1.2660670251811099</v>
      </c>
      <c r="AP258">
        <v>2331.2841536037099</v>
      </c>
      <c r="AQ258" s="1">
        <v>3340.12264982534</v>
      </c>
      <c r="AR258" s="1">
        <v>9252.1512586499794</v>
      </c>
      <c r="AS258" s="1">
        <v>1049.98274831917</v>
      </c>
      <c r="AT258">
        <v>615.50781865470401</v>
      </c>
      <c r="AU258">
        <v>16589.048629052901</v>
      </c>
      <c r="AV258" s="1">
        <v>8358.9084086475996</v>
      </c>
      <c r="AW258" s="1">
        <v>0.44075611143335203</v>
      </c>
      <c r="AX258">
        <v>8240.7725871233706</v>
      </c>
      <c r="AY258" s="1">
        <v>0.41746687052009701</v>
      </c>
      <c r="AZ258">
        <v>1654.5162865176201</v>
      </c>
      <c r="BA258">
        <v>8.7052688365828301E-2</v>
      </c>
      <c r="BB258">
        <v>1052.1224405319499</v>
      </c>
      <c r="BC258" s="1">
        <v>5.4724329695042297E-2</v>
      </c>
      <c r="BD258">
        <v>19306.319722820499</v>
      </c>
      <c r="BE258" s="1">
        <v>0.54524968940560403</v>
      </c>
      <c r="BF258">
        <v>0.23030300883035301</v>
      </c>
      <c r="BG258">
        <v>0.16544474115256599</v>
      </c>
      <c r="BH258">
        <v>4.1911252770480398E-2</v>
      </c>
      <c r="BI258">
        <v>1.70913078409968E-2</v>
      </c>
    </row>
    <row r="259" spans="1:61" x14ac:dyDescent="0.25">
      <c r="A259" t="s">
        <v>1812</v>
      </c>
      <c r="B259" t="s">
        <v>1203</v>
      </c>
      <c r="C259">
        <v>101.65</v>
      </c>
      <c r="D259">
        <v>11.884802595564</v>
      </c>
      <c r="E259">
        <v>1107.6670577</v>
      </c>
      <c r="F259" t="e">
        <v>#N/A</v>
      </c>
      <c r="G259">
        <v>1.24121908100506E-2</v>
      </c>
      <c r="H259" t="e">
        <v>#N/A</v>
      </c>
      <c r="I259">
        <v>3.3896979920552898E-2</v>
      </c>
      <c r="J259">
        <v>0.92956899289695905</v>
      </c>
      <c r="K259">
        <v>2.8711956374288802E-2</v>
      </c>
      <c r="L259">
        <v>0.35539302206531798</v>
      </c>
      <c r="M259" t="e">
        <v>#N/A</v>
      </c>
      <c r="N259">
        <v>0.149713869833071</v>
      </c>
      <c r="O259">
        <v>64726.040418872602</v>
      </c>
      <c r="P259" s="1">
        <v>0.198328787537459</v>
      </c>
      <c r="Q259">
        <v>0.18055530699731401</v>
      </c>
      <c r="R259">
        <v>0.62111590546522799</v>
      </c>
      <c r="S259">
        <v>11.6974494570734</v>
      </c>
      <c r="T259">
        <v>85876.694061267306</v>
      </c>
      <c r="U259" s="1">
        <v>105.99760614495101</v>
      </c>
      <c r="V259">
        <v>314791.24288847198</v>
      </c>
      <c r="W259" s="1">
        <v>0.80743167604872301</v>
      </c>
      <c r="X259">
        <v>6.4541987259734507E-2</v>
      </c>
      <c r="Y259">
        <v>0.12802633669154301</v>
      </c>
      <c r="Z259">
        <v>0.19256832395127699</v>
      </c>
      <c r="AA259">
        <v>314.79124288847203</v>
      </c>
      <c r="AB259">
        <v>7471.9392370352298</v>
      </c>
      <c r="AC259" s="1">
        <v>683.16536655994798</v>
      </c>
      <c r="AD259">
        <v>256146.38988012</v>
      </c>
      <c r="AE259" s="1" t="e">
        <v>#N/A</v>
      </c>
      <c r="AF259">
        <v>47360.7921533181</v>
      </c>
      <c r="AG259" s="1">
        <v>78022.045385643796</v>
      </c>
      <c r="AH259" s="1">
        <v>34.071124585387501</v>
      </c>
      <c r="AI259">
        <v>20.625476577822699</v>
      </c>
      <c r="AJ259">
        <v>21.946036221722601</v>
      </c>
      <c r="AK259">
        <v>1.4130374363272</v>
      </c>
      <c r="AL259">
        <v>0.86673856676691896</v>
      </c>
      <c r="AM259">
        <v>1.07792131922045</v>
      </c>
      <c r="AN259">
        <v>2182.6582254058499</v>
      </c>
      <c r="AO259" s="1">
        <v>1.23369198904413</v>
      </c>
      <c r="AP259">
        <v>2290.6707736425301</v>
      </c>
      <c r="AQ259" s="1">
        <v>3177.9945774584899</v>
      </c>
      <c r="AR259" s="1">
        <v>8838.9142788352892</v>
      </c>
      <c r="AS259" s="1">
        <v>1152.57816337964</v>
      </c>
      <c r="AT259">
        <v>465.76583948543299</v>
      </c>
      <c r="AU259">
        <v>15925.923632801399</v>
      </c>
      <c r="AV259" s="1">
        <v>7056.7949273004797</v>
      </c>
      <c r="AW259" s="1">
        <v>0.39448624278637701</v>
      </c>
      <c r="AX259">
        <v>8551.9400932030494</v>
      </c>
      <c r="AY259" s="1">
        <v>0.466085016526398</v>
      </c>
      <c r="AZ259">
        <v>1594.1819701752099</v>
      </c>
      <c r="BA259">
        <v>8.8629386010010094E-2</v>
      </c>
      <c r="BB259">
        <v>912.63463431616799</v>
      </c>
      <c r="BC259" s="1">
        <v>5.0799354692879703E-2</v>
      </c>
      <c r="BD259">
        <v>18115.5516249949</v>
      </c>
      <c r="BE259" s="1">
        <v>0.54470374878857197</v>
      </c>
      <c r="BF259">
        <v>0.23273219420768401</v>
      </c>
      <c r="BG259">
        <v>0.15508038427382601</v>
      </c>
      <c r="BH259">
        <v>4.4501268364976698E-2</v>
      </c>
      <c r="BI259">
        <v>2.2982404364940302E-2</v>
      </c>
    </row>
    <row r="260" spans="1:61" x14ac:dyDescent="0.25">
      <c r="A260" t="s">
        <v>1468</v>
      </c>
      <c r="B260" t="s">
        <v>842</v>
      </c>
      <c r="C260">
        <v>61.6</v>
      </c>
      <c r="D260">
        <v>30.7634815164736</v>
      </c>
      <c r="E260">
        <v>1700.69175705</v>
      </c>
      <c r="F260">
        <v>1.0203452229589301E-2</v>
      </c>
      <c r="G260">
        <v>2.2349632067489598E-2</v>
      </c>
      <c r="H260">
        <v>5.0826209268234196E-3</v>
      </c>
      <c r="I260">
        <v>3.46838422151843E-2</v>
      </c>
      <c r="J260">
        <v>0.88299498850644897</v>
      </c>
      <c r="K260">
        <v>5.2965644410293403E-2</v>
      </c>
      <c r="L260">
        <v>0.60559864662865404</v>
      </c>
      <c r="M260">
        <v>1.2925388300461801E-2</v>
      </c>
      <c r="N260">
        <v>0.15067321633244901</v>
      </c>
      <c r="O260">
        <v>64439.844267496403</v>
      </c>
      <c r="P260" s="1">
        <v>0.228576933074887</v>
      </c>
      <c r="Q260">
        <v>0.15564352686808899</v>
      </c>
      <c r="R260">
        <v>0.61577954005702396</v>
      </c>
      <c r="S260">
        <v>14.083412968697001</v>
      </c>
      <c r="T260">
        <v>94458.861496567901</v>
      </c>
      <c r="U260" s="1">
        <v>137.153585369902</v>
      </c>
      <c r="V260">
        <v>267575.184664473</v>
      </c>
      <c r="W260" s="1">
        <v>0.80993050357180696</v>
      </c>
      <c r="X260">
        <v>0.119329403788143</v>
      </c>
      <c r="Y260">
        <v>7.0740092640050295E-2</v>
      </c>
      <c r="Z260">
        <v>0.19006949642819301</v>
      </c>
      <c r="AA260">
        <v>267.575184664473</v>
      </c>
      <c r="AB260">
        <v>6558.3604752381198</v>
      </c>
      <c r="AC260" s="1">
        <v>733.16253567479498</v>
      </c>
      <c r="AD260">
        <v>202088.93652968999</v>
      </c>
      <c r="AE260" s="1" t="e">
        <v>#N/A</v>
      </c>
      <c r="AF260">
        <v>45764.624197861202</v>
      </c>
      <c r="AG260" s="1">
        <v>74918.868478949502</v>
      </c>
      <c r="AH260" s="1">
        <v>39.147094892098202</v>
      </c>
      <c r="AI260">
        <v>22.575970995677299</v>
      </c>
      <c r="AJ260">
        <v>25.893718890757299</v>
      </c>
      <c r="AK260">
        <v>2.09131432486353</v>
      </c>
      <c r="AL260">
        <v>1.6178688295919299</v>
      </c>
      <c r="AM260">
        <v>1.8833097505504699</v>
      </c>
      <c r="AN260">
        <v>1417.30462619578</v>
      </c>
      <c r="AO260" s="1">
        <v>1.0599870512507801</v>
      </c>
      <c r="AP260">
        <v>1856.1160956501301</v>
      </c>
      <c r="AQ260" s="1">
        <v>3425.25444593469</v>
      </c>
      <c r="AR260" s="1">
        <v>8157.45782208323</v>
      </c>
      <c r="AS260" s="1">
        <v>992.47861877558103</v>
      </c>
      <c r="AT260">
        <v>524.52641420885902</v>
      </c>
      <c r="AU260">
        <v>14955.833396652501</v>
      </c>
      <c r="AV260" s="1">
        <v>6608.6848697060896</v>
      </c>
      <c r="AW260" s="1">
        <v>0.41913216609123799</v>
      </c>
      <c r="AX260">
        <v>7063.0948438231198</v>
      </c>
      <c r="AY260" s="1">
        <v>0.43504170678325998</v>
      </c>
      <c r="AZ260">
        <v>1271.96822380451</v>
      </c>
      <c r="BA260">
        <v>7.8268036909481906E-2</v>
      </c>
      <c r="BB260">
        <v>1074.6550838614301</v>
      </c>
      <c r="BC260" s="1">
        <v>6.7558090209542995E-2</v>
      </c>
      <c r="BD260">
        <v>16018.403021195099</v>
      </c>
      <c r="BE260" s="1">
        <v>0.54046581651006398</v>
      </c>
      <c r="BF260">
        <v>0.22337952214894699</v>
      </c>
      <c r="BG260">
        <v>0.177511115432061</v>
      </c>
      <c r="BH260">
        <v>3.8391519107863599E-2</v>
      </c>
      <c r="BI260">
        <v>2.02520268010647E-2</v>
      </c>
    </row>
    <row r="261" spans="1:61" x14ac:dyDescent="0.25">
      <c r="A261" t="s">
        <v>1760</v>
      </c>
      <c r="B261" t="s">
        <v>1145</v>
      </c>
      <c r="C261">
        <v>45.2</v>
      </c>
      <c r="D261">
        <v>58.370810163287601</v>
      </c>
      <c r="E261">
        <v>2285.1235012000002</v>
      </c>
      <c r="F261">
        <v>1.2718646354031899E-2</v>
      </c>
      <c r="G261">
        <v>5.3069803069955603E-2</v>
      </c>
      <c r="H261" t="e">
        <v>#N/A</v>
      </c>
      <c r="I261">
        <v>8.30333932014512E-2</v>
      </c>
      <c r="J261">
        <v>0.772019785827465</v>
      </c>
      <c r="K261">
        <v>8.0881241251092903E-2</v>
      </c>
      <c r="L261">
        <v>0.77487737934976497</v>
      </c>
      <c r="M261">
        <v>3.0667659054658201E-2</v>
      </c>
      <c r="N261">
        <v>0.181157973626835</v>
      </c>
      <c r="O261">
        <v>68076.286107090506</v>
      </c>
      <c r="P261" s="1">
        <v>0.21073722273919299</v>
      </c>
      <c r="Q261">
        <v>0.14092768215370899</v>
      </c>
      <c r="R261">
        <v>0.64833509510709897</v>
      </c>
      <c r="S261">
        <v>19.7193229778449</v>
      </c>
      <c r="T261">
        <v>95878.895562135105</v>
      </c>
      <c r="U261" s="1">
        <v>126.71852151966399</v>
      </c>
      <c r="V261">
        <v>235033.25694123801</v>
      </c>
      <c r="W261" s="1">
        <v>0.72694211860839197</v>
      </c>
      <c r="X261">
        <v>0.18795843241287499</v>
      </c>
      <c r="Y261">
        <v>8.5099448978732797E-2</v>
      </c>
      <c r="Z261">
        <v>0.27305788139160803</v>
      </c>
      <c r="AA261">
        <v>235.03325694123799</v>
      </c>
      <c r="AB261">
        <v>6516.7613444874596</v>
      </c>
      <c r="AC261" s="1">
        <v>645.36652974141703</v>
      </c>
      <c r="AD261">
        <v>168161.31203496401</v>
      </c>
      <c r="AE261" s="1" t="e">
        <v>#N/A</v>
      </c>
      <c r="AF261">
        <v>42265.2007077573</v>
      </c>
      <c r="AG261" s="1">
        <v>65562.585926784901</v>
      </c>
      <c r="AH261" s="1">
        <v>45.097576538345699</v>
      </c>
      <c r="AI261">
        <v>24.677650253096701</v>
      </c>
      <c r="AJ261">
        <v>29.710799470832601</v>
      </c>
      <c r="AK261">
        <v>1.7888373186555999</v>
      </c>
      <c r="AL261">
        <v>1.1967669157123599</v>
      </c>
      <c r="AM261">
        <v>1.4851358006526301</v>
      </c>
      <c r="AN261">
        <v>697.07319589663803</v>
      </c>
      <c r="AO261" s="1">
        <v>0.96880451608511897</v>
      </c>
      <c r="AP261">
        <v>2002.6793480075701</v>
      </c>
      <c r="AQ261" s="1">
        <v>2721.09094573431</v>
      </c>
      <c r="AR261" s="1">
        <v>9267.7853327746398</v>
      </c>
      <c r="AS261" s="1">
        <v>1086.4472297432801</v>
      </c>
      <c r="AT261">
        <v>514.91957694281996</v>
      </c>
      <c r="AU261">
        <v>15592.922433202601</v>
      </c>
      <c r="AV261" s="1">
        <v>7623.3966892614699</v>
      </c>
      <c r="AW261" s="1">
        <v>0.46437557607776098</v>
      </c>
      <c r="AX261">
        <v>6347.4369985188196</v>
      </c>
      <c r="AY261" s="1">
        <v>0.38322937107392502</v>
      </c>
      <c r="AZ261">
        <v>1210.69028858509</v>
      </c>
      <c r="BA261">
        <v>7.2316592712454095E-2</v>
      </c>
      <c r="BB261">
        <v>1324.9875142225801</v>
      </c>
      <c r="BC261" s="1">
        <v>8.00784601337034E-2</v>
      </c>
      <c r="BD261">
        <v>16506.511490588</v>
      </c>
      <c r="BE261" s="1">
        <v>0.54372634246124096</v>
      </c>
      <c r="BF261">
        <v>0.23553776889386699</v>
      </c>
      <c r="BG261">
        <v>0.170759891681738</v>
      </c>
      <c r="BH261">
        <v>3.5380536558974197E-2</v>
      </c>
      <c r="BI261">
        <v>1.4595460404180201E-2</v>
      </c>
    </row>
    <row r="262" spans="1:61" x14ac:dyDescent="0.25">
      <c r="A262" t="s">
        <v>1634</v>
      </c>
      <c r="B262" t="s">
        <v>1010</v>
      </c>
      <c r="C262">
        <v>75.900000000000006</v>
      </c>
      <c r="D262">
        <v>35.208361542503802</v>
      </c>
      <c r="E262">
        <v>2329.94852975</v>
      </c>
      <c r="F262">
        <v>1.48002767265762E-2</v>
      </c>
      <c r="G262">
        <v>1.9846205198055501E-2</v>
      </c>
      <c r="H262">
        <v>5.0826209268234196E-3</v>
      </c>
      <c r="I262">
        <v>5.3948653159955097E-2</v>
      </c>
      <c r="J262">
        <v>0.86410206839186499</v>
      </c>
      <c r="K262">
        <v>4.9894781221052301E-2</v>
      </c>
      <c r="L262">
        <v>0.55642697173756195</v>
      </c>
      <c r="M262">
        <v>1.5652508678702399E-2</v>
      </c>
      <c r="N262">
        <v>0.161684420185603</v>
      </c>
      <c r="O262">
        <v>66205.699253900399</v>
      </c>
      <c r="P262" s="1">
        <v>0.19318653599761901</v>
      </c>
      <c r="Q262">
        <v>0.16833164932290201</v>
      </c>
      <c r="R262">
        <v>0.63848181467947995</v>
      </c>
      <c r="S262">
        <v>18.8599260627077</v>
      </c>
      <c r="T262">
        <v>96995.994361295394</v>
      </c>
      <c r="U262" s="1">
        <v>142.31249052061901</v>
      </c>
      <c r="V262">
        <v>262496.76273562299</v>
      </c>
      <c r="W262" s="1">
        <v>0.77960686032512805</v>
      </c>
      <c r="X262">
        <v>0.136554351291193</v>
      </c>
      <c r="Y262">
        <v>8.3838788383678906E-2</v>
      </c>
      <c r="Z262">
        <v>0.22039313967487201</v>
      </c>
      <c r="AA262">
        <v>262.49676273562301</v>
      </c>
      <c r="AB262">
        <v>6968.3618941325203</v>
      </c>
      <c r="AC262" s="1">
        <v>734.54744392299403</v>
      </c>
      <c r="AD262">
        <v>186462.666174766</v>
      </c>
      <c r="AE262" s="1" t="e">
        <v>#N/A</v>
      </c>
      <c r="AF262">
        <v>45090.384619537297</v>
      </c>
      <c r="AG262" s="1">
        <v>72220.207297167697</v>
      </c>
      <c r="AH262" s="1">
        <v>40.868870021992102</v>
      </c>
      <c r="AI262">
        <v>24.199852131763599</v>
      </c>
      <c r="AJ262">
        <v>27.867630750589001</v>
      </c>
      <c r="AK262">
        <v>1.8614422187525199</v>
      </c>
      <c r="AL262">
        <v>1.3919777008677201</v>
      </c>
      <c r="AM262">
        <v>1.67221197216663</v>
      </c>
      <c r="AN262">
        <v>998.88333123381096</v>
      </c>
      <c r="AO262">
        <v>1.07943897078399</v>
      </c>
      <c r="AP262">
        <v>1909.9403227922301</v>
      </c>
      <c r="AQ262" s="1">
        <v>2801.1225823946802</v>
      </c>
      <c r="AR262" s="1">
        <v>8680.19152344539</v>
      </c>
      <c r="AS262" s="1">
        <v>1126.8076586145501</v>
      </c>
      <c r="AT262" s="1">
        <v>514.54085624313598</v>
      </c>
      <c r="AU262">
        <v>15032.602943489999</v>
      </c>
      <c r="AV262" s="1">
        <v>6590.6375036755298</v>
      </c>
      <c r="AW262" s="1">
        <v>0.41521059204272398</v>
      </c>
      <c r="AX262">
        <v>7084.5989758509004</v>
      </c>
      <c r="AY262" s="1">
        <v>0.44019170262724999</v>
      </c>
      <c r="AZ262">
        <v>1176.6451805244899</v>
      </c>
      <c r="BA262">
        <v>7.3773473724309396E-2</v>
      </c>
      <c r="BB262">
        <v>1136.0064446648901</v>
      </c>
      <c r="BC262" s="1">
        <v>7.0824231580219402E-2</v>
      </c>
      <c r="BD262">
        <v>15987.888104715799</v>
      </c>
      <c r="BE262" s="1">
        <v>0.55191744336913295</v>
      </c>
      <c r="BF262">
        <v>0.22274985219149401</v>
      </c>
      <c r="BG262">
        <v>0.16667974356801901</v>
      </c>
      <c r="BH262">
        <v>3.7456708387457703E-2</v>
      </c>
      <c r="BI262">
        <v>2.1196252483896401E-2</v>
      </c>
    </row>
    <row r="263" spans="1:61" x14ac:dyDescent="0.25">
      <c r="A263" t="s">
        <v>1643</v>
      </c>
      <c r="B263" t="s">
        <v>1020</v>
      </c>
      <c r="C263">
        <v>70.5</v>
      </c>
      <c r="D263">
        <v>22.683493732372298</v>
      </c>
      <c r="E263">
        <v>1402.5551035999999</v>
      </c>
      <c r="F263">
        <v>8.6436702977899203E-3</v>
      </c>
      <c r="G263">
        <v>1.42410337567543E-2</v>
      </c>
      <c r="H263" t="e">
        <v>#N/A</v>
      </c>
      <c r="I263">
        <v>3.6718554843718297E-2</v>
      </c>
      <c r="J263">
        <v>0.903058075881224</v>
      </c>
      <c r="K263">
        <v>4.3455513751744397E-2</v>
      </c>
      <c r="L263">
        <v>0.59601981019829298</v>
      </c>
      <c r="M263">
        <v>1.00728997046879E-2</v>
      </c>
      <c r="N263">
        <v>0.159822645209798</v>
      </c>
      <c r="O263">
        <v>63617.2175257239</v>
      </c>
      <c r="P263" s="1">
        <v>0.20461943570677199</v>
      </c>
      <c r="Q263">
        <v>0.15072086006437899</v>
      </c>
      <c r="R263">
        <v>0.644659704228849</v>
      </c>
      <c r="S263">
        <v>12.0582824675363</v>
      </c>
      <c r="T263">
        <v>91902.529470043199</v>
      </c>
      <c r="U263" s="1">
        <v>127.87390634727799</v>
      </c>
      <c r="V263">
        <v>304067.328125189</v>
      </c>
      <c r="W263" s="1">
        <v>0.80088017478417595</v>
      </c>
      <c r="X263">
        <v>0.1023153780016</v>
      </c>
      <c r="Y263">
        <v>9.6804447214223599E-2</v>
      </c>
      <c r="Z263">
        <v>0.199119825215824</v>
      </c>
      <c r="AA263">
        <v>304.06732812518902</v>
      </c>
      <c r="AB263">
        <v>7627.9308545806498</v>
      </c>
      <c r="AC263" s="1">
        <v>785.49592645038695</v>
      </c>
      <c r="AD263">
        <v>230858.200789631</v>
      </c>
      <c r="AE263" s="1" t="e">
        <v>#N/A</v>
      </c>
      <c r="AF263">
        <v>45302.031187694098</v>
      </c>
      <c r="AG263" s="1">
        <v>77570.137053102997</v>
      </c>
      <c r="AH263" s="1">
        <v>40.893038388662198</v>
      </c>
      <c r="AI263">
        <v>22.512848111185701</v>
      </c>
      <c r="AJ263">
        <v>25.906380899352602</v>
      </c>
      <c r="AK263">
        <v>2.1663941891701701</v>
      </c>
      <c r="AL263">
        <v>1.5972377083684299</v>
      </c>
      <c r="AM263">
        <v>1.8071265834476899</v>
      </c>
      <c r="AN263">
        <v>1293.3896431903399</v>
      </c>
      <c r="AO263">
        <v>1.0481692116400401</v>
      </c>
      <c r="AP263">
        <v>2080.9087610951801</v>
      </c>
      <c r="AQ263" s="1">
        <v>3636.2506028529601</v>
      </c>
      <c r="AR263" s="1">
        <v>8702.9673822934401</v>
      </c>
      <c r="AS263" s="1">
        <v>1048.95471395296</v>
      </c>
      <c r="AT263" s="1">
        <v>435.965665399187</v>
      </c>
      <c r="AU263">
        <v>15905.047125593699</v>
      </c>
      <c r="AV263" s="1">
        <v>6787.7585539489701</v>
      </c>
      <c r="AW263" s="1">
        <v>0.40123517702709899</v>
      </c>
      <c r="AX263">
        <v>7876.2742420127697</v>
      </c>
      <c r="AY263" s="1">
        <v>0.44728117321824201</v>
      </c>
      <c r="AZ263">
        <v>1448.7854065614999</v>
      </c>
      <c r="BA263" s="1">
        <v>8.3481582363724396E-2</v>
      </c>
      <c r="BB263">
        <v>1170.24777442718</v>
      </c>
      <c r="BC263" s="1">
        <v>6.8002067380733E-2</v>
      </c>
      <c r="BD263">
        <v>17283.065976950402</v>
      </c>
      <c r="BE263" s="1">
        <v>0.53579300504008498</v>
      </c>
      <c r="BF263">
        <v>0.23087725430470399</v>
      </c>
      <c r="BG263">
        <v>0.17473373354408001</v>
      </c>
      <c r="BH263">
        <v>3.9100198954026902E-2</v>
      </c>
      <c r="BI263">
        <v>1.9495808157104E-2</v>
      </c>
    </row>
    <row r="264" spans="1:61" x14ac:dyDescent="0.25">
      <c r="A264" t="s">
        <v>1727</v>
      </c>
      <c r="B264" t="s">
        <v>1111</v>
      </c>
      <c r="C264">
        <v>83.45</v>
      </c>
      <c r="D264">
        <v>9.6653440106400605</v>
      </c>
      <c r="E264">
        <v>748.62611630000004</v>
      </c>
      <c r="F264" t="e">
        <v>#N/A</v>
      </c>
      <c r="G264" t="e">
        <v>#N/A</v>
      </c>
      <c r="H264" t="e">
        <v>#N/A</v>
      </c>
      <c r="I264">
        <v>3.7767946625186399E-2</v>
      </c>
      <c r="J264">
        <v>0.93189794603319998</v>
      </c>
      <c r="K264">
        <v>2.9174168691335E-2</v>
      </c>
      <c r="L264">
        <v>0.39725655578908797</v>
      </c>
      <c r="M264" t="e">
        <v>#N/A</v>
      </c>
      <c r="N264">
        <v>0.142920314361839</v>
      </c>
      <c r="O264">
        <v>61981.986661634997</v>
      </c>
      <c r="P264" s="1">
        <v>0.228430724279889</v>
      </c>
      <c r="Q264">
        <v>0.18305490135799299</v>
      </c>
      <c r="R264">
        <v>0.58851437436211795</v>
      </c>
      <c r="S264">
        <v>9.3143808880221908</v>
      </c>
      <c r="T264">
        <v>82614.754322937995</v>
      </c>
      <c r="U264" s="1">
        <v>91.395132207544705</v>
      </c>
      <c r="V264">
        <v>300519.79366138502</v>
      </c>
      <c r="W264" s="1">
        <v>0.80173537641289705</v>
      </c>
      <c r="X264">
        <v>5.7937763399777902E-2</v>
      </c>
      <c r="Y264">
        <v>0.14032686018732499</v>
      </c>
      <c r="Z264">
        <v>0.19826462358710301</v>
      </c>
      <c r="AA264">
        <v>300.51979366138499</v>
      </c>
      <c r="AB264">
        <v>7556.3693635997697</v>
      </c>
      <c r="AC264" s="1">
        <v>655.85004157568699</v>
      </c>
      <c r="AD264">
        <v>230961.18668073401</v>
      </c>
      <c r="AE264" s="1" t="e">
        <v>#N/A</v>
      </c>
      <c r="AF264">
        <v>45704.864789140003</v>
      </c>
      <c r="AG264" s="1">
        <v>75064.599185664003</v>
      </c>
      <c r="AH264" s="1">
        <v>35.206247162258997</v>
      </c>
      <c r="AI264">
        <v>20.896987891529399</v>
      </c>
      <c r="AJ264">
        <v>23.619337047618899</v>
      </c>
      <c r="AK264">
        <v>1.51301786997983</v>
      </c>
      <c r="AL264">
        <v>0.94347026059373296</v>
      </c>
      <c r="AM264">
        <v>1.21955512519034</v>
      </c>
      <c r="AN264">
        <v>2201.59608129343</v>
      </c>
      <c r="AO264" s="1">
        <v>1.2644202122633601</v>
      </c>
      <c r="AP264">
        <v>2458.9549281263799</v>
      </c>
      <c r="AQ264" s="1">
        <v>3325.1696905835001</v>
      </c>
      <c r="AR264" s="1">
        <v>9242.0585354350405</v>
      </c>
      <c r="AS264" s="1">
        <v>1083.8321070205</v>
      </c>
      <c r="AT264">
        <v>551.53820179382899</v>
      </c>
      <c r="AU264">
        <v>16661.553462959298</v>
      </c>
      <c r="AV264" s="1">
        <v>8674.2827749984808</v>
      </c>
      <c r="AW264" s="1">
        <v>0.44549068027310501</v>
      </c>
      <c r="AX264">
        <v>8359.8623714431706</v>
      </c>
      <c r="AY264" s="1">
        <v>0.41514533176304202</v>
      </c>
      <c r="AZ264">
        <v>1610.2729534575401</v>
      </c>
      <c r="BA264">
        <v>8.2897399257485696E-2</v>
      </c>
      <c r="BB264">
        <v>1095.4388281188601</v>
      </c>
      <c r="BC264" s="1">
        <v>5.6466588716847697E-2</v>
      </c>
      <c r="BD264">
        <v>19739.8569280181</v>
      </c>
      <c r="BE264" s="1">
        <v>0.53777667180548006</v>
      </c>
      <c r="BF264">
        <v>0.22859158491849499</v>
      </c>
      <c r="BG264">
        <v>0.16404735834448</v>
      </c>
      <c r="BH264">
        <v>4.0876387923939599E-2</v>
      </c>
      <c r="BI264">
        <v>2.8707997007606598E-2</v>
      </c>
    </row>
    <row r="265" spans="1:61" x14ac:dyDescent="0.25">
      <c r="A265" t="s">
        <v>1357</v>
      </c>
      <c r="B265" t="s">
        <v>724</v>
      </c>
      <c r="C265">
        <v>53.9</v>
      </c>
      <c r="D265">
        <v>42.649135110425199</v>
      </c>
      <c r="E265">
        <v>1933.31039665</v>
      </c>
      <c r="F265">
        <v>9.8196575084869807E-3</v>
      </c>
      <c r="G265">
        <v>3.2599902504921299E-2</v>
      </c>
      <c r="H265">
        <v>5.0826209268234196E-3</v>
      </c>
      <c r="I265">
        <v>0.103185386008167</v>
      </c>
      <c r="J265">
        <v>0.79056090799855205</v>
      </c>
      <c r="K265">
        <v>6.5876715212693698E-2</v>
      </c>
      <c r="L265">
        <v>0.63533195021692901</v>
      </c>
      <c r="M265">
        <v>3.25872059615675E-2</v>
      </c>
      <c r="N265">
        <v>0.15887674891472101</v>
      </c>
      <c r="O265">
        <v>65750.7191813237</v>
      </c>
      <c r="P265" s="1">
        <v>0.20349133572868799</v>
      </c>
      <c r="Q265">
        <v>0.15784098515988201</v>
      </c>
      <c r="R265">
        <v>0.63866767911142996</v>
      </c>
      <c r="S265">
        <v>17.2584330581542</v>
      </c>
      <c r="T265">
        <v>91390.917748430496</v>
      </c>
      <c r="U265" s="1">
        <v>121.490484790301</v>
      </c>
      <c r="V265">
        <v>287548.04609403998</v>
      </c>
      <c r="W265" s="1">
        <v>0.75825998391957705</v>
      </c>
      <c r="X265">
        <v>0.177187328287391</v>
      </c>
      <c r="Y265">
        <v>6.4552687793032401E-2</v>
      </c>
      <c r="Z265">
        <v>0.241740016080423</v>
      </c>
      <c r="AA265">
        <v>287.54804609403999</v>
      </c>
      <c r="AB265">
        <v>7864.5837090341802</v>
      </c>
      <c r="AC265" s="1">
        <v>777.28847013077495</v>
      </c>
      <c r="AD265">
        <v>208911.89009491101</v>
      </c>
      <c r="AE265" s="1" t="e">
        <v>#N/A</v>
      </c>
      <c r="AF265">
        <v>43072.019934175398</v>
      </c>
      <c r="AG265" s="1">
        <v>70535.437824470806</v>
      </c>
      <c r="AH265" s="1">
        <v>45.235354849876103</v>
      </c>
      <c r="AI265">
        <v>25.200216090484201</v>
      </c>
      <c r="AJ265">
        <v>30.706277606581899</v>
      </c>
      <c r="AK265">
        <v>2.2011481256074301</v>
      </c>
      <c r="AL265">
        <v>1.46444977631777</v>
      </c>
      <c r="AM265">
        <v>1.9416860030249901</v>
      </c>
      <c r="AN265">
        <v>613.39430003318205</v>
      </c>
      <c r="AO265" s="1">
        <v>1.04349873256531</v>
      </c>
      <c r="AP265">
        <v>1983.4611695797</v>
      </c>
      <c r="AQ265" s="1">
        <v>2967.9576478989902</v>
      </c>
      <c r="AR265" s="1">
        <v>8960.9593989765999</v>
      </c>
      <c r="AS265" s="1">
        <v>1038.71491974579</v>
      </c>
      <c r="AT265">
        <v>503.80755500397402</v>
      </c>
      <c r="AU265">
        <v>15454.900691205101</v>
      </c>
      <c r="AV265" s="1">
        <v>6604.5532868966702</v>
      </c>
      <c r="AW265" s="1">
        <v>0.40677966305483898</v>
      </c>
      <c r="AX265">
        <v>7449.35963669583</v>
      </c>
      <c r="AY265" s="1">
        <v>0.44372287600414301</v>
      </c>
      <c r="AZ265">
        <v>1265.5528774551301</v>
      </c>
      <c r="BA265">
        <v>7.4866940280952907E-2</v>
      </c>
      <c r="BB265">
        <v>1224.3838638659299</v>
      </c>
      <c r="BC265" s="1">
        <v>7.4630520665932301E-2</v>
      </c>
      <c r="BD265">
        <v>16543.8496649136</v>
      </c>
      <c r="BE265" s="1">
        <v>0.55669353804787503</v>
      </c>
      <c r="BF265">
        <v>0.22910289480934201</v>
      </c>
      <c r="BG265">
        <v>0.160724433800149</v>
      </c>
      <c r="BH265">
        <v>3.61579972390614E-2</v>
      </c>
      <c r="BI265">
        <v>1.7321136103572499E-2</v>
      </c>
    </row>
    <row r="266" spans="1:61" x14ac:dyDescent="0.25">
      <c r="A266" t="s">
        <v>1290</v>
      </c>
      <c r="B266" t="s">
        <v>653</v>
      </c>
      <c r="C266">
        <v>34.049999999999997</v>
      </c>
      <c r="D266">
        <v>73.896601606360903</v>
      </c>
      <c r="E266">
        <v>2163.5400060000002</v>
      </c>
      <c r="F266">
        <v>1.8093041429843301E-2</v>
      </c>
      <c r="G266">
        <v>4.9812745266392303E-2</v>
      </c>
      <c r="H266" t="e">
        <v>#N/A</v>
      </c>
      <c r="I266">
        <v>7.6139525553610699E-2</v>
      </c>
      <c r="J266">
        <v>0.79372069617582197</v>
      </c>
      <c r="K266">
        <v>6.6061576139973294E-2</v>
      </c>
      <c r="L266">
        <v>0.58208559678729999</v>
      </c>
      <c r="M266">
        <v>2.8389284978839101E-2</v>
      </c>
      <c r="N266">
        <v>0.16713390554791499</v>
      </c>
      <c r="O266">
        <v>68563.011239465603</v>
      </c>
      <c r="P266" s="1">
        <v>0.18650085723124801</v>
      </c>
      <c r="Q266">
        <v>0.133752170561593</v>
      </c>
      <c r="R266">
        <v>0.67974697220715896</v>
      </c>
      <c r="S266">
        <v>20.8921552204046</v>
      </c>
      <c r="T266">
        <v>95865.252383051906</v>
      </c>
      <c r="U266" s="1">
        <v>121.450001299433</v>
      </c>
      <c r="V266">
        <v>292785.09782268398</v>
      </c>
      <c r="W266" s="1">
        <v>0.73033980944225096</v>
      </c>
      <c r="X266">
        <v>0.20295131342138301</v>
      </c>
      <c r="Y266">
        <v>6.6708877136366904E-2</v>
      </c>
      <c r="Z266">
        <v>0.26966019055774898</v>
      </c>
      <c r="AA266">
        <v>292.78509782268401</v>
      </c>
      <c r="AB266">
        <v>8731.3518805346303</v>
      </c>
      <c r="AC266" s="1">
        <v>807.78829679750299</v>
      </c>
      <c r="AD266">
        <v>218756.72652644</v>
      </c>
      <c r="AE266" s="1" t="e">
        <v>#N/A</v>
      </c>
      <c r="AF266">
        <v>46039.915260503003</v>
      </c>
      <c r="AG266" s="1">
        <v>75894.914207812006</v>
      </c>
      <c r="AH266" s="1">
        <v>50.7449692796432</v>
      </c>
      <c r="AI266">
        <v>26.586754092274901</v>
      </c>
      <c r="AJ266">
        <v>32.844907720330802</v>
      </c>
      <c r="AK266">
        <v>2.0345000264977799</v>
      </c>
      <c r="AL266">
        <v>1.53715020146058</v>
      </c>
      <c r="AM266">
        <v>1.79245533381359</v>
      </c>
      <c r="AN266">
        <v>642.35699647145805</v>
      </c>
      <c r="AO266">
        <v>0.94781567233316399</v>
      </c>
      <c r="AP266">
        <v>2067.3662375531799</v>
      </c>
      <c r="AQ266" s="1">
        <v>2906.5846596598599</v>
      </c>
      <c r="AR266" s="1">
        <v>9026.8051135357691</v>
      </c>
      <c r="AS266" s="1">
        <v>1111.6969623070599</v>
      </c>
      <c r="AT266" s="1">
        <v>523.61224468155297</v>
      </c>
      <c r="AU266">
        <v>15636.0652177374</v>
      </c>
      <c r="AV266" s="1">
        <v>5608.1252834708202</v>
      </c>
      <c r="AW266" s="1">
        <v>0.34080765059872897</v>
      </c>
      <c r="AX266">
        <v>8467.9403023288196</v>
      </c>
      <c r="AY266" s="1">
        <v>0.50604745234313597</v>
      </c>
      <c r="AZ266">
        <v>1347.39099314337</v>
      </c>
      <c r="BA266">
        <v>7.9645318380782398E-2</v>
      </c>
      <c r="BB266">
        <v>1219.21878760663</v>
      </c>
      <c r="BC266" s="1">
        <v>7.3499578656317593E-2</v>
      </c>
      <c r="BD266">
        <v>16642.6753665496</v>
      </c>
      <c r="BE266" s="1">
        <v>0.55928863678677598</v>
      </c>
      <c r="BF266">
        <v>0.23345429666551401</v>
      </c>
      <c r="BG266">
        <v>0.15943601776088301</v>
      </c>
      <c r="BH266">
        <v>3.1659563867683302E-2</v>
      </c>
      <c r="BI266">
        <v>1.61614849191433E-2</v>
      </c>
    </row>
    <row r="267" spans="1:61" x14ac:dyDescent="0.25">
      <c r="A267" t="s">
        <v>1307</v>
      </c>
      <c r="B267" t="s">
        <v>670</v>
      </c>
      <c r="C267">
        <v>81.75</v>
      </c>
      <c r="D267">
        <v>15.362292618667601</v>
      </c>
      <c r="E267">
        <v>1101.75451245</v>
      </c>
      <c r="F267">
        <v>7.28495765183566E-3</v>
      </c>
      <c r="G267">
        <v>9.9000080251452106E-3</v>
      </c>
      <c r="H267" t="e">
        <v>#N/A</v>
      </c>
      <c r="I267">
        <v>2.8335286465063499E-2</v>
      </c>
      <c r="J267">
        <v>0.92305785925364903</v>
      </c>
      <c r="K267">
        <v>3.7653782348930603E-2</v>
      </c>
      <c r="L267">
        <v>0.58134319769756904</v>
      </c>
      <c r="M267">
        <v>1.14993254102155E-2</v>
      </c>
      <c r="N267">
        <v>0.16146815533859801</v>
      </c>
      <c r="O267">
        <v>62006.347430685899</v>
      </c>
      <c r="P267" s="1">
        <v>0.20652479004060101</v>
      </c>
      <c r="Q267">
        <v>0.157236820010596</v>
      </c>
      <c r="R267">
        <v>0.636238389948804</v>
      </c>
      <c r="S267">
        <v>12.515142830083301</v>
      </c>
      <c r="T267">
        <v>83349.674598046302</v>
      </c>
      <c r="U267" s="1">
        <v>97.872921080044804</v>
      </c>
      <c r="V267">
        <v>270670.80473022698</v>
      </c>
      <c r="W267" s="1">
        <v>0.81681433432016703</v>
      </c>
      <c r="X267">
        <v>7.8937178555978704E-2</v>
      </c>
      <c r="Y267">
        <v>0.104248487123854</v>
      </c>
      <c r="Z267">
        <v>0.18318566567983299</v>
      </c>
      <c r="AA267">
        <v>270.67080473022702</v>
      </c>
      <c r="AB267">
        <v>6504.5708631261296</v>
      </c>
      <c r="AC267" s="1">
        <v>698.39505924866296</v>
      </c>
      <c r="AD267">
        <v>194824.304383293</v>
      </c>
      <c r="AE267" s="1" t="e">
        <v>#N/A</v>
      </c>
      <c r="AF267">
        <v>43461.572502938099</v>
      </c>
      <c r="AG267" s="1">
        <v>68434.075709450204</v>
      </c>
      <c r="AH267" s="1">
        <v>37.193766827500703</v>
      </c>
      <c r="AI267">
        <v>21.729806706609399</v>
      </c>
      <c r="AJ267">
        <v>23.632793453871301</v>
      </c>
      <c r="AK267">
        <v>1.5895189096668001</v>
      </c>
      <c r="AL267">
        <v>0.92745288270403403</v>
      </c>
      <c r="AM267">
        <v>1.23156500500577</v>
      </c>
      <c r="AN267">
        <v>921.45638527264305</v>
      </c>
      <c r="AO267" s="1">
        <v>1.0657941348011299</v>
      </c>
      <c r="AP267">
        <v>2285.5533851187902</v>
      </c>
      <c r="AQ267" s="1">
        <v>3195.9057841025101</v>
      </c>
      <c r="AR267" s="1">
        <v>8929.6271495384299</v>
      </c>
      <c r="AS267" s="1">
        <v>979.47653792702204</v>
      </c>
      <c r="AT267">
        <v>521.714457263079</v>
      </c>
      <c r="AU267">
        <v>15912.2773139498</v>
      </c>
      <c r="AV267" s="1">
        <v>8568.1271104377192</v>
      </c>
      <c r="AW267" s="1">
        <v>0.48641123865773001</v>
      </c>
      <c r="AX267">
        <v>6505.6088228133704</v>
      </c>
      <c r="AY267" s="1">
        <v>0.353891884708115</v>
      </c>
      <c r="AZ267">
        <v>1394.51378720651</v>
      </c>
      <c r="BA267">
        <v>7.7525779283785498E-2</v>
      </c>
      <c r="BB267">
        <v>1475.58283954181</v>
      </c>
      <c r="BC267" s="1">
        <v>8.2171097341963803E-2</v>
      </c>
      <c r="BD267">
        <v>17943.832559999399</v>
      </c>
      <c r="BE267" s="1">
        <v>0.53193382875976003</v>
      </c>
      <c r="BF267">
        <v>0.23670054291694501</v>
      </c>
      <c r="BG267">
        <v>0.17014059078921101</v>
      </c>
      <c r="BH267">
        <v>4.1879557529990202E-2</v>
      </c>
      <c r="BI267">
        <v>1.9345480004093099E-2</v>
      </c>
    </row>
    <row r="268" spans="1:61" x14ac:dyDescent="0.25">
      <c r="A268" t="s">
        <v>1362</v>
      </c>
      <c r="B268" t="s">
        <v>729</v>
      </c>
      <c r="C268">
        <v>83.2</v>
      </c>
      <c r="D268">
        <v>15.3418766149971</v>
      </c>
      <c r="E268">
        <v>1179.70004275</v>
      </c>
      <c r="F268">
        <v>8.3402557899247606E-3</v>
      </c>
      <c r="G268">
        <v>1.16289013167249E-2</v>
      </c>
      <c r="H268" t="e">
        <v>#N/A</v>
      </c>
      <c r="I268">
        <v>3.3455549143407398E-2</v>
      </c>
      <c r="J268">
        <v>0.91928758477824302</v>
      </c>
      <c r="K268">
        <v>3.4283753215772102E-2</v>
      </c>
      <c r="L268">
        <v>0.53644865435103695</v>
      </c>
      <c r="M268" t="e">
        <v>#N/A</v>
      </c>
      <c r="N268">
        <v>0.16172713784665299</v>
      </c>
      <c r="O268">
        <v>63986.709734427299</v>
      </c>
      <c r="P268" s="1">
        <v>0.22939173211354599</v>
      </c>
      <c r="Q268">
        <v>0.177389981895061</v>
      </c>
      <c r="R268">
        <v>0.59321828599139304</v>
      </c>
      <c r="S268">
        <v>11.906059230548401</v>
      </c>
      <c r="T268">
        <v>85540.467351206898</v>
      </c>
      <c r="U268" s="1">
        <v>112.362323144165</v>
      </c>
      <c r="V268">
        <v>332096.53293453698</v>
      </c>
      <c r="W268" s="1">
        <v>0.81365182938593905</v>
      </c>
      <c r="X268">
        <v>8.1171741587339197E-2</v>
      </c>
      <c r="Y268">
        <v>0.105176429026721</v>
      </c>
      <c r="Z268">
        <v>0.186348170614061</v>
      </c>
      <c r="AA268">
        <v>332.09653293453698</v>
      </c>
      <c r="AB268">
        <v>8295.5353016579393</v>
      </c>
      <c r="AC268" s="1">
        <v>786.41515036089902</v>
      </c>
      <c r="AD268">
        <v>245800.603079297</v>
      </c>
      <c r="AE268" s="1" t="e">
        <v>#N/A</v>
      </c>
      <c r="AF268">
        <v>46383.377620894797</v>
      </c>
      <c r="AG268" s="1">
        <v>76029.964892621807</v>
      </c>
      <c r="AH268" s="1">
        <v>42.619631185652104</v>
      </c>
      <c r="AI268">
        <v>22.226705191524299</v>
      </c>
      <c r="AJ268">
        <v>25.358493043695599</v>
      </c>
      <c r="AK268">
        <v>1.3371757808050699</v>
      </c>
      <c r="AL268">
        <v>0.76100180558943997</v>
      </c>
      <c r="AM268">
        <v>0.955886950201986</v>
      </c>
      <c r="AN268">
        <v>1200.0942152207999</v>
      </c>
      <c r="AO268" s="1">
        <v>1.0780747313185199</v>
      </c>
      <c r="AP268">
        <v>2304.8323001342901</v>
      </c>
      <c r="AQ268" s="1">
        <v>3235.8491071182898</v>
      </c>
      <c r="AR268" s="1">
        <v>9219.9975255108202</v>
      </c>
      <c r="AS268" s="1">
        <v>1200.6388511254499</v>
      </c>
      <c r="AT268">
        <v>369.98135219403002</v>
      </c>
      <c r="AU268">
        <v>16331.2991360829</v>
      </c>
      <c r="AV268" s="1">
        <v>7141.2800869964503</v>
      </c>
      <c r="AW268" s="1">
        <v>0.40196078199794</v>
      </c>
      <c r="AX268">
        <v>8607.7934676756904</v>
      </c>
      <c r="AY268" s="1">
        <v>0.46314419805154</v>
      </c>
      <c r="AZ268">
        <v>1384.2019659896</v>
      </c>
      <c r="BA268">
        <v>7.6723558060164704E-2</v>
      </c>
      <c r="BB268">
        <v>1049.4976508802299</v>
      </c>
      <c r="BC268" s="1">
        <v>5.8171461863613799E-2</v>
      </c>
      <c r="BD268">
        <v>18182.773171542001</v>
      </c>
      <c r="BE268" s="1">
        <v>0.53975593533731203</v>
      </c>
      <c r="BF268">
        <v>0.23756732125838401</v>
      </c>
      <c r="BG268">
        <v>0.163933545454339</v>
      </c>
      <c r="BH268">
        <v>3.9645514869415102E-2</v>
      </c>
      <c r="BI268">
        <v>1.9097683080550001E-2</v>
      </c>
    </row>
    <row r="269" spans="1:61" x14ac:dyDescent="0.25">
      <c r="A269" t="s">
        <v>1433</v>
      </c>
      <c r="B269" t="s">
        <v>805</v>
      </c>
      <c r="C269">
        <v>85.55</v>
      </c>
      <c r="D269">
        <v>10.024809694370999</v>
      </c>
      <c r="E269">
        <v>782.20361800000001</v>
      </c>
      <c r="F269" t="e">
        <v>#N/A</v>
      </c>
      <c r="G269">
        <v>1.3925231288519699E-2</v>
      </c>
      <c r="H269" t="e">
        <v>#N/A</v>
      </c>
      <c r="I269">
        <v>3.3753211587905299E-2</v>
      </c>
      <c r="J269">
        <v>0.92490772512665598</v>
      </c>
      <c r="K269">
        <v>3.4500908138932598E-2</v>
      </c>
      <c r="L269">
        <v>0.76780076519982199</v>
      </c>
      <c r="M269">
        <v>1.54200160529039E-2</v>
      </c>
      <c r="N269">
        <v>0.17894114683229301</v>
      </c>
      <c r="O269">
        <v>61538.522715088002</v>
      </c>
      <c r="P269" s="1">
        <v>0.20233263039256</v>
      </c>
      <c r="Q269">
        <v>0.175321449902828</v>
      </c>
      <c r="R269">
        <v>0.62234591970461195</v>
      </c>
      <c r="S269">
        <v>9.5921663506649804</v>
      </c>
      <c r="T269">
        <v>85829.974134704404</v>
      </c>
      <c r="U269" s="1">
        <v>94.8090177077855</v>
      </c>
      <c r="V269">
        <v>237868.41586815601</v>
      </c>
      <c r="W269" s="1">
        <v>0.82478890625823698</v>
      </c>
      <c r="X269">
        <v>7.3050723207209303E-2</v>
      </c>
      <c r="Y269">
        <v>0.102160370534553</v>
      </c>
      <c r="Z269">
        <v>0.175211093741763</v>
      </c>
      <c r="AA269">
        <v>237.86841586815601</v>
      </c>
      <c r="AB269">
        <v>5470.4587802098304</v>
      </c>
      <c r="AC269" s="1">
        <v>613.44946438230397</v>
      </c>
      <c r="AD269">
        <v>169011.99513221401</v>
      </c>
      <c r="AE269" s="1" t="e">
        <v>#N/A</v>
      </c>
      <c r="AF269">
        <v>41708.073856830299</v>
      </c>
      <c r="AG269" s="1">
        <v>62857.391731512798</v>
      </c>
      <c r="AH269" s="1">
        <v>34.2978684806423</v>
      </c>
      <c r="AI269">
        <v>21.418700026089201</v>
      </c>
      <c r="AJ269">
        <v>23.166422246715602</v>
      </c>
      <c r="AK269">
        <v>1.4884223499781899</v>
      </c>
      <c r="AL269">
        <v>1.08714553836852</v>
      </c>
      <c r="AM269">
        <v>1.26445658381986</v>
      </c>
      <c r="AN269">
        <v>1160.9864645243799</v>
      </c>
      <c r="AO269" s="1">
        <v>1.2317631640578499</v>
      </c>
      <c r="AP269">
        <v>2431.9627392723201</v>
      </c>
      <c r="AQ269" s="1">
        <v>3883.8239533686201</v>
      </c>
      <c r="AR269" s="1">
        <v>9713.3575652931795</v>
      </c>
      <c r="AS269" s="1">
        <v>1056.83402502493</v>
      </c>
      <c r="AT269">
        <v>620.05955270332197</v>
      </c>
      <c r="AU269">
        <v>17706.037835662399</v>
      </c>
      <c r="AV269" s="1">
        <v>10517.09970773</v>
      </c>
      <c r="AW269" s="1">
        <v>0.55360586613805396</v>
      </c>
      <c r="AX269">
        <v>5733.4011024643696</v>
      </c>
      <c r="AY269" s="1">
        <v>0.29800797576340499</v>
      </c>
      <c r="AZ269">
        <v>1338.0481775855701</v>
      </c>
      <c r="BA269">
        <v>6.9366157238500994E-2</v>
      </c>
      <c r="BB269">
        <v>1502.5619917940201</v>
      </c>
      <c r="BC269" s="1">
        <v>7.9020000855628006E-2</v>
      </c>
      <c r="BD269">
        <v>19091.110979573899</v>
      </c>
      <c r="BE269" s="1">
        <v>0.53490292157282004</v>
      </c>
      <c r="BF269">
        <v>0.240191371717181</v>
      </c>
      <c r="BG269">
        <v>0.16249074496883301</v>
      </c>
      <c r="BH269">
        <v>4.5693378819979501E-2</v>
      </c>
      <c r="BI269">
        <v>1.6721582921187798E-2</v>
      </c>
    </row>
    <row r="270" spans="1:61" x14ac:dyDescent="0.25">
      <c r="A270" t="s">
        <v>1458</v>
      </c>
      <c r="B270" t="s">
        <v>832</v>
      </c>
      <c r="C270">
        <v>68.95</v>
      </c>
      <c r="D270">
        <v>37.2877817387281</v>
      </c>
      <c r="E270">
        <v>2220.9943772500001</v>
      </c>
      <c r="F270">
        <v>1.35686011129035E-2</v>
      </c>
      <c r="G270">
        <v>2.3611388468066E-2</v>
      </c>
      <c r="H270">
        <v>5.0826209268234196E-3</v>
      </c>
      <c r="I270">
        <v>6.9225987647571804E-2</v>
      </c>
      <c r="J270">
        <v>0.84038620391586505</v>
      </c>
      <c r="K270">
        <v>5.46501217950595E-2</v>
      </c>
      <c r="L270">
        <v>0.61125621912924599</v>
      </c>
      <c r="M270">
        <v>2.6224338641794201E-2</v>
      </c>
      <c r="N270">
        <v>0.162560735260806</v>
      </c>
      <c r="O270">
        <v>65126.774351319102</v>
      </c>
      <c r="P270" s="1">
        <v>0.191481330264092</v>
      </c>
      <c r="Q270">
        <v>0.15618137147255701</v>
      </c>
      <c r="R270">
        <v>0.65233729826335096</v>
      </c>
      <c r="S270">
        <v>20.082229331758899</v>
      </c>
      <c r="T270">
        <v>89854.323881482502</v>
      </c>
      <c r="U270" s="1">
        <v>123.785387713728</v>
      </c>
      <c r="V270">
        <v>266329.03491741599</v>
      </c>
      <c r="W270" s="1">
        <v>0.76099856012143796</v>
      </c>
      <c r="X270">
        <v>0.15073153107695</v>
      </c>
      <c r="Y270">
        <v>8.8269908801612396E-2</v>
      </c>
      <c r="Z270">
        <v>0.23900143987856201</v>
      </c>
      <c r="AA270">
        <v>266.32903491741598</v>
      </c>
      <c r="AB270">
        <v>7451.0025191915402</v>
      </c>
      <c r="AC270" s="1">
        <v>748.76718848748703</v>
      </c>
      <c r="AD270">
        <v>193275.42394226999</v>
      </c>
      <c r="AE270" s="1" t="e">
        <v>#N/A</v>
      </c>
      <c r="AF270">
        <v>43070.657773644103</v>
      </c>
      <c r="AG270" s="1">
        <v>70552.663124654704</v>
      </c>
      <c r="AH270" s="1">
        <v>45.329349999763203</v>
      </c>
      <c r="AI270">
        <v>25.0479274338139</v>
      </c>
      <c r="AJ270">
        <v>30.959341317516699</v>
      </c>
      <c r="AK270">
        <v>1.77246991651158</v>
      </c>
      <c r="AL270">
        <v>1.10297021801927</v>
      </c>
      <c r="AM270">
        <v>1.4971860024649599</v>
      </c>
      <c r="AN270">
        <v>686.776741140892</v>
      </c>
      <c r="AO270" s="1">
        <v>1.01754246199438</v>
      </c>
      <c r="AP270">
        <v>1926.7519336535099</v>
      </c>
      <c r="AQ270" s="1">
        <v>2748.67383750825</v>
      </c>
      <c r="AR270" s="1">
        <v>8667.5788271629208</v>
      </c>
      <c r="AS270" s="1">
        <v>1078.64564270814</v>
      </c>
      <c r="AT270">
        <v>571.83502691823401</v>
      </c>
      <c r="AU270">
        <v>14993.4852679511</v>
      </c>
      <c r="AV270" s="1">
        <v>6478.6982230405501</v>
      </c>
      <c r="AW270" s="1">
        <v>0.40697622410526102</v>
      </c>
      <c r="AX270">
        <v>7108.3957692813701</v>
      </c>
      <c r="AY270" s="1">
        <v>0.44299019740617002</v>
      </c>
      <c r="AZ270">
        <v>1119.38038522889</v>
      </c>
      <c r="BA270">
        <v>6.9662010125184706E-2</v>
      </c>
      <c r="BB270">
        <v>1290.0123328203799</v>
      </c>
      <c r="BC270" s="1">
        <v>8.0371568368387103E-2</v>
      </c>
      <c r="BD270">
        <v>15996.4867103712</v>
      </c>
      <c r="BE270" s="1">
        <v>0.55506721886231203</v>
      </c>
      <c r="BF270">
        <v>0.23824283934993901</v>
      </c>
      <c r="BG270">
        <v>0.145109614016425</v>
      </c>
      <c r="BH270">
        <v>4.0287565291199701E-2</v>
      </c>
      <c r="BI270">
        <v>2.1292762480125099E-2</v>
      </c>
    </row>
    <row r="271" spans="1:61" x14ac:dyDescent="0.25">
      <c r="A271" t="s">
        <v>1809</v>
      </c>
      <c r="B271" t="s">
        <v>1200</v>
      </c>
      <c r="C271">
        <v>31.6</v>
      </c>
      <c r="D271">
        <v>192.51768131468199</v>
      </c>
      <c r="E271">
        <v>5284.8603278000001</v>
      </c>
      <c r="F271">
        <v>2.2433553403277198E-2</v>
      </c>
      <c r="G271">
        <v>8.8137188644655695E-2</v>
      </c>
      <c r="H271">
        <v>1.9958718943240499E-3</v>
      </c>
      <c r="I271">
        <v>7.4005203349021706E-2</v>
      </c>
      <c r="J271">
        <v>0.73603019106165501</v>
      </c>
      <c r="K271">
        <v>7.8015350830960895E-2</v>
      </c>
      <c r="L271">
        <v>0.55307766634219202</v>
      </c>
      <c r="M271">
        <v>3.6436681840634803E-2</v>
      </c>
      <c r="N271">
        <v>0.170821086652898</v>
      </c>
      <c r="O271">
        <v>73578.579070937296</v>
      </c>
      <c r="P271" s="1">
        <v>0.17934966519321</v>
      </c>
      <c r="Q271">
        <v>0.14518285099799699</v>
      </c>
      <c r="R271">
        <v>0.67546748380879296</v>
      </c>
      <c r="S271">
        <v>37.616338196006403</v>
      </c>
      <c r="T271">
        <v>111355.51695234</v>
      </c>
      <c r="U271" s="1">
        <v>154.14139545094099</v>
      </c>
      <c r="V271">
        <v>307889.06755788502</v>
      </c>
      <c r="W271" s="1">
        <v>0.784521176573028</v>
      </c>
      <c r="X271">
        <v>0.16934275474147201</v>
      </c>
      <c r="Y271">
        <v>4.61360686855007E-2</v>
      </c>
      <c r="Z271">
        <v>0.215478823426972</v>
      </c>
      <c r="AA271">
        <v>307.88906755788503</v>
      </c>
      <c r="AB271">
        <v>10165.691421851499</v>
      </c>
      <c r="AC271" s="1">
        <v>1036.3373791904801</v>
      </c>
      <c r="AD271" s="1">
        <v>210980.357144168</v>
      </c>
      <c r="AE271" s="1" t="e">
        <v>#N/A</v>
      </c>
      <c r="AF271">
        <v>46831.816107868501</v>
      </c>
      <c r="AG271" s="1">
        <v>75594.391139591098</v>
      </c>
      <c r="AH271" s="1">
        <v>64.058468460892996</v>
      </c>
      <c r="AI271">
        <v>29.536028556170301</v>
      </c>
      <c r="AJ271">
        <v>37.6069829783386</v>
      </c>
      <c r="AK271">
        <v>2.2795288704737602</v>
      </c>
      <c r="AL271">
        <v>1.48849130953785</v>
      </c>
      <c r="AM271">
        <v>1.8819706281145601</v>
      </c>
      <c r="AN271">
        <v>316.42636300213002</v>
      </c>
      <c r="AO271" s="1">
        <v>0.96272897451193695</v>
      </c>
      <c r="AP271">
        <v>1966.6918041950801</v>
      </c>
      <c r="AQ271" s="1">
        <v>2724.7726918630801</v>
      </c>
      <c r="AR271" s="1">
        <v>9784.1268035980502</v>
      </c>
      <c r="AS271" s="1">
        <v>1335.6113838751801</v>
      </c>
      <c r="AT271">
        <v>531.27025339358295</v>
      </c>
      <c r="AU271">
        <v>16342.472936925</v>
      </c>
      <c r="AV271" s="1">
        <v>5400.3705101327196</v>
      </c>
      <c r="AW271" s="1">
        <v>0.32454574561289401</v>
      </c>
      <c r="AX271">
        <v>9041.6272832183604</v>
      </c>
      <c r="AY271" s="1">
        <v>0.52209103228129905</v>
      </c>
      <c r="AZ271">
        <v>1426.50566894997</v>
      </c>
      <c r="BA271" s="1">
        <v>8.7033085169929497E-2</v>
      </c>
      <c r="BB271">
        <v>1129.47249552115</v>
      </c>
      <c r="BC271" s="1">
        <v>6.63301369203287E-2</v>
      </c>
      <c r="BD271">
        <v>16997.9759578222</v>
      </c>
      <c r="BE271" s="1">
        <v>0.59590057492600501</v>
      </c>
      <c r="BF271">
        <v>0.246040365174019</v>
      </c>
      <c r="BG271">
        <v>0.11161907924964901</v>
      </c>
      <c r="BH271">
        <v>3.0761148550382401E-2</v>
      </c>
      <c r="BI271">
        <v>1.5678832099945299E-2</v>
      </c>
    </row>
    <row r="272" spans="1:61" x14ac:dyDescent="0.25">
      <c r="A272" t="s">
        <v>1825</v>
      </c>
      <c r="B272" t="s">
        <v>1216</v>
      </c>
      <c r="C272">
        <v>74.150000000000006</v>
      </c>
      <c r="D272">
        <v>13.9555324293192</v>
      </c>
      <c r="E272">
        <v>961.13547904999996</v>
      </c>
      <c r="F272">
        <v>7.28495765183566E-3</v>
      </c>
      <c r="G272">
        <v>1.48525756404632E-2</v>
      </c>
      <c r="H272" t="e">
        <v>#N/A</v>
      </c>
      <c r="I272">
        <v>2.9565703208612199E-2</v>
      </c>
      <c r="J272">
        <v>0.92619356338564895</v>
      </c>
      <c r="K272">
        <v>3.4262515683326097E-2</v>
      </c>
      <c r="L272">
        <v>0.50536058794543504</v>
      </c>
      <c r="M272" t="e">
        <v>#N/A</v>
      </c>
      <c r="N272">
        <v>0.15974166941925999</v>
      </c>
      <c r="O272">
        <v>61994.812072071203</v>
      </c>
      <c r="P272" s="1">
        <v>0.23855906984519701</v>
      </c>
      <c r="Q272">
        <v>0.172510493851216</v>
      </c>
      <c r="R272">
        <v>0.58893043630358699</v>
      </c>
      <c r="S272">
        <v>11.191779808508</v>
      </c>
      <c r="T272">
        <v>82605.149116357497</v>
      </c>
      <c r="U272" s="1">
        <v>96.134647078260798</v>
      </c>
      <c r="V272">
        <v>311805.43808060797</v>
      </c>
      <c r="W272" s="1">
        <v>0.80719065163114301</v>
      </c>
      <c r="X272">
        <v>7.6484169333664601E-2</v>
      </c>
      <c r="Y272">
        <v>0.116325179035192</v>
      </c>
      <c r="Z272">
        <v>0.19280934836885699</v>
      </c>
      <c r="AA272">
        <v>311.80543808060798</v>
      </c>
      <c r="AB272">
        <v>7686.5154403645502</v>
      </c>
      <c r="AC272" s="1">
        <v>748.37662606208005</v>
      </c>
      <c r="AD272">
        <v>225303.480245927</v>
      </c>
      <c r="AE272" s="1" t="e">
        <v>#N/A</v>
      </c>
      <c r="AF272">
        <v>44075.970407750399</v>
      </c>
      <c r="AG272" s="1">
        <v>71195.088831221496</v>
      </c>
      <c r="AH272" s="1">
        <v>38.7431116916013</v>
      </c>
      <c r="AI272">
        <v>21.452174321851999</v>
      </c>
      <c r="AJ272">
        <v>23.183960568544901</v>
      </c>
      <c r="AK272">
        <v>1.83462568819059</v>
      </c>
      <c r="AL272">
        <v>1.1566331484775001</v>
      </c>
      <c r="AM272">
        <v>1.4787508498797099</v>
      </c>
      <c r="AN272">
        <v>1366.2486409282701</v>
      </c>
      <c r="AO272" s="1">
        <v>1.1607579076424399</v>
      </c>
      <c r="AP272">
        <v>2323.1899692299698</v>
      </c>
      <c r="AQ272" s="1">
        <v>3321.00792351871</v>
      </c>
      <c r="AR272" s="1">
        <v>9020.4992037849606</v>
      </c>
      <c r="AS272" s="1">
        <v>1020.61057507687</v>
      </c>
      <c r="AT272">
        <v>543.50720099973</v>
      </c>
      <c r="AU272">
        <v>16228.814872610201</v>
      </c>
      <c r="AV272" s="1">
        <v>7975.6977407781096</v>
      </c>
      <c r="AW272" s="1">
        <v>0.43504717390654202</v>
      </c>
      <c r="AX272">
        <v>8091.3563168608798</v>
      </c>
      <c r="AY272" s="1">
        <v>0.41669557723904999</v>
      </c>
      <c r="AZ272">
        <v>1454.6034877207001</v>
      </c>
      <c r="BA272">
        <v>7.7662116590764899E-2</v>
      </c>
      <c r="BB272">
        <v>1324.47213287608</v>
      </c>
      <c r="BC272" s="1">
        <v>7.0595132255076506E-2</v>
      </c>
      <c r="BD272">
        <v>18846.1296782358</v>
      </c>
      <c r="BE272" s="1">
        <v>0.53488533143128603</v>
      </c>
      <c r="BF272">
        <v>0.236361418804239</v>
      </c>
      <c r="BG272">
        <v>0.164598676021673</v>
      </c>
      <c r="BH272">
        <v>4.6009019576541701E-2</v>
      </c>
      <c r="BI272">
        <v>1.8145554166260101E-2</v>
      </c>
    </row>
    <row r="273" spans="1:61" x14ac:dyDescent="0.25">
      <c r="A273" t="s">
        <v>1311</v>
      </c>
      <c r="B273" t="s">
        <v>674</v>
      </c>
      <c r="C273">
        <v>84.6</v>
      </c>
      <c r="D273">
        <v>14.4580763043834</v>
      </c>
      <c r="E273">
        <v>1012.18358745</v>
      </c>
      <c r="F273">
        <v>8.4905873894403801E-3</v>
      </c>
      <c r="G273">
        <v>1.0137690793567199E-2</v>
      </c>
      <c r="H273" t="e">
        <v>#N/A</v>
      </c>
      <c r="I273">
        <v>2.4765352457607401E-2</v>
      </c>
      <c r="J273">
        <v>0.93160410752696299</v>
      </c>
      <c r="K273">
        <v>3.5089711188617798E-2</v>
      </c>
      <c r="L273">
        <v>0.68198639910308401</v>
      </c>
      <c r="M273">
        <v>3.1645271167929902E-2</v>
      </c>
      <c r="N273">
        <v>0.16067257570082599</v>
      </c>
      <c r="O273">
        <v>61790.3283139177</v>
      </c>
      <c r="P273" s="1">
        <v>0.190947217991385</v>
      </c>
      <c r="Q273">
        <v>0.16632186097797999</v>
      </c>
      <c r="R273">
        <v>0.64273092103063501</v>
      </c>
      <c r="S273">
        <v>11.270983557666201</v>
      </c>
      <c r="T273">
        <v>86475.737538540707</v>
      </c>
      <c r="U273" s="1">
        <v>102.26744192775701</v>
      </c>
      <c r="V273">
        <v>287681.68799653102</v>
      </c>
      <c r="W273" s="1">
        <v>0.79340287867594805</v>
      </c>
      <c r="X273">
        <v>8.8326956152008904E-2</v>
      </c>
      <c r="Y273">
        <v>0.118270165172043</v>
      </c>
      <c r="Z273">
        <v>0.206597121324052</v>
      </c>
      <c r="AA273">
        <v>287.68168799653102</v>
      </c>
      <c r="AB273">
        <v>7165.2704508590596</v>
      </c>
      <c r="AC273" s="1">
        <v>686.40824808307798</v>
      </c>
      <c r="AD273">
        <v>197399.86017241501</v>
      </c>
      <c r="AE273" s="1" t="e">
        <v>#N/A</v>
      </c>
      <c r="AF273">
        <v>42254.800096602201</v>
      </c>
      <c r="AG273" s="1">
        <v>65681.473402559495</v>
      </c>
      <c r="AH273" s="1">
        <v>35.5341853507433</v>
      </c>
      <c r="AI273">
        <v>22.237820791429801</v>
      </c>
      <c r="AJ273">
        <v>24.046644224637401</v>
      </c>
      <c r="AK273">
        <v>1.5472879814328799</v>
      </c>
      <c r="AL273">
        <v>1.10640411709149</v>
      </c>
      <c r="AM273">
        <v>1.30166390818734</v>
      </c>
      <c r="AN273">
        <v>913.96283438126602</v>
      </c>
      <c r="AO273" s="1">
        <v>1.1536964045706599</v>
      </c>
      <c r="AP273">
        <v>2320.2042758038801</v>
      </c>
      <c r="AQ273" s="1">
        <v>3614.2841820982499</v>
      </c>
      <c r="AR273" s="1">
        <v>9597.7890132306493</v>
      </c>
      <c r="AS273" s="1">
        <v>1098.92600195411</v>
      </c>
      <c r="AT273">
        <v>555.78845920359197</v>
      </c>
      <c r="AU273">
        <v>17186.991932290501</v>
      </c>
      <c r="AV273" s="1">
        <v>9183.8927715074697</v>
      </c>
      <c r="AW273" s="1">
        <v>0.49949198473372203</v>
      </c>
      <c r="AX273">
        <v>6786.4107824830298</v>
      </c>
      <c r="AY273" s="1">
        <v>0.352053093056026</v>
      </c>
      <c r="AZ273">
        <v>1184.2836706932601</v>
      </c>
      <c r="BA273">
        <v>6.3055195782465503E-2</v>
      </c>
      <c r="BB273">
        <v>1589.30568963408</v>
      </c>
      <c r="BC273" s="1">
        <v>8.5399726408845994E-2</v>
      </c>
      <c r="BD273">
        <v>18743.892914317799</v>
      </c>
      <c r="BE273" s="1">
        <v>0.52956844806234304</v>
      </c>
      <c r="BF273">
        <v>0.23974881055424599</v>
      </c>
      <c r="BG273">
        <v>0.17044395223967901</v>
      </c>
      <c r="BH273">
        <v>4.0822174825268003E-2</v>
      </c>
      <c r="BI273">
        <v>1.94166143184639E-2</v>
      </c>
    </row>
    <row r="274" spans="1:61" x14ac:dyDescent="0.25">
      <c r="A274" t="s">
        <v>1365</v>
      </c>
      <c r="B274" t="s">
        <v>732</v>
      </c>
      <c r="C274">
        <v>101.2</v>
      </c>
      <c r="D274">
        <v>15.688858003762</v>
      </c>
      <c r="E274">
        <v>1436.71532935</v>
      </c>
      <c r="F274">
        <v>1.16192243357686E-2</v>
      </c>
      <c r="G274">
        <v>8.0963524817416008E-3</v>
      </c>
      <c r="H274" t="e">
        <v>#N/A</v>
      </c>
      <c r="I274">
        <v>2.44622045731532E-2</v>
      </c>
      <c r="J274">
        <v>0.93647550194698004</v>
      </c>
      <c r="K274">
        <v>2.9899288278896999E-2</v>
      </c>
      <c r="L274">
        <v>0.53791673136599705</v>
      </c>
      <c r="M274">
        <v>1.68662612184203E-2</v>
      </c>
      <c r="N274">
        <v>0.14298964498910299</v>
      </c>
      <c r="O274">
        <v>66353.530530283402</v>
      </c>
      <c r="P274" s="1">
        <v>0.19199197620981201</v>
      </c>
      <c r="Q274">
        <v>0.16328837506713401</v>
      </c>
      <c r="R274">
        <v>0.64471964872305398</v>
      </c>
      <c r="S274">
        <v>12.7061503901274</v>
      </c>
      <c r="T274">
        <v>91747.626619906398</v>
      </c>
      <c r="U274" s="1">
        <v>126.29360302545101</v>
      </c>
      <c r="V274">
        <v>285618.32164458901</v>
      </c>
      <c r="W274" s="1">
        <v>0.83304493504329802</v>
      </c>
      <c r="X274">
        <v>7.7039738010891506E-2</v>
      </c>
      <c r="Y274">
        <v>8.9915326945810101E-2</v>
      </c>
      <c r="Z274">
        <v>0.16695506495670201</v>
      </c>
      <c r="AA274">
        <v>285.618321644589</v>
      </c>
      <c r="AB274">
        <v>6571.52711962188</v>
      </c>
      <c r="AC274" s="1">
        <v>683.25595923314597</v>
      </c>
      <c r="AD274">
        <v>225661.14371742401</v>
      </c>
      <c r="AE274" s="1" t="e">
        <v>#N/A</v>
      </c>
      <c r="AF274">
        <v>48616.212409599</v>
      </c>
      <c r="AG274" s="1">
        <v>80707.104266860304</v>
      </c>
      <c r="AH274" s="1">
        <v>35.988550176896801</v>
      </c>
      <c r="AI274">
        <v>21.2290029856565</v>
      </c>
      <c r="AJ274">
        <v>22.5180166476922</v>
      </c>
      <c r="AK274">
        <v>1.89755435352904</v>
      </c>
      <c r="AL274">
        <v>1.1300684166427899</v>
      </c>
      <c r="AM274">
        <v>1.4243621078717601</v>
      </c>
      <c r="AN274">
        <v>2006.3206242840799</v>
      </c>
      <c r="AO274" s="1">
        <v>1.14696545842997</v>
      </c>
      <c r="AP274">
        <v>2008.8391705305601</v>
      </c>
      <c r="AQ274" s="1">
        <v>3021.8401751613501</v>
      </c>
      <c r="AR274" s="1">
        <v>8618.8007109259597</v>
      </c>
      <c r="AS274" s="1">
        <v>998.92667126291599</v>
      </c>
      <c r="AT274">
        <v>463.985900603978</v>
      </c>
      <c r="AU274">
        <v>15112.3926284848</v>
      </c>
      <c r="AV274" s="1">
        <v>6803.87404837127</v>
      </c>
      <c r="AW274" s="1">
        <v>0.40414722412366899</v>
      </c>
      <c r="AX274">
        <v>7894.8742783337502</v>
      </c>
      <c r="AY274" s="1">
        <v>0.45854740534823402</v>
      </c>
      <c r="AZ274">
        <v>1365.0635566840001</v>
      </c>
      <c r="BA274">
        <v>8.0166624843858905E-2</v>
      </c>
      <c r="BB274">
        <v>968.98175652916598</v>
      </c>
      <c r="BC274" s="1">
        <v>5.7138745685216603E-2</v>
      </c>
      <c r="BD274">
        <v>17032.7936399182</v>
      </c>
      <c r="BE274" s="1">
        <v>0.55559921320219197</v>
      </c>
      <c r="BF274">
        <v>0.226640194666551</v>
      </c>
      <c r="BG274">
        <v>0.15676621601139401</v>
      </c>
      <c r="BH274">
        <v>4.1394391752787599E-2</v>
      </c>
      <c r="BI274">
        <v>1.9599984367074798E-2</v>
      </c>
    </row>
    <row r="275" spans="1:61" x14ac:dyDescent="0.25">
      <c r="A275" t="s">
        <v>1400</v>
      </c>
      <c r="B275" t="s">
        <v>769</v>
      </c>
      <c r="C275">
        <v>141.65</v>
      </c>
      <c r="D275">
        <v>9.00518882453418</v>
      </c>
      <c r="E275">
        <v>1029.7122793999999</v>
      </c>
      <c r="F275" t="e">
        <v>#N/A</v>
      </c>
      <c r="G275">
        <v>1.3440120413926299E-2</v>
      </c>
      <c r="H275" t="e">
        <v>#N/A</v>
      </c>
      <c r="I275">
        <v>2.6538423311966701E-2</v>
      </c>
      <c r="J275">
        <v>0.93137425843091703</v>
      </c>
      <c r="K275">
        <v>3.3882831224183403E-2</v>
      </c>
      <c r="L275">
        <v>0.67541248389827502</v>
      </c>
      <c r="M275">
        <v>1.31623427091354E-2</v>
      </c>
      <c r="N275">
        <v>0.167511578539811</v>
      </c>
      <c r="O275">
        <v>63179.770783118503</v>
      </c>
      <c r="P275" s="1">
        <v>0.173339944680449</v>
      </c>
      <c r="Q275">
        <v>0.14936947491399</v>
      </c>
      <c r="R275">
        <v>0.677290580405561</v>
      </c>
      <c r="S275">
        <v>12.552161421705399</v>
      </c>
      <c r="T275">
        <v>83827.159522083093</v>
      </c>
      <c r="U275" s="1">
        <v>100.046371599587</v>
      </c>
      <c r="V275">
        <v>312729.80748334702</v>
      </c>
      <c r="W275" s="1">
        <v>0.744274309121842</v>
      </c>
      <c r="X275">
        <v>9.1568434855674896E-2</v>
      </c>
      <c r="Y275">
        <v>0.16415725602248299</v>
      </c>
      <c r="Z275">
        <v>0.255725690878158</v>
      </c>
      <c r="AA275">
        <v>312.72980748334697</v>
      </c>
      <c r="AB275">
        <v>7521.6711550851896</v>
      </c>
      <c r="AC275" s="1">
        <v>601.06977782244405</v>
      </c>
      <c r="AD275">
        <v>205663.98657848799</v>
      </c>
      <c r="AE275" s="1" t="e">
        <v>#N/A</v>
      </c>
      <c r="AF275">
        <v>42189.760478860997</v>
      </c>
      <c r="AG275" s="1">
        <v>65485.313467437103</v>
      </c>
      <c r="AH275" s="1">
        <v>31.854182645499399</v>
      </c>
      <c r="AI275">
        <v>20.9980671116606</v>
      </c>
      <c r="AJ275">
        <v>23.442971646490001</v>
      </c>
      <c r="AK275">
        <v>0.97739902995178396</v>
      </c>
      <c r="AL275">
        <v>0.73456208746816398</v>
      </c>
      <c r="AM275">
        <v>0.85567847447649803</v>
      </c>
      <c r="AN275">
        <v>658.19196639561801</v>
      </c>
      <c r="AO275">
        <v>1.0734922701849401</v>
      </c>
      <c r="AP275">
        <v>2438.8861114323399</v>
      </c>
      <c r="AQ275" s="1">
        <v>3811.1228631620002</v>
      </c>
      <c r="AR275" s="1">
        <v>9489.1665307647909</v>
      </c>
      <c r="AS275" s="1">
        <v>1060.7902288360301</v>
      </c>
      <c r="AT275" s="1">
        <v>532.61231799582595</v>
      </c>
      <c r="AU275">
        <v>17332.578052190998</v>
      </c>
      <c r="AV275" s="1">
        <v>9328.0916923525801</v>
      </c>
      <c r="AW275" s="1">
        <v>0.499028146671049</v>
      </c>
      <c r="AX275">
        <v>6751.3251940484797</v>
      </c>
      <c r="AY275" s="1">
        <v>0.34771800910769102</v>
      </c>
      <c r="AZ275">
        <v>1300.14781630683</v>
      </c>
      <c r="BA275">
        <v>6.7295629856824399E-2</v>
      </c>
      <c r="BB275">
        <v>1606.9330917930599</v>
      </c>
      <c r="BC275" s="1">
        <v>8.5958214370716199E-2</v>
      </c>
      <c r="BD275">
        <v>18986.497794500901</v>
      </c>
      <c r="BE275" s="1">
        <v>0.53323570706155499</v>
      </c>
      <c r="BF275">
        <v>0.249350816914891</v>
      </c>
      <c r="BG275">
        <v>0.151081022464401</v>
      </c>
      <c r="BH275">
        <v>4.5754045718252201E-2</v>
      </c>
      <c r="BI275">
        <v>2.0578407840899801E-2</v>
      </c>
    </row>
    <row r="276" spans="1:61" x14ac:dyDescent="0.25">
      <c r="A276" t="s">
        <v>1294</v>
      </c>
      <c r="B276" t="s">
        <v>657</v>
      </c>
      <c r="C276">
        <v>113.55</v>
      </c>
      <c r="D276">
        <v>15.2921444017377</v>
      </c>
      <c r="E276">
        <v>1508.0700598999999</v>
      </c>
      <c r="F276">
        <v>7.8171246944955305E-3</v>
      </c>
      <c r="G276">
        <v>9.0702962561656202E-3</v>
      </c>
      <c r="H276" t="e">
        <v>#N/A</v>
      </c>
      <c r="I276">
        <v>1.97574775230294E-2</v>
      </c>
      <c r="J276">
        <v>0.94056248350715599</v>
      </c>
      <c r="K276">
        <v>3.0832060575041099E-2</v>
      </c>
      <c r="L276">
        <v>0.744350312623143</v>
      </c>
      <c r="M276">
        <v>9.0587562227794505E-3</v>
      </c>
      <c r="N276">
        <v>0.16068001892387801</v>
      </c>
      <c r="O276">
        <v>62390.722565069598</v>
      </c>
      <c r="P276" s="1">
        <v>0.18537712115395699</v>
      </c>
      <c r="Q276">
        <v>0.16170563103115199</v>
      </c>
      <c r="R276">
        <v>0.65291724781489102</v>
      </c>
      <c r="S276">
        <v>13.864493939399599</v>
      </c>
      <c r="T276">
        <v>90688.1898655111</v>
      </c>
      <c r="U276" s="1">
        <v>120.563328154147</v>
      </c>
      <c r="V276">
        <v>279399.28734341398</v>
      </c>
      <c r="W276" s="1">
        <v>0.73214830756499105</v>
      </c>
      <c r="X276">
        <v>9.8629402383505094E-2</v>
      </c>
      <c r="Y276">
        <v>0.16922229005150399</v>
      </c>
      <c r="Z276">
        <v>0.267851692435009</v>
      </c>
      <c r="AA276">
        <v>279.39928734341402</v>
      </c>
      <c r="AB276">
        <v>7144.7401128794199</v>
      </c>
      <c r="AC276" s="1">
        <v>580.90946885988205</v>
      </c>
      <c r="AD276">
        <v>214255.550196222</v>
      </c>
      <c r="AE276" s="1" t="e">
        <v>#N/A</v>
      </c>
      <c r="AF276">
        <v>42544.983735005699</v>
      </c>
      <c r="AG276" s="1">
        <v>69261.891562222401</v>
      </c>
      <c r="AH276" s="1">
        <v>34.924701229091397</v>
      </c>
      <c r="AI276">
        <v>21.660114833019499</v>
      </c>
      <c r="AJ276">
        <v>23.762218117655699</v>
      </c>
      <c r="AK276">
        <v>1.4075747508545799</v>
      </c>
      <c r="AL276">
        <v>0.70111782321071903</v>
      </c>
      <c r="AM276">
        <v>0.98032782311883804</v>
      </c>
      <c r="AN276">
        <v>727.49285273440796</v>
      </c>
      <c r="AO276" s="1">
        <v>0.98546142962806305</v>
      </c>
      <c r="AP276">
        <v>2023.9837681695001</v>
      </c>
      <c r="AQ276" s="1">
        <v>3263.6190117230799</v>
      </c>
      <c r="AR276" s="1">
        <v>9097.9360010036908</v>
      </c>
      <c r="AS276" s="1">
        <v>926.04285114751497</v>
      </c>
      <c r="AT276">
        <v>423.537364399605</v>
      </c>
      <c r="AU276">
        <v>15735.1189964434</v>
      </c>
      <c r="AV276" s="1">
        <v>8248.6438617034892</v>
      </c>
      <c r="AW276" s="1">
        <v>0.48172194933295298</v>
      </c>
      <c r="AX276">
        <v>6352.70470376103</v>
      </c>
      <c r="AY276" s="1">
        <v>0.36107894780135802</v>
      </c>
      <c r="AZ276">
        <v>1215.3330873717</v>
      </c>
      <c r="BA276">
        <v>7.0334873604886494E-2</v>
      </c>
      <c r="BB276">
        <v>1509.93836923868</v>
      </c>
      <c r="BC276" s="1">
        <v>8.68642292641644E-2</v>
      </c>
      <c r="BD276">
        <v>17326.620022074901</v>
      </c>
      <c r="BE276" s="1">
        <v>0.53520691892468997</v>
      </c>
      <c r="BF276">
        <v>0.25152904294406703</v>
      </c>
      <c r="BG276">
        <v>0.15398743718219299</v>
      </c>
      <c r="BH276">
        <v>3.9882410277462102E-2</v>
      </c>
      <c r="BI276">
        <v>1.9394190671588998E-2</v>
      </c>
    </row>
    <row r="277" spans="1:61" x14ac:dyDescent="0.25">
      <c r="A277" t="s">
        <v>1383</v>
      </c>
      <c r="B277" t="s">
        <v>750</v>
      </c>
      <c r="C277">
        <v>97.05</v>
      </c>
      <c r="D277">
        <v>11.7113792264207</v>
      </c>
      <c r="E277">
        <v>1063.5447071999999</v>
      </c>
      <c r="F277" t="e">
        <v>#N/A</v>
      </c>
      <c r="G277">
        <v>9.9169782753774499E-3</v>
      </c>
      <c r="H277" t="e">
        <v>#N/A</v>
      </c>
      <c r="I277">
        <v>1.81273011775284E-2</v>
      </c>
      <c r="J277">
        <v>0.95739133188987502</v>
      </c>
      <c r="K277">
        <v>2.2833865675767302E-2</v>
      </c>
      <c r="L277">
        <v>0.57387227174197097</v>
      </c>
      <c r="M277" t="e">
        <v>#N/A</v>
      </c>
      <c r="N277">
        <v>0.140882520372765</v>
      </c>
      <c r="O277">
        <v>62419.144995207302</v>
      </c>
      <c r="P277" s="1">
        <v>0.20448517590185999</v>
      </c>
      <c r="Q277">
        <v>0.13336801617306701</v>
      </c>
      <c r="R277">
        <v>0.66214680792507297</v>
      </c>
      <c r="S277">
        <v>10.6782414185409</v>
      </c>
      <c r="T277">
        <v>85629.708398072107</v>
      </c>
      <c r="U277" s="1">
        <v>112.06359884987999</v>
      </c>
      <c r="V277">
        <v>291712.76848981302</v>
      </c>
      <c r="W277" s="1">
        <v>0.77519954633584598</v>
      </c>
      <c r="X277">
        <v>7.1878273789770006E-2</v>
      </c>
      <c r="Y277">
        <v>0.152922179874383</v>
      </c>
      <c r="Z277">
        <v>0.22480045366415299</v>
      </c>
      <c r="AA277">
        <v>291.71276848981302</v>
      </c>
      <c r="AB277">
        <v>7465.4355348194204</v>
      </c>
      <c r="AC277" s="1">
        <v>649.07705273379202</v>
      </c>
      <c r="AD277">
        <v>223675.78639656401</v>
      </c>
      <c r="AE277" s="1" t="e">
        <v>#N/A</v>
      </c>
      <c r="AF277">
        <v>42985.914127119599</v>
      </c>
      <c r="AG277" s="1">
        <v>69549.245446433197</v>
      </c>
      <c r="AH277" s="1">
        <v>33.102435037515598</v>
      </c>
      <c r="AI277">
        <v>21.260375643977099</v>
      </c>
      <c r="AJ277">
        <v>22.862490033410602</v>
      </c>
      <c r="AK277">
        <v>1.85405824955668</v>
      </c>
      <c r="AL277">
        <v>1.1353739719889699</v>
      </c>
      <c r="AM277">
        <v>1.4351388262578499</v>
      </c>
      <c r="AN277">
        <v>1525.9581294637701</v>
      </c>
      <c r="AO277" s="1">
        <v>1.26627801478347</v>
      </c>
      <c r="AP277">
        <v>2087.6366921569102</v>
      </c>
      <c r="AQ277" s="1">
        <v>3273.7938193182499</v>
      </c>
      <c r="AR277" s="1">
        <v>9015.0907221777798</v>
      </c>
      <c r="AS277" s="1">
        <v>959.93143784976201</v>
      </c>
      <c r="AT277">
        <v>543.17966051554401</v>
      </c>
      <c r="AU277">
        <v>15879.6323320182</v>
      </c>
      <c r="AV277" s="1">
        <v>8012.3300017250804</v>
      </c>
      <c r="AW277" s="1">
        <v>0.45256966972225898</v>
      </c>
      <c r="AX277">
        <v>7386.9382789256197</v>
      </c>
      <c r="AY277" s="1">
        <v>0.40437447310846503</v>
      </c>
      <c r="AZ277">
        <v>1327.2861286013399</v>
      </c>
      <c r="BA277">
        <v>7.3831136463371097E-2</v>
      </c>
      <c r="BB277">
        <v>1241.1442189603399</v>
      </c>
      <c r="BC277" s="1">
        <v>6.92247207088586E-2</v>
      </c>
      <c r="BD277">
        <v>17967.698628212402</v>
      </c>
      <c r="BE277" s="1">
        <v>0.52487336140631702</v>
      </c>
      <c r="BF277">
        <v>0.250976078343076</v>
      </c>
      <c r="BG277">
        <v>0.15545216493108199</v>
      </c>
      <c r="BH277">
        <v>4.7205002336778698E-2</v>
      </c>
      <c r="BI277">
        <v>2.1493392982745899E-2</v>
      </c>
    </row>
    <row r="278" spans="1:61" x14ac:dyDescent="0.25">
      <c r="A278" t="s">
        <v>1729</v>
      </c>
      <c r="B278" t="s">
        <v>1113</v>
      </c>
      <c r="C278">
        <v>149.75</v>
      </c>
      <c r="D278">
        <v>9.6353471577347403</v>
      </c>
      <c r="E278">
        <v>1011.68108725</v>
      </c>
      <c r="F278" t="e">
        <v>#N/A</v>
      </c>
      <c r="G278">
        <v>1.39308477607346E-2</v>
      </c>
      <c r="H278" t="e">
        <v>#N/A</v>
      </c>
      <c r="I278">
        <v>1.8377763258101001E-2</v>
      </c>
      <c r="J278">
        <v>0.94141322893108303</v>
      </c>
      <c r="K278">
        <v>3.4064386372337101E-2</v>
      </c>
      <c r="L278">
        <v>0.99835541451477805</v>
      </c>
      <c r="M278" t="e">
        <v>#N/A</v>
      </c>
      <c r="N278">
        <v>0.19051705857641299</v>
      </c>
      <c r="O278">
        <v>62617.929442489003</v>
      </c>
      <c r="P278" s="1">
        <v>0.26075339006651899</v>
      </c>
      <c r="Q278">
        <v>0.15806314883509801</v>
      </c>
      <c r="R278">
        <v>0.58118346109838304</v>
      </c>
      <c r="S278">
        <v>12.7977062898635</v>
      </c>
      <c r="T278">
        <v>87531.282795512598</v>
      </c>
      <c r="U278" s="1">
        <v>94.012852349388595</v>
      </c>
      <c r="V278">
        <v>226851.081721653</v>
      </c>
      <c r="W278" s="1">
        <v>0.65397700849426998</v>
      </c>
      <c r="X278">
        <v>8.5612709126729206E-2</v>
      </c>
      <c r="Y278">
        <v>0.26041028237899999</v>
      </c>
      <c r="Z278">
        <v>0.34602299150573002</v>
      </c>
      <c r="AA278">
        <v>226.851081721653</v>
      </c>
      <c r="AB278">
        <v>5032.8149000395397</v>
      </c>
      <c r="AC278" s="1">
        <v>430.95138180858601</v>
      </c>
      <c r="AD278">
        <v>152799.288385686</v>
      </c>
      <c r="AE278" s="1" t="e">
        <v>#N/A</v>
      </c>
      <c r="AF278">
        <v>38542.035920796203</v>
      </c>
      <c r="AG278" s="1">
        <v>57588.518547171698</v>
      </c>
      <c r="AH278" s="1">
        <v>24.664283648806101</v>
      </c>
      <c r="AI278">
        <v>20.4353683323551</v>
      </c>
      <c r="AJ278">
        <v>21.239240278731501</v>
      </c>
      <c r="AK278">
        <v>0.85541800662934198</v>
      </c>
      <c r="AL278">
        <v>0.75829504248363599</v>
      </c>
      <c r="AM278">
        <v>0.80515346696067902</v>
      </c>
      <c r="AN278">
        <v>0</v>
      </c>
      <c r="AO278" s="1">
        <v>0.83330322919320099</v>
      </c>
      <c r="AP278">
        <v>2506.4654577983501</v>
      </c>
      <c r="AQ278" s="1">
        <v>4331.6046096225</v>
      </c>
      <c r="AR278" s="1">
        <v>10795.778003707101</v>
      </c>
      <c r="AS278" s="1">
        <v>965.38356138969095</v>
      </c>
      <c r="AT278">
        <v>582.849254504535</v>
      </c>
      <c r="AU278">
        <v>19182.080887022101</v>
      </c>
      <c r="AV278" s="1">
        <v>12077.5695708893</v>
      </c>
      <c r="AW278" s="1">
        <v>0.59519295606636102</v>
      </c>
      <c r="AX278">
        <v>4331.1063834278302</v>
      </c>
      <c r="AY278" s="1">
        <v>0.21800071977692201</v>
      </c>
      <c r="AZ278">
        <v>1207.9619741310601</v>
      </c>
      <c r="BA278">
        <v>5.8075417076206101E-2</v>
      </c>
      <c r="BB278">
        <v>2614.9258633611498</v>
      </c>
      <c r="BC278" s="1">
        <v>0.12873090708364801</v>
      </c>
      <c r="BD278">
        <v>20231.5637918094</v>
      </c>
      <c r="BE278" s="1">
        <v>0.53124101901533405</v>
      </c>
      <c r="BF278">
        <v>0.25212775988923702</v>
      </c>
      <c r="BG278">
        <v>0.15099473415565301</v>
      </c>
      <c r="BH278">
        <v>4.2541936193520001E-2</v>
      </c>
      <c r="BI278">
        <v>2.3094550746255198E-2</v>
      </c>
    </row>
    <row r="279" spans="1:61" x14ac:dyDescent="0.25">
      <c r="A279" t="s">
        <v>1777</v>
      </c>
      <c r="B279" t="s">
        <v>1165</v>
      </c>
      <c r="C279">
        <v>93.2</v>
      </c>
      <c r="D279">
        <v>11.643350589474901</v>
      </c>
      <c r="E279">
        <v>952.4473438</v>
      </c>
      <c r="F279" t="e">
        <v>#N/A</v>
      </c>
      <c r="G279" t="e">
        <v>#N/A</v>
      </c>
      <c r="H279" t="e">
        <v>#N/A</v>
      </c>
      <c r="I279">
        <v>1.9306931572508901E-2</v>
      </c>
      <c r="J279">
        <v>0.95332410984617899</v>
      </c>
      <c r="K279">
        <v>2.6112321391261999E-2</v>
      </c>
      <c r="L279">
        <v>0.52491941107305895</v>
      </c>
      <c r="M279" t="e">
        <v>#N/A</v>
      </c>
      <c r="N279">
        <v>0.14709991560990299</v>
      </c>
      <c r="O279">
        <v>61706.365367297098</v>
      </c>
      <c r="P279" s="1">
        <v>0.20766428850660801</v>
      </c>
      <c r="Q279">
        <v>0.141063246373584</v>
      </c>
      <c r="R279">
        <v>0.65127246511980796</v>
      </c>
      <c r="S279">
        <v>10.1070566526446</v>
      </c>
      <c r="T279">
        <v>83455.373985300495</v>
      </c>
      <c r="U279" s="1">
        <v>110.76578340879701</v>
      </c>
      <c r="V279">
        <v>274139.43689345598</v>
      </c>
      <c r="W279" s="1">
        <v>0.79998853545290505</v>
      </c>
      <c r="X279">
        <v>6.93757700441157E-2</v>
      </c>
      <c r="Y279">
        <v>0.13063569450297899</v>
      </c>
      <c r="Z279">
        <v>0.20001146454709501</v>
      </c>
      <c r="AA279">
        <v>274.13943689345598</v>
      </c>
      <c r="AB279">
        <v>7058.3700965327798</v>
      </c>
      <c r="AC279" s="1">
        <v>603.78799231630501</v>
      </c>
      <c r="AD279">
        <v>203890.14046168199</v>
      </c>
      <c r="AE279" s="1" t="e">
        <v>#N/A</v>
      </c>
      <c r="AF279">
        <v>42476.2528968099</v>
      </c>
      <c r="AG279" s="1">
        <v>69011.742161025002</v>
      </c>
      <c r="AH279" s="1">
        <v>33.1232264165861</v>
      </c>
      <c r="AI279">
        <v>20.582680731661199</v>
      </c>
      <c r="AJ279">
        <v>22.066547309250598</v>
      </c>
      <c r="AK279">
        <v>1.53464101946556</v>
      </c>
      <c r="AL279">
        <v>0.97090486712790103</v>
      </c>
      <c r="AM279">
        <v>1.22742145756165</v>
      </c>
      <c r="AN279">
        <v>1612.70523719634</v>
      </c>
      <c r="AO279" s="1">
        <v>1.27245637815721</v>
      </c>
      <c r="AP279">
        <v>2055.8521331874999</v>
      </c>
      <c r="AQ279" s="1">
        <v>3259.7649352591998</v>
      </c>
      <c r="AR279" s="1">
        <v>8964.9188751299407</v>
      </c>
      <c r="AS279" s="1">
        <v>1080.54284806332</v>
      </c>
      <c r="AT279">
        <v>585.34063549981204</v>
      </c>
      <c r="AU279">
        <v>15946.419427139799</v>
      </c>
      <c r="AV279" s="1">
        <v>8616.8898280622197</v>
      </c>
      <c r="AW279" s="1">
        <v>0.48621989218963901</v>
      </c>
      <c r="AX279">
        <v>6859.8657024959602</v>
      </c>
      <c r="AY279" s="1">
        <v>0.37567536439244398</v>
      </c>
      <c r="AZ279">
        <v>1347.1392513135099</v>
      </c>
      <c r="BA279">
        <v>7.5161142956061702E-2</v>
      </c>
      <c r="BB279">
        <v>1132.6041390898199</v>
      </c>
      <c r="BC279" s="1">
        <v>6.2943600460773796E-2</v>
      </c>
      <c r="BD279">
        <v>17956.498920961501</v>
      </c>
      <c r="BE279" s="1">
        <v>0.522682905815821</v>
      </c>
      <c r="BF279">
        <v>0.24475968521730801</v>
      </c>
      <c r="BG279">
        <v>0.156427162456721</v>
      </c>
      <c r="BH279">
        <v>4.9892674236271403E-2</v>
      </c>
      <c r="BI279">
        <v>2.6237572273878601E-2</v>
      </c>
    </row>
    <row r="280" spans="1:61" x14ac:dyDescent="0.25">
      <c r="A280" t="s">
        <v>1693</v>
      </c>
      <c r="B280" t="s">
        <v>1076</v>
      </c>
      <c r="C280">
        <v>152.85</v>
      </c>
      <c r="D280">
        <v>9.2818190631342397</v>
      </c>
      <c r="E280">
        <v>1150.4438764500001</v>
      </c>
      <c r="F280" t="e">
        <v>#N/A</v>
      </c>
      <c r="G280">
        <v>1.37786399616082E-2</v>
      </c>
      <c r="H280" t="e">
        <v>#N/A</v>
      </c>
      <c r="I280">
        <v>2.1615505760893602E-2</v>
      </c>
      <c r="J280">
        <v>0.93753396401692801</v>
      </c>
      <c r="K280">
        <v>3.2713868175799098E-2</v>
      </c>
      <c r="L280">
        <v>0.68447424877611895</v>
      </c>
      <c r="M280">
        <v>1.31623427091354E-2</v>
      </c>
      <c r="N280">
        <v>0.16280112968552801</v>
      </c>
      <c r="O280">
        <v>62600.014949440803</v>
      </c>
      <c r="P280" s="1">
        <v>0.18401706427595599</v>
      </c>
      <c r="Q280">
        <v>0.14945006388401999</v>
      </c>
      <c r="R280">
        <v>0.66653287184002397</v>
      </c>
      <c r="S280">
        <v>12.902691622747</v>
      </c>
      <c r="T280">
        <v>87430.166107895493</v>
      </c>
      <c r="U280" s="1">
        <v>106.626325189402</v>
      </c>
      <c r="V280">
        <v>327297.28855779202</v>
      </c>
      <c r="W280" s="1">
        <v>0.69767892881252302</v>
      </c>
      <c r="X280">
        <v>0.10131048858708</v>
      </c>
      <c r="Y280">
        <v>0.201010582600397</v>
      </c>
      <c r="Z280">
        <v>0.30232107118747698</v>
      </c>
      <c r="AA280">
        <v>327.297288557792</v>
      </c>
      <c r="AB280">
        <v>8505.6611194238303</v>
      </c>
      <c r="AC280" s="1">
        <v>600.43828268403297</v>
      </c>
      <c r="AD280">
        <v>229959.93079971999</v>
      </c>
      <c r="AE280" s="1" t="e">
        <v>#N/A</v>
      </c>
      <c r="AF280">
        <v>42137.310353260204</v>
      </c>
      <c r="AG280" s="1">
        <v>66648.965257307893</v>
      </c>
      <c r="AH280" s="1">
        <v>32.129063826133802</v>
      </c>
      <c r="AI280">
        <v>21.310111282671901</v>
      </c>
      <c r="AJ280">
        <v>23.5789078963051</v>
      </c>
      <c r="AK280">
        <v>1.00824505005778</v>
      </c>
      <c r="AL280">
        <v>0.55171343321732602</v>
      </c>
      <c r="AM280">
        <v>0.74860825617168503</v>
      </c>
      <c r="AN280">
        <v>495.15475214471098</v>
      </c>
      <c r="AO280" s="1">
        <v>1.0275102123577999</v>
      </c>
      <c r="AP280">
        <v>2413.7368948138201</v>
      </c>
      <c r="AQ280" s="1">
        <v>3639.50883455546</v>
      </c>
      <c r="AR280" s="1">
        <v>9584.84088378669</v>
      </c>
      <c r="AS280" s="1">
        <v>1043.0875430472599</v>
      </c>
      <c r="AT280">
        <v>550.63260665504697</v>
      </c>
      <c r="AU280">
        <v>17231.806762858301</v>
      </c>
      <c r="AV280" s="1">
        <v>8731.0095596752399</v>
      </c>
      <c r="AW280" s="1">
        <v>0.46950882411291001</v>
      </c>
      <c r="AX280">
        <v>7328.7342217537198</v>
      </c>
      <c r="AY280" s="1">
        <v>0.37684489739911098</v>
      </c>
      <c r="AZ280">
        <v>1343.7531211881801</v>
      </c>
      <c r="BA280">
        <v>6.9597826843782906E-2</v>
      </c>
      <c r="BB280">
        <v>1576.57777318487</v>
      </c>
      <c r="BC280" s="1">
        <v>8.4048451659107501E-2</v>
      </c>
      <c r="BD280">
        <v>18980.074675802</v>
      </c>
      <c r="BE280" s="1">
        <v>0.53616613697251703</v>
      </c>
      <c r="BF280">
        <v>0.253675870109002</v>
      </c>
      <c r="BG280">
        <v>0.14578334653736799</v>
      </c>
      <c r="BH280">
        <v>4.2124948268609498E-2</v>
      </c>
      <c r="BI280">
        <v>2.2249698112504102E-2</v>
      </c>
    </row>
    <row r="281" spans="1:61" x14ac:dyDescent="0.25">
      <c r="A281" t="s">
        <v>1697</v>
      </c>
      <c r="B281" t="s">
        <v>1080</v>
      </c>
      <c r="C281">
        <v>173.45</v>
      </c>
      <c r="D281">
        <v>8.2686977066667602</v>
      </c>
      <c r="E281">
        <v>1288.2387644</v>
      </c>
      <c r="F281">
        <v>8.8454709491680994E-3</v>
      </c>
      <c r="G281">
        <v>1.16979651056485E-2</v>
      </c>
      <c r="H281" t="e">
        <v>#N/A</v>
      </c>
      <c r="I281">
        <v>2.7396373122084702E-2</v>
      </c>
      <c r="J281">
        <v>0.92779164312869999</v>
      </c>
      <c r="K281">
        <v>3.4890771390354798E-2</v>
      </c>
      <c r="L281">
        <v>0.61280372683822404</v>
      </c>
      <c r="M281">
        <v>1.3305813947930701E-2</v>
      </c>
      <c r="N281">
        <v>0.16553783286730001</v>
      </c>
      <c r="O281">
        <v>62989.468718950098</v>
      </c>
      <c r="P281" s="1">
        <v>0.16735161416720301</v>
      </c>
      <c r="Q281">
        <v>0.147432933702449</v>
      </c>
      <c r="R281">
        <v>0.68521545213034896</v>
      </c>
      <c r="S281">
        <v>13.802031317006101</v>
      </c>
      <c r="T281">
        <v>88669.546891857201</v>
      </c>
      <c r="U281" s="1">
        <v>112.56568228530701</v>
      </c>
      <c r="V281">
        <v>326231.14139539102</v>
      </c>
      <c r="W281" s="1">
        <v>0.72974797640891997</v>
      </c>
      <c r="X281">
        <v>8.9979000353553606E-2</v>
      </c>
      <c r="Y281">
        <v>0.180273023237527</v>
      </c>
      <c r="Z281">
        <v>0.27025202359108003</v>
      </c>
      <c r="AA281">
        <v>326.23114139539098</v>
      </c>
      <c r="AB281">
        <v>8225.2129751235407</v>
      </c>
      <c r="AC281" s="1">
        <v>628.91032849593398</v>
      </c>
      <c r="AD281">
        <v>234416.74315884401</v>
      </c>
      <c r="AE281" s="1" t="e">
        <v>#N/A</v>
      </c>
      <c r="AF281">
        <v>42697.342082321302</v>
      </c>
      <c r="AG281" s="1">
        <v>69556.347258595706</v>
      </c>
      <c r="AH281" s="1">
        <v>31.441909957092498</v>
      </c>
      <c r="AI281">
        <v>20.923040128112699</v>
      </c>
      <c r="AJ281">
        <v>23.5849578356015</v>
      </c>
      <c r="AK281">
        <v>1.3834536223532099</v>
      </c>
      <c r="AL281">
        <v>0.83416354147370297</v>
      </c>
      <c r="AM281">
        <v>1.09269389858431</v>
      </c>
      <c r="AN281">
        <v>425.32939284372299</v>
      </c>
      <c r="AO281" s="1">
        <v>0.98993153372221598</v>
      </c>
      <c r="AP281">
        <v>2206.8688142792498</v>
      </c>
      <c r="AQ281" s="1">
        <v>3420.8731508343699</v>
      </c>
      <c r="AR281" s="1">
        <v>9162.3810008522996</v>
      </c>
      <c r="AS281" s="1">
        <v>1066.98449540927</v>
      </c>
      <c r="AT281">
        <v>616.66973658411996</v>
      </c>
      <c r="AU281">
        <v>16473.777197959302</v>
      </c>
      <c r="AV281" s="1">
        <v>8215.7671218990909</v>
      </c>
      <c r="AW281" s="1">
        <v>0.46261150252295902</v>
      </c>
      <c r="AX281">
        <v>7177.3408388646703</v>
      </c>
      <c r="AY281" s="1">
        <v>0.38335013611399799</v>
      </c>
      <c r="AZ281">
        <v>1397.1608330609399</v>
      </c>
      <c r="BA281">
        <v>7.6564285287113995E-2</v>
      </c>
      <c r="BB281">
        <v>1390.4531749800501</v>
      </c>
      <c r="BC281" s="1">
        <v>7.7474076064524305E-2</v>
      </c>
      <c r="BD281">
        <v>18180.721968804799</v>
      </c>
      <c r="BE281" s="1">
        <v>0.54097854747451302</v>
      </c>
      <c r="BF281">
        <v>0.24875367855939001</v>
      </c>
      <c r="BG281">
        <v>0.14237741497377901</v>
      </c>
      <c r="BH281">
        <v>4.6599495640869702E-2</v>
      </c>
      <c r="BI281">
        <v>2.1290863351448201E-2</v>
      </c>
    </row>
    <row r="282" spans="1:61" x14ac:dyDescent="0.25">
      <c r="A282" t="s">
        <v>1329</v>
      </c>
      <c r="B282" t="s">
        <v>693</v>
      </c>
      <c r="C282">
        <v>107.5</v>
      </c>
      <c r="D282">
        <v>7.05546039156311</v>
      </c>
      <c r="E282">
        <v>724.91585435000002</v>
      </c>
      <c r="F282">
        <v>1.3601702601406701E-2</v>
      </c>
      <c r="G282">
        <v>1.1262018438559099E-2</v>
      </c>
      <c r="H282" t="e">
        <v>#N/A</v>
      </c>
      <c r="I282">
        <v>2.6214263716686E-2</v>
      </c>
      <c r="J282">
        <v>0.94763818011689804</v>
      </c>
      <c r="K282">
        <v>2.50072129861253E-2</v>
      </c>
      <c r="L282">
        <v>0.607953210956659</v>
      </c>
      <c r="M282" t="e">
        <v>#N/A</v>
      </c>
      <c r="N282">
        <v>0.157994360992434</v>
      </c>
      <c r="O282">
        <v>61357.502782606003</v>
      </c>
      <c r="P282" s="1">
        <v>0.20626335614438801</v>
      </c>
      <c r="Q282">
        <v>0.16890008659167599</v>
      </c>
      <c r="R282">
        <v>0.62483655726393506</v>
      </c>
      <c r="S282">
        <v>7.7387659020614201</v>
      </c>
      <c r="T282">
        <v>84607.880615304806</v>
      </c>
      <c r="U282" s="1">
        <v>107.500104207904</v>
      </c>
      <c r="V282">
        <v>257600.72411085601</v>
      </c>
      <c r="W282" s="1">
        <v>0.80020455273435998</v>
      </c>
      <c r="X282">
        <v>4.3744223972367199E-2</v>
      </c>
      <c r="Y282">
        <v>0.15605122329327301</v>
      </c>
      <c r="Z282">
        <v>0.19979544726564</v>
      </c>
      <c r="AA282">
        <v>257.60072411085599</v>
      </c>
      <c r="AB282">
        <v>6098.9841420482398</v>
      </c>
      <c r="AC282" s="1">
        <v>591.99023296958205</v>
      </c>
      <c r="AD282">
        <v>194617.24641514599</v>
      </c>
      <c r="AE282" s="1" t="e">
        <v>#N/A</v>
      </c>
      <c r="AF282">
        <v>41996.057643368898</v>
      </c>
      <c r="AG282" s="1">
        <v>68388.191739170594</v>
      </c>
      <c r="AH282" s="1">
        <v>31.992000620228598</v>
      </c>
      <c r="AI282">
        <v>21.080443713159301</v>
      </c>
      <c r="AJ282">
        <v>23.395377448686599</v>
      </c>
      <c r="AK282">
        <v>1.25194637182927</v>
      </c>
      <c r="AL282">
        <v>0.49410594127762703</v>
      </c>
      <c r="AM282">
        <v>0.79323316724895199</v>
      </c>
      <c r="AN282">
        <v>1326.4575291461899</v>
      </c>
      <c r="AO282" s="1">
        <v>1.2714395919422801</v>
      </c>
      <c r="AP282">
        <v>2371.54090117328</v>
      </c>
      <c r="AQ282" s="1">
        <v>3528.43852241787</v>
      </c>
      <c r="AR282" s="1">
        <v>9873.1896668442605</v>
      </c>
      <c r="AS282" s="1">
        <v>874.44345050004199</v>
      </c>
      <c r="AT282">
        <v>587.35125179704903</v>
      </c>
      <c r="AU282">
        <v>17234.963792732498</v>
      </c>
      <c r="AV282" s="1">
        <v>9786.4606905893506</v>
      </c>
      <c r="AW282" s="1">
        <v>0.51163642658206598</v>
      </c>
      <c r="AX282">
        <v>6705.9128459153899</v>
      </c>
      <c r="AY282" s="1">
        <v>0.33757603072313203</v>
      </c>
      <c r="AZ282">
        <v>1746.15928531383</v>
      </c>
      <c r="BA282">
        <v>8.8235521758840793E-2</v>
      </c>
      <c r="BB282">
        <v>1225.1069077520101</v>
      </c>
      <c r="BC282" s="1">
        <v>6.2552020947673898E-2</v>
      </c>
      <c r="BD282">
        <v>19463.639729570601</v>
      </c>
      <c r="BE282" s="1">
        <v>0.52297744778663402</v>
      </c>
      <c r="BF282">
        <v>0.23594964972778701</v>
      </c>
      <c r="BG282">
        <v>0.15760069967333401</v>
      </c>
      <c r="BH282">
        <v>4.6032259525492301E-2</v>
      </c>
      <c r="BI282">
        <v>3.74399432867525E-2</v>
      </c>
    </row>
    <row r="283" spans="1:61" x14ac:dyDescent="0.25">
      <c r="A283" t="s">
        <v>1369</v>
      </c>
      <c r="B283" t="s">
        <v>736</v>
      </c>
      <c r="C283">
        <v>96.15</v>
      </c>
      <c r="D283">
        <v>9.6139573171337194</v>
      </c>
      <c r="E283">
        <v>817.68217074999995</v>
      </c>
      <c r="F283">
        <v>1.3601702601406701E-2</v>
      </c>
      <c r="G283">
        <v>1.1262018438559099E-2</v>
      </c>
      <c r="H283" t="e">
        <v>#N/A</v>
      </c>
      <c r="I283">
        <v>2.6183889239161401E-2</v>
      </c>
      <c r="J283">
        <v>0.95048868595561598</v>
      </c>
      <c r="K283">
        <v>2.2641349291646899E-2</v>
      </c>
      <c r="L283">
        <v>0.44759830693819702</v>
      </c>
      <c r="M283" t="e">
        <v>#N/A</v>
      </c>
      <c r="N283">
        <v>0.136019815192675</v>
      </c>
      <c r="O283">
        <v>60740.822766274097</v>
      </c>
      <c r="P283" s="1">
        <v>0.230130129199519</v>
      </c>
      <c r="Q283">
        <v>0.14999752354284099</v>
      </c>
      <c r="R283">
        <v>0.61987234725763996</v>
      </c>
      <c r="S283">
        <v>8.7992116688610107</v>
      </c>
      <c r="T283">
        <v>83114.010058860498</v>
      </c>
      <c r="U283" s="1">
        <v>104.685833816336</v>
      </c>
      <c r="V283">
        <v>285251.09980820701</v>
      </c>
      <c r="W283" s="1">
        <v>0.81444563831081995</v>
      </c>
      <c r="X283">
        <v>3.7576253644321801E-2</v>
      </c>
      <c r="Y283">
        <v>0.147978108044858</v>
      </c>
      <c r="Z283">
        <v>0.18555436168917999</v>
      </c>
      <c r="AA283">
        <v>285.25109980820702</v>
      </c>
      <c r="AB283">
        <v>6811.1842831201902</v>
      </c>
      <c r="AC283" s="1">
        <v>650.34755009056801</v>
      </c>
      <c r="AD283">
        <v>223729.891124872</v>
      </c>
      <c r="AE283" s="1" t="e">
        <v>#N/A</v>
      </c>
      <c r="AF283">
        <v>43726.289881208097</v>
      </c>
      <c r="AG283" s="1">
        <v>70750.963423845897</v>
      </c>
      <c r="AH283" s="1">
        <v>32.346625495191603</v>
      </c>
      <c r="AI283">
        <v>20.533201390977599</v>
      </c>
      <c r="AJ283">
        <v>23.057815217960201</v>
      </c>
      <c r="AK283">
        <v>2.0243594820017101</v>
      </c>
      <c r="AL283">
        <v>0.98317320854513102</v>
      </c>
      <c r="AM283">
        <v>1.45500414510416</v>
      </c>
      <c r="AN283">
        <v>1544.7510202423</v>
      </c>
      <c r="AO283" s="1">
        <v>1.2464648803930301</v>
      </c>
      <c r="AP283">
        <v>2216.9048235909599</v>
      </c>
      <c r="AQ283" s="1">
        <v>3160.91693992705</v>
      </c>
      <c r="AR283" s="1">
        <v>8984.4704156404005</v>
      </c>
      <c r="AS283" s="1">
        <v>878.97642471617996</v>
      </c>
      <c r="AT283">
        <v>623.70429763953598</v>
      </c>
      <c r="AU283">
        <v>15864.9729015141</v>
      </c>
      <c r="AV283" s="1">
        <v>8498.6623182587791</v>
      </c>
      <c r="AW283" s="1">
        <v>0.466412639058363</v>
      </c>
      <c r="AX283">
        <v>7274.5735015746995</v>
      </c>
      <c r="AY283" s="1">
        <v>0.38638418480081599</v>
      </c>
      <c r="AZ283">
        <v>1627.96123171572</v>
      </c>
      <c r="BA283">
        <v>8.7909084960793707E-2</v>
      </c>
      <c r="BB283">
        <v>1076.04469560598</v>
      </c>
      <c r="BC283" s="1">
        <v>5.9294091178112303E-2</v>
      </c>
      <c r="BD283">
        <v>18477.2417471552</v>
      </c>
      <c r="BE283" s="1">
        <v>0.52480204885916604</v>
      </c>
      <c r="BF283">
        <v>0.23848862344859101</v>
      </c>
      <c r="BG283">
        <v>0.14970716026605699</v>
      </c>
      <c r="BH283">
        <v>4.5973387247706901E-2</v>
      </c>
      <c r="BI283">
        <v>4.10287801784791E-2</v>
      </c>
    </row>
    <row r="284" spans="1:61" x14ac:dyDescent="0.25">
      <c r="A284" t="s">
        <v>1835</v>
      </c>
      <c r="B284" t="s">
        <v>1226</v>
      </c>
      <c r="C284">
        <v>154.85</v>
      </c>
      <c r="D284">
        <v>7.2379259180976003</v>
      </c>
      <c r="E284">
        <v>970.53023535</v>
      </c>
      <c r="F284" t="e">
        <v>#N/A</v>
      </c>
      <c r="G284" t="e">
        <v>#N/A</v>
      </c>
      <c r="H284" t="e">
        <v>#N/A</v>
      </c>
      <c r="I284">
        <v>1.44344832517386E-2</v>
      </c>
      <c r="J284">
        <v>0.96439413385679296</v>
      </c>
      <c r="K284">
        <v>2.0419310781862099E-2</v>
      </c>
      <c r="L284">
        <v>0.64854047246517299</v>
      </c>
      <c r="M284" t="e">
        <v>#N/A</v>
      </c>
      <c r="N284">
        <v>0.14961447993177801</v>
      </c>
      <c r="O284">
        <v>61988.331561456398</v>
      </c>
      <c r="P284" s="1">
        <v>0.16876485384826401</v>
      </c>
      <c r="Q284">
        <v>0.152627546628054</v>
      </c>
      <c r="R284">
        <v>0.67860759952368199</v>
      </c>
      <c r="S284">
        <v>11.4429088142421</v>
      </c>
      <c r="T284">
        <v>89225.716028491195</v>
      </c>
      <c r="U284" s="1">
        <v>106.92713617504801</v>
      </c>
      <c r="V284">
        <v>379786.65019856399</v>
      </c>
      <c r="W284" s="1">
        <v>0.62270713486408003</v>
      </c>
      <c r="X284">
        <v>9.3542607276149201E-2</v>
      </c>
      <c r="Y284">
        <v>0.28375025785977098</v>
      </c>
      <c r="Z284">
        <v>0.37729286513591997</v>
      </c>
      <c r="AA284">
        <v>379.78665019856402</v>
      </c>
      <c r="AB284">
        <v>10528.6717794165</v>
      </c>
      <c r="AC284" s="1">
        <v>572.41981678154798</v>
      </c>
      <c r="AD284" s="1">
        <v>287222.80698632298</v>
      </c>
      <c r="AE284" s="1" t="e">
        <v>#N/A</v>
      </c>
      <c r="AF284">
        <v>41686.768656548302</v>
      </c>
      <c r="AG284" s="1">
        <v>70114.087803909104</v>
      </c>
      <c r="AH284" s="1">
        <v>32.822302418339603</v>
      </c>
      <c r="AI284">
        <v>20.669932574549598</v>
      </c>
      <c r="AJ284">
        <v>25.030512954916698</v>
      </c>
      <c r="AK284">
        <v>1.1840186859614901</v>
      </c>
      <c r="AL284">
        <v>0.72373800814156297</v>
      </c>
      <c r="AM284">
        <v>0.83893128829295904</v>
      </c>
      <c r="AN284">
        <v>636.78831476808602</v>
      </c>
      <c r="AO284" s="1">
        <v>1.02559195257983</v>
      </c>
      <c r="AP284">
        <v>2432.5792608084998</v>
      </c>
      <c r="AQ284" s="1">
        <v>4112.0764965769204</v>
      </c>
      <c r="AR284" s="1">
        <v>10334.0529874199</v>
      </c>
      <c r="AS284" s="1">
        <v>1128.3924808432801</v>
      </c>
      <c r="AT284" s="1">
        <v>704.52448063446104</v>
      </c>
      <c r="AU284">
        <v>18711.625706283001</v>
      </c>
      <c r="AV284" s="1">
        <v>8613.2098895288891</v>
      </c>
      <c r="AW284" s="1">
        <v>0.44030956108097802</v>
      </c>
      <c r="AX284">
        <v>9299.9791817496098</v>
      </c>
      <c r="AY284" s="1">
        <v>0.416417265465586</v>
      </c>
      <c r="AZ284">
        <v>1559.2875604963101</v>
      </c>
      <c r="BA284" s="1">
        <v>7.3533629307338103E-2</v>
      </c>
      <c r="BB284">
        <v>1422.0878850087099</v>
      </c>
      <c r="BC284" s="1">
        <v>6.9739544136342493E-2</v>
      </c>
      <c r="BD284">
        <v>20894.564516783499</v>
      </c>
      <c r="BE284" s="1">
        <v>0.50914578735731097</v>
      </c>
      <c r="BF284">
        <v>0.25743660558208298</v>
      </c>
      <c r="BG284">
        <v>0.16182213614242399</v>
      </c>
      <c r="BH284">
        <v>4.66838894523798E-2</v>
      </c>
      <c r="BI284">
        <v>2.4911581465802399E-2</v>
      </c>
    </row>
    <row r="285" spans="1:61" x14ac:dyDescent="0.25">
      <c r="A285" t="s">
        <v>1388</v>
      </c>
      <c r="B285" t="s">
        <v>756</v>
      </c>
      <c r="C285">
        <v>27.5</v>
      </c>
      <c r="D285">
        <v>60.257379640699</v>
      </c>
      <c r="E285">
        <v>1314.4823161500001</v>
      </c>
      <c r="F285">
        <v>1.7334208740032098E-2</v>
      </c>
      <c r="G285">
        <v>3.3731690829475303E-2</v>
      </c>
      <c r="H285" t="e">
        <v>#N/A</v>
      </c>
      <c r="I285">
        <v>7.5019645522170803E-2</v>
      </c>
      <c r="J285">
        <v>0.82347340224679</v>
      </c>
      <c r="K285">
        <v>5.9241450086868701E-2</v>
      </c>
      <c r="L285">
        <v>0.43061265885404498</v>
      </c>
      <c r="M285">
        <v>1.9516080543868101E-2</v>
      </c>
      <c r="N285">
        <v>0.141983229921846</v>
      </c>
      <c r="O285">
        <v>66471.1075148542</v>
      </c>
      <c r="P285" s="1">
        <v>0.166721107839126</v>
      </c>
      <c r="Q285">
        <v>0.145394871179098</v>
      </c>
      <c r="R285">
        <v>0.68788402098177504</v>
      </c>
      <c r="S285">
        <v>12.5762577722556</v>
      </c>
      <c r="T285">
        <v>92212.813165651605</v>
      </c>
      <c r="U285" s="1">
        <v>119.29768971409599</v>
      </c>
      <c r="V285">
        <v>356954.02291471901</v>
      </c>
      <c r="W285" s="1">
        <v>0.71615901331409504</v>
      </c>
      <c r="X285">
        <v>0.21291216053655901</v>
      </c>
      <c r="Y285">
        <v>7.0928826149345606E-2</v>
      </c>
      <c r="Z285">
        <v>0.28384098668590502</v>
      </c>
      <c r="AA285">
        <v>356.95402291471902</v>
      </c>
      <c r="AB285">
        <v>10288.031937629199</v>
      </c>
      <c r="AC285" s="1">
        <v>898.28952888344304</v>
      </c>
      <c r="AD285">
        <v>279656.77555551101</v>
      </c>
      <c r="AE285" s="1" t="e">
        <v>#N/A</v>
      </c>
      <c r="AF285">
        <v>45421.753648955397</v>
      </c>
      <c r="AG285" s="1">
        <v>76834.887808892701</v>
      </c>
      <c r="AH285" s="1">
        <v>51.586237078490697</v>
      </c>
      <c r="AI285">
        <v>26.000926456637899</v>
      </c>
      <c r="AJ285">
        <v>32.304530124708698</v>
      </c>
      <c r="AK285">
        <v>2.4603510686338899</v>
      </c>
      <c r="AL285">
        <v>1.5078309795884</v>
      </c>
      <c r="AM285">
        <v>2.0603234501471901</v>
      </c>
      <c r="AN285">
        <v>300.88969105223498</v>
      </c>
      <c r="AO285" s="1">
        <v>1.0363395087962901</v>
      </c>
      <c r="AP285">
        <v>2320.0347460224002</v>
      </c>
      <c r="AQ285" s="1">
        <v>2998.5439393695301</v>
      </c>
      <c r="AR285" s="1">
        <v>9224.5626772785799</v>
      </c>
      <c r="AS285" s="1">
        <v>1061.6444218035101</v>
      </c>
      <c r="AT285" s="1">
        <v>509.77502608223301</v>
      </c>
      <c r="AU285">
        <v>16114.560810556201</v>
      </c>
      <c r="AV285" s="1">
        <v>5657.4507839651496</v>
      </c>
      <c r="AW285" s="1">
        <v>0.32859187010653101</v>
      </c>
      <c r="AX285">
        <v>9384.0908596588106</v>
      </c>
      <c r="AY285" s="1">
        <v>0.52467242418559701</v>
      </c>
      <c r="AZ285">
        <v>1546.9522157405399</v>
      </c>
      <c r="BA285">
        <v>8.6153680157545806E-2</v>
      </c>
      <c r="BB285">
        <v>1036.4527459869601</v>
      </c>
      <c r="BC285" s="1">
        <v>6.0582025535807202E-2</v>
      </c>
      <c r="BD285">
        <v>17624.946605351499</v>
      </c>
      <c r="BE285" s="1">
        <v>0.557213568411278</v>
      </c>
      <c r="BF285">
        <v>0.22749838608277601</v>
      </c>
      <c r="BG285">
        <v>0.15911442541100801</v>
      </c>
      <c r="BH285">
        <v>3.7255031685803103E-2</v>
      </c>
      <c r="BI285">
        <v>1.8918588409134799E-2</v>
      </c>
    </row>
    <row r="286" spans="1:61" x14ac:dyDescent="0.25">
      <c r="A286" t="s">
        <v>1490</v>
      </c>
      <c r="B286" t="s">
        <v>865</v>
      </c>
      <c r="C286">
        <v>29.1</v>
      </c>
      <c r="D286">
        <v>135.60415954719801</v>
      </c>
      <c r="E286">
        <v>2393.2018466999998</v>
      </c>
      <c r="F286">
        <v>3.8116358439885999E-2</v>
      </c>
      <c r="G286">
        <v>3.89010013639857E-2</v>
      </c>
      <c r="H286" t="e">
        <v>#N/A</v>
      </c>
      <c r="I286">
        <v>4.5079308844840502E-2</v>
      </c>
      <c r="J286">
        <v>0.83900756998997295</v>
      </c>
      <c r="K286">
        <v>4.2031640328818697E-2</v>
      </c>
      <c r="L286">
        <v>0.17964430606008899</v>
      </c>
      <c r="M286">
        <v>2.3012298130409899E-2</v>
      </c>
      <c r="N286">
        <v>0.127707607169253</v>
      </c>
      <c r="O286">
        <v>75825.344084474898</v>
      </c>
      <c r="P286" s="1">
        <v>0.125728886783709</v>
      </c>
      <c r="Q286">
        <v>0.142054519348188</v>
      </c>
      <c r="R286">
        <v>0.73221659386810301</v>
      </c>
      <c r="S286">
        <v>18.452795676741498</v>
      </c>
      <c r="T286">
        <v>107076.21037353799</v>
      </c>
      <c r="U286" s="1">
        <v>149.38542048445001</v>
      </c>
      <c r="V286">
        <v>438362.79511759401</v>
      </c>
      <c r="W286" s="1">
        <v>0.826724402397921</v>
      </c>
      <c r="X286">
        <v>0.13777480507918699</v>
      </c>
      <c r="Y286">
        <v>3.5500792522892101E-2</v>
      </c>
      <c r="Z286">
        <v>0.173275597602079</v>
      </c>
      <c r="AA286">
        <v>438.36279511759398</v>
      </c>
      <c r="AB286">
        <v>13406.4038911892</v>
      </c>
      <c r="AC286" s="1">
        <v>1281.1540306254601</v>
      </c>
      <c r="AD286">
        <v>311298.57415267703</v>
      </c>
      <c r="AE286" s="1" t="e">
        <v>#N/A</v>
      </c>
      <c r="AF286">
        <v>60711.696978503103</v>
      </c>
      <c r="AG286" s="1">
        <v>129741.715356669</v>
      </c>
      <c r="AH286" s="1">
        <v>70.084048323116306</v>
      </c>
      <c r="AI286">
        <v>28.4349604108032</v>
      </c>
      <c r="AJ286">
        <v>37.289154094898301</v>
      </c>
      <c r="AK286">
        <v>1.5808515812505799</v>
      </c>
      <c r="AL286">
        <v>0.95809550398102905</v>
      </c>
      <c r="AM286">
        <v>1.22677592712954</v>
      </c>
      <c r="AN286">
        <v>299.34130461575</v>
      </c>
      <c r="AO286" s="1">
        <v>0.71937211625290198</v>
      </c>
      <c r="AP286">
        <v>2040.93362590167</v>
      </c>
      <c r="AQ286" s="1">
        <v>3046.89612581352</v>
      </c>
      <c r="AR286" s="1">
        <v>10017.336225340599</v>
      </c>
      <c r="AS286" s="1">
        <v>1157.28789793433</v>
      </c>
      <c r="AT286">
        <v>521.06698113221</v>
      </c>
      <c r="AU286">
        <v>16783.520856122399</v>
      </c>
      <c r="AV286" s="1">
        <v>3535.4640343849601</v>
      </c>
      <c r="AW286" s="1">
        <v>0.20729321913770599</v>
      </c>
      <c r="AX286">
        <v>11872.2909925596</v>
      </c>
      <c r="AY286" s="1">
        <v>0.67766591164029499</v>
      </c>
      <c r="AZ286">
        <v>1425.7829743760101</v>
      </c>
      <c r="BA286">
        <v>8.1781801602123505E-2</v>
      </c>
      <c r="BB286">
        <v>571.44093503792999</v>
      </c>
      <c r="BC286" s="1">
        <v>3.3259067621852503E-2</v>
      </c>
      <c r="BD286">
        <v>17404.978936358501</v>
      </c>
      <c r="BE286" s="1">
        <v>0.58290635612721298</v>
      </c>
      <c r="BF286">
        <v>0.221265854402102</v>
      </c>
      <c r="BG286">
        <v>0.146431120633539</v>
      </c>
      <c r="BH286">
        <v>3.2717838730630999E-2</v>
      </c>
      <c r="BI286">
        <v>1.6678830106515E-2</v>
      </c>
    </row>
    <row r="287" spans="1:61" x14ac:dyDescent="0.25">
      <c r="A287" t="s">
        <v>1654</v>
      </c>
      <c r="B287" t="s">
        <v>1034</v>
      </c>
      <c r="C287">
        <v>26.3</v>
      </c>
      <c r="D287">
        <v>167.43533584064301</v>
      </c>
      <c r="E287">
        <v>4056.4806432</v>
      </c>
      <c r="F287">
        <v>3.5132239200522802E-2</v>
      </c>
      <c r="G287">
        <v>3.95181416971555E-2</v>
      </c>
      <c r="H287">
        <v>3.2849103439152498E-3</v>
      </c>
      <c r="I287">
        <v>4.9002227997546402E-2</v>
      </c>
      <c r="J287">
        <v>0.82552298338055097</v>
      </c>
      <c r="K287">
        <v>4.9464469963742402E-2</v>
      </c>
      <c r="L287">
        <v>0.28397731660257097</v>
      </c>
      <c r="M287">
        <v>2.56774941312146E-2</v>
      </c>
      <c r="N287">
        <v>0.144206106299019</v>
      </c>
      <c r="O287">
        <v>74442.392086578402</v>
      </c>
      <c r="P287" s="1">
        <v>0.16494027281391199</v>
      </c>
      <c r="Q287">
        <v>0.16568605083110299</v>
      </c>
      <c r="R287">
        <v>0.66937367635498601</v>
      </c>
      <c r="S287">
        <v>30.884374015945099</v>
      </c>
      <c r="T287">
        <v>106058.75233792</v>
      </c>
      <c r="U287" s="1">
        <v>152.855138569861</v>
      </c>
      <c r="V287">
        <v>348216.51259888802</v>
      </c>
      <c r="W287" s="1">
        <v>0.80364692749393096</v>
      </c>
      <c r="X287">
        <v>0.15988737056085001</v>
      </c>
      <c r="Y287">
        <v>3.6465701945219697E-2</v>
      </c>
      <c r="Z287">
        <v>0.19635307250606901</v>
      </c>
      <c r="AA287">
        <v>348.21651259888898</v>
      </c>
      <c r="AB287">
        <v>11222.7713267447</v>
      </c>
      <c r="AC287" s="1">
        <v>1123.8674519850799</v>
      </c>
      <c r="AD287">
        <v>251217.87311324899</v>
      </c>
      <c r="AE287" s="1" t="e">
        <v>#N/A</v>
      </c>
      <c r="AF287">
        <v>52607.556890271801</v>
      </c>
      <c r="AG287" s="1">
        <v>93577.116247105907</v>
      </c>
      <c r="AH287" s="1">
        <v>64.895640150099496</v>
      </c>
      <c r="AI287">
        <v>30.340311453931001</v>
      </c>
      <c r="AJ287">
        <v>37.047465164857996</v>
      </c>
      <c r="AK287">
        <v>1.5406166130698</v>
      </c>
      <c r="AL287">
        <v>1.06685268898288</v>
      </c>
      <c r="AM287">
        <v>1.2471363460840501</v>
      </c>
      <c r="AN287">
        <v>0</v>
      </c>
      <c r="AO287" s="1">
        <v>0.835472309255751</v>
      </c>
      <c r="AP287">
        <v>1872.4089649564501</v>
      </c>
      <c r="AQ287" s="1">
        <v>2731.0185371082498</v>
      </c>
      <c r="AR287" s="1">
        <v>9355.1915720626603</v>
      </c>
      <c r="AS287" s="1">
        <v>1184.97045574661</v>
      </c>
      <c r="AT287">
        <v>464.867932665007</v>
      </c>
      <c r="AU287">
        <v>15608.457462539</v>
      </c>
      <c r="AV287" s="1">
        <v>4497.9843279753304</v>
      </c>
      <c r="AW287" s="1">
        <v>0.27799986786543601</v>
      </c>
      <c r="AX287">
        <v>9701.7880700479509</v>
      </c>
      <c r="AY287" s="1">
        <v>0.59153663352261998</v>
      </c>
      <c r="AZ287">
        <v>1406.7527014606401</v>
      </c>
      <c r="BA287">
        <v>8.6078351217195301E-2</v>
      </c>
      <c r="BB287">
        <v>720.07265429001097</v>
      </c>
      <c r="BC287" s="1">
        <v>4.4385147379644697E-2</v>
      </c>
      <c r="BD287">
        <v>16326.5977537739</v>
      </c>
      <c r="BE287" s="1">
        <v>0.580290167204359</v>
      </c>
      <c r="BF287">
        <v>0.237385105544929</v>
      </c>
      <c r="BG287">
        <v>0.13279168815862699</v>
      </c>
      <c r="BH287">
        <v>3.2177282226186397E-2</v>
      </c>
      <c r="BI287">
        <v>1.7355756865898599E-2</v>
      </c>
    </row>
    <row r="288" spans="1:61" x14ac:dyDescent="0.25">
      <c r="A288" t="s">
        <v>1914</v>
      </c>
      <c r="B288" t="s">
        <v>1036</v>
      </c>
      <c r="C288">
        <v>14.545454545454501</v>
      </c>
      <c r="D288">
        <v>465.14713150173901</v>
      </c>
      <c r="E288">
        <v>2775.5106269090902</v>
      </c>
      <c r="F288">
        <v>6.5030040621257196E-2</v>
      </c>
      <c r="G288">
        <v>4.0938001237947101E-2</v>
      </c>
      <c r="H288">
        <v>2.2361670107491102E-3</v>
      </c>
      <c r="I288">
        <v>4.6893421640136698E-2</v>
      </c>
      <c r="J288">
        <v>0.78890173491855797</v>
      </c>
      <c r="K288">
        <v>5.7302570149941202E-2</v>
      </c>
      <c r="L288">
        <v>9.4413911402688899E-2</v>
      </c>
      <c r="M288">
        <v>2.241997871141E-2</v>
      </c>
      <c r="N288">
        <v>0.134240088336709</v>
      </c>
      <c r="O288">
        <v>82332.608989500499</v>
      </c>
      <c r="P288" s="1">
        <v>0.160275129325121</v>
      </c>
      <c r="Q288">
        <v>0.170222872361558</v>
      </c>
      <c r="R288">
        <v>0.66950199831332102</v>
      </c>
      <c r="S288">
        <v>27.2836918628036</v>
      </c>
      <c r="T288">
        <v>114243.714884268</v>
      </c>
      <c r="U288" s="1">
        <v>135.48348581203601</v>
      </c>
      <c r="V288">
        <v>425455.23709027399</v>
      </c>
      <c r="W288" s="1">
        <v>0.88414599295534702</v>
      </c>
      <c r="X288">
        <v>9.4379641624121394E-2</v>
      </c>
      <c r="Y288">
        <v>2.1474365420532E-2</v>
      </c>
      <c r="Z288">
        <v>0.115854007044653</v>
      </c>
      <c r="AA288">
        <v>425.45523709027401</v>
      </c>
      <c r="AB288">
        <v>15247.557970602</v>
      </c>
      <c r="AC288" s="1">
        <v>1477.0394497304801</v>
      </c>
      <c r="AD288">
        <v>340022.67928540002</v>
      </c>
      <c r="AE288" s="1" t="e">
        <v>#N/A</v>
      </c>
      <c r="AF288">
        <v>85096.611119445806</v>
      </c>
      <c r="AG288" s="1">
        <v>243973.27382246801</v>
      </c>
      <c r="AH288" s="1">
        <v>94.946044302650606</v>
      </c>
      <c r="AI288">
        <v>35.745544273991797</v>
      </c>
      <c r="AJ288">
        <v>49.837805692128903</v>
      </c>
      <c r="AK288">
        <v>1.7426459428266801</v>
      </c>
      <c r="AL288">
        <v>1.1242039751219</v>
      </c>
      <c r="AM288">
        <v>1.30063318238931</v>
      </c>
      <c r="AN288">
        <v>625.39585967231403</v>
      </c>
      <c r="AO288" s="1">
        <v>0.56585529101130605</v>
      </c>
      <c r="AP288">
        <v>2420.98939244441</v>
      </c>
      <c r="AQ288" s="1">
        <v>2718.22181951629</v>
      </c>
      <c r="AR288" s="1">
        <v>11708.2819278648</v>
      </c>
      <c r="AS288" s="1">
        <v>1543.58773425814</v>
      </c>
      <c r="AT288">
        <v>797.38270317064996</v>
      </c>
      <c r="AU288">
        <v>19188.463577254301</v>
      </c>
      <c r="AV288" s="1">
        <v>3234.6686090479302</v>
      </c>
      <c r="AW288" s="1">
        <v>0.165682891638333</v>
      </c>
      <c r="AX288">
        <v>14074.4605341182</v>
      </c>
      <c r="AY288" s="1">
        <v>0.71249379227472498</v>
      </c>
      <c r="AZ288">
        <v>1942.08100047584</v>
      </c>
      <c r="BA288">
        <v>9.7824928864344796E-2</v>
      </c>
      <c r="BB288">
        <v>468.71883897356702</v>
      </c>
      <c r="BC288" s="1">
        <v>2.3998387216302899E-2</v>
      </c>
      <c r="BD288">
        <v>19719.928982615598</v>
      </c>
      <c r="BE288" s="1">
        <v>0.59411314626402301</v>
      </c>
      <c r="BF288">
        <v>0.218479832952476</v>
      </c>
      <c r="BG288">
        <v>0.136569689112222</v>
      </c>
      <c r="BH288">
        <v>3.3812559243210499E-2</v>
      </c>
      <c r="BI288">
        <v>1.7024772428068002E-2</v>
      </c>
    </row>
    <row r="289" spans="1:61" x14ac:dyDescent="0.25">
      <c r="A289" t="s">
        <v>1691</v>
      </c>
      <c r="B289" t="s">
        <v>1073</v>
      </c>
      <c r="C289">
        <v>9</v>
      </c>
      <c r="D289">
        <v>283.29468139230602</v>
      </c>
      <c r="E289">
        <v>1597.4473430999999</v>
      </c>
      <c r="F289">
        <v>2.5532816410467299E-2</v>
      </c>
      <c r="G289">
        <v>0.38925756005939999</v>
      </c>
      <c r="H289" t="e">
        <v>#N/A</v>
      </c>
      <c r="I289">
        <v>0.13863091924694901</v>
      </c>
      <c r="J289">
        <v>0.38248816717456702</v>
      </c>
      <c r="K289">
        <v>9.0400038476950398E-2</v>
      </c>
      <c r="L289">
        <v>0.85690468681115195</v>
      </c>
      <c r="M289">
        <v>7.8285174093245202E-2</v>
      </c>
      <c r="N289">
        <v>0.19187968368869601</v>
      </c>
      <c r="O289">
        <v>70097.940752447495</v>
      </c>
      <c r="P289" s="1">
        <v>0.28137032654379901</v>
      </c>
      <c r="Q289">
        <v>0.17046847026662701</v>
      </c>
      <c r="R289">
        <v>0.54816120318957395</v>
      </c>
      <c r="S289">
        <v>22.493270645145898</v>
      </c>
      <c r="T289">
        <v>97409.399019682794</v>
      </c>
      <c r="U289" s="1">
        <v>94.411980254988904</v>
      </c>
      <c r="V289">
        <v>270528.24142632599</v>
      </c>
      <c r="W289" s="1">
        <v>0.71203548010197804</v>
      </c>
      <c r="X289">
        <v>0.23301538191990501</v>
      </c>
      <c r="Y289">
        <v>5.49491379781177E-2</v>
      </c>
      <c r="Z289">
        <v>0.28796451989802202</v>
      </c>
      <c r="AA289">
        <v>270.52824142632602</v>
      </c>
      <c r="AB289">
        <v>9809.0015096160205</v>
      </c>
      <c r="AC289" s="1">
        <v>832.70036176505801</v>
      </c>
      <c r="AD289">
        <v>172309.71627758699</v>
      </c>
      <c r="AE289" s="1" t="e">
        <v>#N/A</v>
      </c>
      <c r="AF289">
        <v>40946.5933408157</v>
      </c>
      <c r="AG289" s="1">
        <v>60813.406237943702</v>
      </c>
      <c r="AH289" s="1">
        <v>70.604931617960801</v>
      </c>
      <c r="AI289">
        <v>30.576067875956799</v>
      </c>
      <c r="AJ289">
        <v>44.037029612489498</v>
      </c>
      <c r="AK289">
        <v>1.9823192121217701</v>
      </c>
      <c r="AL289">
        <v>1.07389474429031</v>
      </c>
      <c r="AM289">
        <v>1.54010599432109</v>
      </c>
      <c r="AN289">
        <v>227.796168726183</v>
      </c>
      <c r="AO289" s="1">
        <v>1.1017267940798201</v>
      </c>
      <c r="AP289">
        <v>3135.2819932584598</v>
      </c>
      <c r="AQ289" s="1">
        <v>3263.01179786287</v>
      </c>
      <c r="AR289" s="1">
        <v>10809.472567020999</v>
      </c>
      <c r="AS289" s="1">
        <v>1393.2474517006201</v>
      </c>
      <c r="AT289">
        <v>664.96342060240499</v>
      </c>
      <c r="AU289">
        <v>19265.9772304453</v>
      </c>
      <c r="AV289" s="1">
        <v>7763.6468997935699</v>
      </c>
      <c r="AW289" s="1">
        <v>0.394325494090151</v>
      </c>
      <c r="AX289">
        <v>8778.3457247162805</v>
      </c>
      <c r="AY289" s="1">
        <v>0.43351989498718202</v>
      </c>
      <c r="AZ289">
        <v>1403.2075314757999</v>
      </c>
      <c r="BA289">
        <v>6.8484991993542799E-2</v>
      </c>
      <c r="BB289">
        <v>2064.60011014573</v>
      </c>
      <c r="BC289" s="1">
        <v>0.10366961895363699</v>
      </c>
      <c r="BD289">
        <v>20009.800266131399</v>
      </c>
      <c r="BE289" s="1">
        <v>0.55185645901254499</v>
      </c>
      <c r="BF289">
        <v>0.20060320718916899</v>
      </c>
      <c r="BG289">
        <v>0.18810500953604301</v>
      </c>
      <c r="BH289">
        <v>3.0490764653640302E-2</v>
      </c>
      <c r="BI289">
        <v>2.8944559608602202E-2</v>
      </c>
    </row>
    <row r="290" spans="1:61" x14ac:dyDescent="0.25">
      <c r="A290" t="s">
        <v>1720</v>
      </c>
      <c r="B290" t="s">
        <v>1103</v>
      </c>
      <c r="C290">
        <v>24.85</v>
      </c>
      <c r="D290">
        <v>227.151225099166</v>
      </c>
      <c r="E290">
        <v>5503.9342759499996</v>
      </c>
      <c r="F290">
        <v>0.125052780376569</v>
      </c>
      <c r="G290">
        <v>6.7440079117474405E-2</v>
      </c>
      <c r="H290">
        <v>2.6693736732550698E-3</v>
      </c>
      <c r="I290">
        <v>6.8008812386062004E-2</v>
      </c>
      <c r="J290">
        <v>0.67624523715957396</v>
      </c>
      <c r="K290">
        <v>6.15581273394364E-2</v>
      </c>
      <c r="L290">
        <v>0.215344184698014</v>
      </c>
      <c r="M290">
        <v>6.5036593278284496E-2</v>
      </c>
      <c r="N290">
        <v>0.134503075815434</v>
      </c>
      <c r="O290">
        <v>81024.416037590694</v>
      </c>
      <c r="P290" s="1">
        <v>0.180959900764047</v>
      </c>
      <c r="Q290">
        <v>0.14366384706080601</v>
      </c>
      <c r="R290">
        <v>0.67537625217514696</v>
      </c>
      <c r="S290">
        <v>48.916639467459198</v>
      </c>
      <c r="T290">
        <v>114735.686663753</v>
      </c>
      <c r="U290" s="1">
        <v>154.92018761489001</v>
      </c>
      <c r="V290">
        <v>376737.87368075002</v>
      </c>
      <c r="W290" s="1">
        <v>0.79398398136130899</v>
      </c>
      <c r="X290">
        <v>0.17918627720302099</v>
      </c>
      <c r="Y290">
        <v>2.6829741435669699E-2</v>
      </c>
      <c r="Z290">
        <v>0.20601601863869101</v>
      </c>
      <c r="AA290">
        <v>376.73787368075</v>
      </c>
      <c r="AB290">
        <v>13529.1513609412</v>
      </c>
      <c r="AC290" s="1">
        <v>1135.43633502443</v>
      </c>
      <c r="AD290">
        <v>307713.21287704603</v>
      </c>
      <c r="AE290" s="1" t="e">
        <v>#N/A</v>
      </c>
      <c r="AF290">
        <v>65326.490999525297</v>
      </c>
      <c r="AG290" s="1">
        <v>138264.134038875</v>
      </c>
      <c r="AH290" s="1">
        <v>77.359752135954594</v>
      </c>
      <c r="AI290">
        <v>33.401378911573801</v>
      </c>
      <c r="AJ290">
        <v>44.262055264755602</v>
      </c>
      <c r="AK290">
        <v>1.8747911375355999</v>
      </c>
      <c r="AL290">
        <v>1.17908544205544</v>
      </c>
      <c r="AM290">
        <v>1.44211308330997</v>
      </c>
      <c r="AN290">
        <v>94.4596890939915</v>
      </c>
      <c r="AO290">
        <v>0.64237597864986995</v>
      </c>
      <c r="AP290">
        <v>1977.83448887951</v>
      </c>
      <c r="AQ290" s="1">
        <v>2812.17766210125</v>
      </c>
      <c r="AR290" s="1">
        <v>10475.3051892228</v>
      </c>
      <c r="AS290" s="1">
        <v>1378.8633975266901</v>
      </c>
      <c r="AT290">
        <v>656.99289166672702</v>
      </c>
      <c r="AU290">
        <v>17301.173629396901</v>
      </c>
      <c r="AV290" s="1">
        <v>3178.7164898009901</v>
      </c>
      <c r="AW290" s="1">
        <v>0.18342132650231999</v>
      </c>
      <c r="AX290">
        <v>12074.0728542127</v>
      </c>
      <c r="AY290" s="1">
        <v>0.68265469622515995</v>
      </c>
      <c r="AZ290">
        <v>1747.7151878309201</v>
      </c>
      <c r="BA290">
        <v>9.7821019325552705E-2</v>
      </c>
      <c r="BB290">
        <v>630.08035368046603</v>
      </c>
      <c r="BC290" s="1">
        <v>3.6102957969092998E-2</v>
      </c>
      <c r="BD290">
        <v>17630.584885525099</v>
      </c>
      <c r="BE290" s="1">
        <v>0.60819039936437402</v>
      </c>
      <c r="BF290">
        <v>0.230580111063098</v>
      </c>
      <c r="BG290">
        <v>0.114057304992792</v>
      </c>
      <c r="BH290">
        <v>3.1571719689545703E-2</v>
      </c>
      <c r="BI290">
        <v>1.56004648901909E-2</v>
      </c>
    </row>
    <row r="291" spans="1:61" x14ac:dyDescent="0.25">
      <c r="A291" t="s">
        <v>1276</v>
      </c>
      <c r="B291" t="s">
        <v>636</v>
      </c>
      <c r="C291">
        <v>108.15</v>
      </c>
      <c r="D291">
        <v>7.6909070866988403</v>
      </c>
      <c r="E291">
        <v>777.71639355000002</v>
      </c>
      <c r="F291">
        <v>1.3601702601406701E-2</v>
      </c>
      <c r="G291">
        <v>1.1262018438559099E-2</v>
      </c>
      <c r="H291" t="e">
        <v>#N/A</v>
      </c>
      <c r="I291">
        <v>2.4777587305641099E-2</v>
      </c>
      <c r="J291">
        <v>0.94817586011794497</v>
      </c>
      <c r="K291">
        <v>2.53714241475596E-2</v>
      </c>
      <c r="L291">
        <v>0.54839732214617998</v>
      </c>
      <c r="M291" t="e">
        <v>#N/A</v>
      </c>
      <c r="N291">
        <v>0.15268320475130601</v>
      </c>
      <c r="O291">
        <v>60990.284331882598</v>
      </c>
      <c r="P291" s="1">
        <v>0.18922249735914301</v>
      </c>
      <c r="Q291">
        <v>0.15754201204658499</v>
      </c>
      <c r="R291">
        <v>0.653235490594271</v>
      </c>
      <c r="S291">
        <v>9.0508575234861102</v>
      </c>
      <c r="T291">
        <v>82561.430776369496</v>
      </c>
      <c r="U291" s="1">
        <v>93.943160091710894</v>
      </c>
      <c r="V291">
        <v>286471.25204989797</v>
      </c>
      <c r="W291" s="1">
        <v>0.78303330834824003</v>
      </c>
      <c r="X291">
        <v>4.9579973837639901E-2</v>
      </c>
      <c r="Y291">
        <v>0.16738671781412001</v>
      </c>
      <c r="Z291">
        <v>0.21696669165176</v>
      </c>
      <c r="AA291">
        <v>286.471252049898</v>
      </c>
      <c r="AB291">
        <v>6939.0555410132902</v>
      </c>
      <c r="AC291" s="1">
        <v>626.53344784955095</v>
      </c>
      <c r="AD291">
        <v>216957.79812093801</v>
      </c>
      <c r="AE291" s="1" t="e">
        <v>#N/A</v>
      </c>
      <c r="AF291">
        <v>42025.481334466902</v>
      </c>
      <c r="AG291" s="1">
        <v>68575.188263048607</v>
      </c>
      <c r="AH291" s="1">
        <v>32.2310361449954</v>
      </c>
      <c r="AI291">
        <v>20.876005308690999</v>
      </c>
      <c r="AJ291">
        <v>22.7842713897445</v>
      </c>
      <c r="AK291">
        <v>1.28376656169948</v>
      </c>
      <c r="AL291">
        <v>0.51894558028229099</v>
      </c>
      <c r="AM291">
        <v>0.78665423078103802</v>
      </c>
      <c r="AN291">
        <v>1792.7744895998001</v>
      </c>
      <c r="AO291" s="1">
        <v>1.3418265339086899</v>
      </c>
      <c r="AP291">
        <v>2424.00724175914</v>
      </c>
      <c r="AQ291" s="1">
        <v>3777.7440020121098</v>
      </c>
      <c r="AR291" s="1">
        <v>9806.0953469019205</v>
      </c>
      <c r="AS291" s="1">
        <v>933.96889216184604</v>
      </c>
      <c r="AT291">
        <v>610.58223015260501</v>
      </c>
      <c r="AU291">
        <v>17552.3977129876</v>
      </c>
      <c r="AV291" s="1">
        <v>9201.15161118779</v>
      </c>
      <c r="AW291" s="1">
        <v>0.47241014966967398</v>
      </c>
      <c r="AX291">
        <v>7713.9481176297704</v>
      </c>
      <c r="AY291" s="1">
        <v>0.37651453054537398</v>
      </c>
      <c r="AZ291">
        <v>1791.7860978559399</v>
      </c>
      <c r="BA291">
        <v>8.8488057375919693E-2</v>
      </c>
      <c r="BB291">
        <v>1244.77230597159</v>
      </c>
      <c r="BC291" s="1">
        <v>6.2587262414480205E-2</v>
      </c>
      <c r="BD291">
        <v>19951.658132645101</v>
      </c>
      <c r="BE291" s="1">
        <v>0.51964972618764704</v>
      </c>
      <c r="BF291">
        <v>0.24121257427802401</v>
      </c>
      <c r="BG291">
        <v>0.163937824729635</v>
      </c>
      <c r="BH291">
        <v>4.3469690067173099E-2</v>
      </c>
      <c r="BI291">
        <v>3.1730184737520803E-2</v>
      </c>
    </row>
    <row r="292" spans="1:61" x14ac:dyDescent="0.25">
      <c r="A292" t="s">
        <v>1915</v>
      </c>
      <c r="B292" t="s">
        <v>640</v>
      </c>
      <c r="C292">
        <v>90.9</v>
      </c>
      <c r="D292">
        <v>12.961853435126001</v>
      </c>
      <c r="E292">
        <v>1047.3344654</v>
      </c>
      <c r="F292">
        <v>7.28495765183566E-3</v>
      </c>
      <c r="G292">
        <v>8.1390511315730194E-3</v>
      </c>
      <c r="H292" t="e">
        <v>#N/A</v>
      </c>
      <c r="I292">
        <v>2.0744355209573601E-2</v>
      </c>
      <c r="J292">
        <v>0.95057797085680895</v>
      </c>
      <c r="K292">
        <v>2.5758587826403799E-2</v>
      </c>
      <c r="L292">
        <v>0.43107942920750902</v>
      </c>
      <c r="M292" t="e">
        <v>#N/A</v>
      </c>
      <c r="N292">
        <v>0.152938937396771</v>
      </c>
      <c r="O292">
        <v>62124.540407999302</v>
      </c>
      <c r="P292" s="1">
        <v>0.20134949469893701</v>
      </c>
      <c r="Q292">
        <v>0.169279311148264</v>
      </c>
      <c r="R292">
        <v>0.62937119415279896</v>
      </c>
      <c r="S292">
        <v>11.1028328380059</v>
      </c>
      <c r="T292">
        <v>85096.049533735801</v>
      </c>
      <c r="U292" s="1">
        <v>105.897811680291</v>
      </c>
      <c r="V292">
        <v>279065.18419440498</v>
      </c>
      <c r="W292" s="1">
        <v>0.80980255549976599</v>
      </c>
      <c r="X292">
        <v>6.3353148098927503E-2</v>
      </c>
      <c r="Y292">
        <v>0.12684429640130701</v>
      </c>
      <c r="Z292">
        <v>0.19019744450023399</v>
      </c>
      <c r="AA292">
        <v>279.06518419440499</v>
      </c>
      <c r="AB292">
        <v>6966.09076758833</v>
      </c>
      <c r="AC292" s="1">
        <v>624.96704646305398</v>
      </c>
      <c r="AD292">
        <v>218383.18703046499</v>
      </c>
      <c r="AE292" s="1" t="e">
        <v>#N/A</v>
      </c>
      <c r="AF292">
        <v>44106.237212325701</v>
      </c>
      <c r="AG292" s="1">
        <v>71934.682304015805</v>
      </c>
      <c r="AH292" s="1">
        <v>34.481578056350997</v>
      </c>
      <c r="AI292">
        <v>20.496169820846799</v>
      </c>
      <c r="AJ292">
        <v>22.045083979350899</v>
      </c>
      <c r="AK292">
        <v>1.66038523215203</v>
      </c>
      <c r="AL292">
        <v>1.0193169040668999</v>
      </c>
      <c r="AM292">
        <v>1.2881971399398799</v>
      </c>
      <c r="AN292">
        <v>1762.5889087828</v>
      </c>
      <c r="AO292" s="1">
        <v>1.1856342858153699</v>
      </c>
      <c r="AP292">
        <v>2078.6593819086602</v>
      </c>
      <c r="AQ292" s="1">
        <v>3356.2156265501199</v>
      </c>
      <c r="AR292" s="1">
        <v>8833.2461382970905</v>
      </c>
      <c r="AS292" s="1">
        <v>1148.2768057677599</v>
      </c>
      <c r="AT292">
        <v>590.21528549040295</v>
      </c>
      <c r="AU292">
        <v>16006.613238014001</v>
      </c>
      <c r="AV292" s="1">
        <v>8049.0080028304001</v>
      </c>
      <c r="AW292" s="1">
        <v>0.46112171642907601</v>
      </c>
      <c r="AX292">
        <v>7104.3329604786504</v>
      </c>
      <c r="AY292" s="1">
        <v>0.394445119132522</v>
      </c>
      <c r="AZ292">
        <v>1487.0658322316499</v>
      </c>
      <c r="BA292">
        <v>8.4038508792616706E-2</v>
      </c>
      <c r="BB292">
        <v>1058.96745930465</v>
      </c>
      <c r="BC292" s="1">
        <v>6.03946556436709E-2</v>
      </c>
      <c r="BD292">
        <v>17699.374254845399</v>
      </c>
      <c r="BE292" s="1">
        <v>0.53512963036849603</v>
      </c>
      <c r="BF292">
        <v>0.245116846561235</v>
      </c>
      <c r="BG292">
        <v>0.15122978442847301</v>
      </c>
      <c r="BH292">
        <v>4.52972662958155E-2</v>
      </c>
      <c r="BI292">
        <v>2.3226472345980399E-2</v>
      </c>
    </row>
    <row r="293" spans="1:61" x14ac:dyDescent="0.25">
      <c r="A293" t="s">
        <v>1444</v>
      </c>
      <c r="B293" t="s">
        <v>817</v>
      </c>
      <c r="C293">
        <v>91</v>
      </c>
      <c r="D293">
        <v>6.9613766811152704</v>
      </c>
      <c r="E293">
        <v>587.54108080000003</v>
      </c>
      <c r="F293" t="e">
        <v>#N/A</v>
      </c>
      <c r="G293">
        <v>3.79965390791095E-2</v>
      </c>
      <c r="H293" t="e">
        <v>#N/A</v>
      </c>
      <c r="I293">
        <v>4.23679437202047E-2</v>
      </c>
      <c r="J293">
        <v>0.92876877027795002</v>
      </c>
      <c r="K293">
        <v>2.65331890841164E-2</v>
      </c>
      <c r="L293">
        <v>0.49533106553322298</v>
      </c>
      <c r="M293" t="e">
        <v>#N/A</v>
      </c>
      <c r="N293">
        <v>0.14969532809713601</v>
      </c>
      <c r="O293">
        <v>61039.208809074502</v>
      </c>
      <c r="P293" s="1">
        <v>0.20284538956485501</v>
      </c>
      <c r="Q293">
        <v>0.18011131644303399</v>
      </c>
      <c r="R293">
        <v>0.617043293992112</v>
      </c>
      <c r="S293">
        <v>7.77492647338899</v>
      </c>
      <c r="T293">
        <v>83050.455595919702</v>
      </c>
      <c r="U293" s="1">
        <v>83.406436159087093</v>
      </c>
      <c r="V293">
        <v>297356.75122855202</v>
      </c>
      <c r="W293" s="1">
        <v>0.83055176404291398</v>
      </c>
      <c r="X293">
        <v>4.0201040876803602E-2</v>
      </c>
      <c r="Y293">
        <v>0.12924719508028301</v>
      </c>
      <c r="Z293">
        <v>0.169448235957086</v>
      </c>
      <c r="AA293">
        <v>297.35675122855201</v>
      </c>
      <c r="AB293">
        <v>7161.7988724644802</v>
      </c>
      <c r="AC293" s="1">
        <v>675.28876101696403</v>
      </c>
      <c r="AD293">
        <v>212014.04448020199</v>
      </c>
      <c r="AE293" s="1" t="e">
        <v>#N/A</v>
      </c>
      <c r="AF293">
        <v>44704.219521599502</v>
      </c>
      <c r="AG293" s="1">
        <v>73126.145475341298</v>
      </c>
      <c r="AH293" s="1">
        <v>34.835070958013503</v>
      </c>
      <c r="AI293">
        <v>20.454198290065801</v>
      </c>
      <c r="AJ293">
        <v>24.174856084196499</v>
      </c>
      <c r="AK293">
        <v>1.60000442589903</v>
      </c>
      <c r="AL293">
        <v>0.805558493040893</v>
      </c>
      <c r="AM293">
        <v>1.2803819380329899</v>
      </c>
      <c r="AN293">
        <v>2471.70436494864</v>
      </c>
      <c r="AO293">
        <v>1.40857539994597</v>
      </c>
      <c r="AP293">
        <v>2689.0162460619599</v>
      </c>
      <c r="AQ293" s="1">
        <v>3927.6670668847</v>
      </c>
      <c r="AR293" s="1">
        <v>9926.8379881769797</v>
      </c>
      <c r="AS293" s="1">
        <v>998.41201010365205</v>
      </c>
      <c r="AT293">
        <v>667.85002414762198</v>
      </c>
      <c r="AU293">
        <v>18209.783335374901</v>
      </c>
      <c r="AV293" s="1">
        <v>9496.4266978840296</v>
      </c>
      <c r="AW293" s="1">
        <v>0.47221925764929001</v>
      </c>
      <c r="AX293">
        <v>8056.6554130631403</v>
      </c>
      <c r="AY293" s="1">
        <v>0.38511854011132401</v>
      </c>
      <c r="AZ293">
        <v>1890.1348324805999</v>
      </c>
      <c r="BA293">
        <v>9.3195666379537301E-2</v>
      </c>
      <c r="BB293">
        <v>999.87828435515598</v>
      </c>
      <c r="BC293" s="1">
        <v>4.9466535866374103E-2</v>
      </c>
      <c r="BD293">
        <v>20443.095227782898</v>
      </c>
      <c r="BE293" s="1">
        <v>0.53429542472911895</v>
      </c>
      <c r="BF293">
        <v>0.22348095088639799</v>
      </c>
      <c r="BG293">
        <v>0.15884004510854899</v>
      </c>
      <c r="BH293">
        <v>4.3483479416522898E-2</v>
      </c>
      <c r="BI293">
        <v>3.9900099859410697E-2</v>
      </c>
    </row>
    <row r="294" spans="1:61" x14ac:dyDescent="0.25">
      <c r="A294" t="s">
        <v>1594</v>
      </c>
      <c r="B294" t="s">
        <v>970</v>
      </c>
      <c r="C294">
        <v>69.8</v>
      </c>
      <c r="D294">
        <v>13.236487160653301</v>
      </c>
      <c r="E294">
        <v>747.9022248</v>
      </c>
      <c r="F294" t="e">
        <v>#N/A</v>
      </c>
      <c r="G294">
        <v>4.1467612560822403E-2</v>
      </c>
      <c r="H294" t="e">
        <v>#N/A</v>
      </c>
      <c r="I294">
        <v>8.3742847877718199E-2</v>
      </c>
      <c r="J294">
        <v>0.83642303069555701</v>
      </c>
      <c r="K294">
        <v>5.69991484871019E-2</v>
      </c>
      <c r="L294">
        <v>0.77083407340552901</v>
      </c>
      <c r="M294">
        <v>5.3776838843362103E-2</v>
      </c>
      <c r="N294">
        <v>0.17989445335465101</v>
      </c>
      <c r="O294">
        <v>61897.601654310201</v>
      </c>
      <c r="P294" s="1">
        <v>0.19438467136047599</v>
      </c>
      <c r="Q294">
        <v>0.154356319044233</v>
      </c>
      <c r="R294">
        <v>0.65125900959529104</v>
      </c>
      <c r="S294">
        <v>9.2512245670438293</v>
      </c>
      <c r="T294">
        <v>83153.570770476304</v>
      </c>
      <c r="U294" s="1">
        <v>100.062330708419</v>
      </c>
      <c r="V294">
        <v>249952.018861811</v>
      </c>
      <c r="W294" s="1">
        <v>0.71482979880505804</v>
      </c>
      <c r="X294">
        <v>0.13848478857469099</v>
      </c>
      <c r="Y294">
        <v>0.146685412620251</v>
      </c>
      <c r="Z294">
        <v>0.28517020119494202</v>
      </c>
      <c r="AA294">
        <v>249.95201886181101</v>
      </c>
      <c r="AB294">
        <v>7639.22470150138</v>
      </c>
      <c r="AC294" s="1">
        <v>542.33664114111605</v>
      </c>
      <c r="AD294">
        <v>177957.45200456999</v>
      </c>
      <c r="AE294" s="1" t="e">
        <v>#N/A</v>
      </c>
      <c r="AF294">
        <v>39141.064505940303</v>
      </c>
      <c r="AG294" s="1">
        <v>60088.938413708602</v>
      </c>
      <c r="AH294" s="1">
        <v>37.107941206600998</v>
      </c>
      <c r="AI294">
        <v>21.401395983351001</v>
      </c>
      <c r="AJ294">
        <v>26.285283692381501</v>
      </c>
      <c r="AK294">
        <v>1.5181193298911799</v>
      </c>
      <c r="AL294">
        <v>1.0655005069804599</v>
      </c>
      <c r="AM294">
        <v>1.34241502429962</v>
      </c>
      <c r="AN294">
        <v>1148.8424221892999</v>
      </c>
      <c r="AO294" s="1">
        <v>1.2411898907530301</v>
      </c>
      <c r="AP294">
        <v>2461.8534768931499</v>
      </c>
      <c r="AQ294" s="1">
        <v>3746.79945329666</v>
      </c>
      <c r="AR294" s="1">
        <v>10002.4334878807</v>
      </c>
      <c r="AS294" s="1">
        <v>1067.1577447351899</v>
      </c>
      <c r="AT294">
        <v>524.83473706067196</v>
      </c>
      <c r="AU294">
        <v>17803.078899866399</v>
      </c>
      <c r="AV294" s="1">
        <v>10254.6680678548</v>
      </c>
      <c r="AW294" s="1">
        <v>0.52175415770468203</v>
      </c>
      <c r="AX294">
        <v>6405.6565344283999</v>
      </c>
      <c r="AY294" s="1">
        <v>0.318868695993553</v>
      </c>
      <c r="AZ294">
        <v>1513.4913090530199</v>
      </c>
      <c r="BA294">
        <v>7.2634500202808497E-2</v>
      </c>
      <c r="BB294">
        <v>1729.08695767209</v>
      </c>
      <c r="BC294" s="1">
        <v>8.6742646085545494E-2</v>
      </c>
      <c r="BD294">
        <v>19902.9028690083</v>
      </c>
      <c r="BE294" s="1">
        <v>0.522746241180435</v>
      </c>
      <c r="BF294">
        <v>0.238639105224522</v>
      </c>
      <c r="BG294">
        <v>0.16325985326324299</v>
      </c>
      <c r="BH294">
        <v>4.32977538160014E-2</v>
      </c>
      <c r="BI294">
        <v>3.2057046515798403E-2</v>
      </c>
    </row>
    <row r="295" spans="1:61" x14ac:dyDescent="0.25">
      <c r="A295" t="s">
        <v>1765</v>
      </c>
      <c r="B295" t="s">
        <v>1153</v>
      </c>
      <c r="C295">
        <v>128.85</v>
      </c>
      <c r="D295">
        <v>6.8517014393702498</v>
      </c>
      <c r="E295">
        <v>814.12216584999999</v>
      </c>
      <c r="F295">
        <v>1.3601702601406701E-2</v>
      </c>
      <c r="G295">
        <v>1.1262018438559099E-2</v>
      </c>
      <c r="H295" t="e">
        <v>#N/A</v>
      </c>
      <c r="I295">
        <v>1.98238949895366E-2</v>
      </c>
      <c r="J295">
        <v>0.95526715695055198</v>
      </c>
      <c r="K295">
        <v>2.3235651663045701E-2</v>
      </c>
      <c r="L295">
        <v>0.585393092047372</v>
      </c>
      <c r="M295" t="e">
        <v>#N/A</v>
      </c>
      <c r="N295">
        <v>0.15350093356629399</v>
      </c>
      <c r="O295">
        <v>61880.214116603602</v>
      </c>
      <c r="P295" s="1">
        <v>0.19455149501693</v>
      </c>
      <c r="Q295">
        <v>0.16057608706162699</v>
      </c>
      <c r="R295">
        <v>0.64487241792144301</v>
      </c>
      <c r="S295">
        <v>9.1464865127716894</v>
      </c>
      <c r="T295">
        <v>86065.480700177097</v>
      </c>
      <c r="U295" s="1">
        <v>105.333219549503</v>
      </c>
      <c r="V295">
        <v>328724.98099911498</v>
      </c>
      <c r="W295" s="1">
        <v>0.720813319928999</v>
      </c>
      <c r="X295">
        <v>7.3968947192610005E-2</v>
      </c>
      <c r="Y295">
        <v>0.20521773287839101</v>
      </c>
      <c r="Z295">
        <v>0.279186680071001</v>
      </c>
      <c r="AA295">
        <v>328.72498099911502</v>
      </c>
      <c r="AB295">
        <v>8661.2586486180808</v>
      </c>
      <c r="AC295" s="1">
        <v>606.72217600694603</v>
      </c>
      <c r="AD295" s="1">
        <v>253927.92312719501</v>
      </c>
      <c r="AE295" s="1" t="e">
        <v>#N/A</v>
      </c>
      <c r="AF295">
        <v>41650.0508782303</v>
      </c>
      <c r="AG295" s="1">
        <v>70249.319998270497</v>
      </c>
      <c r="AH295" s="1">
        <v>30.519872382827199</v>
      </c>
      <c r="AI295">
        <v>20.739139991624299</v>
      </c>
      <c r="AJ295">
        <v>22.119252638010501</v>
      </c>
      <c r="AK295">
        <v>1.2586587873763899</v>
      </c>
      <c r="AL295">
        <v>0.647637025473071</v>
      </c>
      <c r="AM295">
        <v>0.80399060979770998</v>
      </c>
      <c r="AN295">
        <v>1171.99175384668</v>
      </c>
      <c r="AO295">
        <v>1.20391593671976</v>
      </c>
      <c r="AP295">
        <v>2444.56519731547</v>
      </c>
      <c r="AQ295" s="1">
        <v>3724.3896833766598</v>
      </c>
      <c r="AR295" s="1">
        <v>10287.9430076139</v>
      </c>
      <c r="AS295" s="1">
        <v>939.46473954735598</v>
      </c>
      <c r="AT295">
        <v>539.76122003901298</v>
      </c>
      <c r="AU295">
        <v>17936.123847892399</v>
      </c>
      <c r="AV295" s="1">
        <v>9230.7295057821902</v>
      </c>
      <c r="AW295" s="1">
        <v>0.47493069803990901</v>
      </c>
      <c r="AX295">
        <v>8061.5790833171404</v>
      </c>
      <c r="AY295" s="1">
        <v>0.37905214803314702</v>
      </c>
      <c r="AZ295">
        <v>1690.30261034253</v>
      </c>
      <c r="BA295">
        <v>8.1640650076396495E-2</v>
      </c>
      <c r="BB295">
        <v>1273.3747272338601</v>
      </c>
      <c r="BC295" s="1">
        <v>6.4376503872035404E-2</v>
      </c>
      <c r="BD295">
        <v>20255.985926675701</v>
      </c>
      <c r="BE295" s="1">
        <v>0.52271294803925406</v>
      </c>
      <c r="BF295">
        <v>0.244800095588001</v>
      </c>
      <c r="BG295">
        <v>0.15297820430067099</v>
      </c>
      <c r="BH295">
        <v>4.4630341455693702E-2</v>
      </c>
      <c r="BI295">
        <v>3.4878410616379599E-2</v>
      </c>
    </row>
    <row r="296" spans="1:61" x14ac:dyDescent="0.25">
      <c r="A296" t="s">
        <v>1916</v>
      </c>
      <c r="B296" t="s">
        <v>650</v>
      </c>
      <c r="C296">
        <v>68.599999999999994</v>
      </c>
      <c r="D296">
        <v>14.101940256382401</v>
      </c>
      <c r="E296">
        <v>881.24008930000002</v>
      </c>
      <c r="F296">
        <v>2.1613907073895499E-2</v>
      </c>
      <c r="G296">
        <v>1.33161590341114E-2</v>
      </c>
      <c r="H296" t="e">
        <v>#N/A</v>
      </c>
      <c r="I296">
        <v>7.5956619039009493E-2</v>
      </c>
      <c r="J296">
        <v>0.88118188684244403</v>
      </c>
      <c r="K296">
        <v>2.9441632317679899E-2</v>
      </c>
      <c r="L296">
        <v>0.35233160525131402</v>
      </c>
      <c r="M296">
        <v>2.2780707847561501E-2</v>
      </c>
      <c r="N296">
        <v>0.12946333467666199</v>
      </c>
      <c r="O296">
        <v>65760.999487120396</v>
      </c>
      <c r="P296" s="1">
        <v>0.174032136694554</v>
      </c>
      <c r="Q296">
        <v>0.15073259580776999</v>
      </c>
      <c r="R296">
        <v>0.67523526749767604</v>
      </c>
      <c r="S296">
        <v>9.4081578930943905</v>
      </c>
      <c r="T296">
        <v>85669.668189664895</v>
      </c>
      <c r="U296" s="1">
        <v>119.479276190519</v>
      </c>
      <c r="V296">
        <v>300522.34426870599</v>
      </c>
      <c r="W296" s="1">
        <v>0.73179493804981699</v>
      </c>
      <c r="X296">
        <v>0.10114195817961701</v>
      </c>
      <c r="Y296">
        <v>0.16706310377056599</v>
      </c>
      <c r="Z296">
        <v>0.26820506195018301</v>
      </c>
      <c r="AA296">
        <v>300.52234426870598</v>
      </c>
      <c r="AB296">
        <v>7917.7410727449096</v>
      </c>
      <c r="AC296" s="1">
        <v>661.34801749991198</v>
      </c>
      <c r="AD296">
        <v>243575.46954007799</v>
      </c>
      <c r="AE296" s="1" t="e">
        <v>#N/A</v>
      </c>
      <c r="AF296">
        <v>46843.1888602244</v>
      </c>
      <c r="AG296" s="1">
        <v>83208.443982393495</v>
      </c>
      <c r="AH296" s="1">
        <v>37.945938670028703</v>
      </c>
      <c r="AI296">
        <v>22.723833553791099</v>
      </c>
      <c r="AJ296">
        <v>25.449697809754898</v>
      </c>
      <c r="AK296">
        <v>1.9558437780770901</v>
      </c>
      <c r="AL296">
        <v>1.14489805486087</v>
      </c>
      <c r="AM296">
        <v>1.59456605349494</v>
      </c>
      <c r="AN296">
        <v>1957.61350163986</v>
      </c>
      <c r="AO296" s="1">
        <v>1.2020660267293899</v>
      </c>
      <c r="AP296">
        <v>2020.8865967668601</v>
      </c>
      <c r="AQ296" s="1">
        <v>2947.3104906781</v>
      </c>
      <c r="AR296" s="1">
        <v>9063.2004631612308</v>
      </c>
      <c r="AS296" s="1">
        <v>822.84102800632797</v>
      </c>
      <c r="AT296">
        <v>477.47001879389001</v>
      </c>
      <c r="AU296">
        <v>15331.708597406399</v>
      </c>
      <c r="AV296" s="1">
        <v>6661.9874296320904</v>
      </c>
      <c r="AW296" s="1">
        <v>0.36989597091186599</v>
      </c>
      <c r="AX296">
        <v>8882.1814795861392</v>
      </c>
      <c r="AY296" s="1">
        <v>0.48671982339655001</v>
      </c>
      <c r="AZ296">
        <v>1689.57020471803</v>
      </c>
      <c r="BA296">
        <v>9.2491010909404495E-2</v>
      </c>
      <c r="BB296">
        <v>942.45657400473499</v>
      </c>
      <c r="BC296" s="1">
        <v>5.0893194777501503E-2</v>
      </c>
      <c r="BD296">
        <v>18176.195687940999</v>
      </c>
      <c r="BE296" s="1">
        <v>0.54996004893956396</v>
      </c>
      <c r="BF296">
        <v>0.23495515383301899</v>
      </c>
      <c r="BG296">
        <v>0.15181261931222301</v>
      </c>
      <c r="BH296">
        <v>4.0344533195641498E-2</v>
      </c>
      <c r="BI296">
        <v>2.2927644719551998E-2</v>
      </c>
    </row>
    <row r="297" spans="1:61" x14ac:dyDescent="0.25">
      <c r="A297" t="s">
        <v>1917</v>
      </c>
      <c r="B297" t="s">
        <v>715</v>
      </c>
      <c r="C297">
        <v>123.55</v>
      </c>
      <c r="D297">
        <v>7.4104217167854296</v>
      </c>
      <c r="E297">
        <v>815.55485480000004</v>
      </c>
      <c r="F297">
        <v>1.7999608499717001E-2</v>
      </c>
      <c r="G297">
        <v>1.86045861717502E-2</v>
      </c>
      <c r="H297" t="e">
        <v>#N/A</v>
      </c>
      <c r="I297">
        <v>5.85804588345488E-2</v>
      </c>
      <c r="J297">
        <v>0.90258236287684401</v>
      </c>
      <c r="K297">
        <v>3.12150046685735E-2</v>
      </c>
      <c r="L297">
        <v>0.44394392166084901</v>
      </c>
      <c r="M297">
        <v>2.3757255836818598E-2</v>
      </c>
      <c r="N297">
        <v>0.15418158892146699</v>
      </c>
      <c r="O297">
        <v>63256.693688866297</v>
      </c>
      <c r="P297" s="1">
        <v>0.20221590596193301</v>
      </c>
      <c r="Q297">
        <v>0.16435371338263299</v>
      </c>
      <c r="R297">
        <v>0.633430380655435</v>
      </c>
      <c r="S297">
        <v>10.544392111658</v>
      </c>
      <c r="T297">
        <v>76974.972700789003</v>
      </c>
      <c r="U297" s="1">
        <v>83.487713294360205</v>
      </c>
      <c r="V297">
        <v>316558.94631797902</v>
      </c>
      <c r="W297" s="1">
        <v>0.78242794911324398</v>
      </c>
      <c r="X297">
        <v>4.6023099398352203E-2</v>
      </c>
      <c r="Y297">
        <v>0.17154895148840399</v>
      </c>
      <c r="Z297">
        <v>0.21757205088675599</v>
      </c>
      <c r="AA297">
        <v>316.55894631797901</v>
      </c>
      <c r="AB297">
        <v>7637.2154041403401</v>
      </c>
      <c r="AC297" s="1">
        <v>696.06095673259404</v>
      </c>
      <c r="AD297">
        <v>236948.40427797701</v>
      </c>
      <c r="AE297" s="1" t="e">
        <v>#N/A</v>
      </c>
      <c r="AF297">
        <v>44065.769695657204</v>
      </c>
      <c r="AG297" s="1">
        <v>71357.365475117302</v>
      </c>
      <c r="AH297" s="1">
        <v>36.891136503480901</v>
      </c>
      <c r="AI297">
        <v>20.6891340541567</v>
      </c>
      <c r="AJ297">
        <v>25.887335659143201</v>
      </c>
      <c r="AK297">
        <v>1.83320609957578</v>
      </c>
      <c r="AL297">
        <v>1.0080065279764701</v>
      </c>
      <c r="AM297">
        <v>1.56212378040267</v>
      </c>
      <c r="AN297">
        <v>2228.2190018299202</v>
      </c>
      <c r="AO297" s="1">
        <v>1.4388933190737401</v>
      </c>
      <c r="AP297">
        <v>2492.17792284301</v>
      </c>
      <c r="AQ297" s="1">
        <v>3636.5790780894999</v>
      </c>
      <c r="AR297" s="1">
        <v>10073.917251114601</v>
      </c>
      <c r="AS297" s="1">
        <v>912.271266146107</v>
      </c>
      <c r="AT297">
        <v>450.52729848577201</v>
      </c>
      <c r="AU297">
        <v>17565.472816679001</v>
      </c>
      <c r="AV297" s="1">
        <v>8048.88033736133</v>
      </c>
      <c r="AW297" s="1">
        <v>0.41111285807522302</v>
      </c>
      <c r="AX297">
        <v>8794.6374296221602</v>
      </c>
      <c r="AY297" s="1">
        <v>0.43827887523755998</v>
      </c>
      <c r="AZ297">
        <v>1932.6859918082901</v>
      </c>
      <c r="BA297">
        <v>9.6526867594451699E-2</v>
      </c>
      <c r="BB297">
        <v>1084.17544414341</v>
      </c>
      <c r="BC297" s="1">
        <v>5.40813990992196E-2</v>
      </c>
      <c r="BD297">
        <v>19860.379202935201</v>
      </c>
      <c r="BE297" s="1">
        <v>0.54487243548508002</v>
      </c>
      <c r="BF297">
        <v>0.23499310317125599</v>
      </c>
      <c r="BG297">
        <v>0.14655735907332099</v>
      </c>
      <c r="BH297">
        <v>4.1570926353755602E-2</v>
      </c>
      <c r="BI297">
        <v>3.2006175916586797E-2</v>
      </c>
    </row>
    <row r="298" spans="1:61" x14ac:dyDescent="0.25">
      <c r="A298" t="s">
        <v>1635</v>
      </c>
      <c r="B298" t="s">
        <v>1011</v>
      </c>
      <c r="C298">
        <v>92.8</v>
      </c>
      <c r="D298">
        <v>10.426453653801101</v>
      </c>
      <c r="E298">
        <v>868.93288874999996</v>
      </c>
      <c r="F298">
        <v>2.2348078369749599E-2</v>
      </c>
      <c r="G298">
        <v>1.43554190458533E-2</v>
      </c>
      <c r="H298" t="e">
        <v>#N/A</v>
      </c>
      <c r="I298">
        <v>6.0803371331055199E-2</v>
      </c>
      <c r="J298">
        <v>0.89861427436415098</v>
      </c>
      <c r="K298">
        <v>3.11588356086176E-2</v>
      </c>
      <c r="L298">
        <v>0.39362659651653598</v>
      </c>
      <c r="M298">
        <v>1.9944872763827701E-2</v>
      </c>
      <c r="N298">
        <v>0.14889923190777901</v>
      </c>
      <c r="O298">
        <v>66294.704669515006</v>
      </c>
      <c r="P298" s="1">
        <v>0.18677510608595099</v>
      </c>
      <c r="Q298">
        <v>0.16748946894576699</v>
      </c>
      <c r="R298">
        <v>0.64573542496828196</v>
      </c>
      <c r="S298">
        <v>10.452557289146601</v>
      </c>
      <c r="T298">
        <v>80415.579849466099</v>
      </c>
      <c r="U298" s="1">
        <v>90.109271160701098</v>
      </c>
      <c r="V298">
        <v>302365.78152537998</v>
      </c>
      <c r="W298" s="1">
        <v>0.75396412105189503</v>
      </c>
      <c r="X298">
        <v>6.03116650714128E-2</v>
      </c>
      <c r="Y298">
        <v>0.185724213876692</v>
      </c>
      <c r="Z298">
        <v>0.246035878948105</v>
      </c>
      <c r="AA298">
        <v>302.36578152537999</v>
      </c>
      <c r="AB298">
        <v>7725.0686294730303</v>
      </c>
      <c r="AC298" s="1">
        <v>638.20988672412</v>
      </c>
      <c r="AD298">
        <v>242348.39396019501</v>
      </c>
      <c r="AE298" s="1" t="e">
        <v>#N/A</v>
      </c>
      <c r="AF298">
        <v>44961.519342949199</v>
      </c>
      <c r="AG298" s="1">
        <v>71972.280160540206</v>
      </c>
      <c r="AH298" s="1">
        <v>37.689474202143799</v>
      </c>
      <c r="AI298">
        <v>21.361181695375802</v>
      </c>
      <c r="AJ298">
        <v>25.4433840471252</v>
      </c>
      <c r="AK298">
        <v>1.6617842132632701</v>
      </c>
      <c r="AL298">
        <v>0.93763750917094901</v>
      </c>
      <c r="AM298">
        <v>1.3282030468875401</v>
      </c>
      <c r="AN298">
        <v>2443.2471454200099</v>
      </c>
      <c r="AO298" s="1">
        <v>1.4071857503371299</v>
      </c>
      <c r="AP298">
        <v>2433.24900101498</v>
      </c>
      <c r="AQ298" s="1">
        <v>3424.6659460442702</v>
      </c>
      <c r="AR298" s="1">
        <v>9430.2166313301495</v>
      </c>
      <c r="AS298" s="1">
        <v>1085.9805471944701</v>
      </c>
      <c r="AT298">
        <v>461.75507647914401</v>
      </c>
      <c r="AU298">
        <v>16835.867202063</v>
      </c>
      <c r="AV298" s="1">
        <v>8013.1085304022399</v>
      </c>
      <c r="AW298" s="1">
        <v>0.41395300032668703</v>
      </c>
      <c r="AX298">
        <v>9019.3313695752204</v>
      </c>
      <c r="AY298" s="1">
        <v>0.453101295744955</v>
      </c>
      <c r="AZ298">
        <v>1715.75533624333</v>
      </c>
      <c r="BA298">
        <v>8.8368728438112706E-2</v>
      </c>
      <c r="BB298">
        <v>877.09091460832099</v>
      </c>
      <c r="BC298" s="1">
        <v>4.45769754918134E-2</v>
      </c>
      <c r="BD298">
        <v>19625.286150829099</v>
      </c>
      <c r="BE298" s="1">
        <v>0.55230414805194505</v>
      </c>
      <c r="BF298">
        <v>0.22929848368724501</v>
      </c>
      <c r="BG298">
        <v>0.15811125999122899</v>
      </c>
      <c r="BH298">
        <v>4.2728427962097797E-2</v>
      </c>
      <c r="BI298">
        <v>1.7557680307483298E-2</v>
      </c>
    </row>
    <row r="299" spans="1:61" x14ac:dyDescent="0.25">
      <c r="A299" t="s">
        <v>1309</v>
      </c>
      <c r="B299" t="s">
        <v>672</v>
      </c>
      <c r="C299">
        <v>68.95</v>
      </c>
      <c r="D299">
        <v>55.707999733795504</v>
      </c>
      <c r="E299">
        <v>2900.7848852000002</v>
      </c>
      <c r="F299">
        <v>3.6922183080736602E-2</v>
      </c>
      <c r="G299">
        <v>2.3905125595159199E-2</v>
      </c>
      <c r="H299" t="e">
        <v>#N/A</v>
      </c>
      <c r="I299">
        <v>4.7637614035874798E-2</v>
      </c>
      <c r="J299">
        <v>0.85379936813095303</v>
      </c>
      <c r="K299">
        <v>3.99233877070767E-2</v>
      </c>
      <c r="L299">
        <v>0.18682923547233499</v>
      </c>
      <c r="M299">
        <v>2.4183221059140201E-2</v>
      </c>
      <c r="N299">
        <v>0.122768834088225</v>
      </c>
      <c r="O299">
        <v>73167.466161113203</v>
      </c>
      <c r="P299" s="1">
        <v>0.171974548550898</v>
      </c>
      <c r="Q299">
        <v>0.154851756029669</v>
      </c>
      <c r="R299">
        <v>0.67317369541943395</v>
      </c>
      <c r="S299">
        <v>21.698081930858599</v>
      </c>
      <c r="T299">
        <v>107096.599703245</v>
      </c>
      <c r="U299" s="1">
        <v>157.700866917436</v>
      </c>
      <c r="V299">
        <v>396911.872429526</v>
      </c>
      <c r="W299" s="1">
        <v>0.85303369051495903</v>
      </c>
      <c r="X299">
        <v>9.9574999745855694E-2</v>
      </c>
      <c r="Y299">
        <v>4.7391309739185199E-2</v>
      </c>
      <c r="Z299">
        <v>0.146966309485041</v>
      </c>
      <c r="AA299">
        <v>396.911872429526</v>
      </c>
      <c r="AB299">
        <v>10734.3518848531</v>
      </c>
      <c r="AC299" s="1">
        <v>1124.07472995888</v>
      </c>
      <c r="AD299">
        <v>299284.68519501103</v>
      </c>
      <c r="AE299" s="1" t="e">
        <v>#N/A</v>
      </c>
      <c r="AF299">
        <v>63793.801944029401</v>
      </c>
      <c r="AG299" s="1">
        <v>128978.284395537</v>
      </c>
      <c r="AH299" s="1">
        <v>56.719684158927798</v>
      </c>
      <c r="AI299">
        <v>24.8379849287745</v>
      </c>
      <c r="AJ299">
        <v>31.1802925836048</v>
      </c>
      <c r="AK299">
        <v>2.1797340537151002</v>
      </c>
      <c r="AL299">
        <v>1.4844062870446499</v>
      </c>
      <c r="AM299">
        <v>1.8899594406889</v>
      </c>
      <c r="AN299">
        <v>698.90692389629498</v>
      </c>
      <c r="AO299" s="1">
        <v>0.705154907449699</v>
      </c>
      <c r="AP299">
        <v>1826.09413060106</v>
      </c>
      <c r="AQ299" s="1">
        <v>2881.54856351015</v>
      </c>
      <c r="AR299" s="1">
        <v>8727.5164618952804</v>
      </c>
      <c r="AS299" s="1">
        <v>975.34067639246302</v>
      </c>
      <c r="AT299">
        <v>555.83606879171703</v>
      </c>
      <c r="AU299">
        <v>14966.3359011907</v>
      </c>
      <c r="AV299" s="1">
        <v>3829.7126054601799</v>
      </c>
      <c r="AW299" s="1">
        <v>0.251719239956397</v>
      </c>
      <c r="AX299">
        <v>9974.5851704731303</v>
      </c>
      <c r="AY299" s="1">
        <v>0.62547305514112395</v>
      </c>
      <c r="AZ299">
        <v>1388.9125118654999</v>
      </c>
      <c r="BA299" s="1">
        <v>8.7820037915749299E-2</v>
      </c>
      <c r="BB299">
        <v>533.08190447904099</v>
      </c>
      <c r="BC299" s="1">
        <v>3.4987666981355997E-2</v>
      </c>
      <c r="BD299">
        <v>15726.292192277901</v>
      </c>
      <c r="BE299" s="1">
        <v>0.58358846756189497</v>
      </c>
      <c r="BF299">
        <v>0.23044015054650899</v>
      </c>
      <c r="BG299">
        <v>0.13509462201075401</v>
      </c>
      <c r="BH299">
        <v>3.5316489540107202E-2</v>
      </c>
      <c r="BI299">
        <v>1.55602703407355E-2</v>
      </c>
    </row>
    <row r="300" spans="1:61" x14ac:dyDescent="0.25">
      <c r="A300" t="s">
        <v>1331</v>
      </c>
      <c r="B300" t="s">
        <v>697</v>
      </c>
      <c r="C300">
        <v>76.05</v>
      </c>
      <c r="D300">
        <v>25.490203364387199</v>
      </c>
      <c r="E300">
        <v>1756.8138994999999</v>
      </c>
      <c r="F300">
        <v>1.9507437114892699E-2</v>
      </c>
      <c r="G300">
        <v>1.7343980637533899E-2</v>
      </c>
      <c r="H300" t="e">
        <v>#N/A</v>
      </c>
      <c r="I300">
        <v>5.01535062895168E-2</v>
      </c>
      <c r="J300">
        <v>0.88804365365335802</v>
      </c>
      <c r="K300">
        <v>3.32403582704308E-2</v>
      </c>
      <c r="L300">
        <v>0.234256096970586</v>
      </c>
      <c r="M300">
        <v>2.2618069886999902E-2</v>
      </c>
      <c r="N300">
        <v>0.123232017387579</v>
      </c>
      <c r="O300">
        <v>69611.406824907303</v>
      </c>
      <c r="P300" s="1">
        <v>0.186813811908808</v>
      </c>
      <c r="Q300">
        <v>0.16537097851590499</v>
      </c>
      <c r="R300">
        <v>0.64781520957528704</v>
      </c>
      <c r="S300">
        <v>14.442746713331401</v>
      </c>
      <c r="T300">
        <v>101191.076029591</v>
      </c>
      <c r="U300" s="1">
        <v>146.70750968565301</v>
      </c>
      <c r="V300">
        <v>374082.86525797698</v>
      </c>
      <c r="W300" s="1">
        <v>0.83744863355450305</v>
      </c>
      <c r="X300">
        <v>9.0684742697508702E-2</v>
      </c>
      <c r="Y300">
        <v>7.1866623747988495E-2</v>
      </c>
      <c r="Z300">
        <v>0.162551366445497</v>
      </c>
      <c r="AA300">
        <v>374.08286525797701</v>
      </c>
      <c r="AB300">
        <v>9226.2685903231595</v>
      </c>
      <c r="AC300" s="1">
        <v>991.50482785669703</v>
      </c>
      <c r="AD300">
        <v>271678.77056189202</v>
      </c>
      <c r="AE300" s="1" t="e">
        <v>#N/A</v>
      </c>
      <c r="AF300">
        <v>57154.862508979102</v>
      </c>
      <c r="AG300" s="1">
        <v>109914.857371962</v>
      </c>
      <c r="AH300" s="1">
        <v>43.474717345990697</v>
      </c>
      <c r="AI300">
        <v>22.989546244340801</v>
      </c>
      <c r="AJ300">
        <v>24.289456312804301</v>
      </c>
      <c r="AK300">
        <v>1.30653831557103</v>
      </c>
      <c r="AL300">
        <v>0.906588020864036</v>
      </c>
      <c r="AM300">
        <v>1.0292875338822201</v>
      </c>
      <c r="AN300">
        <v>1910.65057628206</v>
      </c>
      <c r="AO300" s="1">
        <v>0.95008506125347103</v>
      </c>
      <c r="AP300">
        <v>2030.53731275422</v>
      </c>
      <c r="AQ300" s="1">
        <v>3100.62671922753</v>
      </c>
      <c r="AR300" s="1">
        <v>8385.3528041260797</v>
      </c>
      <c r="AS300" s="1">
        <v>925.10900469455203</v>
      </c>
      <c r="AT300" s="1">
        <v>494.04860084897098</v>
      </c>
      <c r="AU300">
        <v>14935.674441651399</v>
      </c>
      <c r="AV300" s="1">
        <v>4476.4704131040298</v>
      </c>
      <c r="AW300" s="1">
        <v>0.27295502483099698</v>
      </c>
      <c r="AX300">
        <v>10071.2034823105</v>
      </c>
      <c r="AY300" s="1">
        <v>0.59774068669706204</v>
      </c>
      <c r="AZ300">
        <v>1567.2560043137</v>
      </c>
      <c r="BA300">
        <v>9.2844548783580103E-2</v>
      </c>
      <c r="BB300">
        <v>607.01501326867503</v>
      </c>
      <c r="BC300" s="1">
        <v>3.64597396911331E-2</v>
      </c>
      <c r="BD300">
        <v>16721.9449129969</v>
      </c>
      <c r="BE300" s="1">
        <v>0.55761420484465696</v>
      </c>
      <c r="BF300">
        <v>0.22496529037823201</v>
      </c>
      <c r="BG300">
        <v>0.15609731258218801</v>
      </c>
      <c r="BH300">
        <v>4.1797007762711703E-2</v>
      </c>
      <c r="BI300">
        <v>1.9526184432211699E-2</v>
      </c>
    </row>
    <row r="301" spans="1:61" x14ac:dyDescent="0.25">
      <c r="A301" t="s">
        <v>1653</v>
      </c>
      <c r="B301" t="s">
        <v>1033</v>
      </c>
      <c r="C301">
        <v>26.428571428571399</v>
      </c>
      <c r="D301">
        <v>319.02408664030497</v>
      </c>
      <c r="E301">
        <v>7461.5923847142903</v>
      </c>
      <c r="F301">
        <v>0.179297687953687</v>
      </c>
      <c r="G301">
        <v>5.1995639009059999E-2</v>
      </c>
      <c r="H301">
        <v>2.19774260109161E-3</v>
      </c>
      <c r="I301">
        <v>6.3994309096589097E-2</v>
      </c>
      <c r="J301">
        <v>0.64247338438087398</v>
      </c>
      <c r="K301">
        <v>6.0705424527580903E-2</v>
      </c>
      <c r="L301">
        <v>0.16746464888443999</v>
      </c>
      <c r="M301">
        <v>8.0852289878937403E-2</v>
      </c>
      <c r="N301">
        <v>0.135649847651693</v>
      </c>
      <c r="O301">
        <v>81501.563413470401</v>
      </c>
      <c r="P301" s="1">
        <v>0.20109192474436699</v>
      </c>
      <c r="Q301">
        <v>0.13614529851452101</v>
      </c>
      <c r="R301">
        <v>0.66276277674111195</v>
      </c>
      <c r="S301">
        <v>63.534001331478898</v>
      </c>
      <c r="T301">
        <v>114046.78457735</v>
      </c>
      <c r="U301" s="1">
        <v>149.83286970004099</v>
      </c>
      <c r="V301">
        <v>379662.24246533</v>
      </c>
      <c r="W301" s="1">
        <v>0.80739127963093604</v>
      </c>
      <c r="X301">
        <v>0.16271836186383301</v>
      </c>
      <c r="Y301">
        <v>2.9890358505231501E-2</v>
      </c>
      <c r="Z301">
        <v>0.19260872036906401</v>
      </c>
      <c r="AA301">
        <v>379.66224246533</v>
      </c>
      <c r="AB301">
        <v>14047.8896301608</v>
      </c>
      <c r="AC301" s="1">
        <v>1159.1282553272699</v>
      </c>
      <c r="AD301" s="1">
        <v>312900.13068213803</v>
      </c>
      <c r="AE301" s="1" t="e">
        <v>#N/A</v>
      </c>
      <c r="AF301">
        <v>74562.434190712695</v>
      </c>
      <c r="AG301" s="1">
        <v>175785.42589390199</v>
      </c>
      <c r="AH301" s="1">
        <v>83.904678403464899</v>
      </c>
      <c r="AI301">
        <v>33.767196128155099</v>
      </c>
      <c r="AJ301">
        <v>45.6936916606384</v>
      </c>
      <c r="AK301">
        <v>1.4314314735025699</v>
      </c>
      <c r="AL301">
        <v>0.956637284644</v>
      </c>
      <c r="AM301">
        <v>1.1416989655229599</v>
      </c>
      <c r="AN301">
        <v>0</v>
      </c>
      <c r="AO301" s="1">
        <v>0.51939290737364896</v>
      </c>
      <c r="AP301">
        <v>1928.7708966477901</v>
      </c>
      <c r="AQ301" s="1">
        <v>2724.9428429468999</v>
      </c>
      <c r="AR301" s="1">
        <v>10859.2405266112</v>
      </c>
      <c r="AS301" s="1">
        <v>1412.1153344290799</v>
      </c>
      <c r="AT301">
        <v>740.96487728818704</v>
      </c>
      <c r="AU301">
        <v>17666.0344779232</v>
      </c>
      <c r="AV301" s="1">
        <v>3194.2538038848202</v>
      </c>
      <c r="AW301" s="1">
        <v>0.182995584574354</v>
      </c>
      <c r="AX301">
        <v>12720.5403856506</v>
      </c>
      <c r="AY301" s="1">
        <v>0.69801970371734001</v>
      </c>
      <c r="AZ301">
        <v>1554.9081148595601</v>
      </c>
      <c r="BA301">
        <v>8.6045169516807699E-2</v>
      </c>
      <c r="BB301">
        <v>590.06809303233501</v>
      </c>
      <c r="BC301" s="1">
        <v>3.29395422103149E-2</v>
      </c>
      <c r="BD301">
        <v>18059.770397427299</v>
      </c>
      <c r="BE301" s="1">
        <v>0.61457848142245097</v>
      </c>
      <c r="BF301">
        <v>0.224147829958908</v>
      </c>
      <c r="BG301">
        <v>0.114809491135835</v>
      </c>
      <c r="BH301">
        <v>3.2488364195805502E-2</v>
      </c>
      <c r="BI301">
        <v>1.39758332870008E-2</v>
      </c>
    </row>
    <row r="302" spans="1:61" x14ac:dyDescent="0.25">
      <c r="A302" t="s">
        <v>1414</v>
      </c>
      <c r="B302" t="s">
        <v>783</v>
      </c>
      <c r="C302">
        <v>87.15</v>
      </c>
      <c r="D302">
        <v>20.0091391802539</v>
      </c>
      <c r="E302">
        <v>1494.7432643499999</v>
      </c>
      <c r="F302">
        <v>2.9353568486660798E-2</v>
      </c>
      <c r="G302">
        <v>1.61500693236954E-2</v>
      </c>
      <c r="H302" t="e">
        <v>#N/A</v>
      </c>
      <c r="I302">
        <v>5.45812327546649E-2</v>
      </c>
      <c r="J302">
        <v>0.87360583792123303</v>
      </c>
      <c r="K302">
        <v>4.6494385930171203E-2</v>
      </c>
      <c r="L302">
        <v>0.49193384609458601</v>
      </c>
      <c r="M302">
        <v>1.5706140611301801E-2</v>
      </c>
      <c r="N302">
        <v>0.159936246419766</v>
      </c>
      <c r="O302">
        <v>62032.737284295501</v>
      </c>
      <c r="P302" s="1">
        <v>0.20126444991938799</v>
      </c>
      <c r="Q302">
        <v>0.156013539138665</v>
      </c>
      <c r="R302">
        <v>0.64272201094194703</v>
      </c>
      <c r="S302">
        <v>13.230495277192199</v>
      </c>
      <c r="T302">
        <v>92397.125875145895</v>
      </c>
      <c r="U302" s="1">
        <v>128.888632448999</v>
      </c>
      <c r="V302">
        <v>308246.96022320603</v>
      </c>
      <c r="W302" s="1">
        <v>0.775796951590074</v>
      </c>
      <c r="X302">
        <v>0.14130100457427799</v>
      </c>
      <c r="Y302">
        <v>8.2902043835648698E-2</v>
      </c>
      <c r="Z302">
        <v>0.224203048409926</v>
      </c>
      <c r="AA302">
        <v>308.24696022320597</v>
      </c>
      <c r="AB302">
        <v>7930.4909964955204</v>
      </c>
      <c r="AC302" s="1">
        <v>777.81861757081197</v>
      </c>
      <c r="AD302" s="1">
        <v>230255.81575549301</v>
      </c>
      <c r="AE302" s="1" t="e">
        <v>#N/A</v>
      </c>
      <c r="AF302">
        <v>44204.615548153699</v>
      </c>
      <c r="AG302" s="1">
        <v>73657.294800187505</v>
      </c>
      <c r="AH302" s="1">
        <v>41.625483099993602</v>
      </c>
      <c r="AI302">
        <v>23.670915800740101</v>
      </c>
      <c r="AJ302">
        <v>26.721511000938399</v>
      </c>
      <c r="AK302">
        <v>1.5873896714040701</v>
      </c>
      <c r="AL302">
        <v>1.0005933110705301</v>
      </c>
      <c r="AM302">
        <v>1.2557008162871801</v>
      </c>
      <c r="AN302">
        <v>1491.08893390412</v>
      </c>
      <c r="AO302" s="1">
        <v>1.15969375640121</v>
      </c>
      <c r="AP302">
        <v>2032.47580668718</v>
      </c>
      <c r="AQ302" s="1">
        <v>3086.96461830623</v>
      </c>
      <c r="AR302" s="1">
        <v>8801.5256855637908</v>
      </c>
      <c r="AS302" s="1">
        <v>1043.7582053118999</v>
      </c>
      <c r="AT302" s="1">
        <v>518.76121772470105</v>
      </c>
      <c r="AU302">
        <v>15483.485533593799</v>
      </c>
      <c r="AV302" s="1">
        <v>6285.0071769398901</v>
      </c>
      <c r="AW302" s="1">
        <v>0.37135600669391</v>
      </c>
      <c r="AX302">
        <v>8093.1099043922504</v>
      </c>
      <c r="AY302" s="1">
        <v>0.47632115446103002</v>
      </c>
      <c r="AZ302">
        <v>1431.33182342292</v>
      </c>
      <c r="BA302">
        <v>8.47353909864937E-2</v>
      </c>
      <c r="BB302">
        <v>1132.1384844961699</v>
      </c>
      <c r="BC302" s="1">
        <v>6.7587447853023494E-2</v>
      </c>
      <c r="BD302">
        <v>16941.587389251199</v>
      </c>
      <c r="BE302" s="1">
        <v>0.54081191218184999</v>
      </c>
      <c r="BF302">
        <v>0.23493678202163701</v>
      </c>
      <c r="BG302">
        <v>0.16903406889127101</v>
      </c>
      <c r="BH302">
        <v>3.7918144779785598E-2</v>
      </c>
      <c r="BI302">
        <v>1.7299092125456501E-2</v>
      </c>
    </row>
    <row r="303" spans="1:61" x14ac:dyDescent="0.25">
      <c r="A303" t="s">
        <v>1562</v>
      </c>
      <c r="B303" t="s">
        <v>938</v>
      </c>
      <c r="C303">
        <v>79.25</v>
      </c>
      <c r="D303">
        <v>13.4855296119924</v>
      </c>
      <c r="E303">
        <v>985.92402140000002</v>
      </c>
      <c r="F303">
        <v>7.28495765183566E-3</v>
      </c>
      <c r="G303">
        <v>1.2239150445021101E-2</v>
      </c>
      <c r="H303" t="e">
        <v>#N/A</v>
      </c>
      <c r="I303">
        <v>4.0015608379086597E-2</v>
      </c>
      <c r="J303">
        <v>0.91289196719932897</v>
      </c>
      <c r="K303">
        <v>3.5243944952388299E-2</v>
      </c>
      <c r="L303">
        <v>0.52112341424042397</v>
      </c>
      <c r="M303">
        <v>1.3330581769125801E-2</v>
      </c>
      <c r="N303">
        <v>0.16076313380671201</v>
      </c>
      <c r="O303">
        <v>63084.352994594701</v>
      </c>
      <c r="P303" s="1">
        <v>0.21778716539815601</v>
      </c>
      <c r="Q303">
        <v>0.145487033267159</v>
      </c>
      <c r="R303">
        <v>0.63672580133468504</v>
      </c>
      <c r="S303">
        <v>10.7094247829466</v>
      </c>
      <c r="T303">
        <v>85835.969920305593</v>
      </c>
      <c r="U303" s="1">
        <v>103.606414018428</v>
      </c>
      <c r="V303">
        <v>332410.89119080902</v>
      </c>
      <c r="W303" s="1">
        <v>0.76863579616385802</v>
      </c>
      <c r="X303">
        <v>8.0675821727190497E-2</v>
      </c>
      <c r="Y303">
        <v>0.150688382108952</v>
      </c>
      <c r="Z303">
        <v>0.23136420383614201</v>
      </c>
      <c r="AA303">
        <v>332.41089119080902</v>
      </c>
      <c r="AB303">
        <v>8405.5980685328705</v>
      </c>
      <c r="AC303" s="1">
        <v>782.77228391709002</v>
      </c>
      <c r="AD303">
        <v>245537.162103504</v>
      </c>
      <c r="AE303" s="1" t="e">
        <v>#N/A</v>
      </c>
      <c r="AF303">
        <v>44086.999067197801</v>
      </c>
      <c r="AG303" s="1">
        <v>72498.007285605694</v>
      </c>
      <c r="AH303" s="1">
        <v>40.961429406146898</v>
      </c>
      <c r="AI303">
        <v>21.8802584389882</v>
      </c>
      <c r="AJ303">
        <v>23.872080524494798</v>
      </c>
      <c r="AK303">
        <v>2.0010652818596601</v>
      </c>
      <c r="AL303">
        <v>1.2720190248951699</v>
      </c>
      <c r="AM303">
        <v>1.6700705944548</v>
      </c>
      <c r="AN303">
        <v>1483.8249832098099</v>
      </c>
      <c r="AO303" s="1">
        <v>1.19194629162098</v>
      </c>
      <c r="AP303">
        <v>2185.3197033789202</v>
      </c>
      <c r="AQ303" s="1">
        <v>3214.27591144398</v>
      </c>
      <c r="AR303" s="1">
        <v>8998.0959840116993</v>
      </c>
      <c r="AS303" s="1">
        <v>1001.48337353412</v>
      </c>
      <c r="AT303">
        <v>575.59344298576798</v>
      </c>
      <c r="AU303">
        <v>15974.7684153545</v>
      </c>
      <c r="AV303" s="1">
        <v>7494.1347041530398</v>
      </c>
      <c r="AW303" s="1">
        <v>0.41283578522937597</v>
      </c>
      <c r="AX303">
        <v>8307.8175550845008</v>
      </c>
      <c r="AY303" s="1">
        <v>0.43948372337109698</v>
      </c>
      <c r="AZ303">
        <v>1538.3842625807099</v>
      </c>
      <c r="BA303">
        <v>8.3813224684205406E-2</v>
      </c>
      <c r="BB303">
        <v>1181.4184223084901</v>
      </c>
      <c r="BC303" s="1">
        <v>6.3867266704765099E-2</v>
      </c>
      <c r="BD303">
        <v>18521.7549441267</v>
      </c>
      <c r="BE303" s="1">
        <v>0.541092270950006</v>
      </c>
      <c r="BF303">
        <v>0.23346053218924101</v>
      </c>
      <c r="BG303">
        <v>0.16590645858286099</v>
      </c>
      <c r="BH303">
        <v>4.2634419537668097E-2</v>
      </c>
      <c r="BI303">
        <v>1.69063187402239E-2</v>
      </c>
    </row>
    <row r="304" spans="1:61" x14ac:dyDescent="0.25">
      <c r="A304" t="s">
        <v>1670</v>
      </c>
      <c r="B304" t="s">
        <v>1051</v>
      </c>
      <c r="C304">
        <v>47.55</v>
      </c>
      <c r="D304">
        <v>49.889589346386103</v>
      </c>
      <c r="E304">
        <v>2038.4195565</v>
      </c>
      <c r="F304">
        <v>1.9319146671244802E-2</v>
      </c>
      <c r="G304">
        <v>5.5740728725130799E-2</v>
      </c>
      <c r="H304" t="e">
        <v>#N/A</v>
      </c>
      <c r="I304">
        <v>8.59971785496772E-2</v>
      </c>
      <c r="J304">
        <v>0.77935092738756195</v>
      </c>
      <c r="K304">
        <v>6.1619465757280702E-2</v>
      </c>
      <c r="L304">
        <v>0.48635907306421899</v>
      </c>
      <c r="M304">
        <v>4.1383443734203301E-2</v>
      </c>
      <c r="N304">
        <v>0.14696037794940101</v>
      </c>
      <c r="O304">
        <v>69864.392094591996</v>
      </c>
      <c r="P304" s="1">
        <v>0.18569666111980901</v>
      </c>
      <c r="Q304">
        <v>0.158448482315622</v>
      </c>
      <c r="R304">
        <v>0.65585485656456899</v>
      </c>
      <c r="S304">
        <v>17.2442204769524</v>
      </c>
      <c r="T304">
        <v>98179.637714318305</v>
      </c>
      <c r="U304" s="1">
        <v>130.984613084958</v>
      </c>
      <c r="V304">
        <v>334114.19613212498</v>
      </c>
      <c r="W304" s="1">
        <v>0.73621834305565104</v>
      </c>
      <c r="X304">
        <v>0.20870099943551201</v>
      </c>
      <c r="Y304">
        <v>5.5080657508837498E-2</v>
      </c>
      <c r="Z304">
        <v>0.26378165694434902</v>
      </c>
      <c r="AA304">
        <v>334.11419613212502</v>
      </c>
      <c r="AB304">
        <v>9866.6850677852599</v>
      </c>
      <c r="AC304" s="1">
        <v>907.76481740450799</v>
      </c>
      <c r="AD304">
        <v>246910.21203253599</v>
      </c>
      <c r="AE304" s="1" t="e">
        <v>#N/A</v>
      </c>
      <c r="AF304">
        <v>45691.174568551804</v>
      </c>
      <c r="AG304" s="1">
        <v>80606.477379907607</v>
      </c>
      <c r="AH304" s="1">
        <v>54.043796815915002</v>
      </c>
      <c r="AI304">
        <v>26.780188166235199</v>
      </c>
      <c r="AJ304">
        <v>34.093393730027302</v>
      </c>
      <c r="AK304">
        <v>1.7981832116518</v>
      </c>
      <c r="AL304">
        <v>1.1139044831437599</v>
      </c>
      <c r="AM304">
        <v>1.5320197229241299</v>
      </c>
      <c r="AN304">
        <v>544.92012277748199</v>
      </c>
      <c r="AO304" s="1">
        <v>0.93334539087933499</v>
      </c>
      <c r="AP304">
        <v>2099.5656666228601</v>
      </c>
      <c r="AQ304" s="1">
        <v>2973.5565824375499</v>
      </c>
      <c r="AR304" s="1">
        <v>9252.2916900792607</v>
      </c>
      <c r="AS304" s="1">
        <v>1080.3042190102699</v>
      </c>
      <c r="AT304" s="1">
        <v>512.22715690227903</v>
      </c>
      <c r="AU304">
        <v>15917.9453150522</v>
      </c>
      <c r="AV304" s="1">
        <v>5091.7959923237704</v>
      </c>
      <c r="AW304" s="1">
        <v>0.30917758033357001</v>
      </c>
      <c r="AX304">
        <v>9312.91819599257</v>
      </c>
      <c r="AY304" s="1">
        <v>0.54168427206760605</v>
      </c>
      <c r="AZ304">
        <v>1417.22826894118</v>
      </c>
      <c r="BA304">
        <v>8.3596187746761405E-2</v>
      </c>
      <c r="BB304">
        <v>1109.2965870323601</v>
      </c>
      <c r="BC304" s="1">
        <v>6.5541959838872399E-2</v>
      </c>
      <c r="BD304">
        <v>16931.239044289901</v>
      </c>
      <c r="BE304" s="1">
        <v>0.56046843703378402</v>
      </c>
      <c r="BF304">
        <v>0.22901289949322801</v>
      </c>
      <c r="BG304">
        <v>0.15648251933656701</v>
      </c>
      <c r="BH304">
        <v>3.4754406742949599E-2</v>
      </c>
      <c r="BI304">
        <v>1.9281737393471401E-2</v>
      </c>
    </row>
    <row r="305" spans="1:61" x14ac:dyDescent="0.25">
      <c r="A305" t="s">
        <v>1788</v>
      </c>
      <c r="B305" t="s">
        <v>1176</v>
      </c>
      <c r="C305">
        <v>39.549999999999997</v>
      </c>
      <c r="D305">
        <v>60.395525343185099</v>
      </c>
      <c r="E305">
        <v>1874.6543216499999</v>
      </c>
      <c r="F305">
        <v>1.2260958740110101E-2</v>
      </c>
      <c r="G305">
        <v>2.9213031713138399E-2</v>
      </c>
      <c r="H305">
        <v>5.0826209268234196E-3</v>
      </c>
      <c r="I305">
        <v>4.7527324046211197E-2</v>
      </c>
      <c r="J305">
        <v>0.85559790114394496</v>
      </c>
      <c r="K305">
        <v>5.7139889511956997E-2</v>
      </c>
      <c r="L305">
        <v>0.583274808840888</v>
      </c>
      <c r="M305">
        <v>1.6403237385169401E-2</v>
      </c>
      <c r="N305">
        <v>0.15812678145869599</v>
      </c>
      <c r="O305">
        <v>64447.218948683301</v>
      </c>
      <c r="P305" s="1">
        <v>0.21069746775030099</v>
      </c>
      <c r="Q305">
        <v>0.146204197014598</v>
      </c>
      <c r="R305">
        <v>0.64309833523510096</v>
      </c>
      <c r="S305">
        <v>16.3163562748198</v>
      </c>
      <c r="T305">
        <v>90139.666873992101</v>
      </c>
      <c r="U305" s="1">
        <v>126.55245715240601</v>
      </c>
      <c r="V305">
        <v>268364.44966941897</v>
      </c>
      <c r="W305" s="1">
        <v>0.748569044177263</v>
      </c>
      <c r="X305">
        <v>0.17623795706425799</v>
      </c>
      <c r="Y305">
        <v>7.5192998758479304E-2</v>
      </c>
      <c r="Z305">
        <v>0.251430955822737</v>
      </c>
      <c r="AA305">
        <v>268.364449669419</v>
      </c>
      <c r="AB305">
        <v>7294.5877498972304</v>
      </c>
      <c r="AC305" s="1">
        <v>726.44585338878096</v>
      </c>
      <c r="AD305">
        <v>190697.16732217601</v>
      </c>
      <c r="AE305" s="1" t="e">
        <v>#N/A</v>
      </c>
      <c r="AF305">
        <v>44056.416067932303</v>
      </c>
      <c r="AG305" s="1">
        <v>72882.012097475497</v>
      </c>
      <c r="AH305" s="1">
        <v>44.644182522150402</v>
      </c>
      <c r="AI305">
        <v>24.434144333718599</v>
      </c>
      <c r="AJ305">
        <v>28.745980164670499</v>
      </c>
      <c r="AK305">
        <v>2.0419629797704602</v>
      </c>
      <c r="AL305">
        <v>1.39529166970911</v>
      </c>
      <c r="AM305">
        <v>1.7261580071146201</v>
      </c>
      <c r="AN305">
        <v>533.55979870444901</v>
      </c>
      <c r="AO305" s="1">
        <v>0.88844383681214301</v>
      </c>
      <c r="AP305">
        <v>1900.96256698857</v>
      </c>
      <c r="AQ305" s="1">
        <v>2929.1636258395001</v>
      </c>
      <c r="AR305" s="1">
        <v>8336.8790763217294</v>
      </c>
      <c r="AS305" s="1">
        <v>849.10421063600597</v>
      </c>
      <c r="AT305">
        <v>462.13254144768501</v>
      </c>
      <c r="AU305">
        <v>14478.2420212335</v>
      </c>
      <c r="AV305" s="1">
        <v>6399.9593975627704</v>
      </c>
      <c r="AW305" s="1">
        <v>0.410360164994516</v>
      </c>
      <c r="AX305">
        <v>7000.8823571863104</v>
      </c>
      <c r="AY305" s="1">
        <v>0.44106878040425401</v>
      </c>
      <c r="AZ305">
        <v>1112.58523284482</v>
      </c>
      <c r="BA305">
        <v>7.0525644907259599E-2</v>
      </c>
      <c r="BB305">
        <v>1225.2864272823499</v>
      </c>
      <c r="BC305" s="1">
        <v>7.8045409707051899E-2</v>
      </c>
      <c r="BD305">
        <v>15738.7134148763</v>
      </c>
      <c r="BE305" s="1">
        <v>0.54502952863882803</v>
      </c>
      <c r="BF305">
        <v>0.232280148310853</v>
      </c>
      <c r="BG305">
        <v>0.170141657568086</v>
      </c>
      <c r="BH305">
        <v>3.6804217783864203E-2</v>
      </c>
      <c r="BI305">
        <v>1.5744447698369302E-2</v>
      </c>
    </row>
    <row r="306" spans="1:61" x14ac:dyDescent="0.25">
      <c r="A306" t="s">
        <v>1273</v>
      </c>
      <c r="B306" t="s">
        <v>633</v>
      </c>
      <c r="C306">
        <v>122.3</v>
      </c>
      <c r="D306">
        <v>12.957752709905201</v>
      </c>
      <c r="E306">
        <v>1442.3214532</v>
      </c>
      <c r="F306">
        <v>8.0035902431578893E-3</v>
      </c>
      <c r="G306">
        <v>8.96061009854629E-3</v>
      </c>
      <c r="H306" t="e">
        <v>#N/A</v>
      </c>
      <c r="I306">
        <v>1.8057578846278101E-2</v>
      </c>
      <c r="J306">
        <v>0.944041200327987</v>
      </c>
      <c r="K306">
        <v>2.81508294211874E-2</v>
      </c>
      <c r="L306">
        <v>0.57654864536405004</v>
      </c>
      <c r="M306" t="e">
        <v>#N/A</v>
      </c>
      <c r="N306">
        <v>0.15603577635169799</v>
      </c>
      <c r="O306">
        <v>63191.067943865797</v>
      </c>
      <c r="P306" s="1">
        <v>0.19150836013571099</v>
      </c>
      <c r="Q306">
        <v>0.15802591269206401</v>
      </c>
      <c r="R306">
        <v>0.65046572717222495</v>
      </c>
      <c r="S306">
        <v>13.8312750650414</v>
      </c>
      <c r="T306">
        <v>88825.847066327799</v>
      </c>
      <c r="U306" s="1">
        <v>112.312840664815</v>
      </c>
      <c r="V306">
        <v>273204.94146831398</v>
      </c>
      <c r="W306" s="1">
        <v>0.83039525612352605</v>
      </c>
      <c r="X306">
        <v>6.5367910504760193E-2</v>
      </c>
      <c r="Y306">
        <v>0.10423683337171399</v>
      </c>
      <c r="Z306">
        <v>0.16960474387647401</v>
      </c>
      <c r="AA306">
        <v>273.20494146831402</v>
      </c>
      <c r="AB306">
        <v>6469.3523273179298</v>
      </c>
      <c r="AC306" s="1">
        <v>665.79373333833496</v>
      </c>
      <c r="AD306" s="1">
        <v>211168.24709487101</v>
      </c>
      <c r="AE306" s="1" t="e">
        <v>#N/A</v>
      </c>
      <c r="AF306">
        <v>46936.433301585901</v>
      </c>
      <c r="AG306" s="1">
        <v>76559.957551999396</v>
      </c>
      <c r="AH306" s="1">
        <v>30.4130648125509</v>
      </c>
      <c r="AI306">
        <v>21.139743730210999</v>
      </c>
      <c r="AJ306">
        <v>22.463219405633801</v>
      </c>
      <c r="AK306">
        <v>1.8214166793809801</v>
      </c>
      <c r="AL306">
        <v>1.1164720246427799</v>
      </c>
      <c r="AM306">
        <v>1.3947235096131301</v>
      </c>
      <c r="AN306">
        <v>1639.8123041521701</v>
      </c>
      <c r="AO306" s="1">
        <v>1.1500841528799799</v>
      </c>
      <c r="AP306">
        <v>1972.0611311642101</v>
      </c>
      <c r="AQ306" s="1">
        <v>3161.2604457099101</v>
      </c>
      <c r="AR306" s="1">
        <v>8414.64206371828</v>
      </c>
      <c r="AS306" s="1">
        <v>985.23384773016596</v>
      </c>
      <c r="AT306" s="1">
        <v>402.94066084269201</v>
      </c>
      <c r="AU306">
        <v>14936.138149165299</v>
      </c>
      <c r="AV306" s="1">
        <v>7174.2034421875496</v>
      </c>
      <c r="AW306" s="1">
        <v>0.43893545177228299</v>
      </c>
      <c r="AX306">
        <v>7035.7899305922101</v>
      </c>
      <c r="AY306" s="1">
        <v>0.42331464389540302</v>
      </c>
      <c r="AZ306">
        <v>1232.3809793922901</v>
      </c>
      <c r="BA306" s="1">
        <v>7.4619865320522796E-2</v>
      </c>
      <c r="BB306">
        <v>1040.08731928921</v>
      </c>
      <c r="BC306" s="1">
        <v>6.3130039016089198E-2</v>
      </c>
      <c r="BD306">
        <v>16482.4616714613</v>
      </c>
      <c r="BE306" s="1">
        <v>0.54745455808089605</v>
      </c>
      <c r="BF306">
        <v>0.23763883700935401</v>
      </c>
      <c r="BG306">
        <v>0.14786954358125501</v>
      </c>
      <c r="BH306">
        <v>4.6808682595950599E-2</v>
      </c>
      <c r="BI306">
        <v>2.0228378732544801E-2</v>
      </c>
    </row>
    <row r="307" spans="1:61" x14ac:dyDescent="0.25">
      <c r="A307" t="s">
        <v>1305</v>
      </c>
      <c r="B307" t="s">
        <v>668</v>
      </c>
      <c r="C307">
        <v>74.25</v>
      </c>
      <c r="D307">
        <v>12.7523244879128</v>
      </c>
      <c r="E307">
        <v>866.57199515000002</v>
      </c>
      <c r="F307" t="e">
        <v>#N/A</v>
      </c>
      <c r="G307">
        <v>2.1082418578604802E-2</v>
      </c>
      <c r="H307" t="e">
        <v>#N/A</v>
      </c>
      <c r="I307">
        <v>3.4102981424267098E-2</v>
      </c>
      <c r="J307">
        <v>0.92286731266840605</v>
      </c>
      <c r="K307">
        <v>3.4728705056942602E-2</v>
      </c>
      <c r="L307">
        <v>0.48923404569726903</v>
      </c>
      <c r="M307" t="e">
        <v>#N/A</v>
      </c>
      <c r="N307">
        <v>0.15398631598964899</v>
      </c>
      <c r="O307">
        <v>61460.3730411543</v>
      </c>
      <c r="P307" s="1">
        <v>0.242259626839047</v>
      </c>
      <c r="Q307">
        <v>0.16876673653920601</v>
      </c>
      <c r="R307">
        <v>0.58897363662174695</v>
      </c>
      <c r="S307">
        <v>9.7950477755945098</v>
      </c>
      <c r="T307">
        <v>84198.910759449893</v>
      </c>
      <c r="U307" s="1">
        <v>99.773812329159696</v>
      </c>
      <c r="V307">
        <v>333922.30618981802</v>
      </c>
      <c r="W307" s="1">
        <v>0.78441264660639898</v>
      </c>
      <c r="X307">
        <v>7.7950754044422393E-2</v>
      </c>
      <c r="Y307">
        <v>0.13763659934917899</v>
      </c>
      <c r="Z307">
        <v>0.21558735339360099</v>
      </c>
      <c r="AA307">
        <v>333.92230618981802</v>
      </c>
      <c r="AB307">
        <v>8677.5732334834593</v>
      </c>
      <c r="AC307" s="1">
        <v>777.83487323903705</v>
      </c>
      <c r="AD307">
        <v>250083.142242164</v>
      </c>
      <c r="AE307" s="1" t="e">
        <v>#N/A</v>
      </c>
      <c r="AF307">
        <v>44610.272057782298</v>
      </c>
      <c r="AG307" s="1">
        <v>71722.776464953204</v>
      </c>
      <c r="AH307" s="1">
        <v>39.3125125356393</v>
      </c>
      <c r="AI307">
        <v>21.982696183055399</v>
      </c>
      <c r="AJ307">
        <v>24.823071419612099</v>
      </c>
      <c r="AK307">
        <v>1.7021071997009101</v>
      </c>
      <c r="AL307">
        <v>1.17255059570447</v>
      </c>
      <c r="AM307">
        <v>1.4352955667812799</v>
      </c>
      <c r="AN307">
        <v>1131.1087930210999</v>
      </c>
      <c r="AO307" s="1">
        <v>1.1310446792337101</v>
      </c>
      <c r="AP307">
        <v>2429.4419289831599</v>
      </c>
      <c r="AQ307" s="1">
        <v>3298.5603313954498</v>
      </c>
      <c r="AR307" s="1">
        <v>8958.5766311963707</v>
      </c>
      <c r="AS307" s="1">
        <v>1120.8893374541501</v>
      </c>
      <c r="AT307">
        <v>499.08805087237698</v>
      </c>
      <c r="AU307">
        <v>16306.556279901501</v>
      </c>
      <c r="AV307" s="1">
        <v>8077.2790579532102</v>
      </c>
      <c r="AW307" s="1">
        <v>0.42597070709818602</v>
      </c>
      <c r="AX307">
        <v>8424.1165631153508</v>
      </c>
      <c r="AY307" s="1">
        <v>0.425075307840933</v>
      </c>
      <c r="AZ307">
        <v>1614.76772511474</v>
      </c>
      <c r="BA307">
        <v>8.4016386382723601E-2</v>
      </c>
      <c r="BB307">
        <v>1245.11149741706</v>
      </c>
      <c r="BC307" s="1">
        <v>6.4937598659147E-2</v>
      </c>
      <c r="BD307">
        <v>19361.2748436004</v>
      </c>
      <c r="BE307" s="1">
        <v>0.53507207762362696</v>
      </c>
      <c r="BF307">
        <v>0.22614841437198499</v>
      </c>
      <c r="BG307">
        <v>0.175135095096279</v>
      </c>
      <c r="BH307">
        <v>4.5114393390896103E-2</v>
      </c>
      <c r="BI307">
        <v>1.8530019517213302E-2</v>
      </c>
    </row>
    <row r="308" spans="1:61" x14ac:dyDescent="0.25">
      <c r="A308" t="s">
        <v>1312</v>
      </c>
      <c r="B308" t="s">
        <v>675</v>
      </c>
      <c r="C308">
        <v>78.55</v>
      </c>
      <c r="D308">
        <v>28.9675531839369</v>
      </c>
      <c r="E308">
        <v>2030.7095882000001</v>
      </c>
      <c r="F308">
        <v>2.6172631137251101E-2</v>
      </c>
      <c r="G308">
        <v>1.7892591929567998E-2</v>
      </c>
      <c r="H308" t="e">
        <v>#N/A</v>
      </c>
      <c r="I308">
        <v>5.0385427639438603E-2</v>
      </c>
      <c r="J308">
        <v>0.87713870662466698</v>
      </c>
      <c r="K308">
        <v>3.6361694280609098E-2</v>
      </c>
      <c r="L308">
        <v>0.25705440393932599</v>
      </c>
      <c r="M308">
        <v>3.6240657000502698E-2</v>
      </c>
      <c r="N308">
        <v>0.12582034417353699</v>
      </c>
      <c r="O308">
        <v>68799.235528629797</v>
      </c>
      <c r="P308" s="1">
        <v>0.212239412843964</v>
      </c>
      <c r="Q308">
        <v>0.16563027855048501</v>
      </c>
      <c r="R308">
        <v>0.62213030860555096</v>
      </c>
      <c r="S308">
        <v>18.248443097021401</v>
      </c>
      <c r="T308">
        <v>100092.211932708</v>
      </c>
      <c r="U308" s="1">
        <v>142.629399731359</v>
      </c>
      <c r="V308">
        <v>373843.31706579402</v>
      </c>
      <c r="W308" s="1">
        <v>0.85757165141063696</v>
      </c>
      <c r="X308">
        <v>8.2556109984758999E-2</v>
      </c>
      <c r="Y308">
        <v>5.9872238604603903E-2</v>
      </c>
      <c r="Z308">
        <v>0.14242834858936301</v>
      </c>
      <c r="AA308">
        <v>373.843317065794</v>
      </c>
      <c r="AB308">
        <v>9258.2429852339592</v>
      </c>
      <c r="AC308" s="1">
        <v>1045.0080924082399</v>
      </c>
      <c r="AD308">
        <v>267647.22085396899</v>
      </c>
      <c r="AE308" s="1" t="e">
        <v>#N/A</v>
      </c>
      <c r="AF308">
        <v>57730.908567520499</v>
      </c>
      <c r="AG308" s="1">
        <v>109638.706452264</v>
      </c>
      <c r="AH308" s="1">
        <v>43.238319638704702</v>
      </c>
      <c r="AI308">
        <v>23.4715863124094</v>
      </c>
      <c r="AJ308">
        <v>25.436158201476701</v>
      </c>
      <c r="AK308">
        <v>1.6222184461809199</v>
      </c>
      <c r="AL308">
        <v>1.2957961962289499</v>
      </c>
      <c r="AM308">
        <v>1.4087411682432001</v>
      </c>
      <c r="AN308">
        <v>1579.03382548278</v>
      </c>
      <c r="AO308" s="1">
        <v>0.88227804309239299</v>
      </c>
      <c r="AP308">
        <v>1964.7954413002201</v>
      </c>
      <c r="AQ308" s="1">
        <v>3090.43873947667</v>
      </c>
      <c r="AR308" s="1">
        <v>8517.3874649556801</v>
      </c>
      <c r="AS308" s="1">
        <v>911.44628028304305</v>
      </c>
      <c r="AT308">
        <v>466.413786345267</v>
      </c>
      <c r="AU308">
        <v>14950.481712360899</v>
      </c>
      <c r="AV308" s="1">
        <v>4481.941411621</v>
      </c>
      <c r="AW308" s="1">
        <v>0.28627445012068897</v>
      </c>
      <c r="AX308">
        <v>9555.4788767254795</v>
      </c>
      <c r="AY308" s="1">
        <v>0.58249246093918505</v>
      </c>
      <c r="AZ308">
        <v>1539.91023773138</v>
      </c>
      <c r="BA308">
        <v>9.5868421735968906E-2</v>
      </c>
      <c r="BB308">
        <v>567.43366685145702</v>
      </c>
      <c r="BC308" s="1">
        <v>3.5364667196261697E-2</v>
      </c>
      <c r="BD308">
        <v>16144.7641929293</v>
      </c>
      <c r="BE308" s="1">
        <v>0.55401207696017696</v>
      </c>
      <c r="BF308">
        <v>0.22843269702421001</v>
      </c>
      <c r="BG308">
        <v>0.162491708334876</v>
      </c>
      <c r="BH308">
        <v>4.02949340090532E-2</v>
      </c>
      <c r="BI308">
        <v>1.4768583671683599E-2</v>
      </c>
    </row>
    <row r="309" spans="1:61" x14ac:dyDescent="0.25">
      <c r="A309" t="s">
        <v>1425</v>
      </c>
      <c r="B309" t="s">
        <v>796</v>
      </c>
      <c r="C309">
        <v>135</v>
      </c>
      <c r="D309">
        <v>12.2764529098427</v>
      </c>
      <c r="E309">
        <v>1526.4022209499999</v>
      </c>
      <c r="F309">
        <v>8.3101383111800192E-3</v>
      </c>
      <c r="G309">
        <v>8.7887120677451001E-3</v>
      </c>
      <c r="H309" t="e">
        <v>#N/A</v>
      </c>
      <c r="I309">
        <v>1.8804276091212699E-2</v>
      </c>
      <c r="J309">
        <v>0.94120442531533599</v>
      </c>
      <c r="K309">
        <v>2.9092861499930699E-2</v>
      </c>
      <c r="L309">
        <v>0.59331720923270803</v>
      </c>
      <c r="M309" t="e">
        <v>#N/A</v>
      </c>
      <c r="N309">
        <v>0.160513604346676</v>
      </c>
      <c r="O309">
        <v>64633.551575113001</v>
      </c>
      <c r="P309" s="1">
        <v>0.18911575555825499</v>
      </c>
      <c r="Q309">
        <v>0.16596818645056399</v>
      </c>
      <c r="R309">
        <v>0.64491605799118101</v>
      </c>
      <c r="S309">
        <v>14.148592521981699</v>
      </c>
      <c r="T309">
        <v>88880.599996149205</v>
      </c>
      <c r="U309" s="1">
        <v>115.63862069466001</v>
      </c>
      <c r="V309">
        <v>286278.66181171802</v>
      </c>
      <c r="W309" s="1">
        <v>0.82394515682325398</v>
      </c>
      <c r="X309">
        <v>7.0793381458202007E-2</v>
      </c>
      <c r="Y309">
        <v>0.105261461718544</v>
      </c>
      <c r="Z309">
        <v>0.176054843176746</v>
      </c>
      <c r="AA309">
        <v>286.278661811718</v>
      </c>
      <c r="AB309">
        <v>6854.0035558181398</v>
      </c>
      <c r="AC309" s="1">
        <v>686.53904266975496</v>
      </c>
      <c r="AD309">
        <v>215744.274040355</v>
      </c>
      <c r="AE309" s="1" t="e">
        <v>#N/A</v>
      </c>
      <c r="AF309">
        <v>46438.344491759701</v>
      </c>
      <c r="AG309" s="1">
        <v>75332.971870723399</v>
      </c>
      <c r="AH309" s="1">
        <v>31.545299776494499</v>
      </c>
      <c r="AI309">
        <v>21.2457940758269</v>
      </c>
      <c r="AJ309">
        <v>22.4448941517484</v>
      </c>
      <c r="AK309">
        <v>1.54634538830366</v>
      </c>
      <c r="AL309">
        <v>0.86651306711102005</v>
      </c>
      <c r="AM309">
        <v>1.14681080405478</v>
      </c>
      <c r="AN309">
        <v>1426.3765415939599</v>
      </c>
      <c r="AO309" s="1">
        <v>1.12162675393005</v>
      </c>
      <c r="AP309">
        <v>1912.7817120725001</v>
      </c>
      <c r="AQ309" s="1">
        <v>3297.5494852643301</v>
      </c>
      <c r="AR309" s="1">
        <v>8842.5141936701402</v>
      </c>
      <c r="AS309" s="1">
        <v>1025.3086414706299</v>
      </c>
      <c r="AT309">
        <v>420.65927983279101</v>
      </c>
      <c r="AU309">
        <v>15498.8133123104</v>
      </c>
      <c r="AV309" s="1">
        <v>7202.5805106446896</v>
      </c>
      <c r="AW309" s="1">
        <v>0.43486083269424203</v>
      </c>
      <c r="AX309">
        <v>7265.7478642247497</v>
      </c>
      <c r="AY309" s="1">
        <v>0.42714698324864397</v>
      </c>
      <c r="AZ309">
        <v>1251.29500161688</v>
      </c>
      <c r="BA309">
        <v>7.4520062363066006E-2</v>
      </c>
      <c r="BB309">
        <v>1060.5222823454101</v>
      </c>
      <c r="BC309" s="1">
        <v>6.3472121682947802E-2</v>
      </c>
      <c r="BD309">
        <v>16780.145658831701</v>
      </c>
      <c r="BE309" s="1">
        <v>0.55040522830342997</v>
      </c>
      <c r="BF309">
        <v>0.24272463003431199</v>
      </c>
      <c r="BG309">
        <v>0.14357263094828299</v>
      </c>
      <c r="BH309">
        <v>4.2794692130427602E-2</v>
      </c>
      <c r="BI309">
        <v>2.05028185835474E-2</v>
      </c>
    </row>
    <row r="310" spans="1:61" x14ac:dyDescent="0.25">
      <c r="A310" t="s">
        <v>1531</v>
      </c>
      <c r="B310" t="s">
        <v>907</v>
      </c>
      <c r="C310">
        <v>87.75</v>
      </c>
      <c r="D310">
        <v>15.2343754445412</v>
      </c>
      <c r="E310">
        <v>1276.4243543499999</v>
      </c>
      <c r="F310" t="e">
        <v>#N/A</v>
      </c>
      <c r="G310">
        <v>9.5578746024438596E-3</v>
      </c>
      <c r="H310" t="e">
        <v>#N/A</v>
      </c>
      <c r="I310">
        <v>2.4972948895824999E-2</v>
      </c>
      <c r="J310">
        <v>0.93566450705346704</v>
      </c>
      <c r="K310">
        <v>3.16584291763835E-2</v>
      </c>
      <c r="L310">
        <v>0.47321688223893899</v>
      </c>
      <c r="M310" t="e">
        <v>#N/A</v>
      </c>
      <c r="N310">
        <v>0.143344954084098</v>
      </c>
      <c r="O310">
        <v>64174.581790384298</v>
      </c>
      <c r="P310" s="1">
        <v>0.23412082194463599</v>
      </c>
      <c r="Q310">
        <v>0.17307637029676201</v>
      </c>
      <c r="R310">
        <v>0.59280280775860195</v>
      </c>
      <c r="S310">
        <v>12.751785031592499</v>
      </c>
      <c r="T310">
        <v>88487.393753498502</v>
      </c>
      <c r="U310" s="1">
        <v>108.90384298254401</v>
      </c>
      <c r="V310">
        <v>291206.99462780502</v>
      </c>
      <c r="W310" s="1">
        <v>0.83559003194027204</v>
      </c>
      <c r="X310">
        <v>6.9029125975819602E-2</v>
      </c>
      <c r="Y310">
        <v>9.5380842083908304E-2</v>
      </c>
      <c r="Z310">
        <v>0.16440996805972799</v>
      </c>
      <c r="AA310">
        <v>291.20699462780499</v>
      </c>
      <c r="AB310">
        <v>6733.8630532296702</v>
      </c>
      <c r="AC310" s="1">
        <v>691.17327320917695</v>
      </c>
      <c r="AD310">
        <v>223954.26852709099</v>
      </c>
      <c r="AE310" s="1" t="e">
        <v>#N/A</v>
      </c>
      <c r="AF310">
        <v>47441.865530106799</v>
      </c>
      <c r="AG310" s="1">
        <v>77856.345251639606</v>
      </c>
      <c r="AH310" s="1">
        <v>35.004993081225003</v>
      </c>
      <c r="AI310">
        <v>21.280722955169701</v>
      </c>
      <c r="AJ310">
        <v>22.062735728981</v>
      </c>
      <c r="AK310">
        <v>1.67677123767464</v>
      </c>
      <c r="AL310">
        <v>1.01380603378149</v>
      </c>
      <c r="AM310">
        <v>1.15232756744585</v>
      </c>
      <c r="AN310">
        <v>1883.2469552996799</v>
      </c>
      <c r="AO310" s="1">
        <v>1.1474466513033701</v>
      </c>
      <c r="AP310">
        <v>2141.1808010289501</v>
      </c>
      <c r="AQ310" s="1">
        <v>3130.9337411029801</v>
      </c>
      <c r="AR310" s="1">
        <v>8517.4597507083399</v>
      </c>
      <c r="AS310" s="1">
        <v>1103.91862094918</v>
      </c>
      <c r="AT310">
        <v>458.11996771072103</v>
      </c>
      <c r="AU310">
        <v>15351.612881500199</v>
      </c>
      <c r="AV310" s="1">
        <v>7330.9685565091404</v>
      </c>
      <c r="AW310" s="1">
        <v>0.42390259160180199</v>
      </c>
      <c r="AX310">
        <v>7722.4623627402298</v>
      </c>
      <c r="AY310" s="1">
        <v>0.43655657212475502</v>
      </c>
      <c r="AZ310">
        <v>1340.2713593328799</v>
      </c>
      <c r="BA310">
        <v>7.6862268276459506E-2</v>
      </c>
      <c r="BB310">
        <v>1101.11873289031</v>
      </c>
      <c r="BC310" s="1">
        <v>6.2678568002892496E-2</v>
      </c>
      <c r="BD310">
        <v>17494.821011472599</v>
      </c>
      <c r="BE310" s="1">
        <v>0.54417526594558097</v>
      </c>
      <c r="BF310">
        <v>0.22942543954450001</v>
      </c>
      <c r="BG310">
        <v>0.16467444266880299</v>
      </c>
      <c r="BH310">
        <v>4.3477301990384798E-2</v>
      </c>
      <c r="BI310">
        <v>1.8247549850731501E-2</v>
      </c>
    </row>
    <row r="311" spans="1:61" x14ac:dyDescent="0.25">
      <c r="A311" t="s">
        <v>1676</v>
      </c>
      <c r="B311" t="s">
        <v>1057</v>
      </c>
      <c r="C311">
        <v>31.65</v>
      </c>
      <c r="D311">
        <v>241.12189636210701</v>
      </c>
      <c r="E311">
        <v>7544.8945862</v>
      </c>
      <c r="F311">
        <v>7.0661236811469894E-2</v>
      </c>
      <c r="G311">
        <v>0.14900869242225101</v>
      </c>
      <c r="H311">
        <v>2.18898228673853E-3</v>
      </c>
      <c r="I311">
        <v>8.5650177864139004E-2</v>
      </c>
      <c r="J311">
        <v>0.62456042129331502</v>
      </c>
      <c r="K311">
        <v>6.86626280682687E-2</v>
      </c>
      <c r="L311">
        <v>0.39879859899625197</v>
      </c>
      <c r="M311">
        <v>7.7835352757032697E-2</v>
      </c>
      <c r="N311">
        <v>0.158541949867187</v>
      </c>
      <c r="O311">
        <v>76763.049875584693</v>
      </c>
      <c r="P311" s="1">
        <v>0.215505289681205</v>
      </c>
      <c r="Q311">
        <v>0.17266921077842401</v>
      </c>
      <c r="R311">
        <v>0.61182549954037202</v>
      </c>
      <c r="S311">
        <v>58.938842423506998</v>
      </c>
      <c r="T311">
        <v>112843.273878975</v>
      </c>
      <c r="U311" s="1">
        <v>158.917428373885</v>
      </c>
      <c r="V311">
        <v>322852.64888330799</v>
      </c>
      <c r="W311" s="1">
        <v>0.78881471827571503</v>
      </c>
      <c r="X311">
        <v>0.17229571551525799</v>
      </c>
      <c r="Y311">
        <v>3.8889566209027303E-2</v>
      </c>
      <c r="Z311">
        <v>0.211185281724285</v>
      </c>
      <c r="AA311">
        <v>322.85264888330801</v>
      </c>
      <c r="AB311">
        <v>11552.8175184089</v>
      </c>
      <c r="AC311" s="1">
        <v>1032.7203330648999</v>
      </c>
      <c r="AD311">
        <v>239226.71761701899</v>
      </c>
      <c r="AE311" s="1" t="e">
        <v>#N/A</v>
      </c>
      <c r="AF311">
        <v>54993.636214673403</v>
      </c>
      <c r="AG311" s="1">
        <v>97413.821440708998</v>
      </c>
      <c r="AH311" s="1">
        <v>73.881389662154206</v>
      </c>
      <c r="AI311">
        <v>32.2546453499385</v>
      </c>
      <c r="AJ311">
        <v>42.576914562225298</v>
      </c>
      <c r="AK311">
        <v>2.40405307577364</v>
      </c>
      <c r="AL311">
        <v>1.4453580775538899</v>
      </c>
      <c r="AM311">
        <v>1.8246103552852899</v>
      </c>
      <c r="AN311">
        <v>47.814689572978601</v>
      </c>
      <c r="AO311" s="1">
        <v>0.90094941585256205</v>
      </c>
      <c r="AP311">
        <v>1934.3261130770099</v>
      </c>
      <c r="AQ311" s="1">
        <v>2778.7734903343899</v>
      </c>
      <c r="AR311" s="1">
        <v>9755.4034688071697</v>
      </c>
      <c r="AS311" s="1">
        <v>1293.14566711713</v>
      </c>
      <c r="AT311">
        <v>593.13068736377102</v>
      </c>
      <c r="AU311">
        <v>16354.779426699501</v>
      </c>
      <c r="AV311" s="1">
        <v>4193.0982167538896</v>
      </c>
      <c r="AW311" s="1">
        <v>0.25474094688572302</v>
      </c>
      <c r="AX311">
        <v>9979.2174489918398</v>
      </c>
      <c r="AY311" s="1">
        <v>0.59272193183463895</v>
      </c>
      <c r="AZ311">
        <v>1634.30649681559</v>
      </c>
      <c r="BA311">
        <v>0.101096532608761</v>
      </c>
      <c r="BB311">
        <v>848.687156318353</v>
      </c>
      <c r="BC311" s="1">
        <v>5.14405886453011E-2</v>
      </c>
      <c r="BD311">
        <v>16655.309318879699</v>
      </c>
      <c r="BE311" s="1">
        <v>0.59272189773224504</v>
      </c>
      <c r="BF311">
        <v>0.231475273672336</v>
      </c>
      <c r="BG311">
        <v>0.122650459997367</v>
      </c>
      <c r="BH311">
        <v>3.44400970519224E-2</v>
      </c>
      <c r="BI311">
        <v>1.87122715461292E-2</v>
      </c>
    </row>
    <row r="312" spans="1:61" x14ac:dyDescent="0.25">
      <c r="A312" t="s">
        <v>1791</v>
      </c>
      <c r="B312" t="s">
        <v>1180</v>
      </c>
      <c r="C312">
        <v>35.9</v>
      </c>
      <c r="D312">
        <v>33.999140981893902</v>
      </c>
      <c r="E312">
        <v>899.39900605000003</v>
      </c>
      <c r="F312">
        <v>1.9693379174296598E-2</v>
      </c>
      <c r="G312">
        <v>1.75645244002175E-2</v>
      </c>
      <c r="H312" t="e">
        <v>#N/A</v>
      </c>
      <c r="I312">
        <v>3.58301574535249E-2</v>
      </c>
      <c r="J312">
        <v>0.90669838014317305</v>
      </c>
      <c r="K312">
        <v>4.1884226202687398E-2</v>
      </c>
      <c r="L312">
        <v>0.55697960961809301</v>
      </c>
      <c r="M312">
        <v>1.9915227784973399E-2</v>
      </c>
      <c r="N312">
        <v>0.142674507143255</v>
      </c>
      <c r="O312">
        <v>62410.164320393902</v>
      </c>
      <c r="P312" s="1">
        <v>0.204432916849281</v>
      </c>
      <c r="Q312">
        <v>0.159257710090595</v>
      </c>
      <c r="R312">
        <v>0.63630937306012403</v>
      </c>
      <c r="S312">
        <v>9.7559587533530205</v>
      </c>
      <c r="T312">
        <v>84897.094340865006</v>
      </c>
      <c r="U312" s="1">
        <v>107.76642645456199</v>
      </c>
      <c r="V312">
        <v>278394.08684656699</v>
      </c>
      <c r="W312" s="1">
        <v>0.80507882699567102</v>
      </c>
      <c r="X312">
        <v>0.108567654746569</v>
      </c>
      <c r="Y312">
        <v>8.6353518257760206E-2</v>
      </c>
      <c r="Z312">
        <v>0.19492117300432901</v>
      </c>
      <c r="AA312">
        <v>278.39408684656701</v>
      </c>
      <c r="AB312">
        <v>7001.0567697358001</v>
      </c>
      <c r="AC312" s="1">
        <v>765.78510468323896</v>
      </c>
      <c r="AD312">
        <v>198157.91582325599</v>
      </c>
      <c r="AE312" s="1" t="e">
        <v>#N/A</v>
      </c>
      <c r="AF312">
        <v>43443.703209445201</v>
      </c>
      <c r="AG312" s="1">
        <v>70161.880062089098</v>
      </c>
      <c r="AH312" s="1">
        <v>41.822242325116697</v>
      </c>
      <c r="AI312">
        <v>23.168179760372901</v>
      </c>
      <c r="AJ312">
        <v>26.793740891829099</v>
      </c>
      <c r="AK312">
        <v>1.8984678157127901</v>
      </c>
      <c r="AL312">
        <v>1.0818111277286899</v>
      </c>
      <c r="AM312">
        <v>1.53719470465173</v>
      </c>
      <c r="AN312">
        <v>1175.8622150858901</v>
      </c>
      <c r="AO312" s="1">
        <v>1.02110158234032</v>
      </c>
      <c r="AP312">
        <v>2272.5106863042001</v>
      </c>
      <c r="AQ312" s="1">
        <v>3105.2443962171101</v>
      </c>
      <c r="AR312" s="1">
        <v>8757.7015935262407</v>
      </c>
      <c r="AS312" s="1">
        <v>890.97595017294395</v>
      </c>
      <c r="AT312" s="1">
        <v>533.44921361112495</v>
      </c>
      <c r="AU312">
        <v>15559.8818398316</v>
      </c>
      <c r="AV312" s="1">
        <v>7693.7045809301299</v>
      </c>
      <c r="AW312" s="1">
        <v>0.44996396117079901</v>
      </c>
      <c r="AX312">
        <v>7184.6800618794596</v>
      </c>
      <c r="AY312" s="1">
        <v>0.40681846209300698</v>
      </c>
      <c r="AZ312">
        <v>1417.0776107522599</v>
      </c>
      <c r="BA312">
        <v>7.9064165671747302E-2</v>
      </c>
      <c r="BB312">
        <v>1111.7887664316099</v>
      </c>
      <c r="BC312" s="1">
        <v>6.4153411059215307E-2</v>
      </c>
      <c r="BD312">
        <v>17407.251019993499</v>
      </c>
      <c r="BE312" s="1">
        <v>0.53979057627434501</v>
      </c>
      <c r="BF312">
        <v>0.229948627760445</v>
      </c>
      <c r="BG312">
        <v>0.17322056921148199</v>
      </c>
      <c r="BH312">
        <v>3.7136479855252001E-2</v>
      </c>
      <c r="BI312">
        <v>1.9903746898475499E-2</v>
      </c>
    </row>
    <row r="313" spans="1:61" x14ac:dyDescent="0.25">
      <c r="A313" t="s">
        <v>1583</v>
      </c>
      <c r="B313" t="s">
        <v>959</v>
      </c>
      <c r="C313">
        <v>203.35</v>
      </c>
      <c r="D313">
        <v>7.8777827021511504</v>
      </c>
      <c r="E313">
        <v>1386.9473315499999</v>
      </c>
      <c r="F313">
        <v>8.8767580940354099E-3</v>
      </c>
      <c r="G313">
        <v>1.484793960741E-2</v>
      </c>
      <c r="H313" t="e">
        <v>#N/A</v>
      </c>
      <c r="I313">
        <v>3.6798192967666503E-2</v>
      </c>
      <c r="J313">
        <v>0.91245867047534701</v>
      </c>
      <c r="K313">
        <v>3.9306401443320399E-2</v>
      </c>
      <c r="L313">
        <v>0.64852857992148605</v>
      </c>
      <c r="M313">
        <v>1.3806814216958899E-2</v>
      </c>
      <c r="N313">
        <v>0.16653854247245201</v>
      </c>
      <c r="O313">
        <v>61853.614363876899</v>
      </c>
      <c r="P313" s="1">
        <v>0.18589654883871801</v>
      </c>
      <c r="Q313">
        <v>0.14911537531504299</v>
      </c>
      <c r="R313">
        <v>0.66498807584623898</v>
      </c>
      <c r="S313">
        <v>14.186578730051901</v>
      </c>
      <c r="T313">
        <v>86114.068808130105</v>
      </c>
      <c r="U313" s="1">
        <v>110.765001529708</v>
      </c>
      <c r="V313">
        <v>331433.37706001999</v>
      </c>
      <c r="W313" s="1">
        <v>0.73234464905175201</v>
      </c>
      <c r="X313">
        <v>9.1306112829572794E-2</v>
      </c>
      <c r="Y313">
        <v>0.17634923811867501</v>
      </c>
      <c r="Z313">
        <v>0.26765535094824799</v>
      </c>
      <c r="AA313">
        <v>331.43337706002001</v>
      </c>
      <c r="AB313">
        <v>7845.6945353787696</v>
      </c>
      <c r="AC313" s="1">
        <v>668.01357767823697</v>
      </c>
      <c r="AD313">
        <v>244123.29621656501</v>
      </c>
      <c r="AE313" s="1" t="e">
        <v>#N/A</v>
      </c>
      <c r="AF313">
        <v>42847.185981916497</v>
      </c>
      <c r="AG313" s="1">
        <v>69418.642509676502</v>
      </c>
      <c r="AH313" s="1">
        <v>32.094544914999801</v>
      </c>
      <c r="AI313">
        <v>20.805292825505301</v>
      </c>
      <c r="AJ313">
        <v>24.193578421086499</v>
      </c>
      <c r="AK313">
        <v>1.9204730980435001</v>
      </c>
      <c r="AL313">
        <v>1.21879424597983</v>
      </c>
      <c r="AM313">
        <v>1.5759297042704701</v>
      </c>
      <c r="AN313">
        <v>752.31526624295896</v>
      </c>
      <c r="AO313" s="1">
        <v>1.0372029750919201</v>
      </c>
      <c r="AP313">
        <v>2182.1124877306802</v>
      </c>
      <c r="AQ313" s="1">
        <v>3763.0284231249798</v>
      </c>
      <c r="AR313" s="1">
        <v>9140.0646218720503</v>
      </c>
      <c r="AS313" s="1">
        <v>985.12807906919704</v>
      </c>
      <c r="AT313">
        <v>535.07843961935396</v>
      </c>
      <c r="AU313">
        <v>16605.412051416301</v>
      </c>
      <c r="AV313" s="1">
        <v>7791.0413541461003</v>
      </c>
      <c r="AW313" s="1">
        <v>0.44542986919185701</v>
      </c>
      <c r="AX313">
        <v>7404.4804082769697</v>
      </c>
      <c r="AY313" s="1">
        <v>0.40086699238401802</v>
      </c>
      <c r="AZ313">
        <v>1303.40456750573</v>
      </c>
      <c r="BA313">
        <v>7.2196182321083102E-2</v>
      </c>
      <c r="BB313">
        <v>1450.48271713642</v>
      </c>
      <c r="BC313" s="1">
        <v>8.1506956092859295E-2</v>
      </c>
      <c r="BD313">
        <v>17949.409047065201</v>
      </c>
      <c r="BE313" s="1">
        <v>0.54486891812707805</v>
      </c>
      <c r="BF313">
        <v>0.25153277705742899</v>
      </c>
      <c r="BG313">
        <v>0.135473655649267</v>
      </c>
      <c r="BH313">
        <v>4.6803136952042801E-2</v>
      </c>
      <c r="BI313">
        <v>2.1321512214183099E-2</v>
      </c>
    </row>
    <row r="314" spans="1:61" x14ac:dyDescent="0.25">
      <c r="A314" t="s">
        <v>1336</v>
      </c>
      <c r="B314" t="s">
        <v>702</v>
      </c>
      <c r="C314">
        <v>33.65</v>
      </c>
      <c r="D314">
        <v>128.586248721922</v>
      </c>
      <c r="E314">
        <v>3891.7532293499999</v>
      </c>
      <c r="F314">
        <v>7.1962705034665897E-2</v>
      </c>
      <c r="G314">
        <v>0.15860215711255801</v>
      </c>
      <c r="H314">
        <v>2.3536196072382401E-3</v>
      </c>
      <c r="I314">
        <v>7.4430990929549995E-2</v>
      </c>
      <c r="J314">
        <v>0.62874109103189002</v>
      </c>
      <c r="K314">
        <v>6.6982528399973401E-2</v>
      </c>
      <c r="L314">
        <v>0.51768305614201604</v>
      </c>
      <c r="M314">
        <v>5.4899102006027697E-2</v>
      </c>
      <c r="N314">
        <v>0.15864174561237901</v>
      </c>
      <c r="O314">
        <v>72349.054301779499</v>
      </c>
      <c r="P314" s="1">
        <v>0.210438125282639</v>
      </c>
      <c r="Q314">
        <v>0.17318255887482201</v>
      </c>
      <c r="R314">
        <v>0.61637931584253802</v>
      </c>
      <c r="S314">
        <v>38.5003077861032</v>
      </c>
      <c r="T314">
        <v>102673.911059794</v>
      </c>
      <c r="U314" s="1">
        <v>134.85309714667099</v>
      </c>
      <c r="V314">
        <v>297097.15485817502</v>
      </c>
      <c r="W314" s="1">
        <v>0.77952095313899905</v>
      </c>
      <c r="X314">
        <v>0.178959766550567</v>
      </c>
      <c r="Y314">
        <v>4.1519280310434503E-2</v>
      </c>
      <c r="Z314">
        <v>0.220479046861001</v>
      </c>
      <c r="AA314">
        <v>297.09715485817497</v>
      </c>
      <c r="AB314">
        <v>9442.8628395171509</v>
      </c>
      <c r="AC314" s="1">
        <v>938.25170400381796</v>
      </c>
      <c r="AD314">
        <v>223828.48448506999</v>
      </c>
      <c r="AE314" s="1" t="e">
        <v>#N/A</v>
      </c>
      <c r="AF314">
        <v>50867.900254568303</v>
      </c>
      <c r="AG314" s="1">
        <v>85678.129417805903</v>
      </c>
      <c r="AH314" s="1">
        <v>58.252082425972297</v>
      </c>
      <c r="AI314">
        <v>29.291013301258399</v>
      </c>
      <c r="AJ314">
        <v>34.992638795647999</v>
      </c>
      <c r="AK314">
        <v>2.3357017764873</v>
      </c>
      <c r="AL314">
        <v>1.5460023411621</v>
      </c>
      <c r="AM314">
        <v>1.8959248595156399</v>
      </c>
      <c r="AN314">
        <v>656.35161133447002</v>
      </c>
      <c r="AO314">
        <v>0.910400856767968</v>
      </c>
      <c r="AP314">
        <v>1918.89925090324</v>
      </c>
      <c r="AQ314" s="1">
        <v>2816.9028814118801</v>
      </c>
      <c r="AR314" s="1">
        <v>9122.3545952911099</v>
      </c>
      <c r="AS314" s="1">
        <v>1107.8169531628</v>
      </c>
      <c r="AT314" s="1">
        <v>531.95758800610599</v>
      </c>
      <c r="AU314">
        <v>15497.931268775101</v>
      </c>
      <c r="AV314" s="1">
        <v>5203.8947261916601</v>
      </c>
      <c r="AW314" s="1">
        <v>0.32626956032774901</v>
      </c>
      <c r="AX314">
        <v>8840.4978357192595</v>
      </c>
      <c r="AY314" s="1">
        <v>0.53525180782765303</v>
      </c>
      <c r="AZ314">
        <v>1233.75288485958</v>
      </c>
      <c r="BA314">
        <v>7.5445318695524705E-2</v>
      </c>
      <c r="BB314">
        <v>1021.60673626006</v>
      </c>
      <c r="BC314" s="1">
        <v>6.3033313133049204E-2</v>
      </c>
      <c r="BD314">
        <v>16299.7521830306</v>
      </c>
      <c r="BE314" s="1">
        <v>0.57674620294142098</v>
      </c>
      <c r="BF314">
        <v>0.22764751085283499</v>
      </c>
      <c r="BG314">
        <v>0.14463027228064801</v>
      </c>
      <c r="BH314">
        <v>3.2639465916822201E-2</v>
      </c>
      <c r="BI314">
        <v>1.8336548008273602E-2</v>
      </c>
    </row>
    <row r="315" spans="1:61" x14ac:dyDescent="0.25">
      <c r="A315" t="s">
        <v>1471</v>
      </c>
      <c r="B315" t="s">
        <v>846</v>
      </c>
      <c r="C315">
        <v>33.1</v>
      </c>
      <c r="D315">
        <v>139.903554643783</v>
      </c>
      <c r="E315">
        <v>3140.9091013000002</v>
      </c>
      <c r="F315">
        <v>1.04846776769067E-2</v>
      </c>
      <c r="G315">
        <v>8.9680152423791806E-2</v>
      </c>
      <c r="H315" t="e">
        <v>#N/A</v>
      </c>
      <c r="I315">
        <v>0.107274505311205</v>
      </c>
      <c r="J315">
        <v>0.69053097389339202</v>
      </c>
      <c r="K315">
        <v>0.102262577485481</v>
      </c>
      <c r="L315">
        <v>0.84760203687345603</v>
      </c>
      <c r="M315">
        <v>3.35867332747109E-2</v>
      </c>
      <c r="N315">
        <v>0.19345212000798301</v>
      </c>
      <c r="O315">
        <v>67112.076901508495</v>
      </c>
      <c r="P315" s="1">
        <v>0.198421745588094</v>
      </c>
      <c r="Q315">
        <v>0.151243337776128</v>
      </c>
      <c r="R315">
        <v>0.65033491663577903</v>
      </c>
      <c r="S315">
        <v>29.018123171664001</v>
      </c>
      <c r="T315">
        <v>98524.288295149396</v>
      </c>
      <c r="U315" s="1">
        <v>130.51171225263201</v>
      </c>
      <c r="V315">
        <v>216395.96595415199</v>
      </c>
      <c r="W315" s="1">
        <v>0.73476070259057602</v>
      </c>
      <c r="X315">
        <v>0.215157153693389</v>
      </c>
      <c r="Y315">
        <v>5.0082143716034401E-2</v>
      </c>
      <c r="Z315">
        <v>0.26523929740942398</v>
      </c>
      <c r="AA315">
        <v>216.39596595415199</v>
      </c>
      <c r="AB315">
        <v>6582.4853993523002</v>
      </c>
      <c r="AC315" s="1">
        <v>695.437482286874</v>
      </c>
      <c r="AD315">
        <v>144949.23344589301</v>
      </c>
      <c r="AE315" s="1" t="e">
        <v>#N/A</v>
      </c>
      <c r="AF315">
        <v>39997.611840055499</v>
      </c>
      <c r="AG315" s="1">
        <v>59301.045030664398</v>
      </c>
      <c r="AH315" s="1">
        <v>53.248216494104902</v>
      </c>
      <c r="AI315">
        <v>28.223266104973298</v>
      </c>
      <c r="AJ315">
        <v>35.164511916748097</v>
      </c>
      <c r="AK315">
        <v>1.83277390183527</v>
      </c>
      <c r="AL315">
        <v>1.04503393798137</v>
      </c>
      <c r="AM315">
        <v>1.4410679390022301</v>
      </c>
      <c r="AN315">
        <v>528.30533883110604</v>
      </c>
      <c r="AO315">
        <v>1.0518420526111301</v>
      </c>
      <c r="AP315">
        <v>1935.70840445003</v>
      </c>
      <c r="AQ315" s="1">
        <v>2849.5026498205998</v>
      </c>
      <c r="AR315" s="1">
        <v>9575.8394695508505</v>
      </c>
      <c r="AS315" s="1">
        <v>1176.28116712159</v>
      </c>
      <c r="AT315" s="1">
        <v>510.92814794792798</v>
      </c>
      <c r="AU315">
        <v>16048.259838890999</v>
      </c>
      <c r="AV315" s="1">
        <v>8314.4432862360609</v>
      </c>
      <c r="AW315" s="1">
        <v>0.48916756412318002</v>
      </c>
      <c r="AX315">
        <v>6157.7790242370602</v>
      </c>
      <c r="AY315" s="1">
        <v>0.36142404162332398</v>
      </c>
      <c r="AZ315">
        <v>983.22372951442298</v>
      </c>
      <c r="BA315">
        <v>5.7522009682357197E-2</v>
      </c>
      <c r="BB315">
        <v>1580.98701818721</v>
      </c>
      <c r="BC315" s="1">
        <v>9.1886384570768698E-2</v>
      </c>
      <c r="BD315">
        <v>17036.4330581748</v>
      </c>
      <c r="BE315" s="1">
        <v>0.56225963780319299</v>
      </c>
      <c r="BF315">
        <v>0.235585004523786</v>
      </c>
      <c r="BG315">
        <v>0.15604918551507499</v>
      </c>
      <c r="BH315">
        <v>3.2455595448013699E-2</v>
      </c>
      <c r="BI315">
        <v>1.3650576709933099E-2</v>
      </c>
    </row>
    <row r="316" spans="1:61" x14ac:dyDescent="0.25">
      <c r="A316" t="s">
        <v>1448</v>
      </c>
      <c r="B316" t="s">
        <v>821</v>
      </c>
      <c r="C316">
        <v>31</v>
      </c>
      <c r="D316">
        <v>255.81333758876599</v>
      </c>
      <c r="E316">
        <v>7610.4786532500002</v>
      </c>
      <c r="F316">
        <v>8.7450862629385298E-2</v>
      </c>
      <c r="G316">
        <v>0.14009907518673501</v>
      </c>
      <c r="H316">
        <v>2.1207252323976202E-3</v>
      </c>
      <c r="I316">
        <v>8.3849595095389501E-2</v>
      </c>
      <c r="J316">
        <v>0.618387696959389</v>
      </c>
      <c r="K316">
        <v>6.8770861472060199E-2</v>
      </c>
      <c r="L316">
        <v>0.379178485279416</v>
      </c>
      <c r="M316">
        <v>7.8145922644593302E-2</v>
      </c>
      <c r="N316">
        <v>0.15104895029228199</v>
      </c>
      <c r="O316">
        <v>79157.910059710499</v>
      </c>
      <c r="P316" s="1">
        <v>0.202796485045938</v>
      </c>
      <c r="Q316">
        <v>0.17395161101381701</v>
      </c>
      <c r="R316">
        <v>0.62325190394024399</v>
      </c>
      <c r="S316">
        <v>66.887524941833206</v>
      </c>
      <c r="T316">
        <v>112797.045157182</v>
      </c>
      <c r="U316" s="1">
        <v>155.31688314309599</v>
      </c>
      <c r="V316">
        <v>329054.62771787302</v>
      </c>
      <c r="W316" s="1">
        <v>0.80044960163355505</v>
      </c>
      <c r="X316">
        <v>0.171800862678021</v>
      </c>
      <c r="Y316">
        <v>2.7749535688424299E-2</v>
      </c>
      <c r="Z316">
        <v>0.199550398366445</v>
      </c>
      <c r="AA316">
        <v>329.05462771787302</v>
      </c>
      <c r="AB316">
        <v>12187.1247494258</v>
      </c>
      <c r="AC316" s="1">
        <v>1092.56004462337</v>
      </c>
      <c r="AD316">
        <v>262583.98026365298</v>
      </c>
      <c r="AE316" s="1" t="e">
        <v>#N/A</v>
      </c>
      <c r="AF316">
        <v>58967.450092044601</v>
      </c>
      <c r="AG316" s="1">
        <v>112475.421040221</v>
      </c>
      <c r="AH316" s="1">
        <v>79.674656953611304</v>
      </c>
      <c r="AI316">
        <v>33.890853337739998</v>
      </c>
      <c r="AJ316">
        <v>44.5929588640902</v>
      </c>
      <c r="AK316">
        <v>2.2337246116038201</v>
      </c>
      <c r="AL316">
        <v>1.36726747535704</v>
      </c>
      <c r="AM316">
        <v>1.7151238492786001</v>
      </c>
      <c r="AN316">
        <v>290.526191681228</v>
      </c>
      <c r="AO316" s="1">
        <v>0.840879102876121</v>
      </c>
      <c r="AP316">
        <v>1949.2685210627201</v>
      </c>
      <c r="AQ316" s="1">
        <v>2868.0513618783798</v>
      </c>
      <c r="AR316" s="1">
        <v>10124.385047068699</v>
      </c>
      <c r="AS316" s="1">
        <v>1374.17998669951</v>
      </c>
      <c r="AT316">
        <v>637.55631492743805</v>
      </c>
      <c r="AU316">
        <v>16953.4412316368</v>
      </c>
      <c r="AV316" s="1">
        <v>3990.0811483958901</v>
      </c>
      <c r="AW316" s="1">
        <v>0.239616523210296</v>
      </c>
      <c r="AX316">
        <v>10951.659396696199</v>
      </c>
      <c r="AY316" s="1">
        <v>0.63523187361049704</v>
      </c>
      <c r="AZ316">
        <v>1321.35194847055</v>
      </c>
      <c r="BA316">
        <v>7.9398968902092401E-2</v>
      </c>
      <c r="BB316">
        <v>770.39791597417798</v>
      </c>
      <c r="BC316" s="1">
        <v>4.5752634275316402E-2</v>
      </c>
      <c r="BD316">
        <v>17033.4904095368</v>
      </c>
      <c r="BE316" s="1">
        <v>0.59524262230951097</v>
      </c>
      <c r="BF316">
        <v>0.23008264176347101</v>
      </c>
      <c r="BG316">
        <v>0.120121837377426</v>
      </c>
      <c r="BH316">
        <v>3.3968868938240297E-2</v>
      </c>
      <c r="BI316">
        <v>2.0584029611352E-2</v>
      </c>
    </row>
    <row r="317" spans="1:61" x14ac:dyDescent="0.25">
      <c r="A317" t="s">
        <v>1469</v>
      </c>
      <c r="B317" t="s">
        <v>844</v>
      </c>
      <c r="C317">
        <v>21.05</v>
      </c>
      <c r="D317">
        <v>271.76525948352599</v>
      </c>
      <c r="E317">
        <v>4895.4184182500003</v>
      </c>
      <c r="F317">
        <v>3.7333381795440997E-2</v>
      </c>
      <c r="G317">
        <v>0.28946374893183302</v>
      </c>
      <c r="H317">
        <v>1.6597842006416E-3</v>
      </c>
      <c r="I317">
        <v>0.14961872532297399</v>
      </c>
      <c r="J317">
        <v>0.41991427272131998</v>
      </c>
      <c r="K317">
        <v>0.102175084460706</v>
      </c>
      <c r="L317">
        <v>0.86686490949550399</v>
      </c>
      <c r="M317">
        <v>0.100359069383694</v>
      </c>
      <c r="N317">
        <v>0.19104702755536199</v>
      </c>
      <c r="O317">
        <v>70419.888730170496</v>
      </c>
      <c r="P317" s="1">
        <v>0.24193089496154899</v>
      </c>
      <c r="Q317">
        <v>0.17285747904734</v>
      </c>
      <c r="R317">
        <v>0.58521162599111098</v>
      </c>
      <c r="S317">
        <v>45.019842700060401</v>
      </c>
      <c r="T317">
        <v>103328.09809790801</v>
      </c>
      <c r="U317" s="1">
        <v>129.62832233815999</v>
      </c>
      <c r="V317">
        <v>226434.599720336</v>
      </c>
      <c r="W317" s="1">
        <v>0.73064222930338496</v>
      </c>
      <c r="X317">
        <v>0.22482457170713699</v>
      </c>
      <c r="Y317">
        <v>4.4533198989478502E-2</v>
      </c>
      <c r="Z317">
        <v>0.26935777069661498</v>
      </c>
      <c r="AA317">
        <v>226.434599720336</v>
      </c>
      <c r="AB317">
        <v>7013.5276224812796</v>
      </c>
      <c r="AC317" s="1">
        <v>711.15078539997705</v>
      </c>
      <c r="AD317">
        <v>139873.05387979999</v>
      </c>
      <c r="AE317" s="1" t="e">
        <v>#N/A</v>
      </c>
      <c r="AF317">
        <v>40797.953642912304</v>
      </c>
      <c r="AG317" s="1">
        <v>60614.379695626703</v>
      </c>
      <c r="AH317" s="1">
        <v>58.882329028400399</v>
      </c>
      <c r="AI317">
        <v>27.360040845366999</v>
      </c>
      <c r="AJ317">
        <v>36.626748575738802</v>
      </c>
      <c r="AK317">
        <v>1.86832722744751</v>
      </c>
      <c r="AL317">
        <v>1.3941148538483401</v>
      </c>
      <c r="AM317">
        <v>1.62547052520271</v>
      </c>
      <c r="AN317">
        <v>138.314529351722</v>
      </c>
      <c r="AO317" s="1">
        <v>1.01671072769808</v>
      </c>
      <c r="AP317">
        <v>2047.04982155179</v>
      </c>
      <c r="AQ317" s="1">
        <v>3099.6487815896198</v>
      </c>
      <c r="AR317" s="1">
        <v>9604.5020847896994</v>
      </c>
      <c r="AS317" s="1">
        <v>1316.2700402641899</v>
      </c>
      <c r="AT317">
        <v>499.98426955197198</v>
      </c>
      <c r="AU317">
        <v>16567.4549977473</v>
      </c>
      <c r="AV317" s="1">
        <v>8055.5443494363899</v>
      </c>
      <c r="AW317" s="1">
        <v>0.46396224277661802</v>
      </c>
      <c r="AX317">
        <v>6367.02994452855</v>
      </c>
      <c r="AY317" s="1">
        <v>0.36002141392660703</v>
      </c>
      <c r="AZ317">
        <v>1210.0301888266499</v>
      </c>
      <c r="BA317">
        <v>7.0378873971457104E-2</v>
      </c>
      <c r="BB317">
        <v>1869.6418032865599</v>
      </c>
      <c r="BC317" s="1">
        <v>0.105637469323279</v>
      </c>
      <c r="BD317">
        <v>17502.246286078102</v>
      </c>
      <c r="BE317" s="1">
        <v>0.56779439410510701</v>
      </c>
      <c r="BF317">
        <v>0.21885123483086599</v>
      </c>
      <c r="BG317">
        <v>0.16980454835560499</v>
      </c>
      <c r="BH317">
        <v>3.10591690108942E-2</v>
      </c>
      <c r="BI317">
        <v>1.24906536975283E-2</v>
      </c>
    </row>
    <row r="318" spans="1:61" x14ac:dyDescent="0.25">
      <c r="A318" t="s">
        <v>1607</v>
      </c>
      <c r="B318" t="s">
        <v>983</v>
      </c>
      <c r="C318">
        <v>22.95</v>
      </c>
      <c r="D318">
        <v>361.309420370108</v>
      </c>
      <c r="E318">
        <v>4879.3023712499999</v>
      </c>
      <c r="F318">
        <v>0.13675959378421801</v>
      </c>
      <c r="G318">
        <v>4.9194961630946298E-2</v>
      </c>
      <c r="H318">
        <v>2.4630398970266801E-3</v>
      </c>
      <c r="I318">
        <v>5.2793594543932697E-2</v>
      </c>
      <c r="J318">
        <v>0.70326565994714396</v>
      </c>
      <c r="K318">
        <v>5.6574257855965503E-2</v>
      </c>
      <c r="L318">
        <v>0.135825041045607</v>
      </c>
      <c r="M318">
        <v>4.0089945861936802E-2</v>
      </c>
      <c r="N318">
        <v>0.12637687199408501</v>
      </c>
      <c r="O318">
        <v>78298.604154072993</v>
      </c>
      <c r="P318" s="1">
        <v>0.18518252023464901</v>
      </c>
      <c r="Q318">
        <v>0.18069853405974701</v>
      </c>
      <c r="R318">
        <v>0.63411894570560501</v>
      </c>
      <c r="S318">
        <v>63.494691795846698</v>
      </c>
      <c r="T318">
        <v>110905.40698791901</v>
      </c>
      <c r="U318" s="1">
        <v>150.27762752225499</v>
      </c>
      <c r="V318">
        <v>363808.04906854703</v>
      </c>
      <c r="W318" s="1">
        <v>0.84467958049883596</v>
      </c>
      <c r="X318">
        <v>0.126342311186943</v>
      </c>
      <c r="Y318">
        <v>2.8978108314220902E-2</v>
      </c>
      <c r="Z318">
        <v>0.15532041950116399</v>
      </c>
      <c r="AA318">
        <v>363.80804906854701</v>
      </c>
      <c r="AB318">
        <v>13088.2479791142</v>
      </c>
      <c r="AC318" s="1">
        <v>1162.53899162368</v>
      </c>
      <c r="AD318">
        <v>302584.52492418099</v>
      </c>
      <c r="AE318" s="1" t="e">
        <v>#N/A</v>
      </c>
      <c r="AF318">
        <v>76664.720771500797</v>
      </c>
      <c r="AG318" s="1">
        <v>164428.80203872101</v>
      </c>
      <c r="AH318" s="1">
        <v>81.994965993512196</v>
      </c>
      <c r="AI318">
        <v>33.374095419770597</v>
      </c>
      <c r="AJ318">
        <v>44.918446660576301</v>
      </c>
      <c r="AK318">
        <v>1.66700777170451</v>
      </c>
      <c r="AL318">
        <v>1.00820499063294</v>
      </c>
      <c r="AM318">
        <v>1.2713409539357901</v>
      </c>
      <c r="AN318">
        <v>302.21246364820701</v>
      </c>
      <c r="AO318" s="1">
        <v>0.60946804370796503</v>
      </c>
      <c r="AP318">
        <v>1917.6677914311999</v>
      </c>
      <c r="AQ318" s="1">
        <v>2672.3687604052998</v>
      </c>
      <c r="AR318" s="1">
        <v>10774.836662055701</v>
      </c>
      <c r="AS318" s="1">
        <v>1179.91315642222</v>
      </c>
      <c r="AT318">
        <v>577.13288965089998</v>
      </c>
      <c r="AU318">
        <v>17121.919259965402</v>
      </c>
      <c r="AV318" s="1">
        <v>3317.1127630475298</v>
      </c>
      <c r="AW318" s="1">
        <v>0.192486024355318</v>
      </c>
      <c r="AX318">
        <v>11706.995914334</v>
      </c>
      <c r="AY318" s="1">
        <v>0.65729486880173804</v>
      </c>
      <c r="AZ318">
        <v>2170.1425053735102</v>
      </c>
      <c r="BA318">
        <v>0.121526349780365</v>
      </c>
      <c r="BB318">
        <v>498.45723076540202</v>
      </c>
      <c r="BC318" s="1">
        <v>2.86927570622252E-2</v>
      </c>
      <c r="BD318">
        <v>17692.708413520399</v>
      </c>
      <c r="BE318" s="1">
        <v>0.59957180786330699</v>
      </c>
      <c r="BF318">
        <v>0.22576258723995599</v>
      </c>
      <c r="BG318">
        <v>0.11463179989394</v>
      </c>
      <c r="BH318">
        <v>3.33584554701368E-2</v>
      </c>
      <c r="BI318">
        <v>2.6675349532660798E-2</v>
      </c>
    </row>
    <row r="319" spans="1:61" x14ac:dyDescent="0.25">
      <c r="A319" t="s">
        <v>1690</v>
      </c>
      <c r="B319" t="s">
        <v>1072</v>
      </c>
      <c r="C319">
        <v>24.15</v>
      </c>
      <c r="D319">
        <v>239.207735361402</v>
      </c>
      <c r="E319">
        <v>5051.2643625999999</v>
      </c>
      <c r="F319">
        <v>3.13610014260918E-2</v>
      </c>
      <c r="G319">
        <v>0.27166738024391102</v>
      </c>
      <c r="H319">
        <v>1.7155257513003801E-3</v>
      </c>
      <c r="I319">
        <v>0.12554701832686299</v>
      </c>
      <c r="J319">
        <v>0.47153650528569702</v>
      </c>
      <c r="K319">
        <v>9.8425324021570101E-2</v>
      </c>
      <c r="L319">
        <v>0.80585589790221501</v>
      </c>
      <c r="M319">
        <v>8.1654877720786903E-2</v>
      </c>
      <c r="N319">
        <v>0.186200401141735</v>
      </c>
      <c r="O319">
        <v>70967.063699230697</v>
      </c>
      <c r="P319" s="1">
        <v>0.198945540445294</v>
      </c>
      <c r="Q319">
        <v>0.159812100392238</v>
      </c>
      <c r="R319">
        <v>0.64124235916246797</v>
      </c>
      <c r="S319">
        <v>41.375760566828603</v>
      </c>
      <c r="T319">
        <v>106608.77653751</v>
      </c>
      <c r="U319" s="1">
        <v>142.39986989729999</v>
      </c>
      <c r="V319">
        <v>279217.513330471</v>
      </c>
      <c r="W319" s="1">
        <v>0.73785722940057497</v>
      </c>
      <c r="X319">
        <v>0.219679353660655</v>
      </c>
      <c r="Y319">
        <v>4.2463416938770003E-2</v>
      </c>
      <c r="Z319">
        <v>0.26214277059942498</v>
      </c>
      <c r="AA319">
        <v>279.21751333047098</v>
      </c>
      <c r="AB319">
        <v>9216.7820486109704</v>
      </c>
      <c r="AC319" s="1">
        <v>884.28248609836498</v>
      </c>
      <c r="AD319">
        <v>170483.54763461201</v>
      </c>
      <c r="AE319" s="1" t="e">
        <v>#N/A</v>
      </c>
      <c r="AF319">
        <v>42300.125470814397</v>
      </c>
      <c r="AG319" s="1">
        <v>64395.827103533004</v>
      </c>
      <c r="AH319" s="1">
        <v>64.238877553514499</v>
      </c>
      <c r="AI319">
        <v>29.298408576156501</v>
      </c>
      <c r="AJ319">
        <v>39.075955430466998</v>
      </c>
      <c r="AK319">
        <v>1.5118411076809499</v>
      </c>
      <c r="AL319">
        <v>0.968465355106637</v>
      </c>
      <c r="AM319">
        <v>1.2524774941905401</v>
      </c>
      <c r="AN319">
        <v>61.642696689058099</v>
      </c>
      <c r="AO319">
        <v>1.0157388831096801</v>
      </c>
      <c r="AP319">
        <v>2155.8988258723102</v>
      </c>
      <c r="AQ319" s="1">
        <v>3059.3813782388502</v>
      </c>
      <c r="AR319" s="1">
        <v>9846.4679778508307</v>
      </c>
      <c r="AS319" s="1">
        <v>1353.8434094112599</v>
      </c>
      <c r="AT319" s="1">
        <v>508.39818125815998</v>
      </c>
      <c r="AU319">
        <v>16923.989772631401</v>
      </c>
      <c r="AV319" s="1">
        <v>6673.7068110836699</v>
      </c>
      <c r="AW319" s="1">
        <v>0.38130514628996698</v>
      </c>
      <c r="AX319">
        <v>8115.3690908212302</v>
      </c>
      <c r="AY319" s="1">
        <v>0.45470495921176002</v>
      </c>
      <c r="AZ319">
        <v>1253.00574742765</v>
      </c>
      <c r="BA319">
        <v>7.2409464899547193E-2</v>
      </c>
      <c r="BB319">
        <v>1623.89263390925</v>
      </c>
      <c r="BC319" s="1">
        <v>9.1580429596351903E-2</v>
      </c>
      <c r="BD319">
        <v>17665.974283241801</v>
      </c>
      <c r="BE319" s="1">
        <v>0.57300848942653104</v>
      </c>
      <c r="BF319">
        <v>0.22586917129652501</v>
      </c>
      <c r="BG319">
        <v>0.156527482575743</v>
      </c>
      <c r="BH319">
        <v>3.1105724993526099E-2</v>
      </c>
      <c r="BI319">
        <v>1.3489131707675499E-2</v>
      </c>
    </row>
    <row r="320" spans="1:61" x14ac:dyDescent="0.25">
      <c r="A320" t="s">
        <v>1479</v>
      </c>
      <c r="B320" t="s">
        <v>854</v>
      </c>
      <c r="C320">
        <v>32.4</v>
      </c>
      <c r="D320">
        <v>249.910900603953</v>
      </c>
      <c r="E320">
        <v>7934.7259562999998</v>
      </c>
      <c r="F320">
        <v>0.10110300406891</v>
      </c>
      <c r="G320">
        <v>0.123590327094874</v>
      </c>
      <c r="H320">
        <v>2.5165703671369498E-3</v>
      </c>
      <c r="I320">
        <v>7.3757840221642501E-2</v>
      </c>
      <c r="J320">
        <v>0.63447571956355897</v>
      </c>
      <c r="K320">
        <v>6.5499476196750506E-2</v>
      </c>
      <c r="L320">
        <v>0.32959994710516899</v>
      </c>
      <c r="M320">
        <v>6.9852048018543098E-2</v>
      </c>
      <c r="N320">
        <v>0.143023630833787</v>
      </c>
      <c r="O320">
        <v>79151.711641288304</v>
      </c>
      <c r="P320" s="1">
        <v>0.196502843181554</v>
      </c>
      <c r="Q320">
        <v>0.15939531308350499</v>
      </c>
      <c r="R320">
        <v>0.64410184373494095</v>
      </c>
      <c r="S320">
        <v>65.958581430357299</v>
      </c>
      <c r="T320">
        <v>111430.627805884</v>
      </c>
      <c r="U320" s="1">
        <v>151.866576675244</v>
      </c>
      <c r="V320">
        <v>329009.97140641499</v>
      </c>
      <c r="W320" s="1">
        <v>0.80613752767552904</v>
      </c>
      <c r="X320">
        <v>0.167371588469961</v>
      </c>
      <c r="Y320">
        <v>2.6490883854509598E-2</v>
      </c>
      <c r="Z320">
        <v>0.19386247232447101</v>
      </c>
      <c r="AA320">
        <v>329.00997140641499</v>
      </c>
      <c r="AB320">
        <v>11661.5058616527</v>
      </c>
      <c r="AC320" s="1">
        <v>1032.1120570645201</v>
      </c>
      <c r="AD320">
        <v>254352.42150775701</v>
      </c>
      <c r="AE320" s="1" t="e">
        <v>#N/A</v>
      </c>
      <c r="AF320">
        <v>59754.670582550403</v>
      </c>
      <c r="AG320" s="1">
        <v>115225.24011912099</v>
      </c>
      <c r="AH320" s="1">
        <v>76.156104042281399</v>
      </c>
      <c r="AI320">
        <v>32.0973251072935</v>
      </c>
      <c r="AJ320">
        <v>43.086153014973497</v>
      </c>
      <c r="AK320">
        <v>2.0838659113028499</v>
      </c>
      <c r="AL320">
        <v>1.3258759276544101</v>
      </c>
      <c r="AM320">
        <v>1.63707092743051</v>
      </c>
      <c r="AN320">
        <v>233.188467716508</v>
      </c>
      <c r="AO320">
        <v>0.78159284141695695</v>
      </c>
      <c r="AP320">
        <v>1879.2105138377201</v>
      </c>
      <c r="AQ320" s="1">
        <v>2758.5886808253099</v>
      </c>
      <c r="AR320" s="1">
        <v>9787.8070127093397</v>
      </c>
      <c r="AS320" s="1">
        <v>1292.37305364756</v>
      </c>
      <c r="AT320">
        <v>614.128856035789</v>
      </c>
      <c r="AU320">
        <v>16332.108117055701</v>
      </c>
      <c r="AV320" s="1">
        <v>3810.70387499257</v>
      </c>
      <c r="AW320" s="1">
        <v>0.235318980622473</v>
      </c>
      <c r="AX320">
        <v>10480.232782278899</v>
      </c>
      <c r="AY320" s="1">
        <v>0.62649728253007597</v>
      </c>
      <c r="AZ320">
        <v>1522.61480213039</v>
      </c>
      <c r="BA320">
        <v>9.3535404736002997E-2</v>
      </c>
      <c r="BB320">
        <v>728.47887842538603</v>
      </c>
      <c r="BC320" s="1">
        <v>4.4648332110416702E-2</v>
      </c>
      <c r="BD320">
        <v>16542.030337827298</v>
      </c>
      <c r="BE320" s="1">
        <v>0.59705683118563302</v>
      </c>
      <c r="BF320">
        <v>0.22771069939878599</v>
      </c>
      <c r="BG320">
        <v>0.122954829158681</v>
      </c>
      <c r="BH320">
        <v>3.27809867339924E-2</v>
      </c>
      <c r="BI320">
        <v>1.9496653522907199E-2</v>
      </c>
    </row>
    <row r="321" spans="1:61" x14ac:dyDescent="0.25">
      <c r="A321" t="s">
        <v>1398</v>
      </c>
      <c r="B321" t="s">
        <v>767</v>
      </c>
      <c r="C321">
        <v>33.5</v>
      </c>
      <c r="D321">
        <v>282.02392700688699</v>
      </c>
      <c r="E321">
        <v>8747.1647369500006</v>
      </c>
      <c r="F321">
        <v>0.113796619777829</v>
      </c>
      <c r="G321">
        <v>0.129633185552603</v>
      </c>
      <c r="H321">
        <v>2.3222964439485699E-3</v>
      </c>
      <c r="I321">
        <v>7.8204729440992798E-2</v>
      </c>
      <c r="J321">
        <v>0.60987849163934904</v>
      </c>
      <c r="K321">
        <v>6.6865934717172698E-2</v>
      </c>
      <c r="L321">
        <v>0.31198031744570498</v>
      </c>
      <c r="M321">
        <v>7.1131716414473495E-2</v>
      </c>
      <c r="N321">
        <v>0.142382291360695</v>
      </c>
      <c r="O321">
        <v>78252.961243739104</v>
      </c>
      <c r="P321" s="1">
        <v>0.202023153928444</v>
      </c>
      <c r="Q321">
        <v>0.182612523508631</v>
      </c>
      <c r="R321">
        <v>0.61536432256292495</v>
      </c>
      <c r="S321">
        <v>76.402390033351196</v>
      </c>
      <c r="T321">
        <v>110380.871545349</v>
      </c>
      <c r="U321" s="1">
        <v>155.58064051892501</v>
      </c>
      <c r="V321">
        <v>322355.764158523</v>
      </c>
      <c r="W321" s="1">
        <v>0.81183585378576095</v>
      </c>
      <c r="X321">
        <v>0.15828417344811899</v>
      </c>
      <c r="Y321">
        <v>2.9879972766119901E-2</v>
      </c>
      <c r="Z321">
        <v>0.18816414621423799</v>
      </c>
      <c r="AA321">
        <v>322.35576415852302</v>
      </c>
      <c r="AB321">
        <v>11696.9103620284</v>
      </c>
      <c r="AC321" s="1">
        <v>1049.55510020509</v>
      </c>
      <c r="AD321">
        <v>253126.95359170501</v>
      </c>
      <c r="AE321" s="1" t="e">
        <v>#N/A</v>
      </c>
      <c r="AF321">
        <v>64738.681540571102</v>
      </c>
      <c r="AG321" s="1">
        <v>128956.675544324</v>
      </c>
      <c r="AH321" s="1">
        <v>79.812107392785194</v>
      </c>
      <c r="AI321">
        <v>32.903682597738502</v>
      </c>
      <c r="AJ321">
        <v>44.717593650349002</v>
      </c>
      <c r="AK321">
        <v>1.9803248013088199</v>
      </c>
      <c r="AL321">
        <v>1.19570015002605</v>
      </c>
      <c r="AM321">
        <v>1.5016907525058201</v>
      </c>
      <c r="AN321">
        <v>211.52986632159499</v>
      </c>
      <c r="AO321" s="1">
        <v>0.71847561687992401</v>
      </c>
      <c r="AP321">
        <v>1845.3671240823501</v>
      </c>
      <c r="AQ321" s="1">
        <v>2778.7256449882698</v>
      </c>
      <c r="AR321" s="1">
        <v>10161.632747469301</v>
      </c>
      <c r="AS321" s="1">
        <v>1291.0640478502901</v>
      </c>
      <c r="AT321">
        <v>574.29228276448202</v>
      </c>
      <c r="AU321">
        <v>16651.081847154699</v>
      </c>
      <c r="AV321" s="1">
        <v>3732.3028203202698</v>
      </c>
      <c r="AW321" s="1">
        <v>0.22746856662970499</v>
      </c>
      <c r="AX321">
        <v>10415.6452719016</v>
      </c>
      <c r="AY321" s="1">
        <v>0.618853364073637</v>
      </c>
      <c r="AZ321">
        <v>1849.9079879480901</v>
      </c>
      <c r="BA321">
        <v>0.111740594947495</v>
      </c>
      <c r="BB321">
        <v>690.95108383311003</v>
      </c>
      <c r="BC321" s="1">
        <v>4.1937474337319397E-2</v>
      </c>
      <c r="BD321">
        <v>16688.807164003101</v>
      </c>
      <c r="BE321" s="1">
        <v>0.60074132085768295</v>
      </c>
      <c r="BF321">
        <v>0.22886501492123301</v>
      </c>
      <c r="BG321">
        <v>0.112575898241974</v>
      </c>
      <c r="BH321">
        <v>3.2536473007026702E-2</v>
      </c>
      <c r="BI321">
        <v>2.5281292972084399E-2</v>
      </c>
    </row>
    <row r="322" spans="1:61" x14ac:dyDescent="0.25">
      <c r="A322" t="s">
        <v>1280</v>
      </c>
      <c r="B322" t="s">
        <v>641</v>
      </c>
      <c r="C322">
        <v>80.95</v>
      </c>
      <c r="D322">
        <v>13.2787582707469</v>
      </c>
      <c r="E322">
        <v>916.55008450000003</v>
      </c>
      <c r="F322" t="e">
        <v>#N/A</v>
      </c>
      <c r="G322">
        <v>1.5448739290663699E-2</v>
      </c>
      <c r="H322" t="e">
        <v>#N/A</v>
      </c>
      <c r="I322">
        <v>8.1046768802922206E-2</v>
      </c>
      <c r="J322">
        <v>0.87729226612057798</v>
      </c>
      <c r="K322">
        <v>3.1302572130516598E-2</v>
      </c>
      <c r="L322">
        <v>0.40203107787321102</v>
      </c>
      <c r="M322">
        <v>2.8373867036341101E-2</v>
      </c>
      <c r="N322">
        <v>0.146678538724625</v>
      </c>
      <c r="O322">
        <v>65786.045472779995</v>
      </c>
      <c r="P322" s="1">
        <v>0.202463425732749</v>
      </c>
      <c r="Q322">
        <v>0.14703150573277801</v>
      </c>
      <c r="R322">
        <v>0.65050506853447299</v>
      </c>
      <c r="S322">
        <v>10.6564350012642</v>
      </c>
      <c r="T322">
        <v>81012.606158498107</v>
      </c>
      <c r="U322" s="1">
        <v>97.429577927462603</v>
      </c>
      <c r="V322">
        <v>315839.44226890698</v>
      </c>
      <c r="W322" s="1">
        <v>0.75822217179316198</v>
      </c>
      <c r="X322">
        <v>7.0387994328951806E-2</v>
      </c>
      <c r="Y322">
        <v>0.17138983387788601</v>
      </c>
      <c r="Z322">
        <v>0.24177782820683799</v>
      </c>
      <c r="AA322">
        <v>315.83944226890702</v>
      </c>
      <c r="AB322">
        <v>8158.1779069706699</v>
      </c>
      <c r="AC322" s="1">
        <v>707.68671234572298</v>
      </c>
      <c r="AD322">
        <v>248778.90341148901</v>
      </c>
      <c r="AE322" s="1" t="e">
        <v>#N/A</v>
      </c>
      <c r="AF322">
        <v>45292.588135325102</v>
      </c>
      <c r="AG322" s="1">
        <v>74563.5425420908</v>
      </c>
      <c r="AH322" s="1">
        <v>42.080702720001497</v>
      </c>
      <c r="AI322">
        <v>22.012181672461899</v>
      </c>
      <c r="AJ322">
        <v>26.207509013946499</v>
      </c>
      <c r="AK322">
        <v>2.1543669937062799</v>
      </c>
      <c r="AL322">
        <v>1.2770943050530801</v>
      </c>
      <c r="AM322">
        <v>1.7084728354044501</v>
      </c>
      <c r="AN322">
        <v>1760.51913778423</v>
      </c>
      <c r="AO322" s="1">
        <v>1.2764247685360399</v>
      </c>
      <c r="AP322">
        <v>2337.1743314699302</v>
      </c>
      <c r="AQ322" s="1">
        <v>3288.8013655515601</v>
      </c>
      <c r="AR322" s="1">
        <v>9532.34955432487</v>
      </c>
      <c r="AS322" s="1">
        <v>950.49029260113502</v>
      </c>
      <c r="AT322">
        <v>431.53387162226602</v>
      </c>
      <c r="AU322">
        <v>16540.349415569799</v>
      </c>
      <c r="AV322" s="1">
        <v>7325.0945750526498</v>
      </c>
      <c r="AW322" s="1">
        <v>0.39437693706315402</v>
      </c>
      <c r="AX322">
        <v>8810.9779573473406</v>
      </c>
      <c r="AY322" s="1">
        <v>0.46754387612029802</v>
      </c>
      <c r="AZ322">
        <v>1665.4892084641001</v>
      </c>
      <c r="BA322">
        <v>8.8576866294168E-2</v>
      </c>
      <c r="BB322">
        <v>926.22417262442002</v>
      </c>
      <c r="BC322" s="1">
        <v>4.9502320508517501E-2</v>
      </c>
      <c r="BD322">
        <v>18727.7859134885</v>
      </c>
      <c r="BE322" s="1">
        <v>0.55381173580611998</v>
      </c>
      <c r="BF322">
        <v>0.237787169271788</v>
      </c>
      <c r="BG322">
        <v>0.14184970683498599</v>
      </c>
      <c r="BH322">
        <v>4.1274117421583399E-2</v>
      </c>
      <c r="BI322">
        <v>2.52772706655221E-2</v>
      </c>
    </row>
    <row r="323" spans="1:61" x14ac:dyDescent="0.25">
      <c r="A323" t="s">
        <v>1421</v>
      </c>
      <c r="B323" t="s">
        <v>791</v>
      </c>
      <c r="C323">
        <v>102.25</v>
      </c>
      <c r="D323">
        <v>10.576860895915299</v>
      </c>
      <c r="E323">
        <v>1014.61760335</v>
      </c>
      <c r="F323">
        <v>2.2348078369749599E-2</v>
      </c>
      <c r="G323">
        <v>1.78713272380987E-2</v>
      </c>
      <c r="H323" t="e">
        <v>#N/A</v>
      </c>
      <c r="I323">
        <v>3.5991062796733003E-2</v>
      </c>
      <c r="J323">
        <v>0.92089949273764105</v>
      </c>
      <c r="K323">
        <v>3.1876141410409398E-2</v>
      </c>
      <c r="L323">
        <v>0.40163661000572398</v>
      </c>
      <c r="M323">
        <v>1.8019501998284001E-2</v>
      </c>
      <c r="N323">
        <v>0.14815776703986</v>
      </c>
      <c r="O323">
        <v>63744.2559831447</v>
      </c>
      <c r="P323" s="1">
        <v>0.21333221911258099</v>
      </c>
      <c r="Q323">
        <v>0.18445850093743699</v>
      </c>
      <c r="R323">
        <v>0.60220927994998197</v>
      </c>
      <c r="S323">
        <v>11.439455517261701</v>
      </c>
      <c r="T323">
        <v>83875.431462101798</v>
      </c>
      <c r="U323" s="1">
        <v>98.268838436908197</v>
      </c>
      <c r="V323">
        <v>330664.96381717798</v>
      </c>
      <c r="W323" s="1">
        <v>0.77889358635531403</v>
      </c>
      <c r="X323">
        <v>6.9970023969488301E-2</v>
      </c>
      <c r="Y323">
        <v>0.15113638967519799</v>
      </c>
      <c r="Z323">
        <v>0.221106413644686</v>
      </c>
      <c r="AA323">
        <v>330.66496381717798</v>
      </c>
      <c r="AB323">
        <v>8212.4071891601707</v>
      </c>
      <c r="AC323" s="1">
        <v>720.55792752474497</v>
      </c>
      <c r="AD323">
        <v>265286.89692951099</v>
      </c>
      <c r="AE323" s="1" t="e">
        <v>#N/A</v>
      </c>
      <c r="AF323">
        <v>46183.1573633195</v>
      </c>
      <c r="AG323" s="1">
        <v>75698.212392808899</v>
      </c>
      <c r="AH323" s="1">
        <v>35.552602515315499</v>
      </c>
      <c r="AI323">
        <v>21.176128759152899</v>
      </c>
      <c r="AJ323">
        <v>23.147128618293099</v>
      </c>
      <c r="AK323">
        <v>1.68377917069873</v>
      </c>
      <c r="AL323">
        <v>0.97633101157827795</v>
      </c>
      <c r="AM323">
        <v>1.32605055915003</v>
      </c>
      <c r="AN323">
        <v>1693.90115332656</v>
      </c>
      <c r="AO323" s="1">
        <v>1.23710865839248</v>
      </c>
      <c r="AP323">
        <v>2219.1770082302501</v>
      </c>
      <c r="AQ323" s="1">
        <v>3264.8241949112999</v>
      </c>
      <c r="AR323" s="1">
        <v>8974.7939765035098</v>
      </c>
      <c r="AS323" s="1">
        <v>1196.8912583326101</v>
      </c>
      <c r="AT323" s="1">
        <v>571.97632988416501</v>
      </c>
      <c r="AU323">
        <v>16227.662767861801</v>
      </c>
      <c r="AV323" s="1">
        <v>7321.3701093263999</v>
      </c>
      <c r="AW323" s="1">
        <v>0.39832800546158098</v>
      </c>
      <c r="AX323">
        <v>8735.2461368624699</v>
      </c>
      <c r="AY323" s="1">
        <v>0.45673507943644298</v>
      </c>
      <c r="AZ323">
        <v>1658.2156536914199</v>
      </c>
      <c r="BA323">
        <v>8.9691092409932296E-2</v>
      </c>
      <c r="BB323">
        <v>1037.9291200758501</v>
      </c>
      <c r="BC323" s="1">
        <v>5.5245822694887203E-2</v>
      </c>
      <c r="BD323">
        <v>18752.761019956099</v>
      </c>
      <c r="BE323" s="1">
        <v>0.54550708988156305</v>
      </c>
      <c r="BF323">
        <v>0.228041166274631</v>
      </c>
      <c r="BG323">
        <v>0.164686637437684</v>
      </c>
      <c r="BH323">
        <v>4.3222909998048599E-2</v>
      </c>
      <c r="BI323">
        <v>1.85421964080736E-2</v>
      </c>
    </row>
    <row r="324" spans="1:61" x14ac:dyDescent="0.25">
      <c r="A324" t="s">
        <v>1430</v>
      </c>
      <c r="B324" t="s">
        <v>802</v>
      </c>
      <c r="C324">
        <v>75.349999999999994</v>
      </c>
      <c r="D324">
        <v>8.1302524982398694</v>
      </c>
      <c r="E324">
        <v>538.31964955000001</v>
      </c>
      <c r="F324" t="e">
        <v>#N/A</v>
      </c>
      <c r="G324">
        <v>2.7458101992604601E-2</v>
      </c>
      <c r="H324" t="e">
        <v>#N/A</v>
      </c>
      <c r="I324">
        <v>7.7401815802100801E-2</v>
      </c>
      <c r="J324">
        <v>0.88482410674034795</v>
      </c>
      <c r="K324">
        <v>3.94476482935711E-2</v>
      </c>
      <c r="L324">
        <v>0.60422164054298699</v>
      </c>
      <c r="M324">
        <v>3.5128631470225297E-2</v>
      </c>
      <c r="N324">
        <v>0.17020941326940101</v>
      </c>
      <c r="O324">
        <v>60530.741323758397</v>
      </c>
      <c r="P324" s="1">
        <v>0.220171938804677</v>
      </c>
      <c r="Q324">
        <v>0.169601362975599</v>
      </c>
      <c r="R324">
        <v>0.61022669821972397</v>
      </c>
      <c r="S324">
        <v>7.94376684829765</v>
      </c>
      <c r="T324">
        <v>74865.2073929365</v>
      </c>
      <c r="U324" s="1">
        <v>76.752060320636602</v>
      </c>
      <c r="V324">
        <v>259887.535439119</v>
      </c>
      <c r="W324" s="1">
        <v>0.841704694167141</v>
      </c>
      <c r="X324">
        <v>6.5493354255518305E-2</v>
      </c>
      <c r="Y324">
        <v>9.28019515773406E-2</v>
      </c>
      <c r="Z324">
        <v>0.158295305832859</v>
      </c>
      <c r="AA324">
        <v>259.88753543911901</v>
      </c>
      <c r="AB324">
        <v>5832.5207014543003</v>
      </c>
      <c r="AC324" s="1">
        <v>631.11705337897797</v>
      </c>
      <c r="AD324">
        <v>181876.60077860201</v>
      </c>
      <c r="AE324" s="1" t="e">
        <v>#N/A</v>
      </c>
      <c r="AF324">
        <v>42008.0358745841</v>
      </c>
      <c r="AG324" s="1">
        <v>64159.189217439998</v>
      </c>
      <c r="AH324" s="1">
        <v>36.771722323200599</v>
      </c>
      <c r="AI324">
        <v>20.483573835893601</v>
      </c>
      <c r="AJ324">
        <v>24.383047852739701</v>
      </c>
      <c r="AK324">
        <v>1.5973238310951401</v>
      </c>
      <c r="AL324">
        <v>1.0604212525700401</v>
      </c>
      <c r="AM324">
        <v>1.4414056539237801</v>
      </c>
      <c r="AN324">
        <v>2501.7530404580002</v>
      </c>
      <c r="AO324" s="1">
        <v>1.5518349719609299</v>
      </c>
      <c r="AP324">
        <v>2548.2330073715598</v>
      </c>
      <c r="AQ324" s="1">
        <v>4219.7303217500603</v>
      </c>
      <c r="AR324" s="1">
        <v>10052.205416472299</v>
      </c>
      <c r="AS324" s="1">
        <v>1157.5452085408599</v>
      </c>
      <c r="AT324">
        <v>647.86783520077802</v>
      </c>
      <c r="AU324">
        <v>18625.5817893356</v>
      </c>
      <c r="AV324" s="1">
        <v>10654.359697301001</v>
      </c>
      <c r="AW324" s="1">
        <v>0.50661579575757099</v>
      </c>
      <c r="AX324">
        <v>7398.2198079935597</v>
      </c>
      <c r="AY324" s="1">
        <v>0.34826388508714901</v>
      </c>
      <c r="AZ324">
        <v>1763.76096017651</v>
      </c>
      <c r="BA324">
        <v>8.2503583587874199E-2</v>
      </c>
      <c r="BB324">
        <v>1328.3802141272099</v>
      </c>
      <c r="BC324" s="1">
        <v>6.26167355655117E-2</v>
      </c>
      <c r="BD324">
        <v>21144.7206795983</v>
      </c>
      <c r="BE324" s="1">
        <v>0.52857342446676003</v>
      </c>
      <c r="BF324">
        <v>0.226825328769755</v>
      </c>
      <c r="BG324">
        <v>0.166720308623135</v>
      </c>
      <c r="BH324">
        <v>4.4056294067797402E-2</v>
      </c>
      <c r="BI324">
        <v>3.3824644072552403E-2</v>
      </c>
    </row>
    <row r="325" spans="1:61" x14ac:dyDescent="0.25">
      <c r="A325" t="s">
        <v>1675</v>
      </c>
      <c r="B325" t="s">
        <v>1056</v>
      </c>
      <c r="C325">
        <v>77.900000000000006</v>
      </c>
      <c r="D325">
        <v>9.6264110050299792</v>
      </c>
      <c r="E325">
        <v>673.87280505000001</v>
      </c>
      <c r="F325" t="e">
        <v>#N/A</v>
      </c>
      <c r="G325">
        <v>1.9115961961699301E-2</v>
      </c>
      <c r="H325" t="e">
        <v>#N/A</v>
      </c>
      <c r="I325">
        <v>9.7588986827346902E-2</v>
      </c>
      <c r="J325">
        <v>0.86756269324004798</v>
      </c>
      <c r="K325">
        <v>2.5958210937114999E-2</v>
      </c>
      <c r="L325">
        <v>0.36802677322930399</v>
      </c>
      <c r="M325">
        <v>2.3135580972239798E-2</v>
      </c>
      <c r="N325">
        <v>0.13514598759291799</v>
      </c>
      <c r="O325">
        <v>65307.827857254699</v>
      </c>
      <c r="P325" s="1">
        <v>0.19345620292985299</v>
      </c>
      <c r="Q325">
        <v>0.13748324787993901</v>
      </c>
      <c r="R325">
        <v>0.66906054919020697</v>
      </c>
      <c r="S325">
        <v>7.47673133515777</v>
      </c>
      <c r="T325">
        <v>81615.682203463002</v>
      </c>
      <c r="U325" s="1">
        <v>102.62176400200801</v>
      </c>
      <c r="V325">
        <v>304189.79956431198</v>
      </c>
      <c r="W325" s="1">
        <v>0.75639832590363199</v>
      </c>
      <c r="X325">
        <v>8.0833546636969594E-2</v>
      </c>
      <c r="Y325">
        <v>0.162768127459399</v>
      </c>
      <c r="Z325">
        <v>0.24360167409636799</v>
      </c>
      <c r="AA325">
        <v>304.18979956431201</v>
      </c>
      <c r="AB325">
        <v>7761.3073428774696</v>
      </c>
      <c r="AC325" s="1">
        <v>657.09247825655405</v>
      </c>
      <c r="AD325">
        <v>230030.26853229399</v>
      </c>
      <c r="AE325" s="1" t="e">
        <v>#N/A</v>
      </c>
      <c r="AF325">
        <v>43997.519565003102</v>
      </c>
      <c r="AG325" s="1">
        <v>74917.985635797799</v>
      </c>
      <c r="AH325" s="1">
        <v>37.870311610290301</v>
      </c>
      <c r="AI325">
        <v>21.772188412282699</v>
      </c>
      <c r="AJ325">
        <v>28.284834310772698</v>
      </c>
      <c r="AK325">
        <v>1.75692244993869</v>
      </c>
      <c r="AL325">
        <v>1.1519884094180499</v>
      </c>
      <c r="AM325">
        <v>1.5922641459656099</v>
      </c>
      <c r="AN325">
        <v>2045.18586322495</v>
      </c>
      <c r="AO325" s="1">
        <v>1.3630247632357999</v>
      </c>
      <c r="AP325">
        <v>2377.4553469050102</v>
      </c>
      <c r="AQ325" s="1">
        <v>3319.30297711604</v>
      </c>
      <c r="AR325" s="1">
        <v>9622.9645756647697</v>
      </c>
      <c r="AS325" s="1">
        <v>952.05023736252099</v>
      </c>
      <c r="AT325">
        <v>445.005974054332</v>
      </c>
      <c r="AU325">
        <v>16716.7791111027</v>
      </c>
      <c r="AV325" s="1">
        <v>8106.3179431764802</v>
      </c>
      <c r="AW325" s="1">
        <v>0.42062988998241801</v>
      </c>
      <c r="AX325">
        <v>8443.2970149248704</v>
      </c>
      <c r="AY325" s="1">
        <v>0.43972633308436798</v>
      </c>
      <c r="AZ325">
        <v>1717.75648362894</v>
      </c>
      <c r="BA325">
        <v>8.8680604242614605E-2</v>
      </c>
      <c r="BB325">
        <v>981.97710175485395</v>
      </c>
      <c r="BC325" s="1">
        <v>5.0963172685318602E-2</v>
      </c>
      <c r="BD325">
        <v>19249.348543485099</v>
      </c>
      <c r="BE325" s="1">
        <v>0.54573845380214003</v>
      </c>
      <c r="BF325">
        <v>0.23499680837650599</v>
      </c>
      <c r="BG325">
        <v>0.15945510993026701</v>
      </c>
      <c r="BH325">
        <v>3.70792891223483E-2</v>
      </c>
      <c r="BI325">
        <v>2.2730338768738201E-2</v>
      </c>
    </row>
    <row r="326" spans="1:61" x14ac:dyDescent="0.25">
      <c r="A326" t="s">
        <v>1677</v>
      </c>
      <c r="B326" t="s">
        <v>1058</v>
      </c>
      <c r="C326">
        <v>81.2</v>
      </c>
      <c r="D326">
        <v>13.006975594587599</v>
      </c>
      <c r="E326">
        <v>955.18206425000005</v>
      </c>
      <c r="F326">
        <v>7.28495765183566E-3</v>
      </c>
      <c r="G326">
        <v>1.33298018136688E-2</v>
      </c>
      <c r="H326" t="e">
        <v>#N/A</v>
      </c>
      <c r="I326">
        <v>6.6748209642814402E-2</v>
      </c>
      <c r="J326">
        <v>0.89479250859303605</v>
      </c>
      <c r="K326">
        <v>3.0312602552492001E-2</v>
      </c>
      <c r="L326">
        <v>0.39086901771378602</v>
      </c>
      <c r="M326">
        <v>2.9065785785012101E-2</v>
      </c>
      <c r="N326">
        <v>0.157988739269038</v>
      </c>
      <c r="O326">
        <v>64114.909148651401</v>
      </c>
      <c r="P326" s="1">
        <v>0.189268509128625</v>
      </c>
      <c r="Q326">
        <v>0.15328248027573399</v>
      </c>
      <c r="R326">
        <v>0.65744901059564098</v>
      </c>
      <c r="S326">
        <v>11.1371553980249</v>
      </c>
      <c r="T326">
        <v>81009.022336994007</v>
      </c>
      <c r="U326" s="1">
        <v>95.691928463070397</v>
      </c>
      <c r="V326">
        <v>329190.86294495402</v>
      </c>
      <c r="W326" s="1">
        <v>0.75382228569269905</v>
      </c>
      <c r="X326">
        <v>9.4701277252774205E-2</v>
      </c>
      <c r="Y326">
        <v>0.15147643705452599</v>
      </c>
      <c r="Z326">
        <v>0.24617771430730101</v>
      </c>
      <c r="AA326">
        <v>329.19086294495401</v>
      </c>
      <c r="AB326">
        <v>8545.8460282222604</v>
      </c>
      <c r="AC326" s="1">
        <v>707.66632278711097</v>
      </c>
      <c r="AD326">
        <v>256895.82057222401</v>
      </c>
      <c r="AE326" s="1" t="e">
        <v>#N/A</v>
      </c>
      <c r="AF326">
        <v>44648.224550122002</v>
      </c>
      <c r="AG326" s="1">
        <v>76490.675539202493</v>
      </c>
      <c r="AH326" s="1">
        <v>42.5124899626759</v>
      </c>
      <c r="AI326">
        <v>22.134300002427501</v>
      </c>
      <c r="AJ326">
        <v>26.070015837466102</v>
      </c>
      <c r="AK326">
        <v>1.63887097630089</v>
      </c>
      <c r="AL326">
        <v>1.00029771110493</v>
      </c>
      <c r="AM326">
        <v>1.24233220040882</v>
      </c>
      <c r="AN326">
        <v>1846.1269008276399</v>
      </c>
      <c r="AO326" s="1">
        <v>1.2073971995533701</v>
      </c>
      <c r="AP326">
        <v>2309.2713321956599</v>
      </c>
      <c r="AQ326" s="1">
        <v>3361.5778422527101</v>
      </c>
      <c r="AR326" s="1">
        <v>9460.0267668290198</v>
      </c>
      <c r="AS326" s="1">
        <v>1166.63222353842</v>
      </c>
      <c r="AT326">
        <v>501.26250001977002</v>
      </c>
      <c r="AU326">
        <v>16798.7706648356</v>
      </c>
      <c r="AV326" s="1">
        <v>7339.3133940836096</v>
      </c>
      <c r="AW326" s="1">
        <v>0.385092873120916</v>
      </c>
      <c r="AX326">
        <v>9170.6971835517597</v>
      </c>
      <c r="AY326" s="1">
        <v>0.48076338206602298</v>
      </c>
      <c r="AZ326">
        <v>1567.2295579484901</v>
      </c>
      <c r="BA326">
        <v>8.1561970808398596E-2</v>
      </c>
      <c r="BB326">
        <v>996.00947206584704</v>
      </c>
      <c r="BC326" s="1">
        <v>5.2581774002295002E-2</v>
      </c>
      <c r="BD326">
        <v>19073.249607649701</v>
      </c>
      <c r="BE326" s="1">
        <v>0.55179041837004505</v>
      </c>
      <c r="BF326">
        <v>0.23145305535285801</v>
      </c>
      <c r="BG326">
        <v>0.15997839274907999</v>
      </c>
      <c r="BH326">
        <v>4.0005111640647698E-2</v>
      </c>
      <c r="BI326">
        <v>1.6773021887369201E-2</v>
      </c>
    </row>
    <row r="327" spans="1:61" x14ac:dyDescent="0.25">
      <c r="A327" t="s">
        <v>1752</v>
      </c>
      <c r="B327" t="s">
        <v>1137</v>
      </c>
      <c r="C327">
        <v>67.150000000000006</v>
      </c>
      <c r="D327">
        <v>17.197120207693501</v>
      </c>
      <c r="E327">
        <v>1079.85390005</v>
      </c>
      <c r="F327">
        <v>8.4905873894403801E-3</v>
      </c>
      <c r="G327">
        <v>1.46716306003226E-2</v>
      </c>
      <c r="H327" t="e">
        <v>#N/A</v>
      </c>
      <c r="I327">
        <v>6.1311143143828101E-2</v>
      </c>
      <c r="J327">
        <v>0.89241421023550405</v>
      </c>
      <c r="K327">
        <v>3.4089561439609103E-2</v>
      </c>
      <c r="L327">
        <v>0.48818296080580798</v>
      </c>
      <c r="M327">
        <v>1.89424770764175E-2</v>
      </c>
      <c r="N327">
        <v>0.15147546468516199</v>
      </c>
      <c r="O327">
        <v>63769.127240739603</v>
      </c>
      <c r="P327" s="1">
        <v>0.215756225217794</v>
      </c>
      <c r="Q327">
        <v>0.145567269299165</v>
      </c>
      <c r="R327">
        <v>0.638676505483041</v>
      </c>
      <c r="S327">
        <v>11.343661176340399</v>
      </c>
      <c r="T327">
        <v>88475.923058863307</v>
      </c>
      <c r="U327" s="1">
        <v>103.467192937058</v>
      </c>
      <c r="V327">
        <v>314512.38041023398</v>
      </c>
      <c r="W327" s="1">
        <v>0.81396377469532399</v>
      </c>
      <c r="X327">
        <v>8.14027197600804E-2</v>
      </c>
      <c r="Y327">
        <v>0.10463350554459599</v>
      </c>
      <c r="Z327">
        <v>0.18603622530467601</v>
      </c>
      <c r="AA327">
        <v>314.51238041023402</v>
      </c>
      <c r="AB327">
        <v>8087.7664095074397</v>
      </c>
      <c r="AC327" s="1">
        <v>800.72313945429505</v>
      </c>
      <c r="AD327">
        <v>230279.43043726601</v>
      </c>
      <c r="AE327" s="1" t="e">
        <v>#N/A</v>
      </c>
      <c r="AF327">
        <v>45398.879723739999</v>
      </c>
      <c r="AG327" s="1">
        <v>76032.965763869099</v>
      </c>
      <c r="AH327" s="1">
        <v>43.092012398964002</v>
      </c>
      <c r="AI327">
        <v>23.31226255236</v>
      </c>
      <c r="AJ327">
        <v>26.4504184712343</v>
      </c>
      <c r="AK327">
        <v>1.8446224197229499</v>
      </c>
      <c r="AL327">
        <v>1.1445406359278201</v>
      </c>
      <c r="AM327">
        <v>1.4239659570986101</v>
      </c>
      <c r="AN327">
        <v>1274.0457838197301</v>
      </c>
      <c r="AO327" s="1">
        <v>1.1384314626674601</v>
      </c>
      <c r="AP327">
        <v>2188.2941279284</v>
      </c>
      <c r="AQ327" s="1">
        <v>3071.6568096354699</v>
      </c>
      <c r="AR327" s="1">
        <v>9120.4436179227396</v>
      </c>
      <c r="AS327" s="1">
        <v>1026.3802348157301</v>
      </c>
      <c r="AT327">
        <v>432.80962635626901</v>
      </c>
      <c r="AU327">
        <v>15839.584416658599</v>
      </c>
      <c r="AV327" s="1">
        <v>7074.9359960309603</v>
      </c>
      <c r="AW327" s="1">
        <v>0.40152272715299198</v>
      </c>
      <c r="AX327">
        <v>8114.2347735172898</v>
      </c>
      <c r="AY327" s="1">
        <v>0.45220567797745398</v>
      </c>
      <c r="AZ327">
        <v>1573.6024305394899</v>
      </c>
      <c r="BA327">
        <v>8.7742371108612799E-2</v>
      </c>
      <c r="BB327">
        <v>1042.0178708958499</v>
      </c>
      <c r="BC327" s="1">
        <v>5.85292237686975E-2</v>
      </c>
      <c r="BD327">
        <v>17804.7910709836</v>
      </c>
      <c r="BE327" s="1">
        <v>0.54361827916233796</v>
      </c>
      <c r="BF327">
        <v>0.232751798977197</v>
      </c>
      <c r="BG327">
        <v>0.16806896839736801</v>
      </c>
      <c r="BH327">
        <v>3.9683189410427602E-2</v>
      </c>
      <c r="BI327">
        <v>1.5877764052669899E-2</v>
      </c>
    </row>
    <row r="328" spans="1:61" x14ac:dyDescent="0.25">
      <c r="A328" t="s">
        <v>1304</v>
      </c>
      <c r="B328" t="s">
        <v>667</v>
      </c>
      <c r="C328">
        <v>93.8</v>
      </c>
      <c r="D328">
        <v>13.9396961794455</v>
      </c>
      <c r="E328">
        <v>1219.1142569000001</v>
      </c>
      <c r="F328">
        <v>7.28495765183566E-3</v>
      </c>
      <c r="G328">
        <v>1.0474996134728701E-2</v>
      </c>
      <c r="H328" t="e">
        <v>#N/A</v>
      </c>
      <c r="I328">
        <v>2.4712203268243398E-2</v>
      </c>
      <c r="J328">
        <v>0.93487825362800503</v>
      </c>
      <c r="K328">
        <v>3.1474097370111899E-2</v>
      </c>
      <c r="L328">
        <v>0.43557592931481098</v>
      </c>
      <c r="M328" t="e">
        <v>#N/A</v>
      </c>
      <c r="N328">
        <v>0.1471038250683</v>
      </c>
      <c r="O328">
        <v>63180.6512280319</v>
      </c>
      <c r="P328" s="1">
        <v>0.22191464725495999</v>
      </c>
      <c r="Q328">
        <v>0.15706361502334301</v>
      </c>
      <c r="R328">
        <v>0.621021737721697</v>
      </c>
      <c r="S328">
        <v>13.101378575193401</v>
      </c>
      <c r="T328">
        <v>83687.676317498102</v>
      </c>
      <c r="U328" s="1">
        <v>102.16555451823299</v>
      </c>
      <c r="V328">
        <v>275585.68144737801</v>
      </c>
      <c r="W328" s="1">
        <v>0.81866612033413999</v>
      </c>
      <c r="X328">
        <v>6.7109829903052004E-2</v>
      </c>
      <c r="Y328">
        <v>0.11422404976280801</v>
      </c>
      <c r="Z328">
        <v>0.18133387966586001</v>
      </c>
      <c r="AA328">
        <v>275.58568144737802</v>
      </c>
      <c r="AB328">
        <v>6588.1660021131402</v>
      </c>
      <c r="AC328" s="1">
        <v>643.34016976747898</v>
      </c>
      <c r="AD328">
        <v>218792.270817079</v>
      </c>
      <c r="AE328" s="1" t="e">
        <v>#N/A</v>
      </c>
      <c r="AF328">
        <v>44913.109052551699</v>
      </c>
      <c r="AG328" s="1">
        <v>73679.345555479304</v>
      </c>
      <c r="AH328" s="1">
        <v>33.7769951194445</v>
      </c>
      <c r="AI328">
        <v>21.042715924486</v>
      </c>
      <c r="AJ328">
        <v>22.514485501907899</v>
      </c>
      <c r="AK328">
        <v>1.6652645661090999</v>
      </c>
      <c r="AL328">
        <v>1.11170238682198</v>
      </c>
      <c r="AM328">
        <v>1.3712539928863801</v>
      </c>
      <c r="AN328">
        <v>2017.6825203855899</v>
      </c>
      <c r="AO328">
        <v>1.2559554577115</v>
      </c>
      <c r="AP328">
        <v>2057.6813910607598</v>
      </c>
      <c r="AQ328" s="1">
        <v>3033.3244218661698</v>
      </c>
      <c r="AR328" s="1">
        <v>8519.4906549698007</v>
      </c>
      <c r="AS328" s="1">
        <v>991.735825134538</v>
      </c>
      <c r="AT328" s="1">
        <v>471.20263154064702</v>
      </c>
      <c r="AU328">
        <v>15073.4349245719</v>
      </c>
      <c r="AV328" s="1">
        <v>7489.2450185339303</v>
      </c>
      <c r="AW328" s="1">
        <v>0.43642419035602997</v>
      </c>
      <c r="AX328">
        <v>7627.0286897640999</v>
      </c>
      <c r="AY328" s="1">
        <v>0.42397054558970099</v>
      </c>
      <c r="AZ328">
        <v>1383.40975555368</v>
      </c>
      <c r="BA328">
        <v>7.8645110120777795E-2</v>
      </c>
      <c r="BB328">
        <v>1064.33528608443</v>
      </c>
      <c r="BC328" s="1">
        <v>6.0960153948236701E-2</v>
      </c>
      <c r="BD328">
        <v>17564.018749936102</v>
      </c>
      <c r="BE328" s="1">
        <v>0.54309437547724204</v>
      </c>
      <c r="BF328">
        <v>0.23676425741385501</v>
      </c>
      <c r="BG328">
        <v>0.15272192679524199</v>
      </c>
      <c r="BH328">
        <v>4.6225462302346997E-2</v>
      </c>
      <c r="BI328">
        <v>2.1193978011314101E-2</v>
      </c>
    </row>
    <row r="329" spans="1:61" x14ac:dyDescent="0.25">
      <c r="A329" t="s">
        <v>1340</v>
      </c>
      <c r="B329" t="s">
        <v>706</v>
      </c>
      <c r="C329">
        <v>86.1</v>
      </c>
      <c r="D329">
        <v>12.488363352990101</v>
      </c>
      <c r="E329">
        <v>921.23883079999996</v>
      </c>
      <c r="F329" t="e">
        <v>#N/A</v>
      </c>
      <c r="G329">
        <v>1.07548146088682E-2</v>
      </c>
      <c r="H329" t="e">
        <v>#N/A</v>
      </c>
      <c r="I329">
        <v>4.2287945325885E-2</v>
      </c>
      <c r="J329">
        <v>0.92982134671612704</v>
      </c>
      <c r="K329">
        <v>2.7254642739237001E-2</v>
      </c>
      <c r="L329">
        <v>0.46865175344059501</v>
      </c>
      <c r="M329">
        <v>6.05102339685855E-2</v>
      </c>
      <c r="N329">
        <v>0.151822080918326</v>
      </c>
      <c r="O329">
        <v>63084.1501617904</v>
      </c>
      <c r="P329" s="1">
        <v>0.17735520508056801</v>
      </c>
      <c r="Q329">
        <v>0.16648829332564999</v>
      </c>
      <c r="R329">
        <v>0.65615650159378203</v>
      </c>
      <c r="S329">
        <v>10.3308433279417</v>
      </c>
      <c r="T329">
        <v>86349.501429651107</v>
      </c>
      <c r="U329" s="1">
        <v>102.100194567005</v>
      </c>
      <c r="V329">
        <v>343268.212245662</v>
      </c>
      <c r="W329" s="1">
        <v>0.78277275717533701</v>
      </c>
      <c r="X329">
        <v>9.7634719523965102E-2</v>
      </c>
      <c r="Y329">
        <v>0.119592523300698</v>
      </c>
      <c r="Z329">
        <v>0.21722724282466299</v>
      </c>
      <c r="AA329">
        <v>343.26821224566203</v>
      </c>
      <c r="AB329">
        <v>8147.8571018133398</v>
      </c>
      <c r="AC329" s="1">
        <v>799.70404890579402</v>
      </c>
      <c r="AD329">
        <v>237328.21225101801</v>
      </c>
      <c r="AE329" s="1" t="e">
        <v>#N/A</v>
      </c>
      <c r="AF329">
        <v>39968.398194475201</v>
      </c>
      <c r="AG329" s="1">
        <v>67379.510777471296</v>
      </c>
      <c r="AH329" s="1">
        <v>36.344260717828703</v>
      </c>
      <c r="AI329">
        <v>21.579482694965499</v>
      </c>
      <c r="AJ329">
        <v>23.4140453343331</v>
      </c>
      <c r="AK329">
        <v>2.3589389324919701</v>
      </c>
      <c r="AL329">
        <v>1.5133231402863301</v>
      </c>
      <c r="AM329">
        <v>1.9234848745450699</v>
      </c>
      <c r="AN329">
        <v>1072.34009897534</v>
      </c>
      <c r="AO329" s="1">
        <v>1.2666367854384</v>
      </c>
      <c r="AP329">
        <v>2296.7287746247298</v>
      </c>
      <c r="AQ329" s="1">
        <v>3219.3647997061798</v>
      </c>
      <c r="AR329" s="1">
        <v>9524.9513102699293</v>
      </c>
      <c r="AS329" s="1">
        <v>1047.2891846755599</v>
      </c>
      <c r="AT329">
        <v>594.31540735701299</v>
      </c>
      <c r="AU329">
        <v>16682.6494766334</v>
      </c>
      <c r="AV329" s="1">
        <v>8583.1627098150693</v>
      </c>
      <c r="AW329" s="1">
        <v>0.44243426052257401</v>
      </c>
      <c r="AX329">
        <v>8129.1599832765596</v>
      </c>
      <c r="AY329" s="1">
        <v>0.40636375332063202</v>
      </c>
      <c r="AZ329">
        <v>1546.7589791901401</v>
      </c>
      <c r="BA329">
        <v>7.9378086984691495E-2</v>
      </c>
      <c r="BB329">
        <v>1414.8832889068899</v>
      </c>
      <c r="BC329" s="1">
        <v>7.1823899153520193E-2</v>
      </c>
      <c r="BD329">
        <v>19673.9649611887</v>
      </c>
      <c r="BE329" s="1">
        <v>0.53677895276631005</v>
      </c>
      <c r="BF329">
        <v>0.24146560952785301</v>
      </c>
      <c r="BG329">
        <v>0.15875763400696599</v>
      </c>
      <c r="BH329">
        <v>4.2431646118995199E-2</v>
      </c>
      <c r="BI329">
        <v>2.0566157579875802E-2</v>
      </c>
    </row>
    <row r="330" spans="1:61" x14ac:dyDescent="0.25">
      <c r="A330" t="s">
        <v>1351</v>
      </c>
      <c r="B330" t="s">
        <v>718</v>
      </c>
      <c r="C330">
        <v>69.650000000000006</v>
      </c>
      <c r="D330">
        <v>33.550296987602799</v>
      </c>
      <c r="E330">
        <v>1974.44572745</v>
      </c>
      <c r="F330">
        <v>1.52376902140568E-2</v>
      </c>
      <c r="G330">
        <v>2.4064813440255701E-2</v>
      </c>
      <c r="H330" t="e">
        <v>#N/A</v>
      </c>
      <c r="I330">
        <v>4.3906465582828402E-2</v>
      </c>
      <c r="J330">
        <v>0.88598110786042195</v>
      </c>
      <c r="K330">
        <v>3.5892985160155599E-2</v>
      </c>
      <c r="L330">
        <v>0.30592103328196002</v>
      </c>
      <c r="M330">
        <v>3.4311465365067899E-2</v>
      </c>
      <c r="N330">
        <v>0.133561426190936</v>
      </c>
      <c r="O330">
        <v>67878.197426546205</v>
      </c>
      <c r="P330" s="1">
        <v>0.209617393410648</v>
      </c>
      <c r="Q330">
        <v>0.15042350089971199</v>
      </c>
      <c r="R330">
        <v>0.63995910568963998</v>
      </c>
      <c r="S330">
        <v>15.0828629576379</v>
      </c>
      <c r="T330">
        <v>102590.44637354799</v>
      </c>
      <c r="U330" s="1">
        <v>150.86860667810001</v>
      </c>
      <c r="V330">
        <v>329865.80448638502</v>
      </c>
      <c r="W330" s="1">
        <v>0.81335119999926697</v>
      </c>
      <c r="X330">
        <v>0.121439055326667</v>
      </c>
      <c r="Y330">
        <v>6.5209744674066095E-2</v>
      </c>
      <c r="Z330">
        <v>0.186648800000733</v>
      </c>
      <c r="AA330">
        <v>329.865804486385</v>
      </c>
      <c r="AB330">
        <v>7930.6528066604096</v>
      </c>
      <c r="AC330" s="1">
        <v>873.00363845713798</v>
      </c>
      <c r="AD330">
        <v>241251.98136303999</v>
      </c>
      <c r="AE330" s="1" t="e">
        <v>#N/A</v>
      </c>
      <c r="AF330">
        <v>52617.179911972198</v>
      </c>
      <c r="AG330" s="1">
        <v>94923.525858198904</v>
      </c>
      <c r="AH330" s="1">
        <v>41.382395466868402</v>
      </c>
      <c r="AI330">
        <v>22.814308246321701</v>
      </c>
      <c r="AJ330">
        <v>24.5038729385561</v>
      </c>
      <c r="AK330">
        <v>1.65472575978148</v>
      </c>
      <c r="AL330">
        <v>1.22656960302024</v>
      </c>
      <c r="AM330">
        <v>1.42479573337619</v>
      </c>
      <c r="AN330">
        <v>1945.5709078725599</v>
      </c>
      <c r="AO330">
        <v>0.942590995767984</v>
      </c>
      <c r="AP330">
        <v>1941.37491079611</v>
      </c>
      <c r="AQ330" s="1">
        <v>2824.7647959932301</v>
      </c>
      <c r="AR330" s="1">
        <v>8442.0299144039709</v>
      </c>
      <c r="AS330" s="1">
        <v>974.93845474602801</v>
      </c>
      <c r="AT330">
        <v>468.03467735397697</v>
      </c>
      <c r="AU330">
        <v>14651.142753293299</v>
      </c>
      <c r="AV330" s="1">
        <v>5060.0590034854604</v>
      </c>
      <c r="AW330" s="1">
        <v>0.318831845294131</v>
      </c>
      <c r="AX330">
        <v>9124.0775727309101</v>
      </c>
      <c r="AY330" s="1">
        <v>0.54558282209097997</v>
      </c>
      <c r="AZ330">
        <v>1523.1998233128099</v>
      </c>
      <c r="BA330">
        <v>9.3005144660682507E-2</v>
      </c>
      <c r="BB330">
        <v>685.55895553884898</v>
      </c>
      <c r="BC330" s="1">
        <v>4.25801879357013E-2</v>
      </c>
      <c r="BD330">
        <v>16392.895355068002</v>
      </c>
      <c r="BE330" s="1">
        <v>0.54238698237780403</v>
      </c>
      <c r="BF330">
        <v>0.21902157158107499</v>
      </c>
      <c r="BG330">
        <v>0.17934524058047099</v>
      </c>
      <c r="BH330">
        <v>3.7784230492446398E-2</v>
      </c>
      <c r="BI330">
        <v>2.1461974968204199E-2</v>
      </c>
    </row>
    <row r="331" spans="1:61" x14ac:dyDescent="0.25">
      <c r="A331" t="s">
        <v>1509</v>
      </c>
      <c r="B331" t="s">
        <v>884</v>
      </c>
      <c r="C331">
        <v>50.4</v>
      </c>
      <c r="D331">
        <v>95.512647889661807</v>
      </c>
      <c r="E331">
        <v>2934.9085431499998</v>
      </c>
      <c r="F331">
        <v>3.7626302578585402E-2</v>
      </c>
      <c r="G331">
        <v>2.3712706646828501E-2</v>
      </c>
      <c r="H331" t="e">
        <v>#N/A</v>
      </c>
      <c r="I331">
        <v>4.28312532667251E-2</v>
      </c>
      <c r="J331">
        <v>0.85449153409100598</v>
      </c>
      <c r="K331">
        <v>4.1472441399358899E-2</v>
      </c>
      <c r="L331">
        <v>0.16004090515438399</v>
      </c>
      <c r="M331">
        <v>2.1410478781451098E-2</v>
      </c>
      <c r="N331">
        <v>0.117380117766809</v>
      </c>
      <c r="O331">
        <v>73437.615821551095</v>
      </c>
      <c r="P331" s="1">
        <v>0.17296298943578101</v>
      </c>
      <c r="Q331">
        <v>0.16448479241853101</v>
      </c>
      <c r="R331">
        <v>0.66255221814568699</v>
      </c>
      <c r="S331">
        <v>22.311986372956</v>
      </c>
      <c r="T331">
        <v>108138.009565674</v>
      </c>
      <c r="U331" s="1">
        <v>157.100555185339</v>
      </c>
      <c r="V331">
        <v>417645.44355594</v>
      </c>
      <c r="W331" s="1">
        <v>0.871981581710082</v>
      </c>
      <c r="X331">
        <v>8.9762791092261304E-2</v>
      </c>
      <c r="Y331">
        <v>3.8255627197657197E-2</v>
      </c>
      <c r="Z331">
        <v>0.128018418289918</v>
      </c>
      <c r="AA331">
        <v>417.64544355594001</v>
      </c>
      <c r="AB331">
        <v>11859.8822206028</v>
      </c>
      <c r="AC331" s="1">
        <v>1249.9559937096501</v>
      </c>
      <c r="AD331">
        <v>318208.74360331101</v>
      </c>
      <c r="AE331" s="1" t="e">
        <v>#N/A</v>
      </c>
      <c r="AF331">
        <v>66738.226168384193</v>
      </c>
      <c r="AG331" s="1">
        <v>139913.61048705899</v>
      </c>
      <c r="AH331" s="1">
        <v>58.229325695556298</v>
      </c>
      <c r="AI331">
        <v>26.915346322448698</v>
      </c>
      <c r="AJ331">
        <v>31.273821677084801</v>
      </c>
      <c r="AK331">
        <v>1.90070159804462</v>
      </c>
      <c r="AL331">
        <v>1.33182701997135</v>
      </c>
      <c r="AM331">
        <v>1.5487916879825701</v>
      </c>
      <c r="AN331">
        <v>740.52738221523498</v>
      </c>
      <c r="AO331" s="1">
        <v>0.69821069563812899</v>
      </c>
      <c r="AP331">
        <v>1903.0849552488201</v>
      </c>
      <c r="AQ331" s="1">
        <v>2909.0074215180198</v>
      </c>
      <c r="AR331" s="1">
        <v>9156.2913836687003</v>
      </c>
      <c r="AS331" s="1">
        <v>1001.54355997245</v>
      </c>
      <c r="AT331">
        <v>519.44169829692896</v>
      </c>
      <c r="AU331">
        <v>15489.3690187049</v>
      </c>
      <c r="AV331" s="1">
        <v>3402.2745144269702</v>
      </c>
      <c r="AW331" s="1">
        <v>0.21622140563279199</v>
      </c>
      <c r="AX331">
        <v>10774.2436769264</v>
      </c>
      <c r="AY331" s="1">
        <v>0.65865356649110296</v>
      </c>
      <c r="AZ331">
        <v>1499.4127002129101</v>
      </c>
      <c r="BA331">
        <v>9.2456175460276804E-2</v>
      </c>
      <c r="BB331">
        <v>516.34048746775204</v>
      </c>
      <c r="BC331" s="1">
        <v>3.2668852403811101E-2</v>
      </c>
      <c r="BD331">
        <v>16192.271379034</v>
      </c>
      <c r="BE331" s="1">
        <v>0.57790322957002205</v>
      </c>
      <c r="BF331">
        <v>0.225509645508326</v>
      </c>
      <c r="BG331">
        <v>0.14464547989764201</v>
      </c>
      <c r="BH331">
        <v>3.6175458711649802E-2</v>
      </c>
      <c r="BI331">
        <v>1.5766186312360399E-2</v>
      </c>
    </row>
    <row r="332" spans="1:61" x14ac:dyDescent="0.25">
      <c r="A332" t="s">
        <v>1810</v>
      </c>
      <c r="B332" t="s">
        <v>1201</v>
      </c>
      <c r="C332">
        <v>79.55</v>
      </c>
      <c r="D332">
        <v>24.975349806557201</v>
      </c>
      <c r="E332">
        <v>1672.8143164000001</v>
      </c>
      <c r="F332">
        <v>2.0259207569622399E-2</v>
      </c>
      <c r="G332">
        <v>1.5825206438668901E-2</v>
      </c>
      <c r="H332" t="e">
        <v>#N/A</v>
      </c>
      <c r="I332">
        <v>4.5457439736226797E-2</v>
      </c>
      <c r="J332">
        <v>0.89688897190186001</v>
      </c>
      <c r="K332">
        <v>3.2649339518135E-2</v>
      </c>
      <c r="L332">
        <v>0.25926510996723101</v>
      </c>
      <c r="M332">
        <v>2.1924750015817399E-2</v>
      </c>
      <c r="N332">
        <v>0.12509134260787699</v>
      </c>
      <c r="O332">
        <v>69159.662616581903</v>
      </c>
      <c r="P332" s="1">
        <v>0.19342124824502499</v>
      </c>
      <c r="Q332">
        <v>0.155501380862931</v>
      </c>
      <c r="R332">
        <v>0.65107737089204398</v>
      </c>
      <c r="S332">
        <v>13.620643482735</v>
      </c>
      <c r="T332">
        <v>99594.086474580603</v>
      </c>
      <c r="U332" s="1">
        <v>144.16565386149401</v>
      </c>
      <c r="V332">
        <v>347826.56571362697</v>
      </c>
      <c r="W332" s="1">
        <v>0.85197128288065804</v>
      </c>
      <c r="X332">
        <v>8.0652814007600604E-2</v>
      </c>
      <c r="Y332">
        <v>6.7375903111741298E-2</v>
      </c>
      <c r="Z332">
        <v>0.14802871711934201</v>
      </c>
      <c r="AA332">
        <v>347.82656571362702</v>
      </c>
      <c r="AB332">
        <v>8550.7457760062007</v>
      </c>
      <c r="AC332" s="1">
        <v>901.08953678966702</v>
      </c>
      <c r="AD332">
        <v>255502.41838774699</v>
      </c>
      <c r="AE332" s="1" t="e">
        <v>#N/A</v>
      </c>
      <c r="AF332">
        <v>55558.175094690698</v>
      </c>
      <c r="AG332" s="1">
        <v>104065.06634805301</v>
      </c>
      <c r="AH332" s="1">
        <v>45.850893826233502</v>
      </c>
      <c r="AI332">
        <v>22.9487891135811</v>
      </c>
      <c r="AJ332">
        <v>25.7290107668384</v>
      </c>
      <c r="AK332">
        <v>1.35930887618508</v>
      </c>
      <c r="AL332">
        <v>0.99835540138009904</v>
      </c>
      <c r="AM332">
        <v>1.10711184047394</v>
      </c>
      <c r="AN332">
        <v>1716.3190725069501</v>
      </c>
      <c r="AO332" s="1">
        <v>0.945433760581884</v>
      </c>
      <c r="AP332">
        <v>2011.94834477685</v>
      </c>
      <c r="AQ332" s="1">
        <v>3027.53967780425</v>
      </c>
      <c r="AR332" s="1">
        <v>8458.7688228610805</v>
      </c>
      <c r="AS332" s="1">
        <v>924.92605863735901</v>
      </c>
      <c r="AT332">
        <v>482.02053007011199</v>
      </c>
      <c r="AU332">
        <v>14905.2034341497</v>
      </c>
      <c r="AV332" s="1">
        <v>4905.3024790334002</v>
      </c>
      <c r="AW332" s="1">
        <v>0.30896281881550403</v>
      </c>
      <c r="AX332">
        <v>9236.3094935557692</v>
      </c>
      <c r="AY332" s="1">
        <v>0.56079713684508103</v>
      </c>
      <c r="AZ332">
        <v>1510.0714398360601</v>
      </c>
      <c r="BA332">
        <v>9.1886762545699593E-2</v>
      </c>
      <c r="BB332">
        <v>621.80140099543996</v>
      </c>
      <c r="BC332" s="1">
        <v>3.8353281797152597E-2</v>
      </c>
      <c r="BD332">
        <v>16273.4848134207</v>
      </c>
      <c r="BE332" s="1">
        <v>0.55901359822753804</v>
      </c>
      <c r="BF332">
        <v>0.226430602864788</v>
      </c>
      <c r="BG332">
        <v>0.151021723770738</v>
      </c>
      <c r="BH332">
        <v>4.1844013176992698E-2</v>
      </c>
      <c r="BI332">
        <v>2.1690061959943399E-2</v>
      </c>
    </row>
    <row r="333" spans="1:61" x14ac:dyDescent="0.25">
      <c r="A333" t="s">
        <v>1295</v>
      </c>
      <c r="B333" t="s">
        <v>658</v>
      </c>
      <c r="C333">
        <v>30.3</v>
      </c>
      <c r="D333">
        <v>220.622125062272</v>
      </c>
      <c r="E333">
        <v>6498.8745996999996</v>
      </c>
      <c r="F333">
        <v>6.3935365351711196E-2</v>
      </c>
      <c r="G333">
        <v>7.8671163987462503E-2</v>
      </c>
      <c r="H333">
        <v>2.3061181247155099E-3</v>
      </c>
      <c r="I333">
        <v>7.7258393710628204E-2</v>
      </c>
      <c r="J333">
        <v>0.71972185365070396</v>
      </c>
      <c r="K333">
        <v>5.92424590397417E-2</v>
      </c>
      <c r="L333">
        <v>0.262685943277774</v>
      </c>
      <c r="M333">
        <v>5.7731911402032203E-2</v>
      </c>
      <c r="N333">
        <v>0.13723252262796001</v>
      </c>
      <c r="O333">
        <v>77233.214847295894</v>
      </c>
      <c r="P333" s="1">
        <v>0.19881644563067</v>
      </c>
      <c r="Q333">
        <v>0.15682139975686901</v>
      </c>
      <c r="R333">
        <v>0.64436215461246205</v>
      </c>
      <c r="S333">
        <v>51.616986135879102</v>
      </c>
      <c r="T333">
        <v>112333.396823841</v>
      </c>
      <c r="U333" s="1">
        <v>166.76940881521099</v>
      </c>
      <c r="V333">
        <v>350350.75097542402</v>
      </c>
      <c r="W333" s="1">
        <v>0.81000037069026098</v>
      </c>
      <c r="X333">
        <v>0.15864222547389401</v>
      </c>
      <c r="Y333">
        <v>3.1357403835845697E-2</v>
      </c>
      <c r="Z333">
        <v>0.18999962930973899</v>
      </c>
      <c r="AA333">
        <v>350.35075097542398</v>
      </c>
      <c r="AB333">
        <v>11843.476631100601</v>
      </c>
      <c r="AC333" s="1">
        <v>1063.41142808311</v>
      </c>
      <c r="AD333">
        <v>275529.845892707</v>
      </c>
      <c r="AE333" s="1" t="e">
        <v>#N/A</v>
      </c>
      <c r="AF333">
        <v>60977.417585087198</v>
      </c>
      <c r="AG333" s="1">
        <v>118750.036009162</v>
      </c>
      <c r="AH333" s="1">
        <v>75.928180405605005</v>
      </c>
      <c r="AI333">
        <v>31.171832871317498</v>
      </c>
      <c r="AJ333">
        <v>41.972936563931398</v>
      </c>
      <c r="AK333">
        <v>1.9329311995993701</v>
      </c>
      <c r="AL333">
        <v>1.1341381215836499</v>
      </c>
      <c r="AM333">
        <v>1.42457140886177</v>
      </c>
      <c r="AN333">
        <v>79.9984539667837</v>
      </c>
      <c r="AO333" s="1">
        <v>0.69961745768515304</v>
      </c>
      <c r="AP333">
        <v>1776.4861363893599</v>
      </c>
      <c r="AQ333" s="1">
        <v>2754.2435046871501</v>
      </c>
      <c r="AR333" s="1">
        <v>9596.1091216283494</v>
      </c>
      <c r="AS333" s="1">
        <v>1259.9497579747101</v>
      </c>
      <c r="AT333">
        <v>566.16422736789605</v>
      </c>
      <c r="AU333">
        <v>15952.952748047501</v>
      </c>
      <c r="AV333" s="1">
        <v>3610.8093647726</v>
      </c>
      <c r="AW333" s="1">
        <v>0.22678647642291899</v>
      </c>
      <c r="AX333">
        <v>10139.376594539401</v>
      </c>
      <c r="AY333" s="1">
        <v>0.62607411002878599</v>
      </c>
      <c r="AZ333">
        <v>1664.7134469733201</v>
      </c>
      <c r="BA333">
        <v>0.104286204834696</v>
      </c>
      <c r="BB333">
        <v>684.04484810941904</v>
      </c>
      <c r="BC333" s="1">
        <v>4.28532087009032E-2</v>
      </c>
      <c r="BD333">
        <v>16098.944254394701</v>
      </c>
      <c r="BE333" s="1">
        <v>0.59245676237355105</v>
      </c>
      <c r="BF333">
        <v>0.23392925636501599</v>
      </c>
      <c r="BG333">
        <v>0.12610869192472801</v>
      </c>
      <c r="BH333">
        <v>3.3360608710563899E-2</v>
      </c>
      <c r="BI333">
        <v>1.41446806261416E-2</v>
      </c>
    </row>
    <row r="334" spans="1:61" x14ac:dyDescent="0.25">
      <c r="A334" t="s">
        <v>1345</v>
      </c>
      <c r="B334" t="s">
        <v>711</v>
      </c>
      <c r="C334">
        <v>60.45</v>
      </c>
      <c r="D334">
        <v>16.214487532888199</v>
      </c>
      <c r="E334">
        <v>870.43398639999998</v>
      </c>
      <c r="F334">
        <v>1.9363311855177701E-2</v>
      </c>
      <c r="G334">
        <v>1.92628314128892E-2</v>
      </c>
      <c r="H334" t="e">
        <v>#N/A</v>
      </c>
      <c r="I334">
        <v>5.0296666371919797E-2</v>
      </c>
      <c r="J334">
        <v>0.903637502837074</v>
      </c>
      <c r="K334">
        <v>3.1652358776918903E-2</v>
      </c>
      <c r="L334">
        <v>0.28545543734661</v>
      </c>
      <c r="M334">
        <v>2.1869406817607899E-2</v>
      </c>
      <c r="N334">
        <v>0.121122862201551</v>
      </c>
      <c r="O334">
        <v>67777.0244924867</v>
      </c>
      <c r="P334" s="1">
        <v>0.193378593851004</v>
      </c>
      <c r="Q334">
        <v>0.14955714390950001</v>
      </c>
      <c r="R334">
        <v>0.65706426223949599</v>
      </c>
      <c r="S334">
        <v>8.5426773239055596</v>
      </c>
      <c r="T334">
        <v>91695.703315212697</v>
      </c>
      <c r="U334" s="1">
        <v>120.956034214883</v>
      </c>
      <c r="V334">
        <v>290927.97070957802</v>
      </c>
      <c r="W334" s="1">
        <v>0.81464873533026005</v>
      </c>
      <c r="X334">
        <v>9.1941432133726395E-2</v>
      </c>
      <c r="Y334">
        <v>9.3409832536013204E-2</v>
      </c>
      <c r="Z334">
        <v>0.18535126466974</v>
      </c>
      <c r="AA334">
        <v>290.92797070957801</v>
      </c>
      <c r="AB334">
        <v>7190.7628812688599</v>
      </c>
      <c r="AC334" s="1">
        <v>766.662559052853</v>
      </c>
      <c r="AD334">
        <v>223776.15408034201</v>
      </c>
      <c r="AE334" s="1" t="e">
        <v>#N/A</v>
      </c>
      <c r="AF334">
        <v>48747.148647260503</v>
      </c>
      <c r="AG334" s="1">
        <v>87928.927347348697</v>
      </c>
      <c r="AH334" s="1">
        <v>38.284477410308199</v>
      </c>
      <c r="AI334">
        <v>22.926441414477399</v>
      </c>
      <c r="AJ334">
        <v>24.7441518854538</v>
      </c>
      <c r="AK334">
        <v>1.59108311108795</v>
      </c>
      <c r="AL334">
        <v>0.94257782511376398</v>
      </c>
      <c r="AM334">
        <v>1.2757442012667799</v>
      </c>
      <c r="AN334">
        <v>2055.68654310073</v>
      </c>
      <c r="AO334" s="1">
        <v>1.16247689319057</v>
      </c>
      <c r="AP334">
        <v>2111.93416585554</v>
      </c>
      <c r="AQ334" s="1">
        <v>2958.97436881148</v>
      </c>
      <c r="AR334" s="1">
        <v>8783.7298789554698</v>
      </c>
      <c r="AS334" s="1">
        <v>887.29152189271599</v>
      </c>
      <c r="AT334">
        <v>545.38852103351201</v>
      </c>
      <c r="AU334">
        <v>15287.318456548701</v>
      </c>
      <c r="AV334" s="1">
        <v>6663.7387163664398</v>
      </c>
      <c r="AW334" s="1">
        <v>0.38204316336529998</v>
      </c>
      <c r="AX334">
        <v>8588.9883242788492</v>
      </c>
      <c r="AY334" s="1">
        <v>0.48222628604530099</v>
      </c>
      <c r="AZ334">
        <v>1556.9188624062101</v>
      </c>
      <c r="BA334">
        <v>8.8847167713003702E-2</v>
      </c>
      <c r="BB334">
        <v>833.67096266710803</v>
      </c>
      <c r="BC334" s="1">
        <v>4.6883382867490699E-2</v>
      </c>
      <c r="BD334">
        <v>17643.3168657186</v>
      </c>
      <c r="BE334" s="1">
        <v>0.55246571697151103</v>
      </c>
      <c r="BF334">
        <v>0.239307706494825</v>
      </c>
      <c r="BG334">
        <v>0.14688564618125499</v>
      </c>
      <c r="BH334">
        <v>3.9549374517758397E-2</v>
      </c>
      <c r="BI334">
        <v>2.17915558346496E-2</v>
      </c>
    </row>
    <row r="335" spans="1:61" x14ac:dyDescent="0.25">
      <c r="A335" t="s">
        <v>1466</v>
      </c>
      <c r="B335" t="s">
        <v>840</v>
      </c>
      <c r="C335">
        <v>115.15</v>
      </c>
      <c r="D335">
        <v>12.1495432750469</v>
      </c>
      <c r="E335">
        <v>1257.2439451</v>
      </c>
      <c r="F335">
        <v>9.9742939070002895E-3</v>
      </c>
      <c r="G335">
        <v>1.31601180308775E-2</v>
      </c>
      <c r="H335" t="e">
        <v>#N/A</v>
      </c>
      <c r="I335">
        <v>2.7675830077361501E-2</v>
      </c>
      <c r="J335">
        <v>0.92856331766544897</v>
      </c>
      <c r="K335">
        <v>3.2873808204890297E-2</v>
      </c>
      <c r="L335">
        <v>0.44043546489107599</v>
      </c>
      <c r="M335" t="e">
        <v>#N/A</v>
      </c>
      <c r="N335">
        <v>0.15666112163892301</v>
      </c>
      <c r="O335">
        <v>64864.213783163497</v>
      </c>
      <c r="P335" s="1">
        <v>0.20899041577237501</v>
      </c>
      <c r="Q335">
        <v>0.16879648727104499</v>
      </c>
      <c r="R335">
        <v>0.62221309695658</v>
      </c>
      <c r="S335">
        <v>13.101678223928801</v>
      </c>
      <c r="T335">
        <v>88981.170117387795</v>
      </c>
      <c r="U335" s="1">
        <v>105.37500822688099</v>
      </c>
      <c r="V335">
        <v>333916.46067271999</v>
      </c>
      <c r="W335" s="1">
        <v>0.82231605933676</v>
      </c>
      <c r="X335">
        <v>7.2354818427061401E-2</v>
      </c>
      <c r="Y335">
        <v>0.105329122236179</v>
      </c>
      <c r="Z335">
        <v>0.17768394066324</v>
      </c>
      <c r="AA335">
        <v>333.91646067272001</v>
      </c>
      <c r="AB335">
        <v>7630.4676887801197</v>
      </c>
      <c r="AC335" s="1">
        <v>773.28335426795104</v>
      </c>
      <c r="AD335" s="1">
        <v>251818.686267451</v>
      </c>
      <c r="AE335" s="1" t="e">
        <v>#N/A</v>
      </c>
      <c r="AF335">
        <v>47476.6444216116</v>
      </c>
      <c r="AG335" s="1">
        <v>77687.961177817197</v>
      </c>
      <c r="AH335" s="1">
        <v>33.694930939803697</v>
      </c>
      <c r="AI335">
        <v>20.943708296151101</v>
      </c>
      <c r="AJ335">
        <v>21.732315334144701</v>
      </c>
      <c r="AK335">
        <v>1.46986278520873</v>
      </c>
      <c r="AL335">
        <v>0.88017149459762101</v>
      </c>
      <c r="AM335">
        <v>1.0962726408385</v>
      </c>
      <c r="AN335">
        <v>1811.4527493857599</v>
      </c>
      <c r="AO335" s="1">
        <v>1.16293168090572</v>
      </c>
      <c r="AP335">
        <v>2306.8456438414701</v>
      </c>
      <c r="AQ335" s="1">
        <v>3364.9262471997899</v>
      </c>
      <c r="AR335" s="1">
        <v>9025.7389842489392</v>
      </c>
      <c r="AS335" s="1">
        <v>1089.7779530694199</v>
      </c>
      <c r="AT335">
        <v>478.72436876371501</v>
      </c>
      <c r="AU335">
        <v>16266.0131971233</v>
      </c>
      <c r="AV335" s="1">
        <v>7050.0707294962103</v>
      </c>
      <c r="AW335" s="1">
        <v>0.39151499327617501</v>
      </c>
      <c r="AX335">
        <v>8596.6470072901902</v>
      </c>
      <c r="AY335" s="1">
        <v>0.46412020978113899</v>
      </c>
      <c r="AZ335">
        <v>1490.82198038096</v>
      </c>
      <c r="BA335" s="1">
        <v>8.2154712219245196E-2</v>
      </c>
      <c r="BB335">
        <v>1140.8801490573401</v>
      </c>
      <c r="BC335" s="1">
        <v>6.2210084732614301E-2</v>
      </c>
      <c r="BD335">
        <v>18278.4198662247</v>
      </c>
      <c r="BE335" s="1">
        <v>0.54433520999861895</v>
      </c>
      <c r="BF335">
        <v>0.22904506884545101</v>
      </c>
      <c r="BG335">
        <v>0.160936316865987</v>
      </c>
      <c r="BH335">
        <v>4.27850853767614E-2</v>
      </c>
      <c r="BI335">
        <v>2.28983189131821E-2</v>
      </c>
    </row>
    <row r="336" spans="1:61" x14ac:dyDescent="0.25">
      <c r="A336" t="s">
        <v>1298</v>
      </c>
      <c r="B336" t="s">
        <v>1136</v>
      </c>
      <c r="C336">
        <v>34.9</v>
      </c>
      <c r="D336">
        <v>139.10549138198701</v>
      </c>
      <c r="E336">
        <v>3770.5562630499999</v>
      </c>
      <c r="F336">
        <v>6.3183526866112893E-2</v>
      </c>
      <c r="G336">
        <v>3.7418724280309401E-2</v>
      </c>
      <c r="H336">
        <v>2.5299103729894898E-3</v>
      </c>
      <c r="I336">
        <v>5.0286390803358602E-2</v>
      </c>
      <c r="J336">
        <v>0.79919570961489095</v>
      </c>
      <c r="K336">
        <v>4.9042843658888897E-2</v>
      </c>
      <c r="L336">
        <v>0.16899343540069101</v>
      </c>
      <c r="M336">
        <v>2.8960318886282099E-2</v>
      </c>
      <c r="N336">
        <v>0.124946457095724</v>
      </c>
      <c r="O336">
        <v>76219.865661916294</v>
      </c>
      <c r="P336" s="1">
        <v>0.15524975249627301</v>
      </c>
      <c r="Q336">
        <v>0.15571621915540201</v>
      </c>
      <c r="R336">
        <v>0.68903402834832495</v>
      </c>
      <c r="S336">
        <v>28.4743828911026</v>
      </c>
      <c r="T336">
        <v>112323.540977654</v>
      </c>
      <c r="U336" s="1">
        <v>161.145388362608</v>
      </c>
      <c r="V336">
        <v>404901.34571418702</v>
      </c>
      <c r="W336" s="1">
        <v>0.825517850885091</v>
      </c>
      <c r="X336">
        <v>0.139948880986904</v>
      </c>
      <c r="Y336">
        <v>3.45332681280053E-2</v>
      </c>
      <c r="Z336">
        <v>0.174482149114909</v>
      </c>
      <c r="AA336">
        <v>404.90134571418702</v>
      </c>
      <c r="AB336">
        <v>12584.430542780799</v>
      </c>
      <c r="AC336" s="1">
        <v>1190.5659651578201</v>
      </c>
      <c r="AD336">
        <v>321704.82531204302</v>
      </c>
      <c r="AE336" s="1" t="e">
        <v>#N/A</v>
      </c>
      <c r="AF336">
        <v>66130.744437620102</v>
      </c>
      <c r="AG336" s="1">
        <v>138428.894973285</v>
      </c>
      <c r="AH336" s="1">
        <v>63.559494242571503</v>
      </c>
      <c r="AI336">
        <v>29.432028833028099</v>
      </c>
      <c r="AJ336">
        <v>36.719496922647302</v>
      </c>
      <c r="AK336">
        <v>2.0453761300107498</v>
      </c>
      <c r="AL336">
        <v>1.2736775790945001</v>
      </c>
      <c r="AM336">
        <v>1.5731401117822299</v>
      </c>
      <c r="AN336">
        <v>396.58495104656402</v>
      </c>
      <c r="AO336" s="1">
        <v>0.63015443816502803</v>
      </c>
      <c r="AP336">
        <v>1908.7905919956199</v>
      </c>
      <c r="AQ336" s="1">
        <v>2782.4008325534701</v>
      </c>
      <c r="AR336" s="1">
        <v>9696.8058259193695</v>
      </c>
      <c r="AS336" s="1">
        <v>1152.44702395318</v>
      </c>
      <c r="AT336">
        <v>485.74170327284497</v>
      </c>
      <c r="AU336">
        <v>16026.1859776945</v>
      </c>
      <c r="AV336" s="1">
        <v>3193.9838406467402</v>
      </c>
      <c r="AW336" s="1">
        <v>0.19652626015760799</v>
      </c>
      <c r="AX336">
        <v>11233.109240378401</v>
      </c>
      <c r="AY336" s="1">
        <v>0.67162665442862102</v>
      </c>
      <c r="AZ336">
        <v>1612.8378919326401</v>
      </c>
      <c r="BA336" s="1">
        <v>9.7300151364513796E-2</v>
      </c>
      <c r="BB336">
        <v>565.27265237100903</v>
      </c>
      <c r="BC336" s="1">
        <v>3.4546934047274602E-2</v>
      </c>
      <c r="BD336">
        <v>16605.203625328799</v>
      </c>
      <c r="BE336" s="1">
        <v>0.59465794122638305</v>
      </c>
      <c r="BF336">
        <v>0.22784702329075901</v>
      </c>
      <c r="BG336">
        <v>0.12746511799702001</v>
      </c>
      <c r="BH336">
        <v>3.2074847017841898E-2</v>
      </c>
      <c r="BI336">
        <v>1.7955070467996301E-2</v>
      </c>
    </row>
    <row r="337" spans="1:61" x14ac:dyDescent="0.25">
      <c r="A337" t="s">
        <v>1703</v>
      </c>
      <c r="B337" t="s">
        <v>1086</v>
      </c>
      <c r="C337">
        <v>133.55000000000001</v>
      </c>
      <c r="D337">
        <v>11.911587081585701</v>
      </c>
      <c r="E337">
        <v>1292.2245679499999</v>
      </c>
      <c r="F337">
        <v>6.3726324767094701E-3</v>
      </c>
      <c r="G337">
        <v>1.26785300473855E-2</v>
      </c>
      <c r="H337" t="e">
        <v>#N/A</v>
      </c>
      <c r="I337">
        <v>1.6450201815733801E-2</v>
      </c>
      <c r="J337">
        <v>0.93872934968269905</v>
      </c>
      <c r="K337">
        <v>3.4071960073355299E-2</v>
      </c>
      <c r="L337">
        <v>0.99779239432894995</v>
      </c>
      <c r="M337" t="e">
        <v>#N/A</v>
      </c>
      <c r="N337">
        <v>0.19503017510450901</v>
      </c>
      <c r="O337">
        <v>63489.952389141799</v>
      </c>
      <c r="P337" s="1">
        <v>0.20441670529117401</v>
      </c>
      <c r="Q337">
        <v>0.156539079199878</v>
      </c>
      <c r="R337">
        <v>0.63904421550894797</v>
      </c>
      <c r="S337">
        <v>14.413621473677001</v>
      </c>
      <c r="T337">
        <v>92991.668212050296</v>
      </c>
      <c r="U337" s="1">
        <v>107.647784395253</v>
      </c>
      <c r="V337">
        <v>228736.250130973</v>
      </c>
      <c r="W337" s="1">
        <v>0.66730691531283703</v>
      </c>
      <c r="X337">
        <v>9.6225709175979501E-2</v>
      </c>
      <c r="Y337">
        <v>0.23646737551118399</v>
      </c>
      <c r="Z337">
        <v>0.33269308468716302</v>
      </c>
      <c r="AA337">
        <v>228.73625013097299</v>
      </c>
      <c r="AB337">
        <v>5040.9070617917896</v>
      </c>
      <c r="AC337" s="1">
        <v>442.773749772987</v>
      </c>
      <c r="AD337">
        <v>152889.267988112</v>
      </c>
      <c r="AE337" s="1" t="e">
        <v>#N/A</v>
      </c>
      <c r="AF337">
        <v>38730.758845744902</v>
      </c>
      <c r="AG337" s="1">
        <v>58836.788490827697</v>
      </c>
      <c r="AH337" s="1">
        <v>25.3656753002182</v>
      </c>
      <c r="AI337">
        <v>20.104213884206899</v>
      </c>
      <c r="AJ337">
        <v>20.6766174799473</v>
      </c>
      <c r="AK337">
        <v>1.1836907650417701</v>
      </c>
      <c r="AL337">
        <v>1.1000026711406099</v>
      </c>
      <c r="AM337">
        <v>1.13821082161554</v>
      </c>
      <c r="AN337">
        <v>123.52833281388</v>
      </c>
      <c r="AO337" s="1">
        <v>0.85049454956639703</v>
      </c>
      <c r="AP337">
        <v>2324.4364129874798</v>
      </c>
      <c r="AQ337" s="1">
        <v>4172.14378925862</v>
      </c>
      <c r="AR337" s="1">
        <v>10631.136394345</v>
      </c>
      <c r="AS337" s="1">
        <v>1035.8238414577099</v>
      </c>
      <c r="AT337">
        <v>532.29907909212204</v>
      </c>
      <c r="AU337">
        <v>18695.839517140899</v>
      </c>
      <c r="AV337" s="1">
        <v>11087.217891153399</v>
      </c>
      <c r="AW337" s="1">
        <v>0.57352814396101204</v>
      </c>
      <c r="AX337">
        <v>4414.1918120402497</v>
      </c>
      <c r="AY337" s="1">
        <v>0.23112054351117001</v>
      </c>
      <c r="AZ337">
        <v>1229.3134334838301</v>
      </c>
      <c r="BA337">
        <v>6.0389728640504702E-2</v>
      </c>
      <c r="BB337">
        <v>2622.5985443888299</v>
      </c>
      <c r="BC337" s="1">
        <v>0.13496158389509499</v>
      </c>
      <c r="BD337">
        <v>19353.3216810663</v>
      </c>
      <c r="BE337" s="1">
        <v>0.54359440597070496</v>
      </c>
      <c r="BF337">
        <v>0.253943449587753</v>
      </c>
      <c r="BG337">
        <v>0.13683041467204399</v>
      </c>
      <c r="BH337">
        <v>4.4361670158963903E-2</v>
      </c>
      <c r="BI337">
        <v>2.1270059610533399E-2</v>
      </c>
    </row>
    <row r="338" spans="1:61" x14ac:dyDescent="0.25">
      <c r="A338" t="s">
        <v>1436</v>
      </c>
      <c r="B338" t="s">
        <v>808</v>
      </c>
      <c r="C338">
        <v>10.15</v>
      </c>
      <c r="D338">
        <v>245.795732536857</v>
      </c>
      <c r="E338">
        <v>1703.0819437</v>
      </c>
      <c r="F338">
        <v>2.1660548497045799E-2</v>
      </c>
      <c r="G338">
        <v>0.31903318472910802</v>
      </c>
      <c r="H338" t="e">
        <v>#N/A</v>
      </c>
      <c r="I338">
        <v>0.12841122344589201</v>
      </c>
      <c r="J338">
        <v>0.44916384176100799</v>
      </c>
      <c r="K338">
        <v>8.3000956738505702E-2</v>
      </c>
      <c r="L338">
        <v>0.75746925544030197</v>
      </c>
      <c r="M338">
        <v>6.1782906258213997E-2</v>
      </c>
      <c r="N338">
        <v>0.17867027871070201</v>
      </c>
      <c r="O338">
        <v>70885.724119409497</v>
      </c>
      <c r="P338" s="1">
        <v>0.24496472055051799</v>
      </c>
      <c r="Q338">
        <v>0.151981960294301</v>
      </c>
      <c r="R338">
        <v>0.60305331915518101</v>
      </c>
      <c r="S338">
        <v>24.6750744936449</v>
      </c>
      <c r="T338">
        <v>98270.070578909595</v>
      </c>
      <c r="U338" s="1">
        <v>96.040619849932298</v>
      </c>
      <c r="V338">
        <v>308877.75039006799</v>
      </c>
      <c r="W338" s="1">
        <v>0.71063144938352996</v>
      </c>
      <c r="X338">
        <v>0.24345162605241399</v>
      </c>
      <c r="Y338">
        <v>4.5916924564055397E-2</v>
      </c>
      <c r="Z338">
        <v>0.28936855061646999</v>
      </c>
      <c r="AA338">
        <v>308.877750390068</v>
      </c>
      <c r="AB338">
        <v>11736.8664343734</v>
      </c>
      <c r="AC338" s="1">
        <v>999.33731450552</v>
      </c>
      <c r="AD338">
        <v>202534.109814211</v>
      </c>
      <c r="AE338" s="1" t="e">
        <v>#N/A</v>
      </c>
      <c r="AF338">
        <v>43639.349483099199</v>
      </c>
      <c r="AG338" s="1">
        <v>65877.606879490704</v>
      </c>
      <c r="AH338" s="1">
        <v>75.190208597735605</v>
      </c>
      <c r="AI338">
        <v>32.682172870746001</v>
      </c>
      <c r="AJ338">
        <v>47.2164177924098</v>
      </c>
      <c r="AK338">
        <v>2.25123671095968</v>
      </c>
      <c r="AL338">
        <v>1.3205989827243101</v>
      </c>
      <c r="AM338">
        <v>1.8515446116964001</v>
      </c>
      <c r="AN338">
        <v>11.5282626726377</v>
      </c>
      <c r="AO338" s="1">
        <v>1.0722153544408199</v>
      </c>
      <c r="AP338">
        <v>2832.03840651464</v>
      </c>
      <c r="AQ338" s="1">
        <v>3211.8785747420102</v>
      </c>
      <c r="AR338" s="1">
        <v>10722.460339064401</v>
      </c>
      <c r="AS338" s="1">
        <v>1448.2150621840301</v>
      </c>
      <c r="AT338">
        <v>593.93499017577506</v>
      </c>
      <c r="AU338">
        <v>18808.527372680899</v>
      </c>
      <c r="AV338" s="1">
        <v>6246.5662428042997</v>
      </c>
      <c r="AW338" s="1">
        <v>0.32446495849519302</v>
      </c>
      <c r="AX338">
        <v>10399.636802327799</v>
      </c>
      <c r="AY338" s="1">
        <v>0.52262041560703199</v>
      </c>
      <c r="AZ338">
        <v>1428.9474044859501</v>
      </c>
      <c r="BA338">
        <v>7.1830763803167802E-2</v>
      </c>
      <c r="BB338">
        <v>1589.89508504937</v>
      </c>
      <c r="BC338" s="1">
        <v>8.1083862106215293E-2</v>
      </c>
      <c r="BD338">
        <v>19665.045534667501</v>
      </c>
      <c r="BE338" s="1">
        <v>0.56652741751213098</v>
      </c>
      <c r="BF338">
        <v>0.21754204268667299</v>
      </c>
      <c r="BG338">
        <v>0.16609788265880801</v>
      </c>
      <c r="BH338">
        <v>3.1759864540050503E-2</v>
      </c>
      <c r="BI338">
        <v>1.8072792602337202E-2</v>
      </c>
    </row>
    <row r="339" spans="1:61" x14ac:dyDescent="0.25">
      <c r="A339" t="s">
        <v>1438</v>
      </c>
      <c r="B339" t="s">
        <v>810</v>
      </c>
      <c r="C339">
        <v>24.9</v>
      </c>
      <c r="D339">
        <v>244.86712104653799</v>
      </c>
      <c r="E339">
        <v>5632.1644213</v>
      </c>
      <c r="F339">
        <v>0.12243151070116901</v>
      </c>
      <c r="G339">
        <v>5.3848704811914602E-2</v>
      </c>
      <c r="H339">
        <v>2.6749829564757699E-3</v>
      </c>
      <c r="I339">
        <v>6.5116444608157006E-2</v>
      </c>
      <c r="J339">
        <v>0.69883581559285102</v>
      </c>
      <c r="K339">
        <v>5.8300370086499201E-2</v>
      </c>
      <c r="L339">
        <v>0.210322153823716</v>
      </c>
      <c r="M339">
        <v>6.3032410640769698E-2</v>
      </c>
      <c r="N339">
        <v>0.131535517453888</v>
      </c>
      <c r="O339">
        <v>80332.633078409606</v>
      </c>
      <c r="P339" s="1">
        <v>0.181279044744238</v>
      </c>
      <c r="Q339">
        <v>0.14372038580973201</v>
      </c>
      <c r="R339">
        <v>0.67500056944603004</v>
      </c>
      <c r="S339">
        <v>46.200590518126702</v>
      </c>
      <c r="T339">
        <v>116492.72143507301</v>
      </c>
      <c r="U339" s="1">
        <v>166.081910263048</v>
      </c>
      <c r="V339">
        <v>378223.93216075702</v>
      </c>
      <c r="W339" s="1">
        <v>0.80549335732397898</v>
      </c>
      <c r="X339">
        <v>0.16704638916591599</v>
      </c>
      <c r="Y339">
        <v>2.74602535101049E-2</v>
      </c>
      <c r="Z339">
        <v>0.194506642676021</v>
      </c>
      <c r="AA339">
        <v>378.22393216075699</v>
      </c>
      <c r="AB339">
        <v>13454.6373971996</v>
      </c>
      <c r="AC339" s="1">
        <v>1152.14902053627</v>
      </c>
      <c r="AD339">
        <v>299996.684476136</v>
      </c>
      <c r="AE339" s="1" t="e">
        <v>#N/A</v>
      </c>
      <c r="AF339">
        <v>64935.050400628803</v>
      </c>
      <c r="AG339" s="1">
        <v>132751.77136294899</v>
      </c>
      <c r="AH339" s="1">
        <v>77.156254472129902</v>
      </c>
      <c r="AI339">
        <v>32.969552694170297</v>
      </c>
      <c r="AJ339">
        <v>43.977206597452103</v>
      </c>
      <c r="AK339">
        <v>1.78268558693498</v>
      </c>
      <c r="AL339">
        <v>1.0861825095273201</v>
      </c>
      <c r="AM339">
        <v>1.3432386939395</v>
      </c>
      <c r="AN339">
        <v>92.309080774314197</v>
      </c>
      <c r="AO339" s="1">
        <v>0.67152349432823599</v>
      </c>
      <c r="AP339">
        <v>1935.40710419885</v>
      </c>
      <c r="AQ339" s="1">
        <v>2873.7894697797301</v>
      </c>
      <c r="AR339" s="1">
        <v>10316.839777839499</v>
      </c>
      <c r="AS339" s="1">
        <v>1306.4564039843201</v>
      </c>
      <c r="AT339">
        <v>625.41179323152096</v>
      </c>
      <c r="AU339">
        <v>17057.904549033901</v>
      </c>
      <c r="AV339" s="1">
        <v>3293.7298606189902</v>
      </c>
      <c r="AW339" s="1">
        <v>0.19475168523092801</v>
      </c>
      <c r="AX339">
        <v>11883.3448115953</v>
      </c>
      <c r="AY339" s="1">
        <v>0.68181447473546897</v>
      </c>
      <c r="AZ339">
        <v>1471.9404718887399</v>
      </c>
      <c r="BA339">
        <v>8.6215322013125803E-2</v>
      </c>
      <c r="BB339">
        <v>637.13619342144898</v>
      </c>
      <c r="BC339" s="1">
        <v>3.7218518031913499E-2</v>
      </c>
      <c r="BD339">
        <v>17286.151337524501</v>
      </c>
      <c r="BE339" s="1">
        <v>0.60209000606505902</v>
      </c>
      <c r="BF339">
        <v>0.23051030665015801</v>
      </c>
      <c r="BG339">
        <v>0.120032433812721</v>
      </c>
      <c r="BH339">
        <v>3.2124614381230501E-2</v>
      </c>
      <c r="BI339">
        <v>1.52426390908308E-2</v>
      </c>
    </row>
    <row r="340" spans="1:61" x14ac:dyDescent="0.25">
      <c r="A340" t="s">
        <v>1918</v>
      </c>
      <c r="B340" t="s">
        <v>1017</v>
      </c>
      <c r="C340">
        <v>31.55</v>
      </c>
      <c r="D340">
        <v>222.161260798885</v>
      </c>
      <c r="E340">
        <v>6068.7423099500002</v>
      </c>
      <c r="F340">
        <v>4.7064087151794498E-2</v>
      </c>
      <c r="G340">
        <v>0.24491426083293599</v>
      </c>
      <c r="H340">
        <v>1.43943334759954E-3</v>
      </c>
      <c r="I340">
        <v>0.14456720940360401</v>
      </c>
      <c r="J340">
        <v>0.47127294679283599</v>
      </c>
      <c r="K340">
        <v>9.0867337863853398E-2</v>
      </c>
      <c r="L340">
        <v>0.73250552049578299</v>
      </c>
      <c r="M340">
        <v>0.11011006839455</v>
      </c>
      <c r="N340">
        <v>0.18539216604443401</v>
      </c>
      <c r="O340">
        <v>71630.191347188898</v>
      </c>
      <c r="P340" s="1">
        <v>0.247866057979581</v>
      </c>
      <c r="Q340">
        <v>0.15196880261565701</v>
      </c>
      <c r="R340">
        <v>0.60016513940476102</v>
      </c>
      <c r="S340">
        <v>56.019431364672997</v>
      </c>
      <c r="T340">
        <v>108244.19128244701</v>
      </c>
      <c r="U340" s="1">
        <v>150.394038689045</v>
      </c>
      <c r="V340">
        <v>269208.70351034199</v>
      </c>
      <c r="W340" s="1">
        <v>0.73577525543961098</v>
      </c>
      <c r="X340">
        <v>0.21832010285568099</v>
      </c>
      <c r="Y340">
        <v>4.5904641704708801E-2</v>
      </c>
      <c r="Z340">
        <v>0.26422474456038902</v>
      </c>
      <c r="AA340">
        <v>269.20870351034199</v>
      </c>
      <c r="AB340">
        <v>8469.1474237968505</v>
      </c>
      <c r="AC340" s="1">
        <v>831.32753136152996</v>
      </c>
      <c r="AD340">
        <v>177349.189072359</v>
      </c>
      <c r="AE340" s="1" t="e">
        <v>#N/A</v>
      </c>
      <c r="AF340">
        <v>43388.632412521802</v>
      </c>
      <c r="AG340" s="1">
        <v>66030.002694842406</v>
      </c>
      <c r="AH340" s="1">
        <v>62.577623058208303</v>
      </c>
      <c r="AI340">
        <v>27.1890120493103</v>
      </c>
      <c r="AJ340">
        <v>37.4917535145253</v>
      </c>
      <c r="AK340">
        <v>1.6732536098728601</v>
      </c>
      <c r="AL340">
        <v>0.95505316991507405</v>
      </c>
      <c r="AM340">
        <v>1.3317908418550799</v>
      </c>
      <c r="AN340">
        <v>111.314478601674</v>
      </c>
      <c r="AO340">
        <v>0.99270126688158</v>
      </c>
      <c r="AP340">
        <v>2021.6351834357399</v>
      </c>
      <c r="AQ340" s="1">
        <v>2982.2762537348699</v>
      </c>
      <c r="AR340" s="1">
        <v>9567.2206341347101</v>
      </c>
      <c r="AS340" s="1">
        <v>1231.5384446701901</v>
      </c>
      <c r="AT340">
        <v>534.042242275847</v>
      </c>
      <c r="AU340">
        <v>16336.7127582514</v>
      </c>
      <c r="AV340" s="1">
        <v>6756.3333397541001</v>
      </c>
      <c r="AW340" s="1">
        <v>0.39815974940284499</v>
      </c>
      <c r="AX340">
        <v>7493.4238601140396</v>
      </c>
      <c r="AY340" s="1">
        <v>0.43291503299782103</v>
      </c>
      <c r="AZ340">
        <v>1317.39647919086</v>
      </c>
      <c r="BA340">
        <v>7.7856730728950996E-2</v>
      </c>
      <c r="BB340">
        <v>1560.3914727236599</v>
      </c>
      <c r="BC340" s="1">
        <v>9.1068486864702397E-2</v>
      </c>
      <c r="BD340">
        <v>17127.545151782699</v>
      </c>
      <c r="BE340" s="1">
        <v>0.57516422971147596</v>
      </c>
      <c r="BF340">
        <v>0.221129939324514</v>
      </c>
      <c r="BG340">
        <v>0.15262387023627599</v>
      </c>
      <c r="BH340">
        <v>3.6876943916807299E-2</v>
      </c>
      <c r="BI340">
        <v>1.4205016810926899E-2</v>
      </c>
    </row>
    <row r="341" spans="1:61" x14ac:dyDescent="0.25">
      <c r="A341" t="s">
        <v>1919</v>
      </c>
      <c r="B341" t="s">
        <v>1028</v>
      </c>
      <c r="C341">
        <v>28.05</v>
      </c>
      <c r="D341">
        <v>206.45758457551</v>
      </c>
      <c r="E341">
        <v>5252.4573898500003</v>
      </c>
      <c r="F341">
        <v>2.8354610966370999E-2</v>
      </c>
      <c r="G341">
        <v>6.3383602915494594E-2</v>
      </c>
      <c r="H341">
        <v>1.9585808726268498E-3</v>
      </c>
      <c r="I341">
        <v>6.2596271049080998E-2</v>
      </c>
      <c r="J341">
        <v>0.77723520463657103</v>
      </c>
      <c r="K341">
        <v>6.70335260728427E-2</v>
      </c>
      <c r="L341">
        <v>0.42817739484973599</v>
      </c>
      <c r="M341">
        <v>2.8047834267519799E-2</v>
      </c>
      <c r="N341">
        <v>0.15867673982891001</v>
      </c>
      <c r="O341">
        <v>73479.855923703406</v>
      </c>
      <c r="P341" s="1">
        <v>0.176046555149795</v>
      </c>
      <c r="Q341">
        <v>0.15607316299089899</v>
      </c>
      <c r="R341">
        <v>0.66788028185930604</v>
      </c>
      <c r="S341">
        <v>40.268913553274103</v>
      </c>
      <c r="T341">
        <v>105985.356165131</v>
      </c>
      <c r="U341" s="1">
        <v>144.63438450015099</v>
      </c>
      <c r="V341">
        <v>329887.79296874697</v>
      </c>
      <c r="W341" s="1">
        <v>0.77896145779914105</v>
      </c>
      <c r="X341">
        <v>0.18429861424656199</v>
      </c>
      <c r="Y341">
        <v>3.6739927954296599E-2</v>
      </c>
      <c r="Z341">
        <v>0.221038542200859</v>
      </c>
      <c r="AA341">
        <v>329.88779296874702</v>
      </c>
      <c r="AB341">
        <v>11093.283176860599</v>
      </c>
      <c r="AC341" s="1">
        <v>1063.8578606650201</v>
      </c>
      <c r="AD341">
        <v>232409.35137772199</v>
      </c>
      <c r="AE341" s="1" t="e">
        <v>#N/A</v>
      </c>
      <c r="AF341">
        <v>49526.820382430102</v>
      </c>
      <c r="AG341" s="1">
        <v>84355.271226410099</v>
      </c>
      <c r="AH341" s="1">
        <v>66.939716163392703</v>
      </c>
      <c r="AI341">
        <v>30.837039937699899</v>
      </c>
      <c r="AJ341">
        <v>39.215336987323198</v>
      </c>
      <c r="AK341">
        <v>1.9473467724420901</v>
      </c>
      <c r="AL341">
        <v>1.29062374349067</v>
      </c>
      <c r="AM341">
        <v>1.5940442532874499</v>
      </c>
      <c r="AN341">
        <v>143.34203147557599</v>
      </c>
      <c r="AO341">
        <v>0.91243344953312899</v>
      </c>
      <c r="AP341">
        <v>1943.3260935585599</v>
      </c>
      <c r="AQ341" s="1">
        <v>2787.7244398584498</v>
      </c>
      <c r="AR341" s="1">
        <v>9409.7772107602905</v>
      </c>
      <c r="AS341" s="1">
        <v>1213.29907546037</v>
      </c>
      <c r="AT341">
        <v>538.29602263194101</v>
      </c>
      <c r="AU341">
        <v>15892.4228422696</v>
      </c>
      <c r="AV341" s="1">
        <v>4641.0586862730097</v>
      </c>
      <c r="AW341" s="1">
        <v>0.28207271885656798</v>
      </c>
      <c r="AX341">
        <v>9744.8184060305794</v>
      </c>
      <c r="AY341" s="1">
        <v>0.58164260985196603</v>
      </c>
      <c r="AZ341">
        <v>1299.6371173515599</v>
      </c>
      <c r="BA341">
        <v>7.9176842802826594E-2</v>
      </c>
      <c r="BB341">
        <v>952.85350551645104</v>
      </c>
      <c r="BC341" s="1">
        <v>5.7107828474156602E-2</v>
      </c>
      <c r="BD341">
        <v>16638.3677151716</v>
      </c>
      <c r="BE341" s="1">
        <v>0.58070220508252901</v>
      </c>
      <c r="BF341">
        <v>0.238838973908652</v>
      </c>
      <c r="BG341">
        <v>0.13287910074402901</v>
      </c>
      <c r="BH341">
        <v>3.1293654408876902E-2</v>
      </c>
      <c r="BI341">
        <v>1.62860658559131E-2</v>
      </c>
    </row>
    <row r="342" spans="1:61" x14ac:dyDescent="0.25">
      <c r="A342" t="s">
        <v>1734</v>
      </c>
      <c r="B342" t="s">
        <v>1118</v>
      </c>
      <c r="C342">
        <v>61.65</v>
      </c>
      <c r="D342">
        <v>53.170397825452099</v>
      </c>
      <c r="E342">
        <v>2679.1800236499998</v>
      </c>
      <c r="F342">
        <v>1.25893824985154E-2</v>
      </c>
      <c r="G342">
        <v>2.76670225138184E-2</v>
      </c>
      <c r="H342">
        <v>5.0826209268234196E-3</v>
      </c>
      <c r="I342">
        <v>5.2736356358955599E-2</v>
      </c>
      <c r="J342">
        <v>0.85884436176302603</v>
      </c>
      <c r="K342">
        <v>4.7795018972449602E-2</v>
      </c>
      <c r="L342">
        <v>0.51184756408227705</v>
      </c>
      <c r="M342">
        <v>2.5929103007372601E-2</v>
      </c>
      <c r="N342">
        <v>0.157840657852305</v>
      </c>
      <c r="O342">
        <v>66565.299063846207</v>
      </c>
      <c r="P342" s="1">
        <v>0.19075026086720301</v>
      </c>
      <c r="Q342">
        <v>0.15767500390528499</v>
      </c>
      <c r="R342">
        <v>0.65157473522751297</v>
      </c>
      <c r="S342">
        <v>22.071261496648098</v>
      </c>
      <c r="T342">
        <v>95553.453684522799</v>
      </c>
      <c r="U342" s="1">
        <v>137.99391945842501</v>
      </c>
      <c r="V342">
        <v>289351.48558769398</v>
      </c>
      <c r="W342" s="1">
        <v>0.81162894868731505</v>
      </c>
      <c r="X342">
        <v>0.118600880812134</v>
      </c>
      <c r="Y342">
        <v>6.9770170500551107E-2</v>
      </c>
      <c r="Z342">
        <v>0.188371051312685</v>
      </c>
      <c r="AA342">
        <v>289.35148558769401</v>
      </c>
      <c r="AB342">
        <v>7791.2905686575696</v>
      </c>
      <c r="AC342" s="1">
        <v>820.18631096178501</v>
      </c>
      <c r="AD342">
        <v>198287.62865935499</v>
      </c>
      <c r="AE342" s="1" t="e">
        <v>#N/A</v>
      </c>
      <c r="AF342">
        <v>47658.166341563599</v>
      </c>
      <c r="AG342" s="1">
        <v>80622.141052907798</v>
      </c>
      <c r="AH342" s="1">
        <v>49.379871289230699</v>
      </c>
      <c r="AI342">
        <v>24.6047262466444</v>
      </c>
      <c r="AJ342">
        <v>29.800939918958601</v>
      </c>
      <c r="AK342">
        <v>2.4185757081169199</v>
      </c>
      <c r="AL342">
        <v>1.7246299857095999</v>
      </c>
      <c r="AM342">
        <v>2.0902104811722499</v>
      </c>
      <c r="AN342">
        <v>690.57214732417003</v>
      </c>
      <c r="AO342" s="1">
        <v>0.93250784099926298</v>
      </c>
      <c r="AP342">
        <v>1848.27901588852</v>
      </c>
      <c r="AQ342" s="1">
        <v>2769.4747876223</v>
      </c>
      <c r="AR342" s="1">
        <v>8506.5236866581308</v>
      </c>
      <c r="AS342" s="1">
        <v>1018.08140360945</v>
      </c>
      <c r="AT342">
        <v>541.00229723471205</v>
      </c>
      <c r="AU342">
        <v>14683.3611910131</v>
      </c>
      <c r="AV342" s="1">
        <v>5925.34182450356</v>
      </c>
      <c r="AW342" s="1">
        <v>0.381108375800423</v>
      </c>
      <c r="AX342">
        <v>7564.9680884742802</v>
      </c>
      <c r="AY342" s="1">
        <v>0.48175829884842503</v>
      </c>
      <c r="AZ342">
        <v>1228.5173569953699</v>
      </c>
      <c r="BA342">
        <v>7.8837368590075299E-2</v>
      </c>
      <c r="BB342">
        <v>910.57424729856803</v>
      </c>
      <c r="BC342" s="1">
        <v>5.8295956767878299E-2</v>
      </c>
      <c r="BD342">
        <v>15629.401517271799</v>
      </c>
      <c r="BE342" s="1">
        <v>0.55485561412635198</v>
      </c>
      <c r="BF342">
        <v>0.23204777938458601</v>
      </c>
      <c r="BG342">
        <v>0.15770537262881201</v>
      </c>
      <c r="BH342">
        <v>3.80681943041557E-2</v>
      </c>
      <c r="BI342">
        <v>1.73230395560941E-2</v>
      </c>
    </row>
    <row r="343" spans="1:61" x14ac:dyDescent="0.25">
      <c r="A343" t="s">
        <v>1920</v>
      </c>
      <c r="B343" t="s">
        <v>1146</v>
      </c>
      <c r="C343">
        <v>34.25</v>
      </c>
      <c r="D343">
        <v>83.903456843632696</v>
      </c>
      <c r="E343">
        <v>2470.06326945</v>
      </c>
      <c r="F343">
        <v>1.76434728456994E-2</v>
      </c>
      <c r="G343">
        <v>2.8297917304499001E-2</v>
      </c>
      <c r="H343" t="e">
        <v>#N/A</v>
      </c>
      <c r="I343">
        <v>5.2547025224809002E-2</v>
      </c>
      <c r="J343">
        <v>0.85591096172248204</v>
      </c>
      <c r="K343">
        <v>4.6792728143137501E-2</v>
      </c>
      <c r="L343">
        <v>0.39906987004601502</v>
      </c>
      <c r="M343">
        <v>3.1299028116153503E-2</v>
      </c>
      <c r="N343">
        <v>0.14533140597480401</v>
      </c>
      <c r="O343">
        <v>67663.335316829194</v>
      </c>
      <c r="P343" s="1">
        <v>0.19773999301765999</v>
      </c>
      <c r="Q343">
        <v>0.16383010173316101</v>
      </c>
      <c r="R343">
        <v>0.63842990524917897</v>
      </c>
      <c r="S343">
        <v>23.454662752529401</v>
      </c>
      <c r="T343">
        <v>97287.105398763699</v>
      </c>
      <c r="U343" s="1">
        <v>141.27527772753501</v>
      </c>
      <c r="V343">
        <v>293115.63058107998</v>
      </c>
      <c r="W343" s="1">
        <v>0.79856987027653803</v>
      </c>
      <c r="X343">
        <v>0.138399546994911</v>
      </c>
      <c r="Y343">
        <v>6.3030582728551401E-2</v>
      </c>
      <c r="Z343">
        <v>0.201430129723462</v>
      </c>
      <c r="AA343">
        <v>293.11563058107998</v>
      </c>
      <c r="AB343">
        <v>8135.6243981857997</v>
      </c>
      <c r="AC343" s="1">
        <v>849.73346288710798</v>
      </c>
      <c r="AD343">
        <v>201162.348701368</v>
      </c>
      <c r="AE343" s="1" t="e">
        <v>#N/A</v>
      </c>
      <c r="AF343">
        <v>50521.269788267498</v>
      </c>
      <c r="AG343" s="1">
        <v>86523.309083270593</v>
      </c>
      <c r="AH343" s="1">
        <v>48.889928538314003</v>
      </c>
      <c r="AI343">
        <v>26.0580622390797</v>
      </c>
      <c r="AJ343">
        <v>29.1187940638141</v>
      </c>
      <c r="AK343">
        <v>2.1273523707856499</v>
      </c>
      <c r="AL343">
        <v>1.22254632756797</v>
      </c>
      <c r="AM343">
        <v>1.6382880506961299</v>
      </c>
      <c r="AN343">
        <v>318.03731921203803</v>
      </c>
      <c r="AO343" s="1">
        <v>0.80977165477421098</v>
      </c>
      <c r="AP343">
        <v>1803.6922355806801</v>
      </c>
      <c r="AQ343" s="1">
        <v>2693.4376138395</v>
      </c>
      <c r="AR343" s="1">
        <v>8396.2283662952195</v>
      </c>
      <c r="AS343" s="1">
        <v>948.92730440945797</v>
      </c>
      <c r="AT343">
        <v>448.559566754218</v>
      </c>
      <c r="AU343">
        <v>14290.845086879101</v>
      </c>
      <c r="AV343" s="1">
        <v>5632.0607301964501</v>
      </c>
      <c r="AW343" s="1">
        <v>0.36821820511741998</v>
      </c>
      <c r="AX343">
        <v>7502.9777457340697</v>
      </c>
      <c r="AY343" s="1">
        <v>0.48768033530837501</v>
      </c>
      <c r="AZ343">
        <v>1395.7104241100801</v>
      </c>
      <c r="BA343">
        <v>9.0773828696142797E-2</v>
      </c>
      <c r="BB343">
        <v>814.09881774278597</v>
      </c>
      <c r="BC343" s="1">
        <v>5.3327630906325897E-2</v>
      </c>
      <c r="BD343">
        <v>15344.847717783399</v>
      </c>
      <c r="BE343" s="1">
        <v>0.55724800185322698</v>
      </c>
      <c r="BF343">
        <v>0.22283503984865199</v>
      </c>
      <c r="BG343">
        <v>0.16473408983992199</v>
      </c>
      <c r="BH343">
        <v>3.7051188564806797E-2</v>
      </c>
      <c r="BI343">
        <v>1.8131679893391799E-2</v>
      </c>
    </row>
    <row r="344" spans="1:61" x14ac:dyDescent="0.25">
      <c r="A344" t="s">
        <v>1279</v>
      </c>
      <c r="B344" t="s">
        <v>639</v>
      </c>
      <c r="C344">
        <v>81.05</v>
      </c>
      <c r="D344">
        <v>9.4451726040468493</v>
      </c>
      <c r="E344">
        <v>677.23296374999995</v>
      </c>
      <c r="F344" t="e">
        <v>#N/A</v>
      </c>
      <c r="G344">
        <v>2.1401369374962401E-2</v>
      </c>
      <c r="H344" t="e">
        <v>#N/A</v>
      </c>
      <c r="I344">
        <v>8.1870537749900898E-2</v>
      </c>
      <c r="J344">
        <v>0.878397399280057</v>
      </c>
      <c r="K344">
        <v>3.26403901650935E-2</v>
      </c>
      <c r="L344">
        <v>0.410989767281836</v>
      </c>
      <c r="M344">
        <v>2.6013101920872202E-2</v>
      </c>
      <c r="N344">
        <v>0.14507554710166301</v>
      </c>
      <c r="O344">
        <v>65881.351159906306</v>
      </c>
      <c r="P344" s="1">
        <v>0.22602360649629599</v>
      </c>
      <c r="Q344">
        <v>0.16887980394292401</v>
      </c>
      <c r="R344">
        <v>0.60509658956078005</v>
      </c>
      <c r="S344">
        <v>7.5430144429077899</v>
      </c>
      <c r="T344">
        <v>84950.740124435601</v>
      </c>
      <c r="U344" s="1">
        <v>102.49145772970201</v>
      </c>
      <c r="V344">
        <v>319767.96404131001</v>
      </c>
      <c r="W344" s="1">
        <v>0.74136405538036698</v>
      </c>
      <c r="X344">
        <v>6.0749384579283701E-2</v>
      </c>
      <c r="Y344">
        <v>0.19788656004034899</v>
      </c>
      <c r="Z344">
        <v>0.25863594461963302</v>
      </c>
      <c r="AA344">
        <v>319.76796404130999</v>
      </c>
      <c r="AB344">
        <v>8583.3059835312797</v>
      </c>
      <c r="AC344" s="1">
        <v>687.78947117516202</v>
      </c>
      <c r="AD344">
        <v>246528.09445722</v>
      </c>
      <c r="AE344" s="1" t="e">
        <v>#N/A</v>
      </c>
      <c r="AF344">
        <v>45006.381297939399</v>
      </c>
      <c r="AG344" s="1">
        <v>72068.813625226205</v>
      </c>
      <c r="AH344" s="1">
        <v>39.654990067889301</v>
      </c>
      <c r="AI344">
        <v>21.851196957575802</v>
      </c>
      <c r="AJ344">
        <v>27.366547121908098</v>
      </c>
      <c r="AK344">
        <v>1.7312839168307499</v>
      </c>
      <c r="AL344">
        <v>0.94880292505626895</v>
      </c>
      <c r="AM344">
        <v>1.48594570650328</v>
      </c>
      <c r="AN344">
        <v>2005.9493338565401</v>
      </c>
      <c r="AO344" s="1">
        <v>1.42931262662166</v>
      </c>
      <c r="AP344">
        <v>2554.6307527916802</v>
      </c>
      <c r="AQ344" s="1">
        <v>3450.2109880501198</v>
      </c>
      <c r="AR344" s="1">
        <v>9722.8893452544999</v>
      </c>
      <c r="AS344" s="1">
        <v>1008.5649991369</v>
      </c>
      <c r="AT344">
        <v>432.43435593916001</v>
      </c>
      <c r="AU344">
        <v>17168.7304411724</v>
      </c>
      <c r="AV344" s="1">
        <v>8002.6018266830397</v>
      </c>
      <c r="AW344" s="1">
        <v>0.40144275959699899</v>
      </c>
      <c r="AX344">
        <v>9421.5482820548496</v>
      </c>
      <c r="AY344" s="1">
        <v>0.45964075297253099</v>
      </c>
      <c r="AZ344">
        <v>1738.6797089516001</v>
      </c>
      <c r="BA344">
        <v>8.6567937272946899E-2</v>
      </c>
      <c r="BB344">
        <v>1062.8854153454099</v>
      </c>
      <c r="BC344" s="1">
        <v>5.23485501367967E-2</v>
      </c>
      <c r="BD344">
        <v>20225.715233034902</v>
      </c>
      <c r="BE344" s="1">
        <v>0.54747527081812197</v>
      </c>
      <c r="BF344">
        <v>0.23053579592104401</v>
      </c>
      <c r="BG344">
        <v>0.15851324226629701</v>
      </c>
      <c r="BH344">
        <v>3.8486175335475901E-2</v>
      </c>
      <c r="BI344">
        <v>2.4989515659061899E-2</v>
      </c>
    </row>
    <row r="345" spans="1:61" x14ac:dyDescent="0.25">
      <c r="A345" t="s">
        <v>1281</v>
      </c>
      <c r="B345" t="s">
        <v>642</v>
      </c>
      <c r="C345">
        <v>59.5</v>
      </c>
      <c r="D345">
        <v>12.431462656551499</v>
      </c>
      <c r="E345">
        <v>691.81189540000003</v>
      </c>
      <c r="F345" t="e">
        <v>#N/A</v>
      </c>
      <c r="G345" t="e">
        <v>#N/A</v>
      </c>
      <c r="H345" t="e">
        <v>#N/A</v>
      </c>
      <c r="I345">
        <v>2.32141044273328E-2</v>
      </c>
      <c r="J345">
        <v>0.95283122029630596</v>
      </c>
      <c r="K345">
        <v>2.76317272045833E-2</v>
      </c>
      <c r="L345">
        <v>0.33144858158819601</v>
      </c>
      <c r="M345" t="e">
        <v>#N/A</v>
      </c>
      <c r="N345">
        <v>0.123134973182994</v>
      </c>
      <c r="O345">
        <v>64113.5566407285</v>
      </c>
      <c r="P345" s="1">
        <v>0.15657563775219799</v>
      </c>
      <c r="Q345">
        <v>0.165878819358176</v>
      </c>
      <c r="R345">
        <v>0.67754554288962598</v>
      </c>
      <c r="S345">
        <v>7.2999332400413897</v>
      </c>
      <c r="T345">
        <v>88232.320324051703</v>
      </c>
      <c r="U345" s="1">
        <v>116.23078352726699</v>
      </c>
      <c r="V345">
        <v>285931.25691431999</v>
      </c>
      <c r="W345" s="1">
        <v>0.78613264624828305</v>
      </c>
      <c r="X345">
        <v>6.3652501887187393E-2</v>
      </c>
      <c r="Y345">
        <v>0.15021485186452899</v>
      </c>
      <c r="Z345">
        <v>0.213867353751717</v>
      </c>
      <c r="AA345">
        <v>285.93125691431999</v>
      </c>
      <c r="AB345">
        <v>7380.6606737337697</v>
      </c>
      <c r="AC345" s="1">
        <v>654.88227871255003</v>
      </c>
      <c r="AD345" s="1">
        <v>218707.63690835299</v>
      </c>
      <c r="AE345" s="1" t="e">
        <v>#N/A</v>
      </c>
      <c r="AF345">
        <v>47910.272212594202</v>
      </c>
      <c r="AG345" s="1">
        <v>87385.931134127895</v>
      </c>
      <c r="AH345" s="1">
        <v>35.518833712978001</v>
      </c>
      <c r="AI345">
        <v>22.0035828971867</v>
      </c>
      <c r="AJ345">
        <v>24.615597025078301</v>
      </c>
      <c r="AK345">
        <v>1.51419086562009</v>
      </c>
      <c r="AL345">
        <v>1.0247189486525401</v>
      </c>
      <c r="AM345">
        <v>1.2586358456743301</v>
      </c>
      <c r="AN345">
        <v>2029.61409428809</v>
      </c>
      <c r="AO345" s="1">
        <v>1.16570528734884</v>
      </c>
      <c r="AP345">
        <v>2150.2352502046901</v>
      </c>
      <c r="AQ345" s="1">
        <v>3007.6246741853902</v>
      </c>
      <c r="AR345" s="1">
        <v>9030.1774666478195</v>
      </c>
      <c r="AS345" s="1">
        <v>787.18612764691704</v>
      </c>
      <c r="AT345" s="1">
        <v>661.80510995012298</v>
      </c>
      <c r="AU345">
        <v>15637.0286286349</v>
      </c>
      <c r="AV345" s="1">
        <v>8126.2601751526599</v>
      </c>
      <c r="AW345" s="1">
        <v>0.43567923227376498</v>
      </c>
      <c r="AX345">
        <v>8078.5137315593101</v>
      </c>
      <c r="AY345" s="1">
        <v>0.42406821894510799</v>
      </c>
      <c r="AZ345">
        <v>1726.62802380979</v>
      </c>
      <c r="BA345">
        <v>9.1407507541743899E-2</v>
      </c>
      <c r="BB345">
        <v>910.28238166687004</v>
      </c>
      <c r="BC345" s="1">
        <v>4.88450412430812E-2</v>
      </c>
      <c r="BD345">
        <v>18841.684312188601</v>
      </c>
      <c r="BE345" s="1">
        <v>0.538137191293243</v>
      </c>
      <c r="BF345">
        <v>0.24251729119460999</v>
      </c>
      <c r="BG345">
        <v>0.14686599677159401</v>
      </c>
      <c r="BH345">
        <v>4.2227269222559601E-2</v>
      </c>
      <c r="BI345">
        <v>3.02522515179936E-2</v>
      </c>
    </row>
    <row r="346" spans="1:61" x14ac:dyDescent="0.25">
      <c r="A346" t="s">
        <v>1378</v>
      </c>
      <c r="B346" t="s">
        <v>745</v>
      </c>
      <c r="C346">
        <v>84.25</v>
      </c>
      <c r="D346">
        <v>7.5497397647289501</v>
      </c>
      <c r="E346">
        <v>600.17981614999997</v>
      </c>
      <c r="F346">
        <v>2.2348078369749599E-2</v>
      </c>
      <c r="G346" t="e">
        <v>#N/A</v>
      </c>
      <c r="H346" t="e">
        <v>#N/A</v>
      </c>
      <c r="I346">
        <v>5.3580328191758002E-2</v>
      </c>
      <c r="J346">
        <v>0.908970237357831</v>
      </c>
      <c r="K346">
        <v>3.39395869923967E-2</v>
      </c>
      <c r="L346">
        <v>0.48991525898608201</v>
      </c>
      <c r="M346">
        <v>2.59509812861256E-2</v>
      </c>
      <c r="N346">
        <v>0.153018201916299</v>
      </c>
      <c r="O346">
        <v>62699.708897560602</v>
      </c>
      <c r="P346" s="1">
        <v>0.19858803110978901</v>
      </c>
      <c r="Q346">
        <v>0.19370917183841799</v>
      </c>
      <c r="R346">
        <v>0.60770279705179397</v>
      </c>
      <c r="S346">
        <v>7.5939197773370504</v>
      </c>
      <c r="T346">
        <v>82767.882996386907</v>
      </c>
      <c r="U346" s="1">
        <v>86.894646874259095</v>
      </c>
      <c r="V346">
        <v>255271.389302617</v>
      </c>
      <c r="W346" s="1">
        <v>0.87365786189887995</v>
      </c>
      <c r="X346">
        <v>4.4384229531503498E-2</v>
      </c>
      <c r="Y346">
        <v>8.1957908569616905E-2</v>
      </c>
      <c r="Z346">
        <v>0.12634213810111999</v>
      </c>
      <c r="AA346">
        <v>255.271389302617</v>
      </c>
      <c r="AB346">
        <v>5630.7580812670803</v>
      </c>
      <c r="AC346" s="1">
        <v>636.44155255053397</v>
      </c>
      <c r="AD346">
        <v>188007.30281187699</v>
      </c>
      <c r="AE346" s="1" t="e">
        <v>#N/A</v>
      </c>
      <c r="AF346">
        <v>45023.585755989399</v>
      </c>
      <c r="AG346" s="1">
        <v>69821.681328085499</v>
      </c>
      <c r="AH346" s="1">
        <v>33.845944376653897</v>
      </c>
      <c r="AI346">
        <v>20.529519020231699</v>
      </c>
      <c r="AJ346">
        <v>24.4643539103044</v>
      </c>
      <c r="AK346">
        <v>1.8648409521585301</v>
      </c>
      <c r="AL346">
        <v>0.97385047131106395</v>
      </c>
      <c r="AM346">
        <v>1.5282959682646799</v>
      </c>
      <c r="AN346">
        <v>2525.8432434874198</v>
      </c>
      <c r="AO346" s="1">
        <v>1.48133776961421</v>
      </c>
      <c r="AP346">
        <v>2509.7625127792298</v>
      </c>
      <c r="AQ346" s="1">
        <v>3936.48190913093</v>
      </c>
      <c r="AR346" s="1">
        <v>9435.9702644258905</v>
      </c>
      <c r="AS346" s="1">
        <v>968.851049890475</v>
      </c>
      <c r="AT346">
        <v>587.74909620059202</v>
      </c>
      <c r="AU346">
        <v>17438.814832427099</v>
      </c>
      <c r="AV346" s="1">
        <v>9929.0287202310192</v>
      </c>
      <c r="AW346" s="1">
        <v>0.49751715416366499</v>
      </c>
      <c r="AX346">
        <v>7350.8374081381298</v>
      </c>
      <c r="AY346" s="1">
        <v>0.36380516230187798</v>
      </c>
      <c r="AZ346">
        <v>1713.3646665036199</v>
      </c>
      <c r="BA346">
        <v>8.5167040677488398E-2</v>
      </c>
      <c r="BB346">
        <v>1081.50217038497</v>
      </c>
      <c r="BC346" s="1">
        <v>5.3510642850351703E-2</v>
      </c>
      <c r="BD346">
        <v>20074.732965257699</v>
      </c>
      <c r="BE346" s="1">
        <v>0.52880861484915198</v>
      </c>
      <c r="BF346">
        <v>0.217380615103029</v>
      </c>
      <c r="BG346">
        <v>0.17712157451689101</v>
      </c>
      <c r="BH346">
        <v>4.5856133095902099E-2</v>
      </c>
      <c r="BI346">
        <v>3.0833062435026599E-2</v>
      </c>
    </row>
    <row r="347" spans="1:61" x14ac:dyDescent="0.25">
      <c r="A347" t="s">
        <v>1532</v>
      </c>
      <c r="B347" t="s">
        <v>904</v>
      </c>
      <c r="C347">
        <v>54</v>
      </c>
      <c r="D347">
        <v>40.798568026086699</v>
      </c>
      <c r="E347">
        <v>1679.39112935</v>
      </c>
      <c r="F347">
        <v>2.3190905567844498E-2</v>
      </c>
      <c r="G347">
        <v>2.5550570872916199E-2</v>
      </c>
      <c r="H347" t="e">
        <v>#N/A</v>
      </c>
      <c r="I347">
        <v>4.0343445397417403E-2</v>
      </c>
      <c r="J347">
        <v>0.88351469199592003</v>
      </c>
      <c r="K347">
        <v>3.5651812388745298E-2</v>
      </c>
      <c r="L347">
        <v>0.26724999133030802</v>
      </c>
      <c r="M347">
        <v>3.21332597692945E-2</v>
      </c>
      <c r="N347">
        <v>0.122945940936838</v>
      </c>
      <c r="O347">
        <v>68080.939662663703</v>
      </c>
      <c r="P347" s="1">
        <v>0.17518801456240099</v>
      </c>
      <c r="Q347">
        <v>0.147781467576376</v>
      </c>
      <c r="R347">
        <v>0.67703051786122304</v>
      </c>
      <c r="S347">
        <v>14.7445390197443</v>
      </c>
      <c r="T347">
        <v>96208.266164669403</v>
      </c>
      <c r="U347" s="1">
        <v>133.543170376576</v>
      </c>
      <c r="V347">
        <v>363160.98801596899</v>
      </c>
      <c r="W347" s="1">
        <v>0.82373239729841796</v>
      </c>
      <c r="X347">
        <v>0.12687025463023099</v>
      </c>
      <c r="Y347">
        <v>4.9397348071350398E-2</v>
      </c>
      <c r="Z347">
        <v>0.17626760270158201</v>
      </c>
      <c r="AA347">
        <v>363.160988015969</v>
      </c>
      <c r="AB347">
        <v>9521.5780710887902</v>
      </c>
      <c r="AC347" s="1">
        <v>1019.46115564076</v>
      </c>
      <c r="AD347">
        <v>262574.43238323199</v>
      </c>
      <c r="AE347" s="1" t="e">
        <v>#N/A</v>
      </c>
      <c r="AF347">
        <v>52842.635543328703</v>
      </c>
      <c r="AG347" s="1">
        <v>102468.39116797299</v>
      </c>
      <c r="AH347" s="1">
        <v>48.803199282886602</v>
      </c>
      <c r="AI347">
        <v>24.681051249370501</v>
      </c>
      <c r="AJ347">
        <v>27.5873882827687</v>
      </c>
      <c r="AK347">
        <v>1.8896625579836099</v>
      </c>
      <c r="AL347">
        <v>1.2471673827115399</v>
      </c>
      <c r="AM347">
        <v>1.5579739595695501</v>
      </c>
      <c r="AN347">
        <v>1531.57003514453</v>
      </c>
      <c r="AO347" s="1">
        <v>0.89670424554124895</v>
      </c>
      <c r="AP347">
        <v>2043.5319917572101</v>
      </c>
      <c r="AQ347" s="1">
        <v>2824.4412862510999</v>
      </c>
      <c r="AR347" s="1">
        <v>8482.5172132555199</v>
      </c>
      <c r="AS347" s="1">
        <v>908.98224202889401</v>
      </c>
      <c r="AT347">
        <v>470.62319115970598</v>
      </c>
      <c r="AU347">
        <v>14730.0959244524</v>
      </c>
      <c r="AV347" s="1">
        <v>4511.0088218637702</v>
      </c>
      <c r="AW347" s="1">
        <v>0.27699601585087402</v>
      </c>
      <c r="AX347">
        <v>10011.302567402499</v>
      </c>
      <c r="AY347" s="1">
        <v>0.59218323844863796</v>
      </c>
      <c r="AZ347">
        <v>1541.5485523780001</v>
      </c>
      <c r="BA347">
        <v>9.2406244431991594E-2</v>
      </c>
      <c r="BB347">
        <v>634.23227136066703</v>
      </c>
      <c r="BC347" s="1">
        <v>3.84145012715141E-2</v>
      </c>
      <c r="BD347">
        <v>16698.0922130049</v>
      </c>
      <c r="BE347" s="1">
        <v>0.55267080415734704</v>
      </c>
      <c r="BF347">
        <v>0.223524471595719</v>
      </c>
      <c r="BG347">
        <v>0.15961067003074</v>
      </c>
      <c r="BH347">
        <v>4.0540457071215903E-2</v>
      </c>
      <c r="BI347">
        <v>2.3653597144977501E-2</v>
      </c>
    </row>
    <row r="348" spans="1:61" x14ac:dyDescent="0.25">
      <c r="A348" t="s">
        <v>1576</v>
      </c>
      <c r="B348" t="s">
        <v>952</v>
      </c>
      <c r="C348">
        <v>83</v>
      </c>
      <c r="D348">
        <v>7.9639023753487503</v>
      </c>
      <c r="E348">
        <v>617.19422729999997</v>
      </c>
      <c r="F348">
        <v>2.2348078369749599E-2</v>
      </c>
      <c r="G348">
        <v>3.79965390791095E-2</v>
      </c>
      <c r="H348" t="e">
        <v>#N/A</v>
      </c>
      <c r="I348">
        <v>8.0902801176349196E-2</v>
      </c>
      <c r="J348">
        <v>0.87742923951821405</v>
      </c>
      <c r="K348">
        <v>3.5503567348446001E-2</v>
      </c>
      <c r="L348">
        <v>0.49831131994162498</v>
      </c>
      <c r="M348">
        <v>2.45080593427929E-2</v>
      </c>
      <c r="N348">
        <v>0.15473549852988899</v>
      </c>
      <c r="O348">
        <v>64566.651339424599</v>
      </c>
      <c r="P348" s="1">
        <v>0.207526161805175</v>
      </c>
      <c r="Q348">
        <v>0.15533736077176899</v>
      </c>
      <c r="R348">
        <v>0.63713647742305601</v>
      </c>
      <c r="S348">
        <v>7.8224115556791798</v>
      </c>
      <c r="T348">
        <v>82857.818843403802</v>
      </c>
      <c r="U348" s="1">
        <v>91.835926355313603</v>
      </c>
      <c r="V348">
        <v>292565.767813363</v>
      </c>
      <c r="W348" s="1">
        <v>0.76833873903784899</v>
      </c>
      <c r="X348">
        <v>5.0967093711988203E-2</v>
      </c>
      <c r="Y348">
        <v>0.18069416725016299</v>
      </c>
      <c r="Z348">
        <v>0.23166126096215101</v>
      </c>
      <c r="AA348">
        <v>292.56576781336298</v>
      </c>
      <c r="AB348">
        <v>6994.1381643897903</v>
      </c>
      <c r="AC348" s="1">
        <v>643.48434728141899</v>
      </c>
      <c r="AD348">
        <v>217650.78511737299</v>
      </c>
      <c r="AE348" s="1" t="e">
        <v>#N/A</v>
      </c>
      <c r="AF348">
        <v>44410.040306749601</v>
      </c>
      <c r="AG348" s="1">
        <v>69809.447806996599</v>
      </c>
      <c r="AH348" s="1">
        <v>35.472897667194601</v>
      </c>
      <c r="AI348">
        <v>20.943860961043502</v>
      </c>
      <c r="AJ348">
        <v>24.3772426669595</v>
      </c>
      <c r="AK348">
        <v>1.47198887632888</v>
      </c>
      <c r="AL348">
        <v>1.02724924701655</v>
      </c>
      <c r="AM348">
        <v>1.3771940678458801</v>
      </c>
      <c r="AN348">
        <v>2620.58079686773</v>
      </c>
      <c r="AO348" s="1">
        <v>1.5185338731253799</v>
      </c>
      <c r="AP348">
        <v>2568.8034793127799</v>
      </c>
      <c r="AQ348" s="1">
        <v>3579.2228747243798</v>
      </c>
      <c r="AR348" s="1">
        <v>9617.2775618246596</v>
      </c>
      <c r="AS348" s="1">
        <v>1055.22354988494</v>
      </c>
      <c r="AT348">
        <v>498.45080590889103</v>
      </c>
      <c r="AU348">
        <v>17318.9782716556</v>
      </c>
      <c r="AV348" s="1">
        <v>9018.34181968743</v>
      </c>
      <c r="AW348" s="1">
        <v>0.45588594312814901</v>
      </c>
      <c r="AX348">
        <v>8109.3134903171504</v>
      </c>
      <c r="AY348" s="1">
        <v>0.40775780067058798</v>
      </c>
      <c r="AZ348">
        <v>1617.78670139376</v>
      </c>
      <c r="BA348">
        <v>8.0755600384449497E-2</v>
      </c>
      <c r="BB348">
        <v>1115.8943705495501</v>
      </c>
      <c r="BC348" s="1">
        <v>5.5600655811400598E-2</v>
      </c>
      <c r="BD348">
        <v>19861.336381947898</v>
      </c>
      <c r="BE348" s="1">
        <v>0.54821316993450497</v>
      </c>
      <c r="BF348">
        <v>0.22832582698293499</v>
      </c>
      <c r="BG348">
        <v>0.16121528033089799</v>
      </c>
      <c r="BH348">
        <v>4.3656297205171099E-2</v>
      </c>
      <c r="BI348">
        <v>1.8589425546490901E-2</v>
      </c>
    </row>
    <row r="349" spans="1:61" x14ac:dyDescent="0.25">
      <c r="A349" t="s">
        <v>1784</v>
      </c>
      <c r="B349" t="s">
        <v>1172</v>
      </c>
      <c r="C349">
        <v>41.65</v>
      </c>
      <c r="D349">
        <v>37.057958836405199</v>
      </c>
      <c r="E349">
        <v>1390.4929026</v>
      </c>
      <c r="F349">
        <v>2.3206820307459498E-2</v>
      </c>
      <c r="G349">
        <v>2.1912408844341001E-2</v>
      </c>
      <c r="H349" t="e">
        <v>#N/A</v>
      </c>
      <c r="I349">
        <v>4.8013960369205397E-2</v>
      </c>
      <c r="J349">
        <v>0.88184883631607902</v>
      </c>
      <c r="K349">
        <v>3.6966835844085201E-2</v>
      </c>
      <c r="L349">
        <v>0.28556149432408501</v>
      </c>
      <c r="M349">
        <v>4.50073014272293E-2</v>
      </c>
      <c r="N349">
        <v>0.123142920952443</v>
      </c>
      <c r="O349">
        <v>67638.282506499803</v>
      </c>
      <c r="P349" s="1">
        <v>0.18204019324832599</v>
      </c>
      <c r="Q349">
        <v>0.14860931789969101</v>
      </c>
      <c r="R349">
        <v>0.66935048885198201</v>
      </c>
      <c r="S349">
        <v>12.5386059884726</v>
      </c>
      <c r="T349">
        <v>97261.393119009197</v>
      </c>
      <c r="U349" s="1">
        <v>129.34457144849199</v>
      </c>
      <c r="V349">
        <v>341726.27987637499</v>
      </c>
      <c r="W349" s="1">
        <v>0.79841319516669296</v>
      </c>
      <c r="X349">
        <v>0.135993322156272</v>
      </c>
      <c r="Y349">
        <v>6.5593482677035603E-2</v>
      </c>
      <c r="Z349">
        <v>0.20158680483330699</v>
      </c>
      <c r="AA349">
        <v>341.72627987637497</v>
      </c>
      <c r="AB349">
        <v>9294.1125235772906</v>
      </c>
      <c r="AC349" s="1">
        <v>914.72587139546897</v>
      </c>
      <c r="AD349">
        <v>253137.64907587299</v>
      </c>
      <c r="AE349" s="1" t="e">
        <v>#N/A</v>
      </c>
      <c r="AF349">
        <v>50999.6524458356</v>
      </c>
      <c r="AG349" s="1">
        <v>95121.424385341801</v>
      </c>
      <c r="AH349" s="1">
        <v>48.358187028109199</v>
      </c>
      <c r="AI349">
        <v>24.619686234053699</v>
      </c>
      <c r="AJ349">
        <v>28.152602140683801</v>
      </c>
      <c r="AK349">
        <v>2.0503243623384599</v>
      </c>
      <c r="AL349">
        <v>1.3722409497593899</v>
      </c>
      <c r="AM349">
        <v>1.68459989006126</v>
      </c>
      <c r="AN349">
        <v>1115.3993016433001</v>
      </c>
      <c r="AO349">
        <v>0.91598000498598198</v>
      </c>
      <c r="AP349">
        <v>2098.98860543814</v>
      </c>
      <c r="AQ349" s="1">
        <v>2955.4319093005602</v>
      </c>
      <c r="AR349" s="1">
        <v>8653.6922259728199</v>
      </c>
      <c r="AS349" s="1">
        <v>991.11676796271104</v>
      </c>
      <c r="AT349">
        <v>528.59893756066106</v>
      </c>
      <c r="AU349">
        <v>15227.8284462349</v>
      </c>
      <c r="AV349" s="1">
        <v>5417.4728912709998</v>
      </c>
      <c r="AW349" s="1">
        <v>0.32505428848600898</v>
      </c>
      <c r="AX349">
        <v>9257.3348277974492</v>
      </c>
      <c r="AY349" s="1">
        <v>0.53453313851958295</v>
      </c>
      <c r="AZ349">
        <v>1699.6421730443401</v>
      </c>
      <c r="BA349">
        <v>9.8627916083789693E-2</v>
      </c>
      <c r="BB349">
        <v>694.96420606634899</v>
      </c>
      <c r="BC349" s="1">
        <v>4.1784656911642098E-2</v>
      </c>
      <c r="BD349">
        <v>17069.414098179099</v>
      </c>
      <c r="BE349" s="1">
        <v>0.55215292920053505</v>
      </c>
      <c r="BF349">
        <v>0.226246614408942</v>
      </c>
      <c r="BG349">
        <v>0.16565192215678601</v>
      </c>
      <c r="BH349">
        <v>3.9743744566816799E-2</v>
      </c>
      <c r="BI349">
        <v>1.6204789666919399E-2</v>
      </c>
    </row>
    <row r="350" spans="1:61" x14ac:dyDescent="0.25">
      <c r="A350" t="s">
        <v>1787</v>
      </c>
      <c r="B350" t="s">
        <v>1175</v>
      </c>
      <c r="C350">
        <v>68.315789473684205</v>
      </c>
      <c r="D350">
        <v>7.5970203553190601</v>
      </c>
      <c r="E350">
        <v>448.87948363157898</v>
      </c>
      <c r="F350" t="e">
        <v>#N/A</v>
      </c>
      <c r="G350">
        <v>3.79965390791095E-2</v>
      </c>
      <c r="H350" t="e">
        <v>#N/A</v>
      </c>
      <c r="I350">
        <v>6.7786038146082805E-2</v>
      </c>
      <c r="J350">
        <v>0.90133585134312599</v>
      </c>
      <c r="K350">
        <v>4.1903605183975602E-2</v>
      </c>
      <c r="L350">
        <v>0.53479754990745898</v>
      </c>
      <c r="M350">
        <v>3.6277115832715499E-2</v>
      </c>
      <c r="N350">
        <v>0.154040613234984</v>
      </c>
      <c r="O350">
        <v>60636.791576544601</v>
      </c>
      <c r="P350" s="1">
        <v>0.212256440979157</v>
      </c>
      <c r="Q350">
        <v>0.19733368732004899</v>
      </c>
      <c r="R350">
        <v>0.59040987170079395</v>
      </c>
      <c r="S350">
        <v>6.2515064872958801</v>
      </c>
      <c r="T350">
        <v>82074.357933797801</v>
      </c>
      <c r="U350" s="1">
        <v>81.573595181768198</v>
      </c>
      <c r="V350">
        <v>281432.46479353402</v>
      </c>
      <c r="W350" s="1">
        <v>0.85284856375500895</v>
      </c>
      <c r="X350">
        <v>4.6454849233044902E-2</v>
      </c>
      <c r="Y350">
        <v>0.100696587011946</v>
      </c>
      <c r="Z350">
        <v>0.147151436244991</v>
      </c>
      <c r="AA350">
        <v>281.432464793534</v>
      </c>
      <c r="AB350">
        <v>6454.3865109871203</v>
      </c>
      <c r="AC350" s="1">
        <v>708.63891093345296</v>
      </c>
      <c r="AD350">
        <v>197894.381160627</v>
      </c>
      <c r="AE350" s="1" t="e">
        <v>#N/A</v>
      </c>
      <c r="AF350">
        <v>44510.460354138399</v>
      </c>
      <c r="AG350" s="1">
        <v>70068.301373297902</v>
      </c>
      <c r="AH350" s="1">
        <v>36.770389945079799</v>
      </c>
      <c r="AI350">
        <v>20.8994033437565</v>
      </c>
      <c r="AJ350">
        <v>23.539737186856001</v>
      </c>
      <c r="AK350">
        <v>1.4644599080373299</v>
      </c>
      <c r="AL350">
        <v>0.86470502055772602</v>
      </c>
      <c r="AM350">
        <v>1.25565900525006</v>
      </c>
      <c r="AN350">
        <v>2647.97903311661</v>
      </c>
      <c r="AO350" s="1">
        <v>1.47582806745185</v>
      </c>
      <c r="AP350">
        <v>2698.6795787346</v>
      </c>
      <c r="AQ350" s="1">
        <v>4124.4343248254299</v>
      </c>
      <c r="AR350" s="1">
        <v>10106.255318789999</v>
      </c>
      <c r="AS350" s="1">
        <v>991.78849938055998</v>
      </c>
      <c r="AT350">
        <v>691.07439101422597</v>
      </c>
      <c r="AU350">
        <v>18612.232112744899</v>
      </c>
      <c r="AV350" s="1">
        <v>10124.895854852201</v>
      </c>
      <c r="AW350" s="1">
        <v>0.47164209316164801</v>
      </c>
      <c r="AX350">
        <v>8339.4719171351298</v>
      </c>
      <c r="AY350" s="1">
        <v>0.38108144384099302</v>
      </c>
      <c r="AZ350">
        <v>1977.62486994695</v>
      </c>
      <c r="BA350">
        <v>9.0252831404847605E-2</v>
      </c>
      <c r="BB350">
        <v>1249.3509846639399</v>
      </c>
      <c r="BC350" s="1">
        <v>5.7023631587882297E-2</v>
      </c>
      <c r="BD350">
        <v>21691.343626598202</v>
      </c>
      <c r="BE350" s="1">
        <v>0.52545062930241404</v>
      </c>
      <c r="BF350">
        <v>0.218362425517932</v>
      </c>
      <c r="BG350">
        <v>0.177735359204263</v>
      </c>
      <c r="BH350">
        <v>4.6705001546184101E-2</v>
      </c>
      <c r="BI350">
        <v>3.1746584429207303E-2</v>
      </c>
    </row>
    <row r="351" spans="1:61" x14ac:dyDescent="0.25">
      <c r="A351" t="s">
        <v>1472</v>
      </c>
      <c r="B351" t="s">
        <v>847</v>
      </c>
      <c r="C351">
        <v>91.8</v>
      </c>
      <c r="D351">
        <v>7.0466950984681898</v>
      </c>
      <c r="E351">
        <v>591.43193504999999</v>
      </c>
      <c r="F351" t="e">
        <v>#N/A</v>
      </c>
      <c r="G351">
        <v>3.79965390791095E-2</v>
      </c>
      <c r="H351" t="e">
        <v>#N/A</v>
      </c>
      <c r="I351">
        <v>3.6779751880595297E-2</v>
      </c>
      <c r="J351">
        <v>0.93549423155798594</v>
      </c>
      <c r="K351">
        <v>2.4827003493858499E-2</v>
      </c>
      <c r="L351">
        <v>0.53399926382629603</v>
      </c>
      <c r="M351" t="e">
        <v>#N/A</v>
      </c>
      <c r="N351">
        <v>0.14875144328940701</v>
      </c>
      <c r="O351">
        <v>61925.731942052596</v>
      </c>
      <c r="P351" s="1">
        <v>0.20888536358399501</v>
      </c>
      <c r="Q351">
        <v>0.164846737833344</v>
      </c>
      <c r="R351">
        <v>0.62626789858266096</v>
      </c>
      <c r="S351">
        <v>7.7204414441029101</v>
      </c>
      <c r="T351">
        <v>83401.327268036097</v>
      </c>
      <c r="U351" s="1">
        <v>86.517901531172299</v>
      </c>
      <c r="V351">
        <v>285029.39562394202</v>
      </c>
      <c r="W351" s="1">
        <v>0.83845241812867</v>
      </c>
      <c r="X351">
        <v>4.5650762163096201E-2</v>
      </c>
      <c r="Y351">
        <v>0.115896819708234</v>
      </c>
      <c r="Z351">
        <v>0.16154758187133</v>
      </c>
      <c r="AA351">
        <v>285.02939562394198</v>
      </c>
      <c r="AB351">
        <v>6783.8698119350101</v>
      </c>
      <c r="AC351" s="1">
        <v>674.83407277670597</v>
      </c>
      <c r="AD351" s="1">
        <v>203124.483919294</v>
      </c>
      <c r="AE351" s="1" t="e">
        <v>#N/A</v>
      </c>
      <c r="AF351">
        <v>43260.001745825401</v>
      </c>
      <c r="AG351" s="1">
        <v>72392.373800399204</v>
      </c>
      <c r="AH351" s="1">
        <v>33.366958233415403</v>
      </c>
      <c r="AI351">
        <v>20.703516658356499</v>
      </c>
      <c r="AJ351">
        <v>22.665258872095901</v>
      </c>
      <c r="AK351">
        <v>1.37581757637286</v>
      </c>
      <c r="AL351">
        <v>0.74629294198984197</v>
      </c>
      <c r="AM351">
        <v>1.06616876259755</v>
      </c>
      <c r="AN351">
        <v>2244.83532731076</v>
      </c>
      <c r="AO351" s="1">
        <v>1.4358333080958401</v>
      </c>
      <c r="AP351">
        <v>2602.5132213563602</v>
      </c>
      <c r="AQ351" s="1">
        <v>3735.8418662549998</v>
      </c>
      <c r="AR351" s="1">
        <v>9998.6277203649297</v>
      </c>
      <c r="AS351" s="1">
        <v>939.23444538556805</v>
      </c>
      <c r="AT351" s="1">
        <v>660.63229992301399</v>
      </c>
      <c r="AU351">
        <v>17936.849553284901</v>
      </c>
      <c r="AV351" s="1">
        <v>9669.7997046034907</v>
      </c>
      <c r="AW351" s="1">
        <v>0.488215581043216</v>
      </c>
      <c r="AX351">
        <v>7598.74575207404</v>
      </c>
      <c r="AY351" s="1">
        <v>0.36666978930422101</v>
      </c>
      <c r="AZ351">
        <v>1911.4165523821</v>
      </c>
      <c r="BA351" s="1">
        <v>9.3405707215741193E-2</v>
      </c>
      <c r="BB351">
        <v>1036.4807870217201</v>
      </c>
      <c r="BC351" s="1">
        <v>5.1708922446203197E-2</v>
      </c>
      <c r="BD351">
        <v>20216.442796081399</v>
      </c>
      <c r="BE351" s="1">
        <v>0.52700026233200503</v>
      </c>
      <c r="BF351">
        <v>0.22616138034928501</v>
      </c>
      <c r="BG351">
        <v>0.16454237121439</v>
      </c>
      <c r="BH351">
        <v>4.1626554072437101E-2</v>
      </c>
      <c r="BI351">
        <v>4.0669432031883598E-2</v>
      </c>
    </row>
    <row r="352" spans="1:61" x14ac:dyDescent="0.25">
      <c r="A352" t="s">
        <v>1692</v>
      </c>
      <c r="B352" t="s">
        <v>1075</v>
      </c>
      <c r="C352">
        <v>91.8</v>
      </c>
      <c r="D352">
        <v>6.7838527965004101</v>
      </c>
      <c r="E352">
        <v>578.86394614999995</v>
      </c>
      <c r="F352" t="e">
        <v>#N/A</v>
      </c>
      <c r="G352">
        <v>3.79965390791095E-2</v>
      </c>
      <c r="H352" t="e">
        <v>#N/A</v>
      </c>
      <c r="I352">
        <v>4.71442730112068E-2</v>
      </c>
      <c r="J352">
        <v>0.92081837163979796</v>
      </c>
      <c r="K352">
        <v>3.0639989335445001E-2</v>
      </c>
      <c r="L352">
        <v>0.52835263901825402</v>
      </c>
      <c r="M352">
        <v>3.84430612185011E-2</v>
      </c>
      <c r="N352">
        <v>0.15685441093508901</v>
      </c>
      <c r="O352">
        <v>61927.197921986699</v>
      </c>
      <c r="P352" s="1">
        <v>0.19674674068169501</v>
      </c>
      <c r="Q352">
        <v>0.18544965805839</v>
      </c>
      <c r="R352">
        <v>0.61780360125991496</v>
      </c>
      <c r="S352">
        <v>7.4684174532096996</v>
      </c>
      <c r="T352">
        <v>81929.718074424702</v>
      </c>
      <c r="U352" s="1">
        <v>85.042840590378702</v>
      </c>
      <c r="V352">
        <v>293033.19308134099</v>
      </c>
      <c r="W352" s="1">
        <v>0.83304089333060505</v>
      </c>
      <c r="X352">
        <v>4.9732879535020598E-2</v>
      </c>
      <c r="Y352">
        <v>0.117226227134374</v>
      </c>
      <c r="Z352">
        <v>0.16695910666939501</v>
      </c>
      <c r="AA352">
        <v>293.03319308134098</v>
      </c>
      <c r="AB352">
        <v>7092.0733227634601</v>
      </c>
      <c r="AC352" s="1">
        <v>694.58346417002895</v>
      </c>
      <c r="AD352">
        <v>211644.94601631199</v>
      </c>
      <c r="AE352" s="1" t="e">
        <v>#N/A</v>
      </c>
      <c r="AF352">
        <v>44144.050275384601</v>
      </c>
      <c r="AG352" s="1">
        <v>72426.482551817797</v>
      </c>
      <c r="AH352" s="1">
        <v>35.4706707469525</v>
      </c>
      <c r="AI352">
        <v>20.840916387532801</v>
      </c>
      <c r="AJ352">
        <v>24.318563536545</v>
      </c>
      <c r="AK352">
        <v>1.80345044745192</v>
      </c>
      <c r="AL352">
        <v>0.95554674246816196</v>
      </c>
      <c r="AM352">
        <v>1.4794014339055499</v>
      </c>
      <c r="AN352">
        <v>2210.2574663865198</v>
      </c>
      <c r="AO352">
        <v>1.3764905415975901</v>
      </c>
      <c r="AP352">
        <v>2643.7188931497899</v>
      </c>
      <c r="AQ352" s="1">
        <v>4004.83768581309</v>
      </c>
      <c r="AR352" s="1">
        <v>10436.399061783201</v>
      </c>
      <c r="AS352" s="1">
        <v>946.91022242031897</v>
      </c>
      <c r="AT352" s="1">
        <v>606.08768059133297</v>
      </c>
      <c r="AU352">
        <v>18637.953543757802</v>
      </c>
      <c r="AV352" s="1">
        <v>9619.7920039268392</v>
      </c>
      <c r="AW352" s="1">
        <v>0.47587962392686101</v>
      </c>
      <c r="AX352">
        <v>7937.1525621424998</v>
      </c>
      <c r="AY352" s="1">
        <v>0.37527599743831203</v>
      </c>
      <c r="AZ352">
        <v>1930.7278344285401</v>
      </c>
      <c r="BA352">
        <v>9.2239643906618707E-2</v>
      </c>
      <c r="BB352">
        <v>1154.0773761123301</v>
      </c>
      <c r="BC352" s="1">
        <v>5.6604734723864202E-2</v>
      </c>
      <c r="BD352">
        <v>20641.749776610199</v>
      </c>
      <c r="BE352" s="1">
        <v>0.52546501441937299</v>
      </c>
      <c r="BF352">
        <v>0.227034107664768</v>
      </c>
      <c r="BG352">
        <v>0.16309462677365399</v>
      </c>
      <c r="BH352">
        <v>4.0449039303465099E-2</v>
      </c>
      <c r="BI352">
        <v>4.3957211838740198E-2</v>
      </c>
    </row>
    <row r="353" spans="1:61" x14ac:dyDescent="0.25">
      <c r="A353" t="s">
        <v>1698</v>
      </c>
      <c r="B353" t="s">
        <v>1081</v>
      </c>
      <c r="C353">
        <v>127.35</v>
      </c>
      <c r="D353">
        <v>7.3638709811017398</v>
      </c>
      <c r="E353">
        <v>866.68447590000005</v>
      </c>
      <c r="F353">
        <v>1.3601702601406701E-2</v>
      </c>
      <c r="G353">
        <v>1.1262018438559099E-2</v>
      </c>
      <c r="H353" t="e">
        <v>#N/A</v>
      </c>
      <c r="I353">
        <v>2.19586808072792E-2</v>
      </c>
      <c r="J353">
        <v>0.95271020911232196</v>
      </c>
      <c r="K353">
        <v>2.3332437616685599E-2</v>
      </c>
      <c r="L353">
        <v>0.45820451360583098</v>
      </c>
      <c r="M353" t="e">
        <v>#N/A</v>
      </c>
      <c r="N353">
        <v>0.14628571226151901</v>
      </c>
      <c r="O353">
        <v>62554.811214226102</v>
      </c>
      <c r="P353" s="1">
        <v>0.19715671391160999</v>
      </c>
      <c r="Q353">
        <v>0.14708276385656999</v>
      </c>
      <c r="R353">
        <v>0.65576052223182002</v>
      </c>
      <c r="S353">
        <v>9.8303113061656298</v>
      </c>
      <c r="T353">
        <v>83858.200896993003</v>
      </c>
      <c r="U353" s="1">
        <v>99.846043588304099</v>
      </c>
      <c r="V353">
        <v>347379.73319224198</v>
      </c>
      <c r="W353" s="1">
        <v>0.73571224248712297</v>
      </c>
      <c r="X353">
        <v>5.4809063310605602E-2</v>
      </c>
      <c r="Y353">
        <v>0.209478694202272</v>
      </c>
      <c r="Z353">
        <v>0.26428775751287797</v>
      </c>
      <c r="AA353">
        <v>347.37973319224199</v>
      </c>
      <c r="AB353">
        <v>9308.0082478952809</v>
      </c>
      <c r="AC353" s="1">
        <v>642.25004771427905</v>
      </c>
      <c r="AD353">
        <v>272714.13727601297</v>
      </c>
      <c r="AE353" s="1" t="e">
        <v>#N/A</v>
      </c>
      <c r="AF353">
        <v>43150.586560311502</v>
      </c>
      <c r="AG353" s="1">
        <v>70410.668674459099</v>
      </c>
      <c r="AH353" s="1">
        <v>32.215017918176002</v>
      </c>
      <c r="AI353">
        <v>20.547350790847499</v>
      </c>
      <c r="AJ353">
        <v>22.9814500262347</v>
      </c>
      <c r="AK353">
        <v>1.4094178680315299</v>
      </c>
      <c r="AL353">
        <v>0.73621354818571405</v>
      </c>
      <c r="AM353">
        <v>1.01082258387086</v>
      </c>
      <c r="AN353">
        <v>1633.2723936586699</v>
      </c>
      <c r="AO353" s="1">
        <v>1.30976375207869</v>
      </c>
      <c r="AP353">
        <v>2341.8409183946001</v>
      </c>
      <c r="AQ353" s="1">
        <v>3593.93780794961</v>
      </c>
      <c r="AR353" s="1">
        <v>9922.9444770766804</v>
      </c>
      <c r="AS353" s="1">
        <v>1069.84748000377</v>
      </c>
      <c r="AT353">
        <v>602.662344860399</v>
      </c>
      <c r="AU353">
        <v>17531.2330282851</v>
      </c>
      <c r="AV353" s="1">
        <v>8375.1336098865195</v>
      </c>
      <c r="AW353" s="1">
        <v>0.43375144987585101</v>
      </c>
      <c r="AX353">
        <v>8689.3165279174791</v>
      </c>
      <c r="AY353" s="1">
        <v>0.41485593814149901</v>
      </c>
      <c r="AZ353">
        <v>1927.3586216240999</v>
      </c>
      <c r="BA353">
        <v>9.5686598169027706E-2</v>
      </c>
      <c r="BB353">
        <v>1093.6354444619401</v>
      </c>
      <c r="BC353" s="1">
        <v>5.5706013834138299E-2</v>
      </c>
      <c r="BD353">
        <v>20085.444203890002</v>
      </c>
      <c r="BE353" s="1">
        <v>0.53129780720178599</v>
      </c>
      <c r="BF353">
        <v>0.24427524635529799</v>
      </c>
      <c r="BG353">
        <v>0.14329158953058799</v>
      </c>
      <c r="BH353">
        <v>4.4968912131104599E-2</v>
      </c>
      <c r="BI353">
        <v>3.6166444781223397E-2</v>
      </c>
    </row>
    <row r="354" spans="1:61" x14ac:dyDescent="0.25">
      <c r="A354" t="s">
        <v>1780</v>
      </c>
      <c r="B354" t="s">
        <v>1168</v>
      </c>
      <c r="C354">
        <v>83.4</v>
      </c>
      <c r="D354">
        <v>8.0066927646045993</v>
      </c>
      <c r="E354">
        <v>555.13731759999996</v>
      </c>
      <c r="F354" t="e">
        <v>#N/A</v>
      </c>
      <c r="G354">
        <v>2.2712388015771801E-2</v>
      </c>
      <c r="H354" t="e">
        <v>#N/A</v>
      </c>
      <c r="I354">
        <v>5.5247731581707503E-2</v>
      </c>
      <c r="J354">
        <v>0.90369346433861197</v>
      </c>
      <c r="K354">
        <v>4.1267075560386501E-2</v>
      </c>
      <c r="L354">
        <v>0.75240917772280003</v>
      </c>
      <c r="M354">
        <v>2.2064173089051599E-2</v>
      </c>
      <c r="N354">
        <v>0.18037354406903899</v>
      </c>
      <c r="O354">
        <v>60383.933732366699</v>
      </c>
      <c r="P354" s="1">
        <v>0.226725613894354</v>
      </c>
      <c r="Q354">
        <v>0.187971353137764</v>
      </c>
      <c r="R354">
        <v>0.585303032967882</v>
      </c>
      <c r="S354">
        <v>8.3420488384755291</v>
      </c>
      <c r="T354">
        <v>79244.224458527198</v>
      </c>
      <c r="U354" s="1">
        <v>79.363176595067799</v>
      </c>
      <c r="V354">
        <v>272971.5264957</v>
      </c>
      <c r="W354" s="1">
        <v>0.81107230381194095</v>
      </c>
      <c r="X354">
        <v>7.7001260430941798E-2</v>
      </c>
      <c r="Y354">
        <v>0.111926435757118</v>
      </c>
      <c r="Z354">
        <v>0.18892769618805899</v>
      </c>
      <c r="AA354">
        <v>272.9715264957</v>
      </c>
      <c r="AB354">
        <v>6853.0983765376004</v>
      </c>
      <c r="AC354" s="1">
        <v>691.021559599797</v>
      </c>
      <c r="AD354">
        <v>197908.98768077401</v>
      </c>
      <c r="AE354" s="1" t="e">
        <v>#N/A</v>
      </c>
      <c r="AF354">
        <v>41663.505815992503</v>
      </c>
      <c r="AG354" s="1">
        <v>63925.5030480321</v>
      </c>
      <c r="AH354" s="1">
        <v>35.054597114700201</v>
      </c>
      <c r="AI354">
        <v>21.5547137269307</v>
      </c>
      <c r="AJ354">
        <v>24.337803800879101</v>
      </c>
      <c r="AK354">
        <v>1.39223383464178</v>
      </c>
      <c r="AL354">
        <v>1.01990424243893</v>
      </c>
      <c r="AM354">
        <v>1.2515245004222</v>
      </c>
      <c r="AN354">
        <v>1594.3697377911601</v>
      </c>
      <c r="AO354">
        <v>1.37001452199433</v>
      </c>
      <c r="AP354">
        <v>2800.4603423547601</v>
      </c>
      <c r="AQ354" s="1">
        <v>4101.3637749003701</v>
      </c>
      <c r="AR354" s="1">
        <v>10352.4532143612</v>
      </c>
      <c r="AS354" s="1">
        <v>1166.8209395476599</v>
      </c>
      <c r="AT354" s="1">
        <v>510.82605061749899</v>
      </c>
      <c r="AU354">
        <v>18931.924321781498</v>
      </c>
      <c r="AV354" s="1">
        <v>10785.548626932999</v>
      </c>
      <c r="AW354" s="1">
        <v>0.50488457097081796</v>
      </c>
      <c r="AX354">
        <v>7188.25926659578</v>
      </c>
      <c r="AY354" s="1">
        <v>0.32771404430772599</v>
      </c>
      <c r="AZ354">
        <v>1930.7383408887999</v>
      </c>
      <c r="BA354">
        <v>8.7056943213867199E-2</v>
      </c>
      <c r="BB354">
        <v>1728.11768215188</v>
      </c>
      <c r="BC354" s="1">
        <v>8.0344441516623802E-2</v>
      </c>
      <c r="BD354">
        <v>21632.663916569501</v>
      </c>
      <c r="BE354" s="1">
        <v>0.52911156167420803</v>
      </c>
      <c r="BF354">
        <v>0.23067715191253499</v>
      </c>
      <c r="BG354">
        <v>0.16352570244409301</v>
      </c>
      <c r="BH354">
        <v>4.3879970974298403E-2</v>
      </c>
      <c r="BI354">
        <v>3.2805612994865403E-2</v>
      </c>
    </row>
    <row r="355" spans="1:61" x14ac:dyDescent="0.25">
      <c r="A355" t="s">
        <v>1375</v>
      </c>
      <c r="B355" t="s">
        <v>742</v>
      </c>
      <c r="C355">
        <v>111.5</v>
      </c>
      <c r="D355">
        <v>8.2970370533006097</v>
      </c>
      <c r="E355">
        <v>748.59507895000002</v>
      </c>
      <c r="F355" t="e">
        <v>#N/A</v>
      </c>
      <c r="G355" t="e">
        <v>#N/A</v>
      </c>
      <c r="H355" t="e">
        <v>#N/A</v>
      </c>
      <c r="I355">
        <v>1.8156120246798298E-2</v>
      </c>
      <c r="J355">
        <v>0.96874319419391597</v>
      </c>
      <c r="K355">
        <v>1.91891739404783E-2</v>
      </c>
      <c r="L355">
        <v>0.76499701871858405</v>
      </c>
      <c r="M355" t="e">
        <v>#N/A</v>
      </c>
      <c r="N355">
        <v>0.151876592477422</v>
      </c>
      <c r="O355">
        <v>60651.3548164448</v>
      </c>
      <c r="P355" s="1">
        <v>0.19280639990821299</v>
      </c>
      <c r="Q355">
        <v>0.15877878033266099</v>
      </c>
      <c r="R355">
        <v>0.64841481975912596</v>
      </c>
      <c r="S355">
        <v>8.1414160570204199</v>
      </c>
      <c r="T355">
        <v>89822.924099158801</v>
      </c>
      <c r="U355" s="1">
        <v>106.56874657644499</v>
      </c>
      <c r="V355">
        <v>313989.26750852901</v>
      </c>
      <c r="W355" s="1">
        <v>0.71250311474483696</v>
      </c>
      <c r="X355">
        <v>7.6045982452766295E-2</v>
      </c>
      <c r="Y355">
        <v>0.21145090280239601</v>
      </c>
      <c r="Z355">
        <v>0.28749688525516298</v>
      </c>
      <c r="AA355">
        <v>313.989267508529</v>
      </c>
      <c r="AB355">
        <v>7986.7631622506797</v>
      </c>
      <c r="AC355" s="1">
        <v>580.74093020993098</v>
      </c>
      <c r="AD355">
        <v>238852.10594598201</v>
      </c>
      <c r="AE355" s="1" t="e">
        <v>#N/A</v>
      </c>
      <c r="AF355">
        <v>42384.909360075297</v>
      </c>
      <c r="AG355" s="1">
        <v>69449.621372862195</v>
      </c>
      <c r="AH355" s="1">
        <v>32.452665489795699</v>
      </c>
      <c r="AI355">
        <v>21.292458832550601</v>
      </c>
      <c r="AJ355">
        <v>23.446353399758799</v>
      </c>
      <c r="AK355">
        <v>1.5416071052907401</v>
      </c>
      <c r="AL355">
        <v>0.992450828157452</v>
      </c>
      <c r="AM355">
        <v>1.1624549999835401</v>
      </c>
      <c r="AN355">
        <v>800.93192349190804</v>
      </c>
      <c r="AO355" s="1">
        <v>1.0589279560856599</v>
      </c>
      <c r="AP355">
        <v>2419.14716570152</v>
      </c>
      <c r="AQ355" s="1">
        <v>3855.9841163380102</v>
      </c>
      <c r="AR355" s="1">
        <v>10149.230275006201</v>
      </c>
      <c r="AS355" s="1">
        <v>968.77391715854299</v>
      </c>
      <c r="AT355" s="1">
        <v>566.81951689444804</v>
      </c>
      <c r="AU355">
        <v>17959.954991098701</v>
      </c>
      <c r="AV355" s="1">
        <v>9577.7959737493402</v>
      </c>
      <c r="AW355" s="1">
        <v>0.50423322302824203</v>
      </c>
      <c r="AX355">
        <v>7415.7381063057801</v>
      </c>
      <c r="AY355" s="1">
        <v>0.35247973367124802</v>
      </c>
      <c r="AZ355">
        <v>1383.44842526961</v>
      </c>
      <c r="BA355">
        <v>6.7748194065524694E-2</v>
      </c>
      <c r="BB355">
        <v>1428.23996982478</v>
      </c>
      <c r="BC355" s="1">
        <v>7.55388492311658E-2</v>
      </c>
      <c r="BD355">
        <v>19805.222475149501</v>
      </c>
      <c r="BE355" s="1">
        <v>0.50844304732631496</v>
      </c>
      <c r="BF355">
        <v>0.25181239978019898</v>
      </c>
      <c r="BG355">
        <v>0.17551193165995599</v>
      </c>
      <c r="BH355">
        <v>4.4292801703243498E-2</v>
      </c>
      <c r="BI355">
        <v>1.9939819530285698E-2</v>
      </c>
    </row>
    <row r="356" spans="1:61" x14ac:dyDescent="0.25">
      <c r="A356" t="s">
        <v>1482</v>
      </c>
      <c r="B356" t="s">
        <v>857</v>
      </c>
      <c r="C356">
        <v>80.650000000000006</v>
      </c>
      <c r="D356">
        <v>8.4333336684544697</v>
      </c>
      <c r="E356">
        <v>616.05679520000001</v>
      </c>
      <c r="F356" t="e">
        <v>#N/A</v>
      </c>
      <c r="G356">
        <v>2.0415400510182698E-2</v>
      </c>
      <c r="H356" t="e">
        <v>#N/A</v>
      </c>
      <c r="I356">
        <v>0.118726411099786</v>
      </c>
      <c r="J356">
        <v>0.84915242086425502</v>
      </c>
      <c r="K356">
        <v>2.9740272816847602E-2</v>
      </c>
      <c r="L356">
        <v>0.44020031070785698</v>
      </c>
      <c r="M356">
        <v>2.96646949731913E-2</v>
      </c>
      <c r="N356">
        <v>0.13958734691708799</v>
      </c>
      <c r="O356">
        <v>64218.588884610799</v>
      </c>
      <c r="P356" s="1">
        <v>0.20815046806867701</v>
      </c>
      <c r="Q356">
        <v>0.14832784953119901</v>
      </c>
      <c r="R356">
        <v>0.64352168240012397</v>
      </c>
      <c r="S356">
        <v>7.2288089172253001</v>
      </c>
      <c r="T356">
        <v>80426.791103319803</v>
      </c>
      <c r="U356" s="1">
        <v>99.128010086310695</v>
      </c>
      <c r="V356">
        <v>314729.92427111202</v>
      </c>
      <c r="W356" s="1">
        <v>0.74015073083897998</v>
      </c>
      <c r="X356">
        <v>7.63709912746766E-2</v>
      </c>
      <c r="Y356">
        <v>0.18347827788634399</v>
      </c>
      <c r="Z356">
        <v>0.25984926916102002</v>
      </c>
      <c r="AA356">
        <v>314.729924271112</v>
      </c>
      <c r="AB356">
        <v>8193.1682100209091</v>
      </c>
      <c r="AC356" s="1">
        <v>665.85092834960096</v>
      </c>
      <c r="AD356">
        <v>229236.18611248699</v>
      </c>
      <c r="AE356" s="1" t="e">
        <v>#N/A</v>
      </c>
      <c r="AF356">
        <v>44115.246068099303</v>
      </c>
      <c r="AG356" s="1">
        <v>74752.273210275598</v>
      </c>
      <c r="AH356" s="1">
        <v>37.881757871495203</v>
      </c>
      <c r="AI356">
        <v>22.143185289865102</v>
      </c>
      <c r="AJ356">
        <v>27.8769858281442</v>
      </c>
      <c r="AK356">
        <v>1.5771100600352601</v>
      </c>
      <c r="AL356">
        <v>1.0875558052949299</v>
      </c>
      <c r="AM356">
        <v>1.4509619493841299</v>
      </c>
      <c r="AN356">
        <v>2133.9353331428001</v>
      </c>
      <c r="AO356">
        <v>1.4372854295988799</v>
      </c>
      <c r="AP356">
        <v>2441.7375974428701</v>
      </c>
      <c r="AQ356" s="1">
        <v>3541.2802537008702</v>
      </c>
      <c r="AR356" s="1">
        <v>9748.1119083353005</v>
      </c>
      <c r="AS356" s="1">
        <v>980.04853075922995</v>
      </c>
      <c r="AT356">
        <v>484.12496351602601</v>
      </c>
      <c r="AU356">
        <v>17195.3032537543</v>
      </c>
      <c r="AV356" s="1">
        <v>8414.2950615234004</v>
      </c>
      <c r="AW356" s="1">
        <v>0.42523641258099398</v>
      </c>
      <c r="AX356">
        <v>8625.4706925763294</v>
      </c>
      <c r="AY356" s="1">
        <v>0.43810733910765498</v>
      </c>
      <c r="AZ356">
        <v>1661.4469412277101</v>
      </c>
      <c r="BA356">
        <v>8.3639483837263107E-2</v>
      </c>
      <c r="BB356">
        <v>1058.7807514726801</v>
      </c>
      <c r="BC356" s="1">
        <v>5.3016764471956697E-2</v>
      </c>
      <c r="BD356">
        <v>19759.993446800101</v>
      </c>
      <c r="BE356" s="1">
        <v>0.54380562295273804</v>
      </c>
      <c r="BF356">
        <v>0.23160560072646699</v>
      </c>
      <c r="BG356">
        <v>0.15978007819399101</v>
      </c>
      <c r="BH356">
        <v>4.0907028930897697E-2</v>
      </c>
      <c r="BI356">
        <v>2.3901669195905299E-2</v>
      </c>
    </row>
    <row r="357" spans="1:61" x14ac:dyDescent="0.25">
      <c r="A357" t="s">
        <v>1529</v>
      </c>
      <c r="B357" t="s">
        <v>905</v>
      </c>
      <c r="C357">
        <v>92.05</v>
      </c>
      <c r="D357">
        <v>11.1025602939091</v>
      </c>
      <c r="E357">
        <v>970.28364714999998</v>
      </c>
      <c r="F357">
        <v>1.3248972153388799E-2</v>
      </c>
      <c r="G357">
        <v>1.1267157960776999E-2</v>
      </c>
      <c r="H357" t="e">
        <v>#N/A</v>
      </c>
      <c r="I357">
        <v>3.0376814147760601E-2</v>
      </c>
      <c r="J357">
        <v>0.93046601969482401</v>
      </c>
      <c r="K357">
        <v>3.0996049069338599E-2</v>
      </c>
      <c r="L357">
        <v>0.37658208344431099</v>
      </c>
      <c r="M357">
        <v>1.8019501998284001E-2</v>
      </c>
      <c r="N357">
        <v>0.14787765417351201</v>
      </c>
      <c r="O357">
        <v>62806.665883737398</v>
      </c>
      <c r="P357" s="1">
        <v>0.22011156360321399</v>
      </c>
      <c r="Q357">
        <v>0.17859136155935401</v>
      </c>
      <c r="R357">
        <v>0.601297074837432</v>
      </c>
      <c r="S357">
        <v>11.196863655724901</v>
      </c>
      <c r="T357">
        <v>80868.643767765403</v>
      </c>
      <c r="U357" s="1">
        <v>95.728493530335001</v>
      </c>
      <c r="V357">
        <v>301569.30796419398</v>
      </c>
      <c r="W357" s="1">
        <v>0.79834454305819502</v>
      </c>
      <c r="X357">
        <v>5.7139681771690203E-2</v>
      </c>
      <c r="Y357">
        <v>0.14451577517011499</v>
      </c>
      <c r="Z357">
        <v>0.20165545694180501</v>
      </c>
      <c r="AA357">
        <v>301.56930796419402</v>
      </c>
      <c r="AB357">
        <v>7527.2982508288196</v>
      </c>
      <c r="AC357" s="1">
        <v>660.71502790244699</v>
      </c>
      <c r="AD357">
        <v>240817.489158785</v>
      </c>
      <c r="AE357" s="1" t="e">
        <v>#N/A</v>
      </c>
      <c r="AF357">
        <v>45257.969798735299</v>
      </c>
      <c r="AG357" s="1">
        <v>74575.181077144298</v>
      </c>
      <c r="AH357" s="1">
        <v>36.004490621307802</v>
      </c>
      <c r="AI357">
        <v>21.0248576405139</v>
      </c>
      <c r="AJ357">
        <v>22.956547205340399</v>
      </c>
      <c r="AK357">
        <v>1.9217101818997699</v>
      </c>
      <c r="AL357">
        <v>0.98765122139371397</v>
      </c>
      <c r="AM357">
        <v>1.46587937295126</v>
      </c>
      <c r="AN357">
        <v>2033.3829399218901</v>
      </c>
      <c r="AO357" s="1">
        <v>1.23888321756639</v>
      </c>
      <c r="AP357">
        <v>2237.7126914150099</v>
      </c>
      <c r="AQ357" s="1">
        <v>3201.81695386208</v>
      </c>
      <c r="AR357" s="1">
        <v>8777.1184869649096</v>
      </c>
      <c r="AS357" s="1">
        <v>1086.8829533483499</v>
      </c>
      <c r="AT357">
        <v>592.59351601863204</v>
      </c>
      <c r="AU357">
        <v>15896.124601609001</v>
      </c>
      <c r="AV357" s="1">
        <v>7868.8858100098696</v>
      </c>
      <c r="AW357" s="1">
        <v>0.43093591963665501</v>
      </c>
      <c r="AX357">
        <v>8167.342436596</v>
      </c>
      <c r="AY357" s="1">
        <v>0.42946327437663101</v>
      </c>
      <c r="AZ357">
        <v>1489.44073332329</v>
      </c>
      <c r="BA357">
        <v>8.1379226312404407E-2</v>
      </c>
      <c r="BB357">
        <v>1066.8093201435299</v>
      </c>
      <c r="BC357" s="1">
        <v>5.8221579680817898E-2</v>
      </c>
      <c r="BD357">
        <v>18592.4783000727</v>
      </c>
      <c r="BE357" s="1">
        <v>0.53696342001761199</v>
      </c>
      <c r="BF357">
        <v>0.232761826962535</v>
      </c>
      <c r="BG357">
        <v>0.16668950722038001</v>
      </c>
      <c r="BH357">
        <v>4.4852712600165899E-2</v>
      </c>
      <c r="BI357">
        <v>1.87325331993074E-2</v>
      </c>
    </row>
    <row r="358" spans="1:61" x14ac:dyDescent="0.25">
      <c r="A358" t="s">
        <v>1668</v>
      </c>
      <c r="B358" t="s">
        <v>1049</v>
      </c>
      <c r="C358">
        <v>93.25</v>
      </c>
      <c r="D358">
        <v>8.9375884548172806</v>
      </c>
      <c r="E358">
        <v>772.79765359999999</v>
      </c>
      <c r="F358">
        <v>2.2348078369749599E-2</v>
      </c>
      <c r="G358">
        <v>1.8462764226847402E-2</v>
      </c>
      <c r="H358" t="e">
        <v>#N/A</v>
      </c>
      <c r="I358">
        <v>7.65748226061818E-2</v>
      </c>
      <c r="J358">
        <v>0.88364599114341402</v>
      </c>
      <c r="K358">
        <v>2.9572163753684301E-2</v>
      </c>
      <c r="L358">
        <v>0.37818398171693601</v>
      </c>
      <c r="M358">
        <v>2.00504559498406E-2</v>
      </c>
      <c r="N358">
        <v>0.14730025111525699</v>
      </c>
      <c r="O358">
        <v>64704.526080246098</v>
      </c>
      <c r="P358" s="1">
        <v>0.18673283291019699</v>
      </c>
      <c r="Q358">
        <v>0.14701637210556501</v>
      </c>
      <c r="R358">
        <v>0.666250794984239</v>
      </c>
      <c r="S358">
        <v>9.0598926243640694</v>
      </c>
      <c r="T358">
        <v>79510.497511101203</v>
      </c>
      <c r="U358" s="1">
        <v>98.904693513783997</v>
      </c>
      <c r="V358">
        <v>309527.13997733098</v>
      </c>
      <c r="W358" s="1">
        <v>0.74217249919394801</v>
      </c>
      <c r="X358">
        <v>6.1311971561173101E-2</v>
      </c>
      <c r="Y358">
        <v>0.196515529244879</v>
      </c>
      <c r="Z358">
        <v>0.25782750080605199</v>
      </c>
      <c r="AA358">
        <v>309.52713997733099</v>
      </c>
      <c r="AB358">
        <v>8006.1476910260599</v>
      </c>
      <c r="AC358" s="1">
        <v>634.28302184482698</v>
      </c>
      <c r="AD358">
        <v>240930.350892524</v>
      </c>
      <c r="AE358" s="1" t="e">
        <v>#N/A</v>
      </c>
      <c r="AF358">
        <v>44624.3085370888</v>
      </c>
      <c r="AG358" s="1">
        <v>75156.280448765101</v>
      </c>
      <c r="AH358" s="1">
        <v>37.471793344387301</v>
      </c>
      <c r="AI358">
        <v>21.531613770458399</v>
      </c>
      <c r="AJ358">
        <v>26.619458017287698</v>
      </c>
      <c r="AK358">
        <v>1.7333453791338</v>
      </c>
      <c r="AL358">
        <v>0.960825340638503</v>
      </c>
      <c r="AM358">
        <v>1.4784440722173</v>
      </c>
      <c r="AN358">
        <v>2034.96400212155</v>
      </c>
      <c r="AO358" s="1">
        <v>1.3559297781080799</v>
      </c>
      <c r="AP358">
        <v>2334.5788203361099</v>
      </c>
      <c r="AQ358" s="1">
        <v>3426.6412678197098</v>
      </c>
      <c r="AR358" s="1">
        <v>9694.7656105047008</v>
      </c>
      <c r="AS358" s="1">
        <v>972.78148619885997</v>
      </c>
      <c r="AT358">
        <v>484.43645986246003</v>
      </c>
      <c r="AU358">
        <v>16913.203644721802</v>
      </c>
      <c r="AV358" s="1">
        <v>7753.9356850505901</v>
      </c>
      <c r="AW358" s="1">
        <v>0.409366261849966</v>
      </c>
      <c r="AX358">
        <v>8724.9272811036699</v>
      </c>
      <c r="AY358" s="1">
        <v>0.45296092872774901</v>
      </c>
      <c r="AZ358">
        <v>1678.51247917008</v>
      </c>
      <c r="BA358">
        <v>8.7547667016595596E-2</v>
      </c>
      <c r="BB358">
        <v>958.84284285296496</v>
      </c>
      <c r="BC358" s="1">
        <v>5.0125142387185601E-2</v>
      </c>
      <c r="BD358">
        <v>19116.218288177301</v>
      </c>
      <c r="BE358" s="1">
        <v>0.552935551804007</v>
      </c>
      <c r="BF358">
        <v>0.22893673516771901</v>
      </c>
      <c r="BG358">
        <v>0.148069937170316</v>
      </c>
      <c r="BH358">
        <v>3.9686230058295101E-2</v>
      </c>
      <c r="BI358">
        <v>3.0371545799662902E-2</v>
      </c>
    </row>
    <row r="359" spans="1:61" x14ac:dyDescent="0.25">
      <c r="A359" t="s">
        <v>1322</v>
      </c>
      <c r="B359" t="s">
        <v>685</v>
      </c>
      <c r="C359">
        <v>122.45</v>
      </c>
      <c r="D359">
        <v>7.2315635892136001</v>
      </c>
      <c r="E359">
        <v>787.77034915000002</v>
      </c>
      <c r="F359" t="e">
        <v>#N/A</v>
      </c>
      <c r="G359">
        <v>1.8131535294272801E-2</v>
      </c>
      <c r="H359" t="e">
        <v>#N/A</v>
      </c>
      <c r="I359">
        <v>3.4437902705815003E-2</v>
      </c>
      <c r="J359">
        <v>0.92771081883926199</v>
      </c>
      <c r="K359">
        <v>3.4160697491365501E-2</v>
      </c>
      <c r="L359">
        <v>0.74738518182922498</v>
      </c>
      <c r="M359">
        <v>1.34334388861257E-2</v>
      </c>
      <c r="N359">
        <v>0.18529412864325701</v>
      </c>
      <c r="O359">
        <v>62015.051375469302</v>
      </c>
      <c r="P359" s="1">
        <v>0.20577930715169601</v>
      </c>
      <c r="Q359">
        <v>0.16044694797408801</v>
      </c>
      <c r="R359">
        <v>0.63377374487421601</v>
      </c>
      <c r="S359">
        <v>9.8775636985168696</v>
      </c>
      <c r="T359">
        <v>86653.722904292401</v>
      </c>
      <c r="U359" s="1">
        <v>92.063682424464702</v>
      </c>
      <c r="V359">
        <v>310987.58700976701</v>
      </c>
      <c r="W359" s="1">
        <v>0.75236183250074995</v>
      </c>
      <c r="X359">
        <v>7.7180737379716993E-2</v>
      </c>
      <c r="Y359">
        <v>0.17045743011953199</v>
      </c>
      <c r="Z359">
        <v>0.24763816749924999</v>
      </c>
      <c r="AA359">
        <v>310.98758700976703</v>
      </c>
      <c r="AB359">
        <v>7879.3408595505498</v>
      </c>
      <c r="AC359" s="1">
        <v>601.23910288201796</v>
      </c>
      <c r="AD359">
        <v>214873.492447122</v>
      </c>
      <c r="AE359" s="1" t="e">
        <v>#N/A</v>
      </c>
      <c r="AF359">
        <v>40458.348491266799</v>
      </c>
      <c r="AG359" s="1">
        <v>64337.890229639903</v>
      </c>
      <c r="AH359" s="1">
        <v>33.646829560930897</v>
      </c>
      <c r="AI359">
        <v>20.8532570295698</v>
      </c>
      <c r="AJ359">
        <v>23.299357210023199</v>
      </c>
      <c r="AK359">
        <v>1.0885652328661299</v>
      </c>
      <c r="AL359">
        <v>0.82509988019019398</v>
      </c>
      <c r="AM359">
        <v>0.97670882884945298</v>
      </c>
      <c r="AN359">
        <v>1137.9340939491401</v>
      </c>
      <c r="AO359" s="1">
        <v>1.2271561651643299</v>
      </c>
      <c r="AP359">
        <v>2636.44461579568</v>
      </c>
      <c r="AQ359" s="1">
        <v>4207.2399857092296</v>
      </c>
      <c r="AR359" s="1">
        <v>10128.020533660399</v>
      </c>
      <c r="AS359" s="1">
        <v>1034.8818699252299</v>
      </c>
      <c r="AT359">
        <v>591.57118950064</v>
      </c>
      <c r="AU359">
        <v>18598.158194591098</v>
      </c>
      <c r="AV359" s="1">
        <v>10136.4985736991</v>
      </c>
      <c r="AW359" s="1">
        <v>0.50648687381273805</v>
      </c>
      <c r="AX359">
        <v>7385.0804170784204</v>
      </c>
      <c r="AY359" s="1">
        <v>0.34172959907931599</v>
      </c>
      <c r="AZ359">
        <v>1589.32979704322</v>
      </c>
      <c r="BA359">
        <v>7.5150098678655394E-2</v>
      </c>
      <c r="BB359">
        <v>1553.0979239148101</v>
      </c>
      <c r="BC359" s="1">
        <v>7.6633428417754196E-2</v>
      </c>
      <c r="BD359">
        <v>20664.006711735499</v>
      </c>
      <c r="BE359" s="1">
        <v>0.52518723603642603</v>
      </c>
      <c r="BF359">
        <v>0.25119474040100698</v>
      </c>
      <c r="BG359">
        <v>0.159290342898221</v>
      </c>
      <c r="BH359">
        <v>4.3891429236954702E-2</v>
      </c>
      <c r="BI359">
        <v>2.0436251427391802E-2</v>
      </c>
    </row>
    <row r="360" spans="1:61" x14ac:dyDescent="0.25">
      <c r="A360" t="s">
        <v>1424</v>
      </c>
      <c r="B360" t="s">
        <v>795</v>
      </c>
      <c r="C360">
        <v>81.25</v>
      </c>
      <c r="D360">
        <v>12.9769962256102</v>
      </c>
      <c r="E360">
        <v>951.74333379999996</v>
      </c>
      <c r="F360" t="e">
        <v>#N/A</v>
      </c>
      <c r="G360">
        <v>3.0897822698441501E-2</v>
      </c>
      <c r="H360" t="e">
        <v>#N/A</v>
      </c>
      <c r="I360">
        <v>2.7179257018828999E-2</v>
      </c>
      <c r="J360">
        <v>0.93521874768722701</v>
      </c>
      <c r="K360">
        <v>3.0446036217933601E-2</v>
      </c>
      <c r="L360">
        <v>0.484306979976944</v>
      </c>
      <c r="M360" t="e">
        <v>#N/A</v>
      </c>
      <c r="N360">
        <v>0.139566620952082</v>
      </c>
      <c r="O360">
        <v>63033.370732736403</v>
      </c>
      <c r="P360" s="1">
        <v>0.210220861977263</v>
      </c>
      <c r="Q360">
        <v>0.16909348527406001</v>
      </c>
      <c r="R360">
        <v>0.62068565274867704</v>
      </c>
      <c r="S360">
        <v>9.7314034196311798</v>
      </c>
      <c r="T360">
        <v>87242.612469570595</v>
      </c>
      <c r="U360" s="1">
        <v>109.00978625116301</v>
      </c>
      <c r="V360">
        <v>314109.76046071498</v>
      </c>
      <c r="W360" s="1">
        <v>0.78226137085412095</v>
      </c>
      <c r="X360">
        <v>7.2308946820435094E-2</v>
      </c>
      <c r="Y360">
        <v>0.14542968232544401</v>
      </c>
      <c r="Z360">
        <v>0.21773862914587899</v>
      </c>
      <c r="AA360">
        <v>314.10976046071499</v>
      </c>
      <c r="AB360">
        <v>7901.4489336893903</v>
      </c>
      <c r="AC360" s="1">
        <v>699.286763945811</v>
      </c>
      <c r="AD360">
        <v>240820.793940948</v>
      </c>
      <c r="AE360" s="1" t="e">
        <v>#N/A</v>
      </c>
      <c r="AF360">
        <v>43482.365331324698</v>
      </c>
      <c r="AG360" s="1">
        <v>69769.849751498303</v>
      </c>
      <c r="AH360" s="1">
        <v>37.478181753190803</v>
      </c>
      <c r="AI360">
        <v>21.4640426580122</v>
      </c>
      <c r="AJ360">
        <v>23.175833219551201</v>
      </c>
      <c r="AK360">
        <v>1.77702727537612</v>
      </c>
      <c r="AL360">
        <v>0.92139266545105702</v>
      </c>
      <c r="AM360">
        <v>1.2956640970520199</v>
      </c>
      <c r="AN360">
        <v>1298.04159863925</v>
      </c>
      <c r="AO360">
        <v>1.1803546065166799</v>
      </c>
      <c r="AP360">
        <v>2234.36896900491</v>
      </c>
      <c r="AQ360" s="1">
        <v>3228.2018579871001</v>
      </c>
      <c r="AR360" s="1">
        <v>9171.3077696578493</v>
      </c>
      <c r="AS360" s="1">
        <v>1073.3374421666001</v>
      </c>
      <c r="AT360" s="1">
        <v>541.41816096847299</v>
      </c>
      <c r="AU360">
        <v>16248.634199784899</v>
      </c>
      <c r="AV360" s="1">
        <v>8326.0101827678991</v>
      </c>
      <c r="AW360" s="1">
        <v>0.45143325698872</v>
      </c>
      <c r="AX360">
        <v>7987.3798746674802</v>
      </c>
      <c r="AY360" s="1">
        <v>0.41010995768318997</v>
      </c>
      <c r="AZ360">
        <v>1468.7420473531699</v>
      </c>
      <c r="BA360">
        <v>7.8914381235698897E-2</v>
      </c>
      <c r="BB360">
        <v>1116.20356230878</v>
      </c>
      <c r="BC360" s="1">
        <v>5.9542404079223801E-2</v>
      </c>
      <c r="BD360">
        <v>18898.335667097301</v>
      </c>
      <c r="BE360" s="1">
        <v>0.535875707888401</v>
      </c>
      <c r="BF360">
        <v>0.23629384044315099</v>
      </c>
      <c r="BG360">
        <v>0.16215947776110801</v>
      </c>
      <c r="BH360">
        <v>4.2610144829693601E-2</v>
      </c>
      <c r="BI360">
        <v>2.30608290776468E-2</v>
      </c>
    </row>
    <row r="361" spans="1:61" x14ac:dyDescent="0.25">
      <c r="A361" t="s">
        <v>1550</v>
      </c>
      <c r="B361" t="s">
        <v>925</v>
      </c>
      <c r="C361">
        <v>106.1</v>
      </c>
      <c r="D361">
        <v>9.5627541116140709</v>
      </c>
      <c r="E361">
        <v>899.23976845000004</v>
      </c>
      <c r="F361" t="e">
        <v>#N/A</v>
      </c>
      <c r="G361">
        <v>1.14944935970484E-2</v>
      </c>
      <c r="H361" t="e">
        <v>#N/A</v>
      </c>
      <c r="I361">
        <v>2.2461372296753698E-2</v>
      </c>
      <c r="J361">
        <v>0.941029260829642</v>
      </c>
      <c r="K361">
        <v>3.08529880369224E-2</v>
      </c>
      <c r="L361">
        <v>0.55058017283151595</v>
      </c>
      <c r="M361" t="e">
        <v>#N/A</v>
      </c>
      <c r="N361">
        <v>0.15281259552068899</v>
      </c>
      <c r="O361">
        <v>60828.437163549803</v>
      </c>
      <c r="P361" s="1">
        <v>0.22930685078068999</v>
      </c>
      <c r="Q361">
        <v>0.15756572557741699</v>
      </c>
      <c r="R361">
        <v>0.61312742364189299</v>
      </c>
      <c r="S361">
        <v>10.7423446851785</v>
      </c>
      <c r="T361">
        <v>81099.913575471699</v>
      </c>
      <c r="U361" s="1">
        <v>96.572061917071807</v>
      </c>
      <c r="V361">
        <v>297617.453531117</v>
      </c>
      <c r="W361" s="1">
        <v>0.752625575792922</v>
      </c>
      <c r="X361">
        <v>6.5727759831869806E-2</v>
      </c>
      <c r="Y361">
        <v>0.18164666437520799</v>
      </c>
      <c r="Z361">
        <v>0.247374424207078</v>
      </c>
      <c r="AA361">
        <v>297.61745353111701</v>
      </c>
      <c r="AB361">
        <v>8110.9865309582901</v>
      </c>
      <c r="AC361" s="1">
        <v>610.93123522210703</v>
      </c>
      <c r="AD361">
        <v>231348.88146523599</v>
      </c>
      <c r="AE361" s="1" t="e">
        <v>#N/A</v>
      </c>
      <c r="AF361">
        <v>43507.3722187436</v>
      </c>
      <c r="AG361" s="1">
        <v>69957.665748194297</v>
      </c>
      <c r="AH361" s="1">
        <v>33.137780638540796</v>
      </c>
      <c r="AI361">
        <v>20.927040374641901</v>
      </c>
      <c r="AJ361">
        <v>22.473101624226299</v>
      </c>
      <c r="AK361">
        <v>1.2943899540445201</v>
      </c>
      <c r="AL361">
        <v>0.82146571723109196</v>
      </c>
      <c r="AM361">
        <v>1.0197012882151399</v>
      </c>
      <c r="AN361">
        <v>1390.12440381134</v>
      </c>
      <c r="AO361" s="1">
        <v>1.15604119099792</v>
      </c>
      <c r="AP361">
        <v>2337.0382774801101</v>
      </c>
      <c r="AQ361" s="1">
        <v>3291.67471885957</v>
      </c>
      <c r="AR361" s="1">
        <v>9653.5063228608506</v>
      </c>
      <c r="AS361" s="1">
        <v>955.34454896360296</v>
      </c>
      <c r="AT361">
        <v>610.10288940585804</v>
      </c>
      <c r="AU361">
        <v>16847.666757570001</v>
      </c>
      <c r="AV361" s="1">
        <v>8996.0783162575808</v>
      </c>
      <c r="AW361" s="1">
        <v>0.47948528146281799</v>
      </c>
      <c r="AX361">
        <v>7385.7204557032401</v>
      </c>
      <c r="AY361" s="1">
        <v>0.36695391607872901</v>
      </c>
      <c r="AZ361">
        <v>1603.4376977924501</v>
      </c>
      <c r="BA361">
        <v>8.1397726799501802E-2</v>
      </c>
      <c r="BB361">
        <v>1370.46230249578</v>
      </c>
      <c r="BC361" s="1">
        <v>7.2163075655457098E-2</v>
      </c>
      <c r="BD361">
        <v>19355.698772249001</v>
      </c>
      <c r="BE361" s="1">
        <v>0.52750409603802295</v>
      </c>
      <c r="BF361">
        <v>0.23708194177448799</v>
      </c>
      <c r="BG361">
        <v>0.16626336945329301</v>
      </c>
      <c r="BH361">
        <v>4.5422103693829902E-2</v>
      </c>
      <c r="BI361">
        <v>2.3728489040366198E-2</v>
      </c>
    </row>
    <row r="362" spans="1:61" x14ac:dyDescent="0.25">
      <c r="A362" t="s">
        <v>1921</v>
      </c>
      <c r="B362" t="s">
        <v>771</v>
      </c>
      <c r="C362">
        <v>99.4</v>
      </c>
      <c r="D362">
        <v>13.7389184308854</v>
      </c>
      <c r="E362">
        <v>1205.5144694000001</v>
      </c>
      <c r="F362">
        <v>7.5425268543531498E-3</v>
      </c>
      <c r="G362">
        <v>9.1708601016382996E-3</v>
      </c>
      <c r="H362" t="e">
        <v>#N/A</v>
      </c>
      <c r="I362">
        <v>2.7164026099882999E-2</v>
      </c>
      <c r="J362">
        <v>0.94167378643591704</v>
      </c>
      <c r="K362">
        <v>2.6176420393528799E-2</v>
      </c>
      <c r="L362">
        <v>0.513842641682138</v>
      </c>
      <c r="M362">
        <v>1.78642075998936E-2</v>
      </c>
      <c r="N362">
        <v>0.14707024061986901</v>
      </c>
      <c r="O362">
        <v>62948.739439810299</v>
      </c>
      <c r="P362" s="1">
        <v>0.17615656329579801</v>
      </c>
      <c r="Q362">
        <v>0.15366168712377601</v>
      </c>
      <c r="R362">
        <v>0.67018174958042598</v>
      </c>
      <c r="S362">
        <v>11.4020563578364</v>
      </c>
      <c r="T362">
        <v>86378.373534639002</v>
      </c>
      <c r="U362" s="1">
        <v>118.274992420489</v>
      </c>
      <c r="V362">
        <v>283521.07019512798</v>
      </c>
      <c r="W362" s="1">
        <v>0.800841431849034</v>
      </c>
      <c r="X362">
        <v>8.4207941151327598E-2</v>
      </c>
      <c r="Y362">
        <v>0.114950626999638</v>
      </c>
      <c r="Z362">
        <v>0.199158568150966</v>
      </c>
      <c r="AA362">
        <v>283.521070195128</v>
      </c>
      <c r="AB362">
        <v>6712.2614496923898</v>
      </c>
      <c r="AC362" s="1">
        <v>696.10686914248697</v>
      </c>
      <c r="AD362">
        <v>219202.972910679</v>
      </c>
      <c r="AE362" s="1" t="e">
        <v>#N/A</v>
      </c>
      <c r="AF362">
        <v>41895.235712425703</v>
      </c>
      <c r="AG362" s="1">
        <v>71548.148868795106</v>
      </c>
      <c r="AH362" s="1">
        <v>34.886832829078898</v>
      </c>
      <c r="AI362">
        <v>21.799020457079699</v>
      </c>
      <c r="AJ362">
        <v>22.616294347941199</v>
      </c>
      <c r="AK362">
        <v>1.84215986018633</v>
      </c>
      <c r="AL362">
        <v>1.13933478517745</v>
      </c>
      <c r="AM362">
        <v>1.40050541169637</v>
      </c>
      <c r="AN362">
        <v>1386.5246692824101</v>
      </c>
      <c r="AO362" s="1">
        <v>1.2550607047533899</v>
      </c>
      <c r="AP362">
        <v>2038.5453442322701</v>
      </c>
      <c r="AQ362" s="1">
        <v>3113.0117329639402</v>
      </c>
      <c r="AR362" s="1">
        <v>8953.5701250206803</v>
      </c>
      <c r="AS362" s="1">
        <v>1045.99849608408</v>
      </c>
      <c r="AT362">
        <v>526.45794646983802</v>
      </c>
      <c r="AU362">
        <v>15677.583644770801</v>
      </c>
      <c r="AV362" s="1">
        <v>7957.8375997995499</v>
      </c>
      <c r="AW362" s="1">
        <v>0.45357195212478402</v>
      </c>
      <c r="AX362">
        <v>7346.4880056291004</v>
      </c>
      <c r="AY362" s="1">
        <v>0.400784840309102</v>
      </c>
      <c r="AZ362">
        <v>1333.1546792439899</v>
      </c>
      <c r="BA362">
        <v>7.4406498727884698E-2</v>
      </c>
      <c r="BB362">
        <v>1282.3199582740001</v>
      </c>
      <c r="BC362" s="1">
        <v>7.1236708836644305E-2</v>
      </c>
      <c r="BD362">
        <v>17919.8002429466</v>
      </c>
      <c r="BE362" s="1">
        <v>0.52972017074531397</v>
      </c>
      <c r="BF362">
        <v>0.245286706899285</v>
      </c>
      <c r="BG362">
        <v>0.15408401729530799</v>
      </c>
      <c r="BH362">
        <v>4.5622440911541599E-2</v>
      </c>
      <c r="BI362">
        <v>2.5286664148552102E-2</v>
      </c>
    </row>
    <row r="363" spans="1:61" x14ac:dyDescent="0.25">
      <c r="A363" t="s">
        <v>1811</v>
      </c>
      <c r="B363" t="s">
        <v>1202</v>
      </c>
      <c r="C363">
        <v>136.4</v>
      </c>
      <c r="D363">
        <v>11.6173896014551</v>
      </c>
      <c r="E363">
        <v>1319.0285386</v>
      </c>
      <c r="F363">
        <v>7.5425268543531498E-3</v>
      </c>
      <c r="G363">
        <v>1.07296238859718E-2</v>
      </c>
      <c r="H363" t="e">
        <v>#N/A</v>
      </c>
      <c r="I363">
        <v>2.7294003001685298E-2</v>
      </c>
      <c r="J363">
        <v>0.93514042974383504</v>
      </c>
      <c r="K363">
        <v>3.0106522828595699E-2</v>
      </c>
      <c r="L363">
        <v>0.579172369380763</v>
      </c>
      <c r="M363">
        <v>1.9335132306013698E-2</v>
      </c>
      <c r="N363">
        <v>0.15450038272386099</v>
      </c>
      <c r="O363">
        <v>62187.8814061538</v>
      </c>
      <c r="P363" s="1">
        <v>0.17760098631492999</v>
      </c>
      <c r="Q363">
        <v>0.135039149349584</v>
      </c>
      <c r="R363">
        <v>0.68735986433548601</v>
      </c>
      <c r="S363">
        <v>13.253409546855</v>
      </c>
      <c r="T363">
        <v>85202.760004879601</v>
      </c>
      <c r="U363" s="1">
        <v>114.702233390524</v>
      </c>
      <c r="V363">
        <v>326057.87700126698</v>
      </c>
      <c r="W363" s="1">
        <v>0.73580785363088297</v>
      </c>
      <c r="X363">
        <v>0.103178784849123</v>
      </c>
      <c r="Y363">
        <v>0.16101336151999401</v>
      </c>
      <c r="Z363">
        <v>0.26419214636911698</v>
      </c>
      <c r="AA363">
        <v>326.057877001267</v>
      </c>
      <c r="AB363">
        <v>8393.4016406883493</v>
      </c>
      <c r="AC363" s="1">
        <v>687.06275298780702</v>
      </c>
      <c r="AD363">
        <v>254259.332599188</v>
      </c>
      <c r="AE363" s="1" t="e">
        <v>#N/A</v>
      </c>
      <c r="AF363">
        <v>41889.328766120801</v>
      </c>
      <c r="AG363" s="1">
        <v>70875.252430715598</v>
      </c>
      <c r="AH363" s="1">
        <v>35.226462124199003</v>
      </c>
      <c r="AI363">
        <v>21.816700428539299</v>
      </c>
      <c r="AJ363">
        <v>23.348452346282802</v>
      </c>
      <c r="AK363">
        <v>1.67933319837497</v>
      </c>
      <c r="AL363">
        <v>0.82494306484198998</v>
      </c>
      <c r="AM363">
        <v>1.1669942496453001</v>
      </c>
      <c r="AN363">
        <v>546.89556775295705</v>
      </c>
      <c r="AO363" s="1">
        <v>1.04541671415438</v>
      </c>
      <c r="AP363">
        <v>2053.9983622155701</v>
      </c>
      <c r="AQ363" s="1">
        <v>3144.7676601468202</v>
      </c>
      <c r="AR363" s="1">
        <v>8958.3527139160306</v>
      </c>
      <c r="AS363" s="1">
        <v>977.11690102472198</v>
      </c>
      <c r="AT363">
        <v>561.48967541375998</v>
      </c>
      <c r="AU363">
        <v>15695.725312716901</v>
      </c>
      <c r="AV363" s="1">
        <v>7876.9695276140301</v>
      </c>
      <c r="AW363" s="1">
        <v>0.45063571940071501</v>
      </c>
      <c r="AX363">
        <v>7518.0630809572303</v>
      </c>
      <c r="AY363" s="1">
        <v>0.40321278035201102</v>
      </c>
      <c r="AZ363">
        <v>1280.9684650783599</v>
      </c>
      <c r="BA363">
        <v>7.1004999947238107E-2</v>
      </c>
      <c r="BB363">
        <v>1346.1563465060301</v>
      </c>
      <c r="BC363" s="1">
        <v>7.5146500296173299E-2</v>
      </c>
      <c r="BD363">
        <v>18022.157420155701</v>
      </c>
      <c r="BE363" s="1">
        <v>0.53065076332586902</v>
      </c>
      <c r="BF363">
        <v>0.25368575666274201</v>
      </c>
      <c r="BG363">
        <v>0.14685650579932399</v>
      </c>
      <c r="BH363">
        <v>4.4505631771468802E-2</v>
      </c>
      <c r="BI363">
        <v>2.43013424405965E-2</v>
      </c>
    </row>
    <row r="364" spans="1:61" x14ac:dyDescent="0.25">
      <c r="A364" t="s">
        <v>1598</v>
      </c>
      <c r="B364" t="s">
        <v>974</v>
      </c>
      <c r="C364">
        <v>85.5</v>
      </c>
      <c r="D364">
        <v>8.5853722898832601</v>
      </c>
      <c r="E364">
        <v>670.60548919999997</v>
      </c>
      <c r="F364" t="e">
        <v>#N/A</v>
      </c>
      <c r="G364" t="e">
        <v>#N/A</v>
      </c>
      <c r="H364" t="e">
        <v>#N/A</v>
      </c>
      <c r="I364">
        <v>2.6861633545578099E-2</v>
      </c>
      <c r="J364">
        <v>0.94945318095766496</v>
      </c>
      <c r="K364">
        <v>2.6133131695378901E-2</v>
      </c>
      <c r="L364">
        <v>0.51215914462111101</v>
      </c>
      <c r="M364" t="e">
        <v>#N/A</v>
      </c>
      <c r="N364">
        <v>0.14674903044455001</v>
      </c>
      <c r="O364">
        <v>61068.029954947</v>
      </c>
      <c r="P364" s="1">
        <v>0.214339717698314</v>
      </c>
      <c r="Q364">
        <v>0.16448973960509999</v>
      </c>
      <c r="R364">
        <v>0.621170542696586</v>
      </c>
      <c r="S364">
        <v>7.6267680845915997</v>
      </c>
      <c r="T364">
        <v>85600.211658352797</v>
      </c>
      <c r="U364" s="1">
        <v>101.134219488754</v>
      </c>
      <c r="V364">
        <v>309762.82306876202</v>
      </c>
      <c r="W364" s="1">
        <v>0.80001949499542901</v>
      </c>
      <c r="X364">
        <v>3.6055104921500498E-2</v>
      </c>
      <c r="Y364">
        <v>0.16392540008307099</v>
      </c>
      <c r="Z364">
        <v>0.19998050500457101</v>
      </c>
      <c r="AA364">
        <v>309.76282306876197</v>
      </c>
      <c r="AB364">
        <v>8113.5699567429101</v>
      </c>
      <c r="AC364" s="1">
        <v>684.89162465388301</v>
      </c>
      <c r="AD364">
        <v>231906.97546770301</v>
      </c>
      <c r="AE364" s="1" t="e">
        <v>#N/A</v>
      </c>
      <c r="AF364">
        <v>44191.249298628703</v>
      </c>
      <c r="AG364" s="1">
        <v>71807.370650845798</v>
      </c>
      <c r="AH364" s="1">
        <v>34.392130728636801</v>
      </c>
      <c r="AI364">
        <v>21.175726248127901</v>
      </c>
      <c r="AJ364">
        <v>24.052475324203201</v>
      </c>
      <c r="AK364">
        <v>1.71526854268478</v>
      </c>
      <c r="AL364">
        <v>0.88742491160521997</v>
      </c>
      <c r="AM364">
        <v>1.22947995774083</v>
      </c>
      <c r="AN364">
        <v>1651.24387189403</v>
      </c>
      <c r="AO364" s="1">
        <v>1.21073339652914</v>
      </c>
      <c r="AP364">
        <v>2435.25285029832</v>
      </c>
      <c r="AQ364" s="1">
        <v>3589.7020226776899</v>
      </c>
      <c r="AR364" s="1">
        <v>9428.7529379501502</v>
      </c>
      <c r="AS364" s="1">
        <v>1057.0138164923301</v>
      </c>
      <c r="AT364">
        <v>551.68640200268703</v>
      </c>
      <c r="AU364">
        <v>17062.4080294212</v>
      </c>
      <c r="AV364" s="1">
        <v>9208.2914176629401</v>
      </c>
      <c r="AW364" s="1">
        <v>0.481913477096164</v>
      </c>
      <c r="AX364">
        <v>7732.5982362086797</v>
      </c>
      <c r="AY364" s="1">
        <v>0.38150198212798198</v>
      </c>
      <c r="AZ364">
        <v>1564.59682624433</v>
      </c>
      <c r="BA364">
        <v>7.9294335478069897E-2</v>
      </c>
      <c r="BB364">
        <v>1095.0379594897099</v>
      </c>
      <c r="BC364" s="1">
        <v>5.7290205290753002E-2</v>
      </c>
      <c r="BD364">
        <v>19600.524439605699</v>
      </c>
      <c r="BE364" s="1">
        <v>0.52334965938045297</v>
      </c>
      <c r="BF364">
        <v>0.236411106043769</v>
      </c>
      <c r="BG364">
        <v>0.16583863683054201</v>
      </c>
      <c r="BH364">
        <v>4.0767283489885897E-2</v>
      </c>
      <c r="BI364">
        <v>3.3633314255350599E-2</v>
      </c>
    </row>
    <row r="365" spans="1:61" x14ac:dyDescent="0.25">
      <c r="A365" t="s">
        <v>1613</v>
      </c>
      <c r="B365" t="s">
        <v>989</v>
      </c>
      <c r="C365">
        <v>105.25</v>
      </c>
      <c r="D365">
        <v>9.4399161561183007</v>
      </c>
      <c r="E365">
        <v>903.81467359999999</v>
      </c>
      <c r="F365" t="e">
        <v>#N/A</v>
      </c>
      <c r="G365">
        <v>1.26386749906169E-2</v>
      </c>
      <c r="H365" t="e">
        <v>#N/A</v>
      </c>
      <c r="I365">
        <v>2.7647137759256101E-2</v>
      </c>
      <c r="J365">
        <v>0.93012796624729099</v>
      </c>
      <c r="K365">
        <v>3.5538445639894098E-2</v>
      </c>
      <c r="L365">
        <v>0.71645279166848397</v>
      </c>
      <c r="M365">
        <v>1.24414851539863E-2</v>
      </c>
      <c r="N365">
        <v>0.179152262392309</v>
      </c>
      <c r="O365">
        <v>61591.056088940903</v>
      </c>
      <c r="P365" s="1">
        <v>0.19757559546513501</v>
      </c>
      <c r="Q365">
        <v>0.16940561811492499</v>
      </c>
      <c r="R365">
        <v>0.63301878641993903</v>
      </c>
      <c r="S365">
        <v>10.385189876480799</v>
      </c>
      <c r="T365">
        <v>85537.705313124301</v>
      </c>
      <c r="U365" s="1">
        <v>100.57695282109501</v>
      </c>
      <c r="V365">
        <v>266891.727414858</v>
      </c>
      <c r="W365" s="1">
        <v>0.78160867524768096</v>
      </c>
      <c r="X365">
        <v>7.1316879405958905E-2</v>
      </c>
      <c r="Y365">
        <v>0.14707444534635999</v>
      </c>
      <c r="Z365">
        <v>0.21839132475231901</v>
      </c>
      <c r="AA365">
        <v>266.891727414858</v>
      </c>
      <c r="AB365">
        <v>6407.3193533511103</v>
      </c>
      <c r="AC365" s="1">
        <v>602.89059130849705</v>
      </c>
      <c r="AD365">
        <v>184867.439753635</v>
      </c>
      <c r="AE365" s="1" t="e">
        <v>#N/A</v>
      </c>
      <c r="AF365">
        <v>41998.033147957402</v>
      </c>
      <c r="AG365" s="1">
        <v>63717.620834373301</v>
      </c>
      <c r="AH365" s="1">
        <v>33.603893787847703</v>
      </c>
      <c r="AI365">
        <v>21.161279775924498</v>
      </c>
      <c r="AJ365">
        <v>23.423274001313601</v>
      </c>
      <c r="AK365">
        <v>1.3728725372953501</v>
      </c>
      <c r="AL365">
        <v>0.99113554927936198</v>
      </c>
      <c r="AM365">
        <v>1.16879078871911</v>
      </c>
      <c r="AN365">
        <v>899.60895994463999</v>
      </c>
      <c r="AO365">
        <v>1.1347571629792299</v>
      </c>
      <c r="AP365">
        <v>2434.89444493569</v>
      </c>
      <c r="AQ365" s="1">
        <v>3531.2967782292499</v>
      </c>
      <c r="AR365" s="1">
        <v>9526.6087008791401</v>
      </c>
      <c r="AS365" s="1">
        <v>1067.42075580305</v>
      </c>
      <c r="AT365" s="1">
        <v>561.09255449468105</v>
      </c>
      <c r="AU365">
        <v>17121.3132343418</v>
      </c>
      <c r="AV365" s="1">
        <v>9985.423719118</v>
      </c>
      <c r="AW365" s="1">
        <v>0.530875966929512</v>
      </c>
      <c r="AX365">
        <v>6170.7369308806901</v>
      </c>
      <c r="AY365" s="1">
        <v>0.31915779268818101</v>
      </c>
      <c r="AZ365">
        <v>1294.38736698874</v>
      </c>
      <c r="BA365">
        <v>6.7112907708018796E-2</v>
      </c>
      <c r="BB365">
        <v>1570.4251451965899</v>
      </c>
      <c r="BC365" s="1">
        <v>8.2853332669168306E-2</v>
      </c>
      <c r="BD365">
        <v>19020.973162184</v>
      </c>
      <c r="BE365" s="1">
        <v>0.53471804096022602</v>
      </c>
      <c r="BF365">
        <v>0.23804860104856199</v>
      </c>
      <c r="BG365">
        <v>0.158947289060306</v>
      </c>
      <c r="BH365">
        <v>4.9472151428477003E-2</v>
      </c>
      <c r="BI365">
        <v>1.88139175024289E-2</v>
      </c>
    </row>
    <row r="366" spans="1:61" x14ac:dyDescent="0.25">
      <c r="A366" t="s">
        <v>1721</v>
      </c>
      <c r="B366" t="s">
        <v>1104</v>
      </c>
      <c r="C366">
        <v>96.7</v>
      </c>
      <c r="D366">
        <v>8.4347591492464193</v>
      </c>
      <c r="E366">
        <v>748.73503945000004</v>
      </c>
      <c r="F366" t="e">
        <v>#N/A</v>
      </c>
      <c r="G366">
        <v>1.46470002892787E-2</v>
      </c>
      <c r="H366" t="e">
        <v>#N/A</v>
      </c>
      <c r="I366">
        <v>3.6156892919442303E-2</v>
      </c>
      <c r="J366">
        <v>0.922571748517096</v>
      </c>
      <c r="K366">
        <v>3.6376667017121701E-2</v>
      </c>
      <c r="L366">
        <v>0.70698634786369696</v>
      </c>
      <c r="M366">
        <v>1.34334388861257E-2</v>
      </c>
      <c r="N366">
        <v>0.191176611856959</v>
      </c>
      <c r="O366">
        <v>59324.991794010297</v>
      </c>
      <c r="P366" s="1">
        <v>0.231029442496855</v>
      </c>
      <c r="Q366">
        <v>0.173700120007794</v>
      </c>
      <c r="R366">
        <v>0.59527043749535102</v>
      </c>
      <c r="S366">
        <v>10.2770419655902</v>
      </c>
      <c r="T366">
        <v>83191.037128198805</v>
      </c>
      <c r="U366" s="1">
        <v>81.360847642094797</v>
      </c>
      <c r="V366">
        <v>263854.02858282102</v>
      </c>
      <c r="W366" s="1">
        <v>0.796206345927578</v>
      </c>
      <c r="X366">
        <v>6.7570707777854094E-2</v>
      </c>
      <c r="Y366">
        <v>0.13622294629456799</v>
      </c>
      <c r="Z366">
        <v>0.203793654072422</v>
      </c>
      <c r="AA366">
        <v>263.854028582821</v>
      </c>
      <c r="AB366">
        <v>6322.0461185803797</v>
      </c>
      <c r="AC366" s="1">
        <v>631.69904315875795</v>
      </c>
      <c r="AD366" s="1">
        <v>186749.732867418</v>
      </c>
      <c r="AE366" s="1" t="e">
        <v>#N/A</v>
      </c>
      <c r="AF366">
        <v>40567.384984973301</v>
      </c>
      <c r="AG366" s="1">
        <v>62504.4775603897</v>
      </c>
      <c r="AH366" s="1">
        <v>35.646442991191002</v>
      </c>
      <c r="AI366">
        <v>21.215263143655399</v>
      </c>
      <c r="AJ366">
        <v>23.1394235862372</v>
      </c>
      <c r="AK366">
        <v>1.35705883428587</v>
      </c>
      <c r="AL366">
        <v>1.0395518623941999</v>
      </c>
      <c r="AM366">
        <v>1.2145378482639599</v>
      </c>
      <c r="AN366">
        <v>1570.23759147646</v>
      </c>
      <c r="AO366" s="1">
        <v>1.33898897174237</v>
      </c>
      <c r="AP366">
        <v>2640.1448481055199</v>
      </c>
      <c r="AQ366" s="1">
        <v>4179.9428470703997</v>
      </c>
      <c r="AR366" s="1">
        <v>9967.4000070599996</v>
      </c>
      <c r="AS366" s="1">
        <v>1076.0605488582901</v>
      </c>
      <c r="AT366">
        <v>732.57663205253095</v>
      </c>
      <c r="AU366">
        <v>18596.124883146698</v>
      </c>
      <c r="AV366" s="1">
        <v>10292.5318894507</v>
      </c>
      <c r="AW366" s="1">
        <v>0.50925351032770505</v>
      </c>
      <c r="AX366">
        <v>6963.1490742667402</v>
      </c>
      <c r="AY366" s="1">
        <v>0.33903525970065601</v>
      </c>
      <c r="AZ366">
        <v>1546.46925348125</v>
      </c>
      <c r="BA366" s="1">
        <v>7.5915240662732295E-2</v>
      </c>
      <c r="BB366">
        <v>1547.5624088406501</v>
      </c>
      <c r="BC366" s="1">
        <v>7.5795989296104996E-2</v>
      </c>
      <c r="BD366">
        <v>20349.712626039302</v>
      </c>
      <c r="BE366" s="1">
        <v>0.53068964414567199</v>
      </c>
      <c r="BF366">
        <v>0.24434208026429299</v>
      </c>
      <c r="BG366">
        <v>0.16019329323430601</v>
      </c>
      <c r="BH366">
        <v>4.4481589491328501E-2</v>
      </c>
      <c r="BI366">
        <v>2.02933928644006E-2</v>
      </c>
    </row>
    <row r="367" spans="1:61" x14ac:dyDescent="0.25">
      <c r="A367" t="s">
        <v>1816</v>
      </c>
      <c r="B367" t="s">
        <v>1207</v>
      </c>
      <c r="C367">
        <v>133.94999999999999</v>
      </c>
      <c r="D367">
        <v>8.7499021203431404</v>
      </c>
      <c r="E367">
        <v>1004.0913621</v>
      </c>
      <c r="F367" t="e">
        <v>#N/A</v>
      </c>
      <c r="G367">
        <v>1.4388781445167E-2</v>
      </c>
      <c r="H367" t="e">
        <v>#N/A</v>
      </c>
      <c r="I367">
        <v>2.4882660252032899E-2</v>
      </c>
      <c r="J367">
        <v>0.93503427632534697</v>
      </c>
      <c r="K367">
        <v>3.3597620446799301E-2</v>
      </c>
      <c r="L367">
        <v>0.66988013107772804</v>
      </c>
      <c r="M367">
        <v>1.31623427091354E-2</v>
      </c>
      <c r="N367">
        <v>0.16439713419603599</v>
      </c>
      <c r="O367">
        <v>62550.103734921096</v>
      </c>
      <c r="P367" s="1">
        <v>0.18453054011244799</v>
      </c>
      <c r="Q367">
        <v>0.15127638672108201</v>
      </c>
      <c r="R367">
        <v>0.66419307316647003</v>
      </c>
      <c r="S367">
        <v>12.3005328129214</v>
      </c>
      <c r="T367">
        <v>82824.545404409495</v>
      </c>
      <c r="U367" s="1">
        <v>99.256114281074105</v>
      </c>
      <c r="V367">
        <v>308731.979679282</v>
      </c>
      <c r="W367" s="1">
        <v>0.73526721662690897</v>
      </c>
      <c r="X367">
        <v>8.5389554116513999E-2</v>
      </c>
      <c r="Y367">
        <v>0.179343229256577</v>
      </c>
      <c r="Z367">
        <v>0.26473278337309097</v>
      </c>
      <c r="AA367">
        <v>308.73197967928201</v>
      </c>
      <c r="AB367">
        <v>7600.3133161501801</v>
      </c>
      <c r="AC367" s="1">
        <v>588.10080814258595</v>
      </c>
      <c r="AD367">
        <v>210362.21868973901</v>
      </c>
      <c r="AE367" s="1" t="e">
        <v>#N/A</v>
      </c>
      <c r="AF367">
        <v>42007.9976385134</v>
      </c>
      <c r="AG367" s="1">
        <v>65750.893123938804</v>
      </c>
      <c r="AH367" s="1">
        <v>31.4732264031935</v>
      </c>
      <c r="AI367">
        <v>21.085805324069</v>
      </c>
      <c r="AJ367">
        <v>23.662680820843899</v>
      </c>
      <c r="AK367">
        <v>0.99658718955829595</v>
      </c>
      <c r="AL367">
        <v>0.72909414498815905</v>
      </c>
      <c r="AM367">
        <v>0.850530825691172</v>
      </c>
      <c r="AN367">
        <v>607.61197539237401</v>
      </c>
      <c r="AO367">
        <v>1.0916058773841799</v>
      </c>
      <c r="AP367">
        <v>2338.2365037875702</v>
      </c>
      <c r="AQ367" s="1">
        <v>3718.7800303256899</v>
      </c>
      <c r="AR367" s="1">
        <v>9546.3450247721194</v>
      </c>
      <c r="AS367" s="1">
        <v>1120.43707770484</v>
      </c>
      <c r="AT367" s="1">
        <v>546.50592387562995</v>
      </c>
      <c r="AU367">
        <v>17270.304560465898</v>
      </c>
      <c r="AV367" s="1">
        <v>9423.6199686718301</v>
      </c>
      <c r="AW367" s="1">
        <v>0.50174593864538797</v>
      </c>
      <c r="AX367">
        <v>6868.8891793136399</v>
      </c>
      <c r="AY367" s="1">
        <v>0.345400047002696</v>
      </c>
      <c r="AZ367">
        <v>1377.0998258274101</v>
      </c>
      <c r="BA367">
        <v>6.9922125731150905E-2</v>
      </c>
      <c r="BB367">
        <v>1580.7020161979499</v>
      </c>
      <c r="BC367" s="1">
        <v>8.2931888632511996E-2</v>
      </c>
      <c r="BD367">
        <v>19250.310990010799</v>
      </c>
      <c r="BE367" s="1">
        <v>0.52909137680193596</v>
      </c>
      <c r="BF367">
        <v>0.25021932201254699</v>
      </c>
      <c r="BG367">
        <v>0.15495419160125201</v>
      </c>
      <c r="BH367">
        <v>4.71425710560004E-2</v>
      </c>
      <c r="BI367">
        <v>1.8592538528265E-2</v>
      </c>
    </row>
    <row r="368" spans="1:61" x14ac:dyDescent="0.25">
      <c r="A368" t="s">
        <v>1649</v>
      </c>
      <c r="B368" t="s">
        <v>1027</v>
      </c>
      <c r="C368">
        <v>135.05000000000001</v>
      </c>
      <c r="D368">
        <v>10.2176504459049</v>
      </c>
      <c r="E368">
        <v>1048.6785129499999</v>
      </c>
      <c r="F368" t="e">
        <v>#N/A</v>
      </c>
      <c r="G368">
        <v>8.9882478659121905E-3</v>
      </c>
      <c r="H368" t="e">
        <v>#N/A</v>
      </c>
      <c r="I368">
        <v>1.4091917873189501E-2</v>
      </c>
      <c r="J368">
        <v>0.95821394336589005</v>
      </c>
      <c r="K368">
        <v>2.51092355360861E-2</v>
      </c>
      <c r="L368">
        <v>0.99871492225597902</v>
      </c>
      <c r="M368" t="e">
        <v>#N/A</v>
      </c>
      <c r="N368">
        <v>0.18722092084445099</v>
      </c>
      <c r="O368">
        <v>62992.796265814599</v>
      </c>
      <c r="P368" s="1">
        <v>0.24827472480655099</v>
      </c>
      <c r="Q368">
        <v>0.153201108153944</v>
      </c>
      <c r="R368">
        <v>0.59852416703950495</v>
      </c>
      <c r="S368">
        <v>12.3587649269243</v>
      </c>
      <c r="T368">
        <v>89609.865713605497</v>
      </c>
      <c r="U368" s="1">
        <v>98.008692817345803</v>
      </c>
      <c r="V368">
        <v>225233.93068821399</v>
      </c>
      <c r="W368" s="1">
        <v>0.58969295983807302</v>
      </c>
      <c r="X368">
        <v>7.9593678704189902E-2</v>
      </c>
      <c r="Y368">
        <v>0.330713361457737</v>
      </c>
      <c r="Z368">
        <v>0.41030704016192598</v>
      </c>
      <c r="AA368">
        <v>225.233930688214</v>
      </c>
      <c r="AB368">
        <v>4709.0645884488104</v>
      </c>
      <c r="AC368" s="1">
        <v>376.23679957940698</v>
      </c>
      <c r="AD368">
        <v>155694.205128434</v>
      </c>
      <c r="AE368" s="1" t="e">
        <v>#N/A</v>
      </c>
      <c r="AF368">
        <v>38943.018948591103</v>
      </c>
      <c r="AG368" s="1">
        <v>57608.169233264198</v>
      </c>
      <c r="AH368" s="1">
        <v>22.915422517149601</v>
      </c>
      <c r="AI368">
        <v>20.107506893149601</v>
      </c>
      <c r="AJ368">
        <v>20.8375910884373</v>
      </c>
      <c r="AK368">
        <v>0.64580125302881097</v>
      </c>
      <c r="AL368">
        <v>0.59982525085632599</v>
      </c>
      <c r="AM368">
        <v>0.62595879394286802</v>
      </c>
      <c r="AN368">
        <v>0</v>
      </c>
      <c r="AO368" s="1">
        <v>0.76072548802637696</v>
      </c>
      <c r="AP368">
        <v>2507.0358460995299</v>
      </c>
      <c r="AQ368" s="1">
        <v>4828.9426973712098</v>
      </c>
      <c r="AR368" s="1">
        <v>11134.3499864927</v>
      </c>
      <c r="AS368" s="1">
        <v>924.251899920651</v>
      </c>
      <c r="AT368">
        <v>557.49609511439905</v>
      </c>
      <c r="AU368">
        <v>19952.076524998502</v>
      </c>
      <c r="AV368" s="1">
        <v>12118.274837306401</v>
      </c>
      <c r="AW368" s="1">
        <v>0.589015523306472</v>
      </c>
      <c r="AX368">
        <v>4235.1995514589798</v>
      </c>
      <c r="AY368" s="1">
        <v>0.20828570984318401</v>
      </c>
      <c r="AZ368">
        <v>1291.1034358791001</v>
      </c>
      <c r="BA368">
        <v>5.9889427902802099E-2</v>
      </c>
      <c r="BB368">
        <v>2942.9569447887602</v>
      </c>
      <c r="BC368" s="1">
        <v>0.14280933893959499</v>
      </c>
      <c r="BD368">
        <v>20587.534769433201</v>
      </c>
      <c r="BE368" s="1">
        <v>0.54058778076785896</v>
      </c>
      <c r="BF368">
        <v>0.25339550792725901</v>
      </c>
      <c r="BG368">
        <v>0.13233251482209701</v>
      </c>
      <c r="BH368">
        <v>4.4601729691907198E-2</v>
      </c>
      <c r="BI368">
        <v>2.9082466790878499E-2</v>
      </c>
    </row>
    <row r="369" spans="1:61" x14ac:dyDescent="0.25">
      <c r="A369" t="s">
        <v>1922</v>
      </c>
      <c r="B369" t="s">
        <v>695</v>
      </c>
      <c r="C369">
        <v>137.80000000000001</v>
      </c>
      <c r="D369">
        <v>11.450988207523899</v>
      </c>
      <c r="E369">
        <v>1385.8401179</v>
      </c>
      <c r="F369">
        <v>6.9175058338119596E-3</v>
      </c>
      <c r="G369">
        <v>1.4037063690333701E-2</v>
      </c>
      <c r="H369" t="e">
        <v>#N/A</v>
      </c>
      <c r="I369">
        <v>2.08638653254106E-2</v>
      </c>
      <c r="J369">
        <v>0.93004756653660903</v>
      </c>
      <c r="K369">
        <v>3.48730302555516E-2</v>
      </c>
      <c r="L369">
        <v>0.85435124683475605</v>
      </c>
      <c r="M369">
        <v>8.0792481238705707E-3</v>
      </c>
      <c r="N369">
        <v>0.16174634253169001</v>
      </c>
      <c r="O369">
        <v>60640.684501062198</v>
      </c>
      <c r="P369" s="1">
        <v>0.185288713748781</v>
      </c>
      <c r="Q369">
        <v>0.16744374444798199</v>
      </c>
      <c r="R369">
        <v>0.64726754180323698</v>
      </c>
      <c r="S369">
        <v>12.7060902993877</v>
      </c>
      <c r="T369">
        <v>92764.736917508795</v>
      </c>
      <c r="U369" s="1">
        <v>118.396903164677</v>
      </c>
      <c r="V369">
        <v>268434.60446484498</v>
      </c>
      <c r="W369" s="1">
        <v>0.73100878178063899</v>
      </c>
      <c r="X369">
        <v>0.11615890674488701</v>
      </c>
      <c r="Y369">
        <v>0.15283231147447399</v>
      </c>
      <c r="Z369">
        <v>0.26899121821936101</v>
      </c>
      <c r="AA369">
        <v>268.43460446484499</v>
      </c>
      <c r="AB369">
        <v>6331.2852880140999</v>
      </c>
      <c r="AC369" s="1">
        <v>577.06052319500395</v>
      </c>
      <c r="AD369">
        <v>192202.071370536</v>
      </c>
      <c r="AE369" s="1" t="e">
        <v>#N/A</v>
      </c>
      <c r="AF369">
        <v>40701.444943438197</v>
      </c>
      <c r="AG369" s="1">
        <v>63095.472004101197</v>
      </c>
      <c r="AH369" s="1">
        <v>29.102487507031402</v>
      </c>
      <c r="AI369">
        <v>21.154682300751102</v>
      </c>
      <c r="AJ369">
        <v>22.0162724851711</v>
      </c>
      <c r="AK369">
        <v>1.65453004367814</v>
      </c>
      <c r="AL369">
        <v>1.06646823177645</v>
      </c>
      <c r="AM369">
        <v>1.32999053953722</v>
      </c>
      <c r="AN369">
        <v>524.05161073018201</v>
      </c>
      <c r="AO369" s="1">
        <v>1.06701592990356</v>
      </c>
      <c r="AP369">
        <v>2214.4314530671199</v>
      </c>
      <c r="AQ369" s="1">
        <v>3521.78322445719</v>
      </c>
      <c r="AR369" s="1">
        <v>9241.7463627822108</v>
      </c>
      <c r="AS369" s="1">
        <v>1006.13654345127</v>
      </c>
      <c r="AT369">
        <v>511.27833495950802</v>
      </c>
      <c r="AU369">
        <v>16495.375918717298</v>
      </c>
      <c r="AV369" s="1">
        <v>8856.3647912274791</v>
      </c>
      <c r="AW369" s="1">
        <v>0.50152480523271603</v>
      </c>
      <c r="AX369">
        <v>5856.5172021756998</v>
      </c>
      <c r="AY369" s="1">
        <v>0.32647171471673703</v>
      </c>
      <c r="AZ369">
        <v>1234.9448546533999</v>
      </c>
      <c r="BA369">
        <v>6.6955135994496304E-2</v>
      </c>
      <c r="BB369">
        <v>1865.1411986177</v>
      </c>
      <c r="BC369" s="1">
        <v>0.105048344062607</v>
      </c>
      <c r="BD369">
        <v>17812.968046674301</v>
      </c>
      <c r="BE369" s="1">
        <v>0.53593410838280497</v>
      </c>
      <c r="BF369">
        <v>0.24720674818206001</v>
      </c>
      <c r="BG369">
        <v>0.14983343786931899</v>
      </c>
      <c r="BH369">
        <v>4.4995258289507803E-2</v>
      </c>
      <c r="BI369">
        <v>2.2030447276309501E-2</v>
      </c>
    </row>
    <row r="370" spans="1:61" x14ac:dyDescent="0.25">
      <c r="A370" t="s">
        <v>1413</v>
      </c>
      <c r="B370" t="s">
        <v>784</v>
      </c>
      <c r="C370">
        <v>139</v>
      </c>
      <c r="D370">
        <v>10.0648753030771</v>
      </c>
      <c r="E370">
        <v>1201.8227824000001</v>
      </c>
      <c r="F370" t="e">
        <v>#N/A</v>
      </c>
      <c r="G370">
        <v>9.1415389277881409E-3</v>
      </c>
      <c r="H370" t="e">
        <v>#N/A</v>
      </c>
      <c r="I370">
        <v>2.0760890544032101E-2</v>
      </c>
      <c r="J370">
        <v>0.940494695909037</v>
      </c>
      <c r="K370">
        <v>3.0558090327460902E-2</v>
      </c>
      <c r="L370">
        <v>0.70335908623926002</v>
      </c>
      <c r="M370">
        <v>1.31623427091354E-2</v>
      </c>
      <c r="N370">
        <v>0.15985055785896299</v>
      </c>
      <c r="O370">
        <v>62698.324143841397</v>
      </c>
      <c r="P370" s="1">
        <v>0.18117324154737999</v>
      </c>
      <c r="Q370">
        <v>0.14689548984900999</v>
      </c>
      <c r="R370">
        <v>0.67193126860360997</v>
      </c>
      <c r="S370">
        <v>12.6221693129072</v>
      </c>
      <c r="T370">
        <v>86973.572674280993</v>
      </c>
      <c r="U370" s="1">
        <v>113.723257626151</v>
      </c>
      <c r="V370">
        <v>280742.56482824998</v>
      </c>
      <c r="W370" s="1">
        <v>0.76490276318671002</v>
      </c>
      <c r="X370">
        <v>9.0721606761093102E-2</v>
      </c>
      <c r="Y370">
        <v>0.144375630052197</v>
      </c>
      <c r="Z370">
        <v>0.23509723681329001</v>
      </c>
      <c r="AA370">
        <v>280.74256482825001</v>
      </c>
      <c r="AB370">
        <v>6811.5394548040604</v>
      </c>
      <c r="AC370" s="1">
        <v>609.80637597538703</v>
      </c>
      <c r="AD370">
        <v>197769.07518024201</v>
      </c>
      <c r="AE370" s="1" t="e">
        <v>#N/A</v>
      </c>
      <c r="AF370">
        <v>42817.572657123303</v>
      </c>
      <c r="AG370" s="1">
        <v>66741.545778280095</v>
      </c>
      <c r="AH370" s="1">
        <v>30.538027963441198</v>
      </c>
      <c r="AI370">
        <v>21.326056317786101</v>
      </c>
      <c r="AJ370">
        <v>21.996407163971899</v>
      </c>
      <c r="AK370">
        <v>1.39245430802669</v>
      </c>
      <c r="AL370">
        <v>0.90948341775318897</v>
      </c>
      <c r="AM370">
        <v>1.1140683166429399</v>
      </c>
      <c r="AN370">
        <v>476.54225680120499</v>
      </c>
      <c r="AO370" s="1">
        <v>1.0386204043155001</v>
      </c>
      <c r="AP370">
        <v>2139.7520109949901</v>
      </c>
      <c r="AQ370" s="1">
        <v>3565.9016959570699</v>
      </c>
      <c r="AR370" s="1">
        <v>9234.0121359976001</v>
      </c>
      <c r="AS370" s="1">
        <v>1014.52856640405</v>
      </c>
      <c r="AT370">
        <v>506.35755405197199</v>
      </c>
      <c r="AU370">
        <v>16460.551963405698</v>
      </c>
      <c r="AV370" s="1">
        <v>8788.2818319526305</v>
      </c>
      <c r="AW370" s="1">
        <v>0.50598127573222695</v>
      </c>
      <c r="AX370">
        <v>6011.7216400593697</v>
      </c>
      <c r="AY370" s="1">
        <v>0.3436695951157</v>
      </c>
      <c r="AZ370">
        <v>1139.27278038755</v>
      </c>
      <c r="BA370">
        <v>6.4281698524484399E-2</v>
      </c>
      <c r="BB370">
        <v>1498.9084916272</v>
      </c>
      <c r="BC370" s="1">
        <v>8.6067430638130799E-2</v>
      </c>
      <c r="BD370">
        <v>17438.184744026701</v>
      </c>
      <c r="BE370" s="1">
        <v>0.54100267966592697</v>
      </c>
      <c r="BF370">
        <v>0.24595786256141899</v>
      </c>
      <c r="BG370">
        <v>0.149832632326275</v>
      </c>
      <c r="BH370">
        <v>4.4299082113720897E-2</v>
      </c>
      <c r="BI370">
        <v>1.8907743332657299E-2</v>
      </c>
    </row>
    <row r="371" spans="1:61" x14ac:dyDescent="0.25">
      <c r="A371" t="s">
        <v>1491</v>
      </c>
      <c r="B371" t="s">
        <v>866</v>
      </c>
      <c r="C371">
        <v>66.5</v>
      </c>
      <c r="D371">
        <v>36.828660293520898</v>
      </c>
      <c r="E371">
        <v>1929.6210904</v>
      </c>
      <c r="F371">
        <v>1.7267593933316901E-2</v>
      </c>
      <c r="G371">
        <v>2.56885195880645E-2</v>
      </c>
      <c r="H371" t="e">
        <v>#N/A</v>
      </c>
      <c r="I371">
        <v>7.3554380085529406E-2</v>
      </c>
      <c r="J371">
        <v>0.82481413672945603</v>
      </c>
      <c r="K371">
        <v>6.4994841369989301E-2</v>
      </c>
      <c r="L371">
        <v>0.73993924551020696</v>
      </c>
      <c r="M371">
        <v>4.0095002958720899E-2</v>
      </c>
      <c r="N371">
        <v>0.18278472762648801</v>
      </c>
      <c r="O371">
        <v>64120.322342647101</v>
      </c>
      <c r="P371" s="1">
        <v>0.22044254437355401</v>
      </c>
      <c r="Q371">
        <v>0.130951588164853</v>
      </c>
      <c r="R371">
        <v>0.64860586746159399</v>
      </c>
      <c r="S371">
        <v>17.8495594936233</v>
      </c>
      <c r="T371">
        <v>91085.692278514194</v>
      </c>
      <c r="U371" s="1">
        <v>120.153935429398</v>
      </c>
      <c r="V371">
        <v>279153.33415968099</v>
      </c>
      <c r="W371" s="1">
        <v>0.77010281948709702</v>
      </c>
      <c r="X371">
        <v>0.165200049783709</v>
      </c>
      <c r="Y371">
        <v>6.4697130729193905E-2</v>
      </c>
      <c r="Z371">
        <v>0.229897180512903</v>
      </c>
      <c r="AA371">
        <v>279.15333415968098</v>
      </c>
      <c r="AB371">
        <v>7157.4240760070797</v>
      </c>
      <c r="AC371" s="1">
        <v>739.862452324282</v>
      </c>
      <c r="AD371" s="1">
        <v>201887.00486910599</v>
      </c>
      <c r="AE371" s="1" t="e">
        <v>#N/A</v>
      </c>
      <c r="AF371">
        <v>41050.1897819277</v>
      </c>
      <c r="AG371" s="1">
        <v>67744.516256653296</v>
      </c>
      <c r="AH371" s="1">
        <v>41.065315051223699</v>
      </c>
      <c r="AI371">
        <v>24.076890093596202</v>
      </c>
      <c r="AJ371">
        <v>27.355088279393801</v>
      </c>
      <c r="AK371">
        <v>1.50457995960138</v>
      </c>
      <c r="AL371">
        <v>0.84974997964810195</v>
      </c>
      <c r="AM371">
        <v>1.23952520715979</v>
      </c>
      <c r="AN371">
        <v>912.64247409056998</v>
      </c>
      <c r="AO371" s="1">
        <v>1.1078381789513101</v>
      </c>
      <c r="AP371">
        <v>2009.8807586084399</v>
      </c>
      <c r="AQ371" s="1">
        <v>3065.39113089495</v>
      </c>
      <c r="AR371" s="1">
        <v>9032.0984299498705</v>
      </c>
      <c r="AS371" s="1">
        <v>1026.23566038528</v>
      </c>
      <c r="AT371" s="1">
        <v>478.45442978062499</v>
      </c>
      <c r="AU371">
        <v>15612.0604096192</v>
      </c>
      <c r="AV371" s="1">
        <v>7017.9275926826404</v>
      </c>
      <c r="AW371" s="1">
        <v>0.42457012602824601</v>
      </c>
      <c r="AX371">
        <v>6966.2368547277902</v>
      </c>
      <c r="AY371" s="1">
        <v>0.41323875355100398</v>
      </c>
      <c r="AZ371">
        <v>1060.57773696968</v>
      </c>
      <c r="BA371">
        <v>6.3242154536722203E-2</v>
      </c>
      <c r="BB371">
        <v>1663.8945989517399</v>
      </c>
      <c r="BC371" s="1">
        <v>9.8948965891522495E-2</v>
      </c>
      <c r="BD371">
        <v>16708.636783331898</v>
      </c>
      <c r="BE371" s="1">
        <v>0.54186140909093405</v>
      </c>
      <c r="BF371">
        <v>0.23593762872780699</v>
      </c>
      <c r="BG371">
        <v>0.17102199703396401</v>
      </c>
      <c r="BH371">
        <v>3.5078809594900902E-2</v>
      </c>
      <c r="BI371">
        <v>1.61001555523952E-2</v>
      </c>
    </row>
    <row r="372" spans="1:61" x14ac:dyDescent="0.25">
      <c r="A372" t="s">
        <v>1347</v>
      </c>
      <c r="B372" t="s">
        <v>713</v>
      </c>
      <c r="C372">
        <v>82.15</v>
      </c>
      <c r="D372">
        <v>15.253318802102701</v>
      </c>
      <c r="E372">
        <v>1113.2482921000001</v>
      </c>
      <c r="F372">
        <v>2.0485344573162499E-2</v>
      </c>
      <c r="G372">
        <v>1.17305312882471E-2</v>
      </c>
      <c r="H372" t="e">
        <v>#N/A</v>
      </c>
      <c r="I372">
        <v>3.98802327640531E-2</v>
      </c>
      <c r="J372">
        <v>0.91777993053550799</v>
      </c>
      <c r="K372">
        <v>3.3287236977921297E-2</v>
      </c>
      <c r="L372">
        <v>0.31736911279267499</v>
      </c>
      <c r="M372">
        <v>1.65750760156285E-2</v>
      </c>
      <c r="N372">
        <v>0.14077050472459901</v>
      </c>
      <c r="O372">
        <v>65047.649647870399</v>
      </c>
      <c r="P372" s="1">
        <v>0.20398616867540401</v>
      </c>
      <c r="Q372">
        <v>0.17600760697673501</v>
      </c>
      <c r="R372">
        <v>0.62000622434786101</v>
      </c>
      <c r="S372">
        <v>10.8236364276817</v>
      </c>
      <c r="T372">
        <v>89027.820202696195</v>
      </c>
      <c r="U372" s="1">
        <v>119.639024423698</v>
      </c>
      <c r="V372">
        <v>291551.83749506698</v>
      </c>
      <c r="W372" s="1">
        <v>0.84415792790640098</v>
      </c>
      <c r="X372">
        <v>6.9358051027873194E-2</v>
      </c>
      <c r="Y372">
        <v>8.6484021065725294E-2</v>
      </c>
      <c r="Z372">
        <v>0.15584207209359799</v>
      </c>
      <c r="AA372">
        <v>291.55183749506699</v>
      </c>
      <c r="AB372">
        <v>6849.10707171791</v>
      </c>
      <c r="AC372" s="1">
        <v>696.02920884642799</v>
      </c>
      <c r="AD372">
        <v>220578.50066477701</v>
      </c>
      <c r="AE372" s="1" t="e">
        <v>#N/A</v>
      </c>
      <c r="AF372">
        <v>49649.476050926402</v>
      </c>
      <c r="AG372" s="1">
        <v>83234.278975801994</v>
      </c>
      <c r="AH372" s="1">
        <v>38.028837789918697</v>
      </c>
      <c r="AI372">
        <v>21.756124865957801</v>
      </c>
      <c r="AJ372">
        <v>23.2860469182415</v>
      </c>
      <c r="AK372">
        <v>1.6761456596453399</v>
      </c>
      <c r="AL372">
        <v>0.95625260819192504</v>
      </c>
      <c r="AM372">
        <v>1.22487200653309</v>
      </c>
      <c r="AN372">
        <v>1880.3141871893999</v>
      </c>
      <c r="AO372" s="1">
        <v>1.1302839125342801</v>
      </c>
      <c r="AP372">
        <v>2200.4285502914199</v>
      </c>
      <c r="AQ372" s="1">
        <v>2977.4165934244802</v>
      </c>
      <c r="AR372" s="1">
        <v>8804.8392510980993</v>
      </c>
      <c r="AS372" s="1">
        <v>888.41118735007103</v>
      </c>
      <c r="AT372">
        <v>442.19622836464299</v>
      </c>
      <c r="AU372">
        <v>15313.291810528701</v>
      </c>
      <c r="AV372" s="1">
        <v>7205.1767739641</v>
      </c>
      <c r="AW372" s="1">
        <v>0.419142841081936</v>
      </c>
      <c r="AX372">
        <v>7847.3672275012696</v>
      </c>
      <c r="AY372" s="1">
        <v>0.45265182976635698</v>
      </c>
      <c r="AZ372">
        <v>1463.63879003376</v>
      </c>
      <c r="BA372">
        <v>8.4820910241905703E-2</v>
      </c>
      <c r="BB372">
        <v>760.36969438849201</v>
      </c>
      <c r="BC372" s="1">
        <v>4.3384418904071999E-2</v>
      </c>
      <c r="BD372">
        <v>17276.552485887602</v>
      </c>
      <c r="BE372" s="1">
        <v>0.55085443689371005</v>
      </c>
      <c r="BF372">
        <v>0.227615998013389</v>
      </c>
      <c r="BG372">
        <v>0.15670977675762701</v>
      </c>
      <c r="BH372">
        <v>4.13223529909965E-2</v>
      </c>
      <c r="BI372">
        <v>2.3497435344276701E-2</v>
      </c>
    </row>
    <row r="373" spans="1:61" x14ac:dyDescent="0.25">
      <c r="A373" t="s">
        <v>1923</v>
      </c>
      <c r="B373" t="s">
        <v>759</v>
      </c>
      <c r="C373">
        <v>111.95</v>
      </c>
      <c r="D373">
        <v>6.55834713718989</v>
      </c>
      <c r="E373">
        <v>688.04242405000002</v>
      </c>
      <c r="F373">
        <v>1.3601702601406701E-2</v>
      </c>
      <c r="G373">
        <v>1.4842253924846701E-2</v>
      </c>
      <c r="H373" t="e">
        <v>#N/A</v>
      </c>
      <c r="I373">
        <v>3.2694925256602399E-2</v>
      </c>
      <c r="J373">
        <v>0.93769261993148001</v>
      </c>
      <c r="K373">
        <v>2.6762786324980001E-2</v>
      </c>
      <c r="L373">
        <v>0.55263084400872098</v>
      </c>
      <c r="M373" t="e">
        <v>#N/A</v>
      </c>
      <c r="N373">
        <v>0.15485216287366499</v>
      </c>
      <c r="O373">
        <v>61550.400272884202</v>
      </c>
      <c r="P373" s="1">
        <v>0.21940652609155101</v>
      </c>
      <c r="Q373">
        <v>0.16010026407429301</v>
      </c>
      <c r="R373">
        <v>0.62049320983415601</v>
      </c>
      <c r="S373">
        <v>9.5306171021810009</v>
      </c>
      <c r="T373">
        <v>77757.456405026503</v>
      </c>
      <c r="U373" s="1">
        <v>81.019393531916904</v>
      </c>
      <c r="V373">
        <v>301778.97865337302</v>
      </c>
      <c r="W373" s="1">
        <v>0.79368490622097898</v>
      </c>
      <c r="X373">
        <v>4.4555665504982599E-2</v>
      </c>
      <c r="Y373">
        <v>0.161759428274039</v>
      </c>
      <c r="Z373">
        <v>0.20631509377902099</v>
      </c>
      <c r="AA373">
        <v>301.77897865337297</v>
      </c>
      <c r="AB373">
        <v>7433.0768296176202</v>
      </c>
      <c r="AC373" s="1">
        <v>653.56369067050696</v>
      </c>
      <c r="AD373">
        <v>216711.38935368499</v>
      </c>
      <c r="AE373" s="1" t="e">
        <v>#N/A</v>
      </c>
      <c r="AF373">
        <v>40435.599414781798</v>
      </c>
      <c r="AG373" s="1">
        <v>67021.036719825002</v>
      </c>
      <c r="AH373" s="1">
        <v>34.131558872794997</v>
      </c>
      <c r="AI373">
        <v>20.5793766106924</v>
      </c>
      <c r="AJ373">
        <v>22.588858318427299</v>
      </c>
      <c r="AK373">
        <v>1.70180882216561</v>
      </c>
      <c r="AL373">
        <v>1.0454388524721101</v>
      </c>
      <c r="AM373">
        <v>1.4162995398594</v>
      </c>
      <c r="AN373">
        <v>1558.7157543094499</v>
      </c>
      <c r="AO373">
        <v>1.3965803490887201</v>
      </c>
      <c r="AP373">
        <v>2575.2720785299098</v>
      </c>
      <c r="AQ373" s="1">
        <v>3781.1980003880399</v>
      </c>
      <c r="AR373" s="1">
        <v>10372.2770617723</v>
      </c>
      <c r="AS373" s="1">
        <v>898.89599955111998</v>
      </c>
      <c r="AT373" s="1">
        <v>597.99394429506901</v>
      </c>
      <c r="AU373">
        <v>18225.6370845364</v>
      </c>
      <c r="AV373" s="1">
        <v>9778.5898198303603</v>
      </c>
      <c r="AW373" s="1">
        <v>0.48693243112607498</v>
      </c>
      <c r="AX373">
        <v>7511.3319479184602</v>
      </c>
      <c r="AY373" s="1">
        <v>0.356370105123748</v>
      </c>
      <c r="AZ373">
        <v>1899.57738937506</v>
      </c>
      <c r="BA373">
        <v>9.1698065282028104E-2</v>
      </c>
      <c r="BB373">
        <v>1340.1288996153801</v>
      </c>
      <c r="BC373" s="1">
        <v>6.4999398469921796E-2</v>
      </c>
      <c r="BD373">
        <v>20529.628056739199</v>
      </c>
      <c r="BE373" s="1">
        <v>0.52558718017815098</v>
      </c>
      <c r="BF373">
        <v>0.24663225436552799</v>
      </c>
      <c r="BG373">
        <v>0.15020755943540401</v>
      </c>
      <c r="BH373">
        <v>4.2062295355743497E-2</v>
      </c>
      <c r="BI373">
        <v>3.5510710665173702E-2</v>
      </c>
    </row>
    <row r="374" spans="1:61" x14ac:dyDescent="0.25">
      <c r="A374" t="s">
        <v>1402</v>
      </c>
      <c r="B374" t="s">
        <v>772</v>
      </c>
      <c r="C374">
        <v>75.599999999999994</v>
      </c>
      <c r="D374">
        <v>13.1970010557311</v>
      </c>
      <c r="E374">
        <v>929.51395630000002</v>
      </c>
      <c r="F374">
        <v>2.2348078369749599E-2</v>
      </c>
      <c r="G374">
        <v>1.2599062533189299E-2</v>
      </c>
      <c r="H374" t="e">
        <v>#N/A</v>
      </c>
      <c r="I374">
        <v>3.1118559151665899E-2</v>
      </c>
      <c r="J374">
        <v>0.92150444215737704</v>
      </c>
      <c r="K374">
        <v>3.6915310582264799E-2</v>
      </c>
      <c r="L374">
        <v>0.530896730924036</v>
      </c>
      <c r="M374">
        <v>1.8019501998284001E-2</v>
      </c>
      <c r="N374">
        <v>0.15631805389687001</v>
      </c>
      <c r="O374">
        <v>62115.3004431343</v>
      </c>
      <c r="P374" s="1">
        <v>0.24440063717854099</v>
      </c>
      <c r="Q374">
        <v>0.18850691633137301</v>
      </c>
      <c r="R374">
        <v>0.56709244649008705</v>
      </c>
      <c r="S374">
        <v>10.966892325789299</v>
      </c>
      <c r="T374">
        <v>82068.482700419307</v>
      </c>
      <c r="U374" s="1">
        <v>95.289377316372494</v>
      </c>
      <c r="V374">
        <v>287963.33307943499</v>
      </c>
      <c r="W374" s="1">
        <v>0.81053285910776596</v>
      </c>
      <c r="X374">
        <v>8.03926805460876E-2</v>
      </c>
      <c r="Y374">
        <v>0.109074460346147</v>
      </c>
      <c r="Z374">
        <v>0.18946714089223399</v>
      </c>
      <c r="AA374">
        <v>287.96333307943502</v>
      </c>
      <c r="AB374">
        <v>7024.5336347511902</v>
      </c>
      <c r="AC374" s="1">
        <v>693.71900833717496</v>
      </c>
      <c r="AD374">
        <v>213456.713598578</v>
      </c>
      <c r="AE374" s="1" t="e">
        <v>#N/A</v>
      </c>
      <c r="AF374">
        <v>45529.463372180202</v>
      </c>
      <c r="AG374" s="1">
        <v>71542.357239159595</v>
      </c>
      <c r="AH374" s="1">
        <v>35.892629975723402</v>
      </c>
      <c r="AI374">
        <v>21.529978509876099</v>
      </c>
      <c r="AJ374">
        <v>23.766996955362799</v>
      </c>
      <c r="AK374">
        <v>1.6700101816550901</v>
      </c>
      <c r="AL374">
        <v>1.14920813627334</v>
      </c>
      <c r="AM374">
        <v>1.3822950377152601</v>
      </c>
      <c r="AN374">
        <v>1348.6596381941799</v>
      </c>
      <c r="AO374" s="1">
        <v>1.10803246964541</v>
      </c>
      <c r="AP374">
        <v>2446.0144257007801</v>
      </c>
      <c r="AQ374" s="1">
        <v>3349.86590399837</v>
      </c>
      <c r="AR374" s="1">
        <v>8888.0302689436903</v>
      </c>
      <c r="AS374" s="1">
        <v>1032.5107810325801</v>
      </c>
      <c r="AT374">
        <v>485.18634168247399</v>
      </c>
      <c r="AU374">
        <v>16201.607721357899</v>
      </c>
      <c r="AV374" s="1">
        <v>8305.59913395064</v>
      </c>
      <c r="AW374" s="1">
        <v>0.45399557273394198</v>
      </c>
      <c r="AX374">
        <v>7626.2766959454502</v>
      </c>
      <c r="AY374" s="1">
        <v>0.39263662332120702</v>
      </c>
      <c r="AZ374">
        <v>1487.92078851015</v>
      </c>
      <c r="BA374">
        <v>8.0066141454467998E-2</v>
      </c>
      <c r="BB374">
        <v>1361.4468694455099</v>
      </c>
      <c r="BC374" s="1">
        <v>7.3301662486669E-2</v>
      </c>
      <c r="BD374">
        <v>18781.243487851702</v>
      </c>
      <c r="BE374" s="1">
        <v>0.54264916851660905</v>
      </c>
      <c r="BF374">
        <v>0.22233919332493801</v>
      </c>
      <c r="BG374">
        <v>0.17141010199491799</v>
      </c>
      <c r="BH374">
        <v>4.5881723579257197E-2</v>
      </c>
      <c r="BI374">
        <v>1.7719812584278301E-2</v>
      </c>
    </row>
    <row r="375" spans="1:61" x14ac:dyDescent="0.25">
      <c r="A375" t="s">
        <v>1445</v>
      </c>
      <c r="B375" t="s">
        <v>818</v>
      </c>
      <c r="C375">
        <v>89.5</v>
      </c>
      <c r="D375">
        <v>12.4926338655055</v>
      </c>
      <c r="E375">
        <v>1014.28631335</v>
      </c>
      <c r="F375">
        <v>7.28495765183566E-3</v>
      </c>
      <c r="G375">
        <v>9.4485938433327005E-3</v>
      </c>
      <c r="H375" t="e">
        <v>#N/A</v>
      </c>
      <c r="I375">
        <v>2.71240199057231E-2</v>
      </c>
      <c r="J375">
        <v>0.93774655852585498</v>
      </c>
      <c r="K375">
        <v>2.99128159276516E-2</v>
      </c>
      <c r="L375">
        <v>0.440663982055162</v>
      </c>
      <c r="M375" t="e">
        <v>#N/A</v>
      </c>
      <c r="N375">
        <v>0.15266935551635899</v>
      </c>
      <c r="O375">
        <v>62267.491459703102</v>
      </c>
      <c r="P375" s="1">
        <v>0.18167739975036901</v>
      </c>
      <c r="Q375">
        <v>0.16184230364695401</v>
      </c>
      <c r="R375">
        <v>0.65648029660267704</v>
      </c>
      <c r="S375">
        <v>11.7409956874304</v>
      </c>
      <c r="T375">
        <v>80204.8759348975</v>
      </c>
      <c r="U375" s="1">
        <v>95.6929737939614</v>
      </c>
      <c r="V375">
        <v>301302.46408495499</v>
      </c>
      <c r="W375" s="1">
        <v>0.776901956786474</v>
      </c>
      <c r="X375">
        <v>8.1612022863266007E-2</v>
      </c>
      <c r="Y375">
        <v>0.14148602035026001</v>
      </c>
      <c r="Z375">
        <v>0.223098043213526</v>
      </c>
      <c r="AA375">
        <v>301.30246408495498</v>
      </c>
      <c r="AB375">
        <v>7877.2147911681204</v>
      </c>
      <c r="AC375" s="1">
        <v>654.30252756550203</v>
      </c>
      <c r="AD375">
        <v>229583.24425960699</v>
      </c>
      <c r="AE375" s="1" t="e">
        <v>#N/A</v>
      </c>
      <c r="AF375">
        <v>43108.766478916303</v>
      </c>
      <c r="AG375" s="1">
        <v>69635.296469730602</v>
      </c>
      <c r="AH375" s="1">
        <v>36.427766737492803</v>
      </c>
      <c r="AI375">
        <v>21.344577740850099</v>
      </c>
      <c r="AJ375">
        <v>22.6110052018103</v>
      </c>
      <c r="AK375">
        <v>1.57131090478053</v>
      </c>
      <c r="AL375">
        <v>0.83360820530451396</v>
      </c>
      <c r="AM375">
        <v>1.1349689917049299</v>
      </c>
      <c r="AN375">
        <v>1420.7343252424901</v>
      </c>
      <c r="AO375" s="1">
        <v>1.1802299490020001</v>
      </c>
      <c r="AP375">
        <v>2253.9412446070501</v>
      </c>
      <c r="AQ375" s="1">
        <v>3230.9801427530001</v>
      </c>
      <c r="AR375" s="1">
        <v>9123.8452862832401</v>
      </c>
      <c r="AS375" s="1">
        <v>1077.4126132991701</v>
      </c>
      <c r="AT375">
        <v>598.79657351781805</v>
      </c>
      <c r="AU375">
        <v>16284.975860460299</v>
      </c>
      <c r="AV375" s="1">
        <v>8376.9918297728109</v>
      </c>
      <c r="AW375" s="1">
        <v>0.46035676800741498</v>
      </c>
      <c r="AX375">
        <v>7537.3979928211302</v>
      </c>
      <c r="AY375" s="1">
        <v>0.39768689110528599</v>
      </c>
      <c r="AZ375">
        <v>1485.8214847207901</v>
      </c>
      <c r="BA375">
        <v>8.0754763216898506E-2</v>
      </c>
      <c r="BB375">
        <v>1141.4184077828199</v>
      </c>
      <c r="BC375" s="1">
        <v>6.1201577676486298E-2</v>
      </c>
      <c r="BD375">
        <v>18541.629715097599</v>
      </c>
      <c r="BE375" s="1">
        <v>0.54378470928762002</v>
      </c>
      <c r="BF375">
        <v>0.24184731479791899</v>
      </c>
      <c r="BG375">
        <v>0.14878413708650201</v>
      </c>
      <c r="BH375">
        <v>4.5873704797965903E-2</v>
      </c>
      <c r="BI375">
        <v>1.9710134029992499E-2</v>
      </c>
    </row>
    <row r="376" spans="1:61" x14ac:dyDescent="0.25">
      <c r="A376" t="s">
        <v>1515</v>
      </c>
      <c r="B376" t="s">
        <v>890</v>
      </c>
      <c r="C376">
        <v>61.7</v>
      </c>
      <c r="D376">
        <v>40.908102221551601</v>
      </c>
      <c r="E376">
        <v>1856.0980431999999</v>
      </c>
      <c r="F376">
        <v>1.7986847916443002E-2</v>
      </c>
      <c r="G376">
        <v>1.8754682158146099E-2</v>
      </c>
      <c r="H376" t="e">
        <v>#N/A</v>
      </c>
      <c r="I376">
        <v>4.0984813153860503E-2</v>
      </c>
      <c r="J376">
        <v>0.89655234289698205</v>
      </c>
      <c r="K376">
        <v>3.04187734150583E-2</v>
      </c>
      <c r="L376">
        <v>0.18955462693079</v>
      </c>
      <c r="M376">
        <v>1.2631814247703399E-2</v>
      </c>
      <c r="N376">
        <v>0.11380573911762699</v>
      </c>
      <c r="O376">
        <v>71657.816494214596</v>
      </c>
      <c r="P376" s="1">
        <v>0.14650879271915701</v>
      </c>
      <c r="Q376">
        <v>0.13622825625666801</v>
      </c>
      <c r="R376">
        <v>0.71726295102417503</v>
      </c>
      <c r="S376">
        <v>15.0845615388277</v>
      </c>
      <c r="T376">
        <v>102690.944530225</v>
      </c>
      <c r="U376" s="1">
        <v>146.37547092526199</v>
      </c>
      <c r="V376">
        <v>404738.61041566299</v>
      </c>
      <c r="W376" s="1">
        <v>0.83848132894413396</v>
      </c>
      <c r="X376">
        <v>0.113704249334369</v>
      </c>
      <c r="Y376">
        <v>4.78144217214964E-2</v>
      </c>
      <c r="Z376">
        <v>0.16151867105586601</v>
      </c>
      <c r="AA376">
        <v>404.738610415663</v>
      </c>
      <c r="AB376">
        <v>10547.3655724826</v>
      </c>
      <c r="AC376" s="1">
        <v>1109.28670661722</v>
      </c>
      <c r="AD376">
        <v>293499.19621850399</v>
      </c>
      <c r="AE376" s="1" t="e">
        <v>#N/A</v>
      </c>
      <c r="AF376">
        <v>58305.396196735899</v>
      </c>
      <c r="AG376" s="1">
        <v>122220.50446359999</v>
      </c>
      <c r="AH376" s="1">
        <v>51.530814533856201</v>
      </c>
      <c r="AI376">
        <v>24.578551940870199</v>
      </c>
      <c r="AJ376">
        <v>28.219743143338601</v>
      </c>
      <c r="AK376">
        <v>1.2791360717407301</v>
      </c>
      <c r="AL376">
        <v>1.0026506038515699</v>
      </c>
      <c r="AM376">
        <v>1.1454554226022799</v>
      </c>
      <c r="AN376">
        <v>1235.96946476216</v>
      </c>
      <c r="AO376" s="1">
        <v>0.82433884124649803</v>
      </c>
      <c r="AP376">
        <v>2000.4449008515601</v>
      </c>
      <c r="AQ376" s="1">
        <v>2949.6191287186598</v>
      </c>
      <c r="AR376" s="1">
        <v>8698.3456736828903</v>
      </c>
      <c r="AS376" s="1">
        <v>976.67604501895596</v>
      </c>
      <c r="AT376">
        <v>467.01140878612398</v>
      </c>
      <c r="AU376">
        <v>15092.097157058201</v>
      </c>
      <c r="AV376" s="1">
        <v>4047.0831828169898</v>
      </c>
      <c r="AW376" s="1">
        <v>0.24592740415686801</v>
      </c>
      <c r="AX376">
        <v>10684.62278428</v>
      </c>
      <c r="AY376" s="1">
        <v>0.63339247099121299</v>
      </c>
      <c r="AZ376">
        <v>1443.8491128984299</v>
      </c>
      <c r="BA376">
        <v>8.5758165694779204E-2</v>
      </c>
      <c r="BB376">
        <v>569.78296679082996</v>
      </c>
      <c r="BC376" s="1">
        <v>3.4921959153284998E-2</v>
      </c>
      <c r="BD376">
        <v>16745.338046786201</v>
      </c>
      <c r="BE376" s="1">
        <v>0.566554500107045</v>
      </c>
      <c r="BF376">
        <v>0.220701574006298</v>
      </c>
      <c r="BG376">
        <v>0.15156143751992099</v>
      </c>
      <c r="BH376">
        <v>3.9783829084415398E-2</v>
      </c>
      <c r="BI376">
        <v>2.13986592823215E-2</v>
      </c>
    </row>
    <row r="377" spans="1:61" x14ac:dyDescent="0.25">
      <c r="A377" t="s">
        <v>1924</v>
      </c>
      <c r="B377" t="s">
        <v>929</v>
      </c>
      <c r="C377">
        <v>58.75</v>
      </c>
      <c r="D377">
        <v>40.505678211426002</v>
      </c>
      <c r="E377">
        <v>2149.1043152500001</v>
      </c>
      <c r="F377">
        <v>1.02972370017717E-2</v>
      </c>
      <c r="G377">
        <v>2.4238530768585499E-2</v>
      </c>
      <c r="H377">
        <v>5.0826209268234196E-3</v>
      </c>
      <c r="I377">
        <v>6.4813610621626397E-2</v>
      </c>
      <c r="J377">
        <v>0.84430462213232504</v>
      </c>
      <c r="K377">
        <v>5.6375570612204502E-2</v>
      </c>
      <c r="L377">
        <v>0.58618461312509795</v>
      </c>
      <c r="M377">
        <v>1.5370399337860699E-2</v>
      </c>
      <c r="N377">
        <v>0.15882225117566301</v>
      </c>
      <c r="O377">
        <v>66624.841116733005</v>
      </c>
      <c r="P377" s="1">
        <v>0.187376923014584</v>
      </c>
      <c r="Q377">
        <v>0.15940801353107401</v>
      </c>
      <c r="R377">
        <v>0.65321506345434199</v>
      </c>
      <c r="S377">
        <v>18.454649288662999</v>
      </c>
      <c r="T377">
        <v>92786.657822860507</v>
      </c>
      <c r="U377" s="1">
        <v>131.258137935398</v>
      </c>
      <c r="V377">
        <v>255702.99966387401</v>
      </c>
      <c r="W377" s="1">
        <v>0.76905610736327301</v>
      </c>
      <c r="X377">
        <v>0.14309973249176799</v>
      </c>
      <c r="Y377">
        <v>8.7844160144959396E-2</v>
      </c>
      <c r="Z377">
        <v>0.23094389263672699</v>
      </c>
      <c r="AA377">
        <v>255.70299966387401</v>
      </c>
      <c r="AB377">
        <v>7125.2936590091404</v>
      </c>
      <c r="AC377" s="1">
        <v>735.46502549185698</v>
      </c>
      <c r="AD377">
        <v>188112.822258158</v>
      </c>
      <c r="AE377" s="1" t="e">
        <v>#N/A</v>
      </c>
      <c r="AF377">
        <v>44580.793366221696</v>
      </c>
      <c r="AG377" s="1">
        <v>71815.658366885706</v>
      </c>
      <c r="AH377" s="1">
        <v>44.981577107869001</v>
      </c>
      <c r="AI377">
        <v>24.8776689977228</v>
      </c>
      <c r="AJ377">
        <v>30.6855201611144</v>
      </c>
      <c r="AK377">
        <v>2.2273989063963402</v>
      </c>
      <c r="AL377">
        <v>1.73072707259992</v>
      </c>
      <c r="AM377">
        <v>2.0236514025188299</v>
      </c>
      <c r="AN377">
        <v>838.58179996737601</v>
      </c>
      <c r="AO377" s="1">
        <v>1.0247723255419301</v>
      </c>
      <c r="AP377">
        <v>1965.86261658897</v>
      </c>
      <c r="AQ377" s="1">
        <v>2754.9366442974501</v>
      </c>
      <c r="AR377" s="1">
        <v>8586.5810531180996</v>
      </c>
      <c r="AS377" s="1">
        <v>1072.10904103181</v>
      </c>
      <c r="AT377">
        <v>555.03685467275295</v>
      </c>
      <c r="AU377">
        <v>14934.5262097091</v>
      </c>
      <c r="AV377" s="1">
        <v>6572.1152106186</v>
      </c>
      <c r="AW377" s="1">
        <v>0.41460797490156498</v>
      </c>
      <c r="AX377">
        <v>7102.41532348085</v>
      </c>
      <c r="AY377" s="1">
        <v>0.44451079488546502</v>
      </c>
      <c r="AZ377">
        <v>1196.25892866458</v>
      </c>
      <c r="BA377">
        <v>7.5215625006464906E-2</v>
      </c>
      <c r="BB377">
        <v>1042.2776665548899</v>
      </c>
      <c r="BC377" s="1">
        <v>6.5665605192209403E-2</v>
      </c>
      <c r="BD377">
        <v>15913.067129318901</v>
      </c>
      <c r="BE377" s="1">
        <v>0.56124551984815596</v>
      </c>
      <c r="BF377">
        <v>0.23154124748837401</v>
      </c>
      <c r="BG377">
        <v>0.143883980481607</v>
      </c>
      <c r="BH377">
        <v>3.9606514196916499E-2</v>
      </c>
      <c r="BI377">
        <v>2.3722737984946101E-2</v>
      </c>
    </row>
    <row r="378" spans="1:61" x14ac:dyDescent="0.25">
      <c r="A378" t="s">
        <v>1699</v>
      </c>
      <c r="B378" t="s">
        <v>1082</v>
      </c>
      <c r="C378">
        <v>39.549999999999997</v>
      </c>
      <c r="D378">
        <v>134.07404283469799</v>
      </c>
      <c r="E378">
        <v>4200.2188456499998</v>
      </c>
      <c r="F378">
        <v>3.6156352408272197E-2</v>
      </c>
      <c r="G378">
        <v>4.3753598380539903E-2</v>
      </c>
      <c r="H378">
        <v>1.71156324629086E-3</v>
      </c>
      <c r="I378">
        <v>5.9648216325545102E-2</v>
      </c>
      <c r="J378">
        <v>0.80162869862918495</v>
      </c>
      <c r="K378">
        <v>5.7652960562354E-2</v>
      </c>
      <c r="L378">
        <v>0.30965466801678698</v>
      </c>
      <c r="M378">
        <v>2.73616762738523E-2</v>
      </c>
      <c r="N378">
        <v>0.15521809810603601</v>
      </c>
      <c r="O378">
        <v>73114.610216978501</v>
      </c>
      <c r="P378" s="1">
        <v>0.17277894205043101</v>
      </c>
      <c r="Q378">
        <v>0.16888081193528301</v>
      </c>
      <c r="R378">
        <v>0.65834024601428598</v>
      </c>
      <c r="S378">
        <v>32.896748532395002</v>
      </c>
      <c r="T378">
        <v>103649.964767938</v>
      </c>
      <c r="U378" s="1">
        <v>144.964409602324</v>
      </c>
      <c r="V378">
        <v>331683.06089403399</v>
      </c>
      <c r="W378" s="1">
        <v>0.78517690794200801</v>
      </c>
      <c r="X378">
        <v>0.167907554112045</v>
      </c>
      <c r="Y378">
        <v>4.69155379459473E-2</v>
      </c>
      <c r="Z378">
        <v>0.21482309205799199</v>
      </c>
      <c r="AA378">
        <v>331.68306089403399</v>
      </c>
      <c r="AB378">
        <v>10284.4104408362</v>
      </c>
      <c r="AC378" s="1">
        <v>1017.97817604866</v>
      </c>
      <c r="AD378">
        <v>236235.636240041</v>
      </c>
      <c r="AE378" s="1" t="e">
        <v>#N/A</v>
      </c>
      <c r="AF378">
        <v>52041.588828776199</v>
      </c>
      <c r="AG378" s="1">
        <v>89649.6240320293</v>
      </c>
      <c r="AH378" s="1">
        <v>58.1726660054699</v>
      </c>
      <c r="AI378">
        <v>28.743837026733999</v>
      </c>
      <c r="AJ378">
        <v>34.441349723462899</v>
      </c>
      <c r="AK378">
        <v>2.1662974269610702</v>
      </c>
      <c r="AL378">
        <v>1.3879114251940901</v>
      </c>
      <c r="AM378">
        <v>1.7360978338917701</v>
      </c>
      <c r="AN378">
        <v>291.40668164650998</v>
      </c>
      <c r="AO378" s="1">
        <v>0.85484748094595697</v>
      </c>
      <c r="AP378">
        <v>1785.91706709967</v>
      </c>
      <c r="AQ378" s="1">
        <v>2688.6617113286102</v>
      </c>
      <c r="AR378" s="1">
        <v>9103.4876371025603</v>
      </c>
      <c r="AS378" s="1">
        <v>1160.7161260297501</v>
      </c>
      <c r="AT378">
        <v>497.10603012088598</v>
      </c>
      <c r="AU378">
        <v>15235.8885716815</v>
      </c>
      <c r="AV378" s="1">
        <v>4640.2970515265897</v>
      </c>
      <c r="AW378" s="1">
        <v>0.29491600049448202</v>
      </c>
      <c r="AX378">
        <v>9139.2986357209793</v>
      </c>
      <c r="AY378" s="1">
        <v>0.56900329677667905</v>
      </c>
      <c r="AZ378">
        <v>1302.7943590692601</v>
      </c>
      <c r="BA378">
        <v>8.1762260591461494E-2</v>
      </c>
      <c r="BB378">
        <v>865.30555438942599</v>
      </c>
      <c r="BC378" s="1">
        <v>5.43184421277767E-2</v>
      </c>
      <c r="BD378">
        <v>15947.6956007063</v>
      </c>
      <c r="BE378" s="1">
        <v>0.58397642319340204</v>
      </c>
      <c r="BF378">
        <v>0.23659703688231301</v>
      </c>
      <c r="BG378">
        <v>0.13154204679040299</v>
      </c>
      <c r="BH378">
        <v>3.1454416822032399E-2</v>
      </c>
      <c r="BI378">
        <v>1.64300763118491E-2</v>
      </c>
    </row>
    <row r="379" spans="1:61" x14ac:dyDescent="0.25">
      <c r="A379" t="s">
        <v>1672</v>
      </c>
      <c r="B379" t="s">
        <v>1053</v>
      </c>
      <c r="C379">
        <v>42.6</v>
      </c>
      <c r="D379">
        <v>44.289478130186602</v>
      </c>
      <c r="E379">
        <v>1693.0435571999999</v>
      </c>
      <c r="F379">
        <v>1.8096048695917299E-2</v>
      </c>
      <c r="G379">
        <v>4.1603093636336297E-2</v>
      </c>
      <c r="H379">
        <v>5.0826209268234196E-3</v>
      </c>
      <c r="I379">
        <v>5.1147319492228401E-2</v>
      </c>
      <c r="J379">
        <v>0.83970026516608398</v>
      </c>
      <c r="K379">
        <v>5.4561391799248501E-2</v>
      </c>
      <c r="L379">
        <v>0.42963198357828097</v>
      </c>
      <c r="M379">
        <v>2.8747099904105702E-2</v>
      </c>
      <c r="N379">
        <v>0.14797275270299401</v>
      </c>
      <c r="O379">
        <v>65609.1827480637</v>
      </c>
      <c r="P379" s="1">
        <v>0.209236051956744</v>
      </c>
      <c r="Q379">
        <v>0.15576909710094999</v>
      </c>
      <c r="R379">
        <v>0.63499485094230501</v>
      </c>
      <c r="S379">
        <v>15.8931319777849</v>
      </c>
      <c r="T379">
        <v>90129.655455009299</v>
      </c>
      <c r="U379" s="1">
        <v>119.602154761264</v>
      </c>
      <c r="V379">
        <v>319223.02424033597</v>
      </c>
      <c r="W379" s="1">
        <v>0.75501829632803397</v>
      </c>
      <c r="X379">
        <v>0.16867220107045899</v>
      </c>
      <c r="Y379">
        <v>7.6309502601507401E-2</v>
      </c>
      <c r="Z379">
        <v>0.24498170367196601</v>
      </c>
      <c r="AA379">
        <v>319.22302424033597</v>
      </c>
      <c r="AB379">
        <v>8829.0234982029997</v>
      </c>
      <c r="AC379" s="1">
        <v>818.24408687457696</v>
      </c>
      <c r="AD379">
        <v>240287.606097896</v>
      </c>
      <c r="AE379" s="1" t="e">
        <v>#N/A</v>
      </c>
      <c r="AF379">
        <v>47385.260692161501</v>
      </c>
      <c r="AG379" s="1">
        <v>79539.961847318496</v>
      </c>
      <c r="AH379" s="1">
        <v>46.844762475981597</v>
      </c>
      <c r="AI379">
        <v>24.940533234664201</v>
      </c>
      <c r="AJ379">
        <v>28.974329088968702</v>
      </c>
      <c r="AK379">
        <v>2.11985877855476</v>
      </c>
      <c r="AL379">
        <v>1.4516378513866299</v>
      </c>
      <c r="AM379">
        <v>1.8032565333561501</v>
      </c>
      <c r="AN379">
        <v>874.29613503153405</v>
      </c>
      <c r="AO379" s="1">
        <v>0.94692305335454996</v>
      </c>
      <c r="AP379">
        <v>2016.0766906936601</v>
      </c>
      <c r="AQ379" s="1">
        <v>2911.47700189837</v>
      </c>
      <c r="AR379" s="1">
        <v>8715.4500787937595</v>
      </c>
      <c r="AS379" s="1">
        <v>1008.64442012597</v>
      </c>
      <c r="AT379">
        <v>475.66868854329601</v>
      </c>
      <c r="AU379">
        <v>15127.316880054999</v>
      </c>
      <c r="AV379" s="1">
        <v>5362.92158500185</v>
      </c>
      <c r="AW379" s="1">
        <v>0.34001086959748</v>
      </c>
      <c r="AX379">
        <v>8458.0541543490908</v>
      </c>
      <c r="AY379" s="1">
        <v>0.51709621452215204</v>
      </c>
      <c r="AZ379">
        <v>1491.36707225083</v>
      </c>
      <c r="BA379">
        <v>9.2310606757509697E-2</v>
      </c>
      <c r="BB379">
        <v>808.79857752655096</v>
      </c>
      <c r="BC379" s="1">
        <v>5.0582309118548802E-2</v>
      </c>
      <c r="BD379">
        <v>16121.141389128299</v>
      </c>
      <c r="BE379" s="1">
        <v>0.54852747265729596</v>
      </c>
      <c r="BF379">
        <v>0.22817765266866799</v>
      </c>
      <c r="BG379">
        <v>0.16809271124311201</v>
      </c>
      <c r="BH379">
        <v>3.8166425490240401E-2</v>
      </c>
      <c r="BI379">
        <v>1.7035737940683401E-2</v>
      </c>
    </row>
    <row r="380" spans="1:61" x14ac:dyDescent="0.25">
      <c r="A380" t="s">
        <v>1391</v>
      </c>
      <c r="B380" t="s">
        <v>760</v>
      </c>
      <c r="C380">
        <v>121.9</v>
      </c>
      <c r="D380">
        <v>11.075655702365699</v>
      </c>
      <c r="E380">
        <v>1049.1042253999999</v>
      </c>
      <c r="F380">
        <v>6.3726324767094701E-3</v>
      </c>
      <c r="G380">
        <v>1.83781409248885E-2</v>
      </c>
      <c r="H380" t="e">
        <v>#N/A</v>
      </c>
      <c r="I380">
        <v>1.54855131223332E-2</v>
      </c>
      <c r="J380">
        <v>0.95662040655671599</v>
      </c>
      <c r="K380">
        <v>2.35565631161932E-2</v>
      </c>
      <c r="L380">
        <v>0.99879356314405499</v>
      </c>
      <c r="M380" t="e">
        <v>#N/A</v>
      </c>
      <c r="N380">
        <v>0.189602342977366</v>
      </c>
      <c r="O380">
        <v>64412.517846250099</v>
      </c>
      <c r="P380" s="1">
        <v>0.24922707374342601</v>
      </c>
      <c r="Q380">
        <v>0.15179044237078601</v>
      </c>
      <c r="R380">
        <v>0.59898248388578801</v>
      </c>
      <c r="S380">
        <v>11.835659632895901</v>
      </c>
      <c r="T380">
        <v>90842.684954959695</v>
      </c>
      <c r="U380" s="1">
        <v>100.97682364070501</v>
      </c>
      <c r="V380">
        <v>208618.921934618</v>
      </c>
      <c r="W380" s="1">
        <v>0.63871329372243002</v>
      </c>
      <c r="X380">
        <v>8.3112077459138803E-2</v>
      </c>
      <c r="Y380">
        <v>0.27817462881843102</v>
      </c>
      <c r="Z380">
        <v>0.36128670627756998</v>
      </c>
      <c r="AA380">
        <v>208.61892193461799</v>
      </c>
      <c r="AB380">
        <v>4344.8065879842197</v>
      </c>
      <c r="AC380" s="1">
        <v>369.82416389760499</v>
      </c>
      <c r="AD380">
        <v>146062.10670998899</v>
      </c>
      <c r="AE380" s="1" t="e">
        <v>#N/A</v>
      </c>
      <c r="AF380">
        <v>39000.138374519702</v>
      </c>
      <c r="AG380" s="1">
        <v>57559.354386362</v>
      </c>
      <c r="AH380" s="1">
        <v>23.264300869729901</v>
      </c>
      <c r="AI380">
        <v>20.092512331246301</v>
      </c>
      <c r="AJ380">
        <v>20.6328402432164</v>
      </c>
      <c r="AK380">
        <v>0.743468663575931</v>
      </c>
      <c r="AL380">
        <v>0.70526225639846596</v>
      </c>
      <c r="AM380">
        <v>0.72762005550861697</v>
      </c>
      <c r="AN380">
        <v>0</v>
      </c>
      <c r="AO380">
        <v>0.75192398341955002</v>
      </c>
      <c r="AP380">
        <v>2349.9726374279098</v>
      </c>
      <c r="AQ380" s="1">
        <v>4637.5775387283102</v>
      </c>
      <c r="AR380" s="1">
        <v>11099.921270987201</v>
      </c>
      <c r="AS380" s="1">
        <v>988.97667446188098</v>
      </c>
      <c r="AT380" s="1">
        <v>602.101199010193</v>
      </c>
      <c r="AU380">
        <v>19678.549320615501</v>
      </c>
      <c r="AV380" s="1">
        <v>12322.4012723706</v>
      </c>
      <c r="AW380" s="1">
        <v>0.60849653807531701</v>
      </c>
      <c r="AX380">
        <v>3912.7710340545</v>
      </c>
      <c r="AY380" s="1">
        <v>0.19479311143967501</v>
      </c>
      <c r="AZ380">
        <v>1169.50014111619</v>
      </c>
      <c r="BA380">
        <v>5.5307739198585899E-2</v>
      </c>
      <c r="BB380">
        <v>2889.2058263500599</v>
      </c>
      <c r="BC380" s="1">
        <v>0.14140261128162701</v>
      </c>
      <c r="BD380">
        <v>20293.878273891401</v>
      </c>
      <c r="BE380" s="1">
        <v>0.52665398571472899</v>
      </c>
      <c r="BF380">
        <v>0.25348286178019802</v>
      </c>
      <c r="BG380">
        <v>0.15063514376982401</v>
      </c>
      <c r="BH380">
        <v>4.1524219171196697E-2</v>
      </c>
      <c r="BI380">
        <v>2.77037895640521E-2</v>
      </c>
    </row>
    <row r="381" spans="1:61" x14ac:dyDescent="0.25">
      <c r="A381" t="s">
        <v>1925</v>
      </c>
      <c r="B381" t="s">
        <v>797</v>
      </c>
      <c r="C381">
        <v>42.55</v>
      </c>
      <c r="D381">
        <v>40.222281522633999</v>
      </c>
      <c r="E381">
        <v>1322.9005397999999</v>
      </c>
      <c r="F381">
        <v>1.11285994094608E-2</v>
      </c>
      <c r="G381">
        <v>1.31787166010803E-2</v>
      </c>
      <c r="H381" t="e">
        <v>#N/A</v>
      </c>
      <c r="I381">
        <v>3.01925235555731E-2</v>
      </c>
      <c r="J381">
        <v>0.91474779277297402</v>
      </c>
      <c r="K381">
        <v>3.8292889570106001E-2</v>
      </c>
      <c r="L381">
        <v>0.46727674460144603</v>
      </c>
      <c r="M381">
        <v>1.26483830504199E-2</v>
      </c>
      <c r="N381">
        <v>0.15200979862990599</v>
      </c>
      <c r="O381">
        <v>65126.4286472967</v>
      </c>
      <c r="P381" s="1">
        <v>0.18716428015078801</v>
      </c>
      <c r="Q381">
        <v>0.15894194879269899</v>
      </c>
      <c r="R381">
        <v>0.65389377105651303</v>
      </c>
      <c r="S381">
        <v>12.4301436248688</v>
      </c>
      <c r="T381">
        <v>90055.502059266597</v>
      </c>
      <c r="U381" s="1">
        <v>128.28763520448601</v>
      </c>
      <c r="V381">
        <v>277866.80581109598</v>
      </c>
      <c r="W381" s="1">
        <v>0.78593996021739898</v>
      </c>
      <c r="X381">
        <v>0.11464811172533999</v>
      </c>
      <c r="Y381">
        <v>9.9411928057261303E-2</v>
      </c>
      <c r="Z381">
        <v>0.21406003978260099</v>
      </c>
      <c r="AA381">
        <v>277.86680581109601</v>
      </c>
      <c r="AB381">
        <v>7318.3598152160903</v>
      </c>
      <c r="AC381" s="1">
        <v>799.40536547054501</v>
      </c>
      <c r="AD381">
        <v>205078.30556153401</v>
      </c>
      <c r="AE381" s="1" t="e">
        <v>#N/A</v>
      </c>
      <c r="AF381">
        <v>45092.53489363</v>
      </c>
      <c r="AG381" s="1">
        <v>72547.784419735806</v>
      </c>
      <c r="AH381" s="1">
        <v>43.640075304968299</v>
      </c>
      <c r="AI381">
        <v>23.656463909891801</v>
      </c>
      <c r="AJ381">
        <v>27.9141054381641</v>
      </c>
      <c r="AK381">
        <v>2.1345924711028701</v>
      </c>
      <c r="AL381">
        <v>1.4234161972041499</v>
      </c>
      <c r="AM381">
        <v>1.8183541024427601</v>
      </c>
      <c r="AN381">
        <v>1437.94923183537</v>
      </c>
      <c r="AO381" s="1">
        <v>1.0787163781326301</v>
      </c>
      <c r="AP381">
        <v>2098.5599211560602</v>
      </c>
      <c r="AQ381" s="1">
        <v>3044.5765708198401</v>
      </c>
      <c r="AR381" s="1">
        <v>8719.8296288728998</v>
      </c>
      <c r="AS381" s="1">
        <v>1093.5105183483399</v>
      </c>
      <c r="AT381">
        <v>512.40327946534899</v>
      </c>
      <c r="AU381">
        <v>15468.8799186625</v>
      </c>
      <c r="AV381" s="1">
        <v>6675.8531057883702</v>
      </c>
      <c r="AW381" s="1">
        <v>0.40594797392235699</v>
      </c>
      <c r="AX381">
        <v>7781.6574760278399</v>
      </c>
      <c r="AY381" s="1">
        <v>0.45190845563172499</v>
      </c>
      <c r="AZ381">
        <v>1352.31028039629</v>
      </c>
      <c r="BA381">
        <v>7.92399981754036E-2</v>
      </c>
      <c r="BB381">
        <v>1052.0376434517</v>
      </c>
      <c r="BC381" s="1">
        <v>6.2903572262700005E-2</v>
      </c>
      <c r="BD381">
        <v>16861.8585056642</v>
      </c>
      <c r="BE381" s="1">
        <v>0.54606086997251502</v>
      </c>
      <c r="BF381">
        <v>0.23422287268267999</v>
      </c>
      <c r="BG381">
        <v>0.15727726214959201</v>
      </c>
      <c r="BH381">
        <v>3.7318891345383701E-2</v>
      </c>
      <c r="BI381">
        <v>2.5120103849828899E-2</v>
      </c>
    </row>
    <row r="382" spans="1:61" x14ac:dyDescent="0.25">
      <c r="A382" t="s">
        <v>1701</v>
      </c>
      <c r="B382" t="s">
        <v>1084</v>
      </c>
      <c r="C382">
        <v>132.5</v>
      </c>
      <c r="D382">
        <v>11.053056597414299</v>
      </c>
      <c r="E382">
        <v>1036.2377035500001</v>
      </c>
      <c r="F382" t="e">
        <v>#N/A</v>
      </c>
      <c r="G382">
        <v>8.9882478659121905E-3</v>
      </c>
      <c r="H382" t="e">
        <v>#N/A</v>
      </c>
      <c r="I382">
        <v>1.40421553597636E-2</v>
      </c>
      <c r="J382">
        <v>0.95870461867953105</v>
      </c>
      <c r="K382">
        <v>2.4927405771048201E-2</v>
      </c>
      <c r="L382">
        <v>0.99881861639263403</v>
      </c>
      <c r="M382" t="e">
        <v>#N/A</v>
      </c>
      <c r="N382">
        <v>0.18577986283544301</v>
      </c>
      <c r="O382">
        <v>62787.115818386301</v>
      </c>
      <c r="P382" s="1">
        <v>0.24547223392683701</v>
      </c>
      <c r="Q382">
        <v>0.15278262634800799</v>
      </c>
      <c r="R382">
        <v>0.60174513972515398</v>
      </c>
      <c r="S382">
        <v>12.1755264181069</v>
      </c>
      <c r="T382">
        <v>88937.033398315602</v>
      </c>
      <c r="U382" s="1">
        <v>99.157466459992406</v>
      </c>
      <c r="V382">
        <v>218856.294963077</v>
      </c>
      <c r="W382" s="1">
        <v>0.60054228846376301</v>
      </c>
      <c r="X382">
        <v>8.0768810458434495E-2</v>
      </c>
      <c r="Y382">
        <v>0.31868890107780201</v>
      </c>
      <c r="Z382">
        <v>0.39945771153623699</v>
      </c>
      <c r="AA382">
        <v>218.856294963077</v>
      </c>
      <c r="AB382">
        <v>4509.2095510444196</v>
      </c>
      <c r="AC382" s="1">
        <v>377.66688826249299</v>
      </c>
      <c r="AD382">
        <v>146498.128550833</v>
      </c>
      <c r="AE382" s="1" t="e">
        <v>#N/A</v>
      </c>
      <c r="AF382">
        <v>38743.273415389704</v>
      </c>
      <c r="AG382" s="1">
        <v>57485.157741719297</v>
      </c>
      <c r="AH382" s="1">
        <v>22.4929407677222</v>
      </c>
      <c r="AI382">
        <v>20.088665429955601</v>
      </c>
      <c r="AJ382">
        <v>20.572429827000999</v>
      </c>
      <c r="AK382">
        <v>0.71507600372142399</v>
      </c>
      <c r="AL382">
        <v>0.67639520387220597</v>
      </c>
      <c r="AM382">
        <v>0.699030610243494</v>
      </c>
      <c r="AN382">
        <v>0</v>
      </c>
      <c r="AO382" s="1">
        <v>0.76038302581538997</v>
      </c>
      <c r="AP382">
        <v>2368.00836921256</v>
      </c>
      <c r="AQ382" s="1">
        <v>4328.3086647344599</v>
      </c>
      <c r="AR382" s="1">
        <v>10946.434100631701</v>
      </c>
      <c r="AS382" s="1">
        <v>933.24199620124898</v>
      </c>
      <c r="AT382">
        <v>583.013540165834</v>
      </c>
      <c r="AU382">
        <v>19159.006670945801</v>
      </c>
      <c r="AV382" s="1">
        <v>12099.517900737301</v>
      </c>
      <c r="AW382" s="1">
        <v>0.59699999599820797</v>
      </c>
      <c r="AX382">
        <v>4059.0405450793601</v>
      </c>
      <c r="AY382" s="1">
        <v>0.20422108832855601</v>
      </c>
      <c r="AZ382">
        <v>1159.7369912024001</v>
      </c>
      <c r="BA382">
        <v>5.5471687163241398E-2</v>
      </c>
      <c r="BB382">
        <v>2902.3312197089599</v>
      </c>
      <c r="BC382" s="1">
        <v>0.143307228510894</v>
      </c>
      <c r="BD382">
        <v>20220.626656728</v>
      </c>
      <c r="BE382" s="1">
        <v>0.536581445296616</v>
      </c>
      <c r="BF382">
        <v>0.25287643611469302</v>
      </c>
      <c r="BG382">
        <v>0.14069041732125601</v>
      </c>
      <c r="BH382">
        <v>4.1657411322012602E-2</v>
      </c>
      <c r="BI382">
        <v>2.8194289945421599E-2</v>
      </c>
    </row>
    <row r="383" spans="1:61" x14ac:dyDescent="0.25">
      <c r="A383" t="s">
        <v>1723</v>
      </c>
      <c r="B383" t="s">
        <v>1106</v>
      </c>
      <c r="C383">
        <v>37.450000000000003</v>
      </c>
      <c r="D383">
        <v>55.723127322025299</v>
      </c>
      <c r="E383">
        <v>1486.4276758999999</v>
      </c>
      <c r="F383">
        <v>7.0488609864192498E-3</v>
      </c>
      <c r="G383">
        <v>4.5645175372610598E-2</v>
      </c>
      <c r="H383" t="e">
        <v>#N/A</v>
      </c>
      <c r="I383">
        <v>3.9202783847211202E-2</v>
      </c>
      <c r="J383">
        <v>0.82511790243746197</v>
      </c>
      <c r="K383">
        <v>8.8446880265396405E-2</v>
      </c>
      <c r="L383">
        <v>0.94068704559526095</v>
      </c>
      <c r="M383">
        <v>1.99071065458045E-2</v>
      </c>
      <c r="N383">
        <v>0.20125031013894301</v>
      </c>
      <c r="O383">
        <v>61912.070733304201</v>
      </c>
      <c r="P383" s="1">
        <v>0.25946014675898399</v>
      </c>
      <c r="Q383">
        <v>0.14517813085224701</v>
      </c>
      <c r="R383">
        <v>0.59536172238876905</v>
      </c>
      <c r="S383">
        <v>15.6166557601486</v>
      </c>
      <c r="T383">
        <v>88676.008243780394</v>
      </c>
      <c r="U383" s="1">
        <v>110.235680936089</v>
      </c>
      <c r="V383">
        <v>226975.698831577</v>
      </c>
      <c r="W383" s="1">
        <v>0.67434727128639804</v>
      </c>
      <c r="X383">
        <v>0.19567552754781301</v>
      </c>
      <c r="Y383">
        <v>0.12997720116578901</v>
      </c>
      <c r="Z383">
        <v>0.32565272871360201</v>
      </c>
      <c r="AA383">
        <v>226.97569883157701</v>
      </c>
      <c r="AB383">
        <v>5801.0312844713899</v>
      </c>
      <c r="AC383" s="1">
        <v>566.18157118908402</v>
      </c>
      <c r="AD383">
        <v>148232.821154301</v>
      </c>
      <c r="AE383" s="1" t="e">
        <v>#N/A</v>
      </c>
      <c r="AF383">
        <v>37720.032992189197</v>
      </c>
      <c r="AG383" s="1">
        <v>58431.620623490198</v>
      </c>
      <c r="AH383" s="1">
        <v>43.117481656636798</v>
      </c>
      <c r="AI383">
        <v>22.002773570923299</v>
      </c>
      <c r="AJ383">
        <v>27.7932809961579</v>
      </c>
      <c r="AK383">
        <v>2.3431518631717601</v>
      </c>
      <c r="AL383">
        <v>1.4812590030983099</v>
      </c>
      <c r="AM383">
        <v>1.92297516101598</v>
      </c>
      <c r="AN383">
        <v>99.858429311151895</v>
      </c>
      <c r="AO383" s="1">
        <v>0.80686728063574897</v>
      </c>
      <c r="AP383">
        <v>2252.4640228275998</v>
      </c>
      <c r="AQ383" s="1">
        <v>3252.1303907861402</v>
      </c>
      <c r="AR383" s="1">
        <v>9841.1187538223094</v>
      </c>
      <c r="AS383" s="1">
        <v>1136.4708107827601</v>
      </c>
      <c r="AT383">
        <v>512.03819926130302</v>
      </c>
      <c r="AU383">
        <v>16994.2221774801</v>
      </c>
      <c r="AV383" s="1">
        <v>9184.5419348574305</v>
      </c>
      <c r="AW383" s="1">
        <v>0.52477375502238</v>
      </c>
      <c r="AX383">
        <v>5008.89015292764</v>
      </c>
      <c r="AY383" s="1">
        <v>0.28729276742381998</v>
      </c>
      <c r="AZ383">
        <v>970.60333490732705</v>
      </c>
      <c r="BA383">
        <v>5.4496323894739199E-2</v>
      </c>
      <c r="BB383">
        <v>2362.34158730934</v>
      </c>
      <c r="BC383" s="1">
        <v>0.13343715368194201</v>
      </c>
      <c r="BD383">
        <v>17526.377010001699</v>
      </c>
      <c r="BE383" s="1">
        <v>0.53597106472230205</v>
      </c>
      <c r="BF383">
        <v>0.249087144314416</v>
      </c>
      <c r="BG383">
        <v>0.16119454428575</v>
      </c>
      <c r="BH383">
        <v>3.5614535375826803E-2</v>
      </c>
      <c r="BI383">
        <v>1.8132711301705601E-2</v>
      </c>
    </row>
    <row r="384" spans="1:61" x14ac:dyDescent="0.25">
      <c r="A384" t="s">
        <v>1756</v>
      </c>
      <c r="B384" t="s">
        <v>1141</v>
      </c>
      <c r="C384">
        <v>136.30000000000001</v>
      </c>
      <c r="D384">
        <v>9.6615604651218394</v>
      </c>
      <c r="E384">
        <v>1012.5801917</v>
      </c>
      <c r="F384" t="e">
        <v>#N/A</v>
      </c>
      <c r="G384">
        <v>8.9882478659121905E-3</v>
      </c>
      <c r="H384" t="e">
        <v>#N/A</v>
      </c>
      <c r="I384">
        <v>1.5828110359754101E-2</v>
      </c>
      <c r="J384">
        <v>0.95657213350595305</v>
      </c>
      <c r="K384">
        <v>2.6045126990749502E-2</v>
      </c>
      <c r="L384">
        <v>0.998874209518678</v>
      </c>
      <c r="M384" t="e">
        <v>#N/A</v>
      </c>
      <c r="N384">
        <v>0.18773760024366701</v>
      </c>
      <c r="O384">
        <v>63222.039141045701</v>
      </c>
      <c r="P384" s="1">
        <v>0.25289917305266901</v>
      </c>
      <c r="Q384">
        <v>0.147917175589308</v>
      </c>
      <c r="R384">
        <v>0.59918365135802298</v>
      </c>
      <c r="S384">
        <v>11.9107089637059</v>
      </c>
      <c r="T384">
        <v>91113.286970876798</v>
      </c>
      <c r="U384" s="1">
        <v>97.671629993467704</v>
      </c>
      <c r="V384">
        <v>221138.30374665401</v>
      </c>
      <c r="W384" s="1">
        <v>0.61176897366317595</v>
      </c>
      <c r="X384">
        <v>7.5253928145639706E-2</v>
      </c>
      <c r="Y384">
        <v>0.31297709819118402</v>
      </c>
      <c r="Z384">
        <v>0.38823102633682399</v>
      </c>
      <c r="AA384">
        <v>221.138303746654</v>
      </c>
      <c r="AB384">
        <v>4582.6984746851604</v>
      </c>
      <c r="AC384" s="1">
        <v>378.17369344062001</v>
      </c>
      <c r="AD384">
        <v>152391.12076028201</v>
      </c>
      <c r="AE384" s="1" t="e">
        <v>#N/A</v>
      </c>
      <c r="AF384">
        <v>38850.615518274797</v>
      </c>
      <c r="AG384" s="1">
        <v>58099.995453005598</v>
      </c>
      <c r="AH384" s="1">
        <v>22.609033455775201</v>
      </c>
      <c r="AI384">
        <v>20.088209606620801</v>
      </c>
      <c r="AJ384">
        <v>20.8748014544889</v>
      </c>
      <c r="AK384">
        <v>0.640689572485442</v>
      </c>
      <c r="AL384">
        <v>0.58680476906793599</v>
      </c>
      <c r="AM384">
        <v>0.61379699034176005</v>
      </c>
      <c r="AN384">
        <v>0</v>
      </c>
      <c r="AO384" s="1">
        <v>0.75333048001865799</v>
      </c>
      <c r="AP384">
        <v>2484.8275451406898</v>
      </c>
      <c r="AQ384" s="1">
        <v>4822.7648447292804</v>
      </c>
      <c r="AR384" s="1">
        <v>10990.1646014986</v>
      </c>
      <c r="AS384" s="1">
        <v>948.67268476510105</v>
      </c>
      <c r="AT384">
        <v>597.65424453345099</v>
      </c>
      <c r="AU384">
        <v>19844.083920667101</v>
      </c>
      <c r="AV384" s="1">
        <v>12361.877764227</v>
      </c>
      <c r="AW384" s="1">
        <v>0.59905894820712002</v>
      </c>
      <c r="AX384">
        <v>4118.7501484193399</v>
      </c>
      <c r="AY384" s="1">
        <v>0.20106298151059099</v>
      </c>
      <c r="AZ384">
        <v>1355.05417817958</v>
      </c>
      <c r="BA384">
        <v>6.2678561676628997E-2</v>
      </c>
      <c r="BB384">
        <v>2860.5514811059602</v>
      </c>
      <c r="BC384" s="1">
        <v>0.13719950860385599</v>
      </c>
      <c r="BD384">
        <v>20696.233571931902</v>
      </c>
      <c r="BE384" s="1">
        <v>0.53996682410177899</v>
      </c>
      <c r="BF384">
        <v>0.24721432475161101</v>
      </c>
      <c r="BG384">
        <v>0.14548318727214901</v>
      </c>
      <c r="BH384">
        <v>4.4730614488361298E-2</v>
      </c>
      <c r="BI384">
        <v>2.2605049386099901E-2</v>
      </c>
    </row>
    <row r="385" spans="1:61" x14ac:dyDescent="0.25">
      <c r="A385" t="s">
        <v>1505</v>
      </c>
      <c r="B385" t="s">
        <v>880</v>
      </c>
      <c r="C385">
        <v>64.2</v>
      </c>
      <c r="D385">
        <v>38.906769239225099</v>
      </c>
      <c r="E385">
        <v>1955.9688373500001</v>
      </c>
      <c r="F385">
        <v>2.1720034628516599E-2</v>
      </c>
      <c r="G385">
        <v>2.7212639295851701E-2</v>
      </c>
      <c r="H385" t="e">
        <v>#N/A</v>
      </c>
      <c r="I385">
        <v>4.6377504906428599E-2</v>
      </c>
      <c r="J385">
        <v>0.87532822720174397</v>
      </c>
      <c r="K385">
        <v>3.4998162638735002E-2</v>
      </c>
      <c r="L385">
        <v>0.26261761760234398</v>
      </c>
      <c r="M385">
        <v>3.00377270301669E-2</v>
      </c>
      <c r="N385">
        <v>0.12405242008765199</v>
      </c>
      <c r="O385">
        <v>68305.617297900797</v>
      </c>
      <c r="P385" s="1">
        <v>0.173498412641058</v>
      </c>
      <c r="Q385">
        <v>0.148245487710847</v>
      </c>
      <c r="R385">
        <v>0.67825609964809497</v>
      </c>
      <c r="S385">
        <v>15.260103264741799</v>
      </c>
      <c r="T385">
        <v>100298.15946277999</v>
      </c>
      <c r="U385" s="1">
        <v>143.64479257274101</v>
      </c>
      <c r="V385">
        <v>376153.77170160197</v>
      </c>
      <c r="W385" s="1">
        <v>0.83573297751279996</v>
      </c>
      <c r="X385">
        <v>0.110865917742063</v>
      </c>
      <c r="Y385">
        <v>5.3401104745137297E-2</v>
      </c>
      <c r="Z385">
        <v>0.16426702248719999</v>
      </c>
      <c r="AA385">
        <v>376.15377170160201</v>
      </c>
      <c r="AB385">
        <v>9599.5478002802993</v>
      </c>
      <c r="AC385" s="1">
        <v>1040.77146533584</v>
      </c>
      <c r="AD385" s="1">
        <v>270058.07585428999</v>
      </c>
      <c r="AE385" s="1" t="e">
        <v>#N/A</v>
      </c>
      <c r="AF385">
        <v>54322.1859635734</v>
      </c>
      <c r="AG385" s="1">
        <v>107063.24234697501</v>
      </c>
      <c r="AH385" s="1">
        <v>47.819244832604198</v>
      </c>
      <c r="AI385">
        <v>24.204872226819699</v>
      </c>
      <c r="AJ385">
        <v>26.548632286536598</v>
      </c>
      <c r="AK385">
        <v>1.90543271762519</v>
      </c>
      <c r="AL385">
        <v>1.38189379451838</v>
      </c>
      <c r="AM385">
        <v>1.6338534534381</v>
      </c>
      <c r="AN385">
        <v>1269.45156389304</v>
      </c>
      <c r="AO385" s="1">
        <v>0.84196533449188504</v>
      </c>
      <c r="AP385">
        <v>1965.3151086026901</v>
      </c>
      <c r="AQ385" s="1">
        <v>2881.6784027277499</v>
      </c>
      <c r="AR385" s="1">
        <v>8417.32043226512</v>
      </c>
      <c r="AS385" s="1">
        <v>976.33850270707603</v>
      </c>
      <c r="AT385" s="1">
        <v>484.45898467575603</v>
      </c>
      <c r="AU385">
        <v>14725.111430978401</v>
      </c>
      <c r="AV385" s="1">
        <v>4306.7876465237696</v>
      </c>
      <c r="AW385" s="1">
        <v>0.27240708927218599</v>
      </c>
      <c r="AX385">
        <v>9796.7661386168202</v>
      </c>
      <c r="AY385" s="1">
        <v>0.59925528539933604</v>
      </c>
      <c r="AZ385">
        <v>1429.35518371389</v>
      </c>
      <c r="BA385">
        <v>8.9410154492084504E-2</v>
      </c>
      <c r="BB385">
        <v>621.65240039266905</v>
      </c>
      <c r="BC385">
        <v>3.8927470832734998E-2</v>
      </c>
      <c r="BD385">
        <v>16154.5613692472</v>
      </c>
      <c r="BE385" s="1">
        <v>0.56364343372579495</v>
      </c>
      <c r="BF385">
        <v>0.22405758588708599</v>
      </c>
      <c r="BG385">
        <v>0.156060412417274</v>
      </c>
      <c r="BH385">
        <v>3.78946789736513E-2</v>
      </c>
      <c r="BI385">
        <v>1.8343888996193599E-2</v>
      </c>
    </row>
    <row r="386" spans="1:61" x14ac:dyDescent="0.25">
      <c r="A386" t="s">
        <v>1521</v>
      </c>
      <c r="B386" t="s">
        <v>896</v>
      </c>
      <c r="C386">
        <v>68.400000000000006</v>
      </c>
      <c r="D386">
        <v>26.171160676505298</v>
      </c>
      <c r="E386">
        <v>1506.0814987000001</v>
      </c>
      <c r="F386">
        <v>1.2120286562111501E-2</v>
      </c>
      <c r="G386">
        <v>1.7220144020869899E-2</v>
      </c>
      <c r="H386" t="e">
        <v>#N/A</v>
      </c>
      <c r="I386">
        <v>3.2281118635133797E-2</v>
      </c>
      <c r="J386">
        <v>0.89447356542271095</v>
      </c>
      <c r="K386">
        <v>5.04539722674772E-2</v>
      </c>
      <c r="L386">
        <v>0.60739704997230404</v>
      </c>
      <c r="M386">
        <v>1.11117124521273E-2</v>
      </c>
      <c r="N386">
        <v>0.14811337177091299</v>
      </c>
      <c r="O386">
        <v>63182.3476484485</v>
      </c>
      <c r="P386" s="1">
        <v>0.20554226974630899</v>
      </c>
      <c r="Q386">
        <v>0.15860745621161801</v>
      </c>
      <c r="R386">
        <v>0.63585027404207395</v>
      </c>
      <c r="S386">
        <v>11.726723204257</v>
      </c>
      <c r="T386">
        <v>94369.163693254901</v>
      </c>
      <c r="U386" s="1">
        <v>139.350643332028</v>
      </c>
      <c r="V386">
        <v>268297.80420169001</v>
      </c>
      <c r="W386" s="1">
        <v>0.79483519838355898</v>
      </c>
      <c r="X386">
        <v>0.12618952428593999</v>
      </c>
      <c r="Y386">
        <v>7.8975277330501095E-2</v>
      </c>
      <c r="Z386">
        <v>0.20516480161644099</v>
      </c>
      <c r="AA386">
        <v>268.29780420168998</v>
      </c>
      <c r="AB386">
        <v>6625.9571667361597</v>
      </c>
      <c r="AC386" s="1">
        <v>735.03316185448296</v>
      </c>
      <c r="AD386">
        <v>210322.19993914699</v>
      </c>
      <c r="AE386" s="1" t="e">
        <v>#N/A</v>
      </c>
      <c r="AF386">
        <v>45066.682246704797</v>
      </c>
      <c r="AG386" s="1">
        <v>73192.936567892</v>
      </c>
      <c r="AH386" s="1">
        <v>38.565771477608997</v>
      </c>
      <c r="AI386">
        <v>23.0299899234412</v>
      </c>
      <c r="AJ386">
        <v>25.425581602294301</v>
      </c>
      <c r="AK386">
        <v>2.0533630058694499</v>
      </c>
      <c r="AL386">
        <v>1.41564575547326</v>
      </c>
      <c r="AM386">
        <v>1.7617752193623899</v>
      </c>
      <c r="AN386">
        <v>1418.1192922451801</v>
      </c>
      <c r="AO386" s="1">
        <v>1.10995023564526</v>
      </c>
      <c r="AP386">
        <v>1870.02481501236</v>
      </c>
      <c r="AQ386" s="1">
        <v>3477.34839251432</v>
      </c>
      <c r="AR386" s="1">
        <v>8124.2888369995699</v>
      </c>
      <c r="AS386" s="1">
        <v>1021.90643888029</v>
      </c>
      <c r="AT386">
        <v>501.689717755777</v>
      </c>
      <c r="AU386">
        <v>14995.2582011623</v>
      </c>
      <c r="AV386" s="1">
        <v>6643.6628913598197</v>
      </c>
      <c r="AW386" s="1">
        <v>0.41858390223972802</v>
      </c>
      <c r="AX386">
        <v>7039.7764468119203</v>
      </c>
      <c r="AY386" s="1">
        <v>0.43047626882402901</v>
      </c>
      <c r="AZ386">
        <v>1383.31272365072</v>
      </c>
      <c r="BA386">
        <v>8.3538022832693196E-2</v>
      </c>
      <c r="BB386">
        <v>1078.62638087556</v>
      </c>
      <c r="BC386" s="1">
        <v>6.7401806096587899E-2</v>
      </c>
      <c r="BD386">
        <v>16145.378442698</v>
      </c>
      <c r="BE386" s="1">
        <v>0.53473726639332997</v>
      </c>
      <c r="BF386">
        <v>0.227340360620605</v>
      </c>
      <c r="BG386">
        <v>0.181392929885697</v>
      </c>
      <c r="BH386">
        <v>3.7714638007164403E-2</v>
      </c>
      <c r="BI386">
        <v>1.8814805093203098E-2</v>
      </c>
    </row>
    <row r="387" spans="1:61" x14ac:dyDescent="0.25">
      <c r="A387" t="s">
        <v>1533</v>
      </c>
      <c r="B387" t="s">
        <v>908</v>
      </c>
      <c r="C387">
        <v>31.45</v>
      </c>
      <c r="D387">
        <v>170.05661189877199</v>
      </c>
      <c r="E387">
        <v>4979.2470813</v>
      </c>
      <c r="F387">
        <v>4.6188102538254998E-2</v>
      </c>
      <c r="G387">
        <v>0.22978046307224401</v>
      </c>
      <c r="H387">
        <v>2.07705630680333E-3</v>
      </c>
      <c r="I387">
        <v>0.100519248963802</v>
      </c>
      <c r="J387">
        <v>0.53500421518438701</v>
      </c>
      <c r="K387">
        <v>8.7009475724048504E-2</v>
      </c>
      <c r="L387">
        <v>0.65778122753339396</v>
      </c>
      <c r="M387">
        <v>7.0281299547613502E-2</v>
      </c>
      <c r="N387">
        <v>0.176421002791395</v>
      </c>
      <c r="O387">
        <v>71861.307404720399</v>
      </c>
      <c r="P387" s="1">
        <v>0.18997303874646601</v>
      </c>
      <c r="Q387">
        <v>0.175132385933922</v>
      </c>
      <c r="R387">
        <v>0.63489457531961202</v>
      </c>
      <c r="S387">
        <v>46.319495434236401</v>
      </c>
      <c r="T387">
        <v>104763.692003121</v>
      </c>
      <c r="U387" s="1">
        <v>132.42892297298701</v>
      </c>
      <c r="V387">
        <v>305083.524214948</v>
      </c>
      <c r="W387" s="1">
        <v>0.76721980030139203</v>
      </c>
      <c r="X387">
        <v>0.19325731571893601</v>
      </c>
      <c r="Y387">
        <v>3.9522883979672699E-2</v>
      </c>
      <c r="Z387">
        <v>0.232780199698608</v>
      </c>
      <c r="AA387">
        <v>305.083524214948</v>
      </c>
      <c r="AB387">
        <v>9896.1487440657402</v>
      </c>
      <c r="AC387" s="1">
        <v>967.144226601166</v>
      </c>
      <c r="AD387">
        <v>223522.60754391999</v>
      </c>
      <c r="AE387" s="1" t="e">
        <v>#N/A</v>
      </c>
      <c r="AF387">
        <v>47329.831143559</v>
      </c>
      <c r="AG387" s="1">
        <v>79498.422812253601</v>
      </c>
      <c r="AH387" s="1">
        <v>63.662254803977902</v>
      </c>
      <c r="AI387">
        <v>28.2306934456387</v>
      </c>
      <c r="AJ387">
        <v>37.6088774216893</v>
      </c>
      <c r="AK387">
        <v>1.82200268930928</v>
      </c>
      <c r="AL387">
        <v>1.22333186427161</v>
      </c>
      <c r="AM387">
        <v>1.5810930384506701</v>
      </c>
      <c r="AN387">
        <v>490.84557004186701</v>
      </c>
      <c r="AO387" s="1">
        <v>0.93715759950780098</v>
      </c>
      <c r="AP387">
        <v>2039.58684459349</v>
      </c>
      <c r="AQ387" s="1">
        <v>2897.82859555</v>
      </c>
      <c r="AR387" s="1">
        <v>9533.7334416042195</v>
      </c>
      <c r="AS387" s="1">
        <v>1200.03749752462</v>
      </c>
      <c r="AT387">
        <v>526.23059595506197</v>
      </c>
      <c r="AU387">
        <v>16197.416975227399</v>
      </c>
      <c r="AV387" s="1">
        <v>5271.1865544652501</v>
      </c>
      <c r="AW387" s="1">
        <v>0.320743973125865</v>
      </c>
      <c r="AX387">
        <v>9040.5622094187602</v>
      </c>
      <c r="AY387" s="1">
        <v>0.52171426088298101</v>
      </c>
      <c r="AZ387">
        <v>1332.9505252137101</v>
      </c>
      <c r="BA387">
        <v>7.9395528090567005E-2</v>
      </c>
      <c r="BB387">
        <v>1301.9141382964101</v>
      </c>
      <c r="BC387" s="1">
        <v>7.8146237881237701E-2</v>
      </c>
      <c r="BD387">
        <v>16946.613427394099</v>
      </c>
      <c r="BE387" s="1">
        <v>0.57874630418784201</v>
      </c>
      <c r="BF387">
        <v>0.22990849921731199</v>
      </c>
      <c r="BG387">
        <v>0.14224598264962399</v>
      </c>
      <c r="BH387">
        <v>3.3189855082751601E-2</v>
      </c>
      <c r="BI387">
        <v>1.5909358862470802E-2</v>
      </c>
    </row>
    <row r="388" spans="1:61" x14ac:dyDescent="0.25">
      <c r="A388" t="s">
        <v>1534</v>
      </c>
      <c r="B388" t="s">
        <v>909</v>
      </c>
      <c r="C388">
        <v>137.55000000000001</v>
      </c>
      <c r="D388">
        <v>12.6230612888882</v>
      </c>
      <c r="E388">
        <v>1609.6971339500001</v>
      </c>
      <c r="F388">
        <v>7.1508613799149802E-3</v>
      </c>
      <c r="G388">
        <v>7.85186717012782E-3</v>
      </c>
      <c r="H388" t="e">
        <v>#N/A</v>
      </c>
      <c r="I388">
        <v>2.0689965410374801E-2</v>
      </c>
      <c r="J388">
        <v>0.93577686756534895</v>
      </c>
      <c r="K388">
        <v>3.25835443626055E-2</v>
      </c>
      <c r="L388">
        <v>0.60858732057988996</v>
      </c>
      <c r="M388" t="e">
        <v>#N/A</v>
      </c>
      <c r="N388">
        <v>0.16393897534549101</v>
      </c>
      <c r="O388">
        <v>64638.077860649297</v>
      </c>
      <c r="P388" s="1">
        <v>0.17348271453310099</v>
      </c>
      <c r="Q388">
        <v>0.17169730812495501</v>
      </c>
      <c r="R388">
        <v>0.65481997734194397</v>
      </c>
      <c r="S388">
        <v>14.527332654018901</v>
      </c>
      <c r="T388">
        <v>92100.442600092894</v>
      </c>
      <c r="U388" s="1">
        <v>119.51331970256901</v>
      </c>
      <c r="V388">
        <v>292910.83332117402</v>
      </c>
      <c r="W388" s="1">
        <v>0.81583553909694095</v>
      </c>
      <c r="X388">
        <v>7.7298841612193595E-2</v>
      </c>
      <c r="Y388">
        <v>0.10686561929086601</v>
      </c>
      <c r="Z388">
        <v>0.18416446090305899</v>
      </c>
      <c r="AA388">
        <v>292.91083332117398</v>
      </c>
      <c r="AB388">
        <v>6757.17094265377</v>
      </c>
      <c r="AC388" s="1">
        <v>685.26400726899897</v>
      </c>
      <c r="AD388" s="1">
        <v>226517.120833163</v>
      </c>
      <c r="AE388" s="1" t="e">
        <v>#N/A</v>
      </c>
      <c r="AF388">
        <v>47037.846506403002</v>
      </c>
      <c r="AG388" s="1">
        <v>76674.782468650403</v>
      </c>
      <c r="AH388" s="1">
        <v>34.537577050562099</v>
      </c>
      <c r="AI388">
        <v>21.305194156533499</v>
      </c>
      <c r="AJ388">
        <v>22.527550515323998</v>
      </c>
      <c r="AK388">
        <v>1.7295219706143701</v>
      </c>
      <c r="AL388">
        <v>0.89404670778048001</v>
      </c>
      <c r="AM388">
        <v>1.2483963953938799</v>
      </c>
      <c r="AN388">
        <v>1594.2501852523701</v>
      </c>
      <c r="AO388" s="1">
        <v>1.1445782962061599</v>
      </c>
      <c r="AP388">
        <v>1982.36513391166</v>
      </c>
      <c r="AQ388" s="1">
        <v>3202.4534036724699</v>
      </c>
      <c r="AR388" s="1">
        <v>8695.7906765676107</v>
      </c>
      <c r="AS388" s="1">
        <v>1029.36371479647</v>
      </c>
      <c r="AT388" s="1">
        <v>350.57627897691799</v>
      </c>
      <c r="AU388">
        <v>15260.5492079251</v>
      </c>
      <c r="AV388" s="1">
        <v>6958.5501385418502</v>
      </c>
      <c r="AW388" s="1">
        <v>0.41791104669579598</v>
      </c>
      <c r="AX388">
        <v>7656.11182820061</v>
      </c>
      <c r="AY388" s="1">
        <v>0.44578339626948699</v>
      </c>
      <c r="AZ388">
        <v>1273.9676170397499</v>
      </c>
      <c r="BA388" s="1">
        <v>7.5100447294310493E-2</v>
      </c>
      <c r="BB388">
        <v>1021.1077138550301</v>
      </c>
      <c r="BC388" s="1">
        <v>6.1205109739534802E-2</v>
      </c>
      <c r="BD388">
        <v>16909.737297637199</v>
      </c>
      <c r="BE388" s="1">
        <v>0.54386636990344905</v>
      </c>
      <c r="BF388">
        <v>0.23804962177831099</v>
      </c>
      <c r="BG388">
        <v>0.14971078253241199</v>
      </c>
      <c r="BH388">
        <v>4.3138082604389401E-2</v>
      </c>
      <c r="BI388">
        <v>2.52351431814388E-2</v>
      </c>
    </row>
    <row r="389" spans="1:61" x14ac:dyDescent="0.25">
      <c r="A389" t="s">
        <v>1629</v>
      </c>
      <c r="B389" t="s">
        <v>1005</v>
      </c>
      <c r="C389">
        <v>114.8</v>
      </c>
      <c r="D389">
        <v>12.4480025157469</v>
      </c>
      <c r="E389">
        <v>1350.43520635</v>
      </c>
      <c r="F389">
        <v>7.28495765183566E-3</v>
      </c>
      <c r="G389">
        <v>8.4805433232064895E-3</v>
      </c>
      <c r="H389" t="e">
        <v>#N/A</v>
      </c>
      <c r="I389">
        <v>1.7174167045911799E-2</v>
      </c>
      <c r="J389">
        <v>0.945020643245292</v>
      </c>
      <c r="K389">
        <v>2.9634544678545899E-2</v>
      </c>
      <c r="L389">
        <v>0.61451167122568195</v>
      </c>
      <c r="M389" t="e">
        <v>#N/A</v>
      </c>
      <c r="N389">
        <v>0.152158120193604</v>
      </c>
      <c r="O389">
        <v>62861.790642990003</v>
      </c>
      <c r="P389" s="1">
        <v>0.20448285319176501</v>
      </c>
      <c r="Q389">
        <v>0.15918320231633201</v>
      </c>
      <c r="R389">
        <v>0.63633394449190295</v>
      </c>
      <c r="S389">
        <v>12.623691857346801</v>
      </c>
      <c r="T389">
        <v>87749.403046680905</v>
      </c>
      <c r="U389" s="1">
        <v>120.76802065559001</v>
      </c>
      <c r="V389">
        <v>261579.77786640101</v>
      </c>
      <c r="W389" s="1">
        <v>0.80254429949210004</v>
      </c>
      <c r="X389">
        <v>6.6883983318377097E-2</v>
      </c>
      <c r="Y389">
        <v>0.13057171718952301</v>
      </c>
      <c r="Z389">
        <v>0.19745570050790001</v>
      </c>
      <c r="AA389">
        <v>261.579777866401</v>
      </c>
      <c r="AB389">
        <v>6545.5763878456301</v>
      </c>
      <c r="AC389" s="1">
        <v>600.24501152550204</v>
      </c>
      <c r="AD389" s="1">
        <v>214148.60623166099</v>
      </c>
      <c r="AE389" s="1" t="e">
        <v>#N/A</v>
      </c>
      <c r="AF389">
        <v>45360.1547763368</v>
      </c>
      <c r="AG389" s="1">
        <v>73290.203924998597</v>
      </c>
      <c r="AH389" s="1">
        <v>31.0677330529616</v>
      </c>
      <c r="AI389">
        <v>21.230930173688101</v>
      </c>
      <c r="AJ389">
        <v>22.319919484976701</v>
      </c>
      <c r="AK389">
        <v>1.8193102394956699</v>
      </c>
      <c r="AL389">
        <v>1.0933005121163799</v>
      </c>
      <c r="AM389">
        <v>1.4184877458724601</v>
      </c>
      <c r="AN389">
        <v>1534.3291901432999</v>
      </c>
      <c r="AO389" s="1">
        <v>1.1644888344822</v>
      </c>
      <c r="AP389">
        <v>1900.6334046468701</v>
      </c>
      <c r="AQ389" s="1">
        <v>3067.2206822831299</v>
      </c>
      <c r="AR389" s="1">
        <v>8452.2686899957098</v>
      </c>
      <c r="AS389" s="1">
        <v>997.406926794019</v>
      </c>
      <c r="AT389" s="1">
        <v>440.62145647718103</v>
      </c>
      <c r="AU389">
        <v>14858.1511601969</v>
      </c>
      <c r="AV389" s="1">
        <v>7656.8158303554001</v>
      </c>
      <c r="AW389" s="1">
        <v>0.46121335501174998</v>
      </c>
      <c r="AX389">
        <v>6725.8264379378297</v>
      </c>
      <c r="AY389" s="1">
        <v>0.39752248984238597</v>
      </c>
      <c r="AZ389">
        <v>1277.11813854302</v>
      </c>
      <c r="BA389" s="1">
        <v>7.5965433658428505E-2</v>
      </c>
      <c r="BB389">
        <v>1092.5451866742601</v>
      </c>
      <c r="BC389" s="1">
        <v>6.5298721493672496E-2</v>
      </c>
      <c r="BD389">
        <v>16752.3055935105</v>
      </c>
      <c r="BE389" s="1">
        <v>0.54650988375965404</v>
      </c>
      <c r="BF389">
        <v>0.23975706857948101</v>
      </c>
      <c r="BG389">
        <v>0.14569851125393299</v>
      </c>
      <c r="BH389">
        <v>4.7360440680833303E-2</v>
      </c>
      <c r="BI389">
        <v>2.0674095726098199E-2</v>
      </c>
    </row>
    <row r="390" spans="1:61" x14ac:dyDescent="0.25">
      <c r="A390" t="s">
        <v>1639</v>
      </c>
      <c r="B390" t="s">
        <v>1015</v>
      </c>
      <c r="C390">
        <v>89.25</v>
      </c>
      <c r="D390">
        <v>14.818134638132401</v>
      </c>
      <c r="E390">
        <v>1165.1770148999999</v>
      </c>
      <c r="F390">
        <v>1.7726540981292199E-2</v>
      </c>
      <c r="G390">
        <v>1.09445060263206E-2</v>
      </c>
      <c r="H390" t="e">
        <v>#N/A</v>
      </c>
      <c r="I390">
        <v>4.1445778319195797E-2</v>
      </c>
      <c r="J390">
        <v>0.91489766059453603</v>
      </c>
      <c r="K390">
        <v>3.2387731744396998E-2</v>
      </c>
      <c r="L390">
        <v>0.36060196254711102</v>
      </c>
      <c r="M390">
        <v>1.35008116241412E-2</v>
      </c>
      <c r="N390">
        <v>0.146924596491186</v>
      </c>
      <c r="O390">
        <v>66093.152159327801</v>
      </c>
      <c r="P390" s="1">
        <v>0.19919988895743199</v>
      </c>
      <c r="Q390">
        <v>0.18143971929161501</v>
      </c>
      <c r="R390">
        <v>0.61936039175095403</v>
      </c>
      <c r="S390">
        <v>10.6899937251886</v>
      </c>
      <c r="T390">
        <v>88412.487185946899</v>
      </c>
      <c r="U390" s="1">
        <v>123.70273619519099</v>
      </c>
      <c r="V390">
        <v>305247.571186018</v>
      </c>
      <c r="W390" s="1">
        <v>0.83419117797698605</v>
      </c>
      <c r="X390">
        <v>6.6377044825808404E-2</v>
      </c>
      <c r="Y390">
        <v>9.9431777197205695E-2</v>
      </c>
      <c r="Z390">
        <v>0.165808822023014</v>
      </c>
      <c r="AA390">
        <v>305.24757118601798</v>
      </c>
      <c r="AB390">
        <v>7140.5577810115501</v>
      </c>
      <c r="AC390" s="1">
        <v>721.10265200529204</v>
      </c>
      <c r="AD390">
        <v>230194.77073821501</v>
      </c>
      <c r="AE390" s="1" t="e">
        <v>#N/A</v>
      </c>
      <c r="AF390">
        <v>49869.824977201097</v>
      </c>
      <c r="AG390" s="1">
        <v>82382.033995054997</v>
      </c>
      <c r="AH390" s="1">
        <v>36.812155990447103</v>
      </c>
      <c r="AI390">
        <v>21.7267451164162</v>
      </c>
      <c r="AJ390">
        <v>22.8275491626814</v>
      </c>
      <c r="AK390">
        <v>1.62755004128043</v>
      </c>
      <c r="AL390">
        <v>0.89798284835096198</v>
      </c>
      <c r="AM390">
        <v>1.1611373286209701</v>
      </c>
      <c r="AN390">
        <v>1710.10210939581</v>
      </c>
      <c r="AO390" s="1">
        <v>1.08632170500808</v>
      </c>
      <c r="AP390">
        <v>2193.3327351289499</v>
      </c>
      <c r="AQ390" s="1">
        <v>3005.5481023203602</v>
      </c>
      <c r="AR390" s="1">
        <v>8882.7270261491303</v>
      </c>
      <c r="AS390" s="1">
        <v>939.37755422847704</v>
      </c>
      <c r="AT390">
        <v>543.56190510190902</v>
      </c>
      <c r="AU390">
        <v>15564.5473229288</v>
      </c>
      <c r="AV390" s="1">
        <v>6927.2245015279505</v>
      </c>
      <c r="AW390" s="1">
        <v>0.40037731493733902</v>
      </c>
      <c r="AX390">
        <v>8073.0989784639496</v>
      </c>
      <c r="AY390" s="1">
        <v>0.466870771049822</v>
      </c>
      <c r="AZ390">
        <v>1444.9642176790601</v>
      </c>
      <c r="BA390">
        <v>8.3102942647435299E-2</v>
      </c>
      <c r="BB390">
        <v>869.94946197997695</v>
      </c>
      <c r="BC390" s="1">
        <v>4.9648971357728701E-2</v>
      </c>
      <c r="BD390">
        <v>17315.2371596509</v>
      </c>
      <c r="BE390" s="1">
        <v>0.548924636596966</v>
      </c>
      <c r="BF390">
        <v>0.23128702993813399</v>
      </c>
      <c r="BG390">
        <v>0.15592441786308101</v>
      </c>
      <c r="BH390">
        <v>4.1099828925221897E-2</v>
      </c>
      <c r="BI390">
        <v>2.2764086676597399E-2</v>
      </c>
    </row>
    <row r="391" spans="1:61" x14ac:dyDescent="0.25">
      <c r="A391" t="s">
        <v>1733</v>
      </c>
      <c r="B391" t="s">
        <v>1117</v>
      </c>
      <c r="C391">
        <v>47.8</v>
      </c>
      <c r="D391">
        <v>86.189555436578104</v>
      </c>
      <c r="E391">
        <v>3423.5300114000001</v>
      </c>
      <c r="F391">
        <v>2.5110392979140798E-2</v>
      </c>
      <c r="G391">
        <v>7.7595573277188995E-2</v>
      </c>
      <c r="H391">
        <v>3.16963360424474E-3</v>
      </c>
      <c r="I391">
        <v>8.4284558252337605E-2</v>
      </c>
      <c r="J391">
        <v>0.75168138144545305</v>
      </c>
      <c r="K391">
        <v>6.0728429616325998E-2</v>
      </c>
      <c r="L391">
        <v>0.45288910563652002</v>
      </c>
      <c r="M391">
        <v>4.2215688530735603E-2</v>
      </c>
      <c r="N391">
        <v>0.16102725856608199</v>
      </c>
      <c r="O391">
        <v>70582.322784538104</v>
      </c>
      <c r="P391" s="1">
        <v>0.19846843689474</v>
      </c>
      <c r="Q391">
        <v>0.176595402350363</v>
      </c>
      <c r="R391">
        <v>0.624936160754898</v>
      </c>
      <c r="S391">
        <v>26.9974590331855</v>
      </c>
      <c r="T391">
        <v>103972.47835148301</v>
      </c>
      <c r="U391" s="1">
        <v>145.867044766124</v>
      </c>
      <c r="V391">
        <v>278385.970424211</v>
      </c>
      <c r="W391" s="1">
        <v>0.76764637683554104</v>
      </c>
      <c r="X391">
        <v>0.16766253258400901</v>
      </c>
      <c r="Y391">
        <v>6.4691090580450195E-2</v>
      </c>
      <c r="Z391">
        <v>0.23235362316445901</v>
      </c>
      <c r="AA391">
        <v>278.385970424211</v>
      </c>
      <c r="AB391">
        <v>8169.3785966149198</v>
      </c>
      <c r="AC391" s="1">
        <v>849.55415691262601</v>
      </c>
      <c r="AD391">
        <v>196594.19891838401</v>
      </c>
      <c r="AE391" s="1" t="e">
        <v>#N/A</v>
      </c>
      <c r="AF391">
        <v>50086.425554746602</v>
      </c>
      <c r="AG391" s="1">
        <v>81539.104365550098</v>
      </c>
      <c r="AH391" s="1">
        <v>53.244326175806201</v>
      </c>
      <c r="AI391">
        <v>26.8736859864817</v>
      </c>
      <c r="AJ391">
        <v>33.058731362550098</v>
      </c>
      <c r="AK391">
        <v>2.5655788535994701</v>
      </c>
      <c r="AL391">
        <v>1.6474202189404199</v>
      </c>
      <c r="AM391">
        <v>2.20589264402218</v>
      </c>
      <c r="AN391">
        <v>464.58968453721099</v>
      </c>
      <c r="AO391" s="1">
        <v>0.83154721992377001</v>
      </c>
      <c r="AP391">
        <v>1839.9743048912401</v>
      </c>
      <c r="AQ391" s="1">
        <v>2743.6520976075499</v>
      </c>
      <c r="AR391" s="1">
        <v>8917.8597986103305</v>
      </c>
      <c r="AS391" s="1">
        <v>1080.7824992563501</v>
      </c>
      <c r="AT391">
        <v>485.71804466816798</v>
      </c>
      <c r="AU391">
        <v>15067.986745033601</v>
      </c>
      <c r="AV391" s="1">
        <v>5537.9562004030104</v>
      </c>
      <c r="AW391" s="1">
        <v>0.35516862296978302</v>
      </c>
      <c r="AX391">
        <v>7702.6933930792802</v>
      </c>
      <c r="AY391" s="1">
        <v>0.48779660823450599</v>
      </c>
      <c r="AZ391">
        <v>1372.6549962828601</v>
      </c>
      <c r="BA391">
        <v>8.7597219897737402E-2</v>
      </c>
      <c r="BB391">
        <v>1103.59408957187</v>
      </c>
      <c r="BC391" s="1">
        <v>6.9437548883561503E-2</v>
      </c>
      <c r="BD391">
        <v>15716.898679337</v>
      </c>
      <c r="BE391" s="1">
        <v>0.57897673159332597</v>
      </c>
      <c r="BF391">
        <v>0.23200430590202101</v>
      </c>
      <c r="BG391">
        <v>0.13781374491117501</v>
      </c>
      <c r="BH391">
        <v>3.3026896273354998E-2</v>
      </c>
      <c r="BI391">
        <v>1.8178321320122599E-2</v>
      </c>
    </row>
    <row r="392" spans="1:61" x14ac:dyDescent="0.25">
      <c r="A392" t="s">
        <v>1301</v>
      </c>
      <c r="B392" t="s">
        <v>664</v>
      </c>
      <c r="C392">
        <v>126.25</v>
      </c>
      <c r="D392">
        <v>11.3064908474707</v>
      </c>
      <c r="E392">
        <v>1342.3720327000001</v>
      </c>
      <c r="F392">
        <v>1.1942492795743999E-2</v>
      </c>
      <c r="G392">
        <v>1.01377716967536E-2</v>
      </c>
      <c r="H392" t="e">
        <v>#N/A</v>
      </c>
      <c r="I392">
        <v>2.6795786878788801E-2</v>
      </c>
      <c r="J392">
        <v>0.93145189932226202</v>
      </c>
      <c r="K392">
        <v>3.1202018944578799E-2</v>
      </c>
      <c r="L392">
        <v>0.472360140618729</v>
      </c>
      <c r="M392">
        <v>1.8019501998284001E-2</v>
      </c>
      <c r="N392">
        <v>0.15968517233075999</v>
      </c>
      <c r="O392">
        <v>64480.407003546999</v>
      </c>
      <c r="P392" s="1">
        <v>0.18740405786027001</v>
      </c>
      <c r="Q392">
        <v>0.17675666276133101</v>
      </c>
      <c r="R392">
        <v>0.63583927937839901</v>
      </c>
      <c r="S392">
        <v>13.4645304807124</v>
      </c>
      <c r="T392">
        <v>86865.245676183695</v>
      </c>
      <c r="U392" s="1">
        <v>106.248310946652</v>
      </c>
      <c r="V392">
        <v>271110.977012833</v>
      </c>
      <c r="W392" s="1">
        <v>0.835915421181188</v>
      </c>
      <c r="X392">
        <v>5.3183174588665699E-2</v>
      </c>
      <c r="Y392">
        <v>0.11090140423014699</v>
      </c>
      <c r="Z392">
        <v>0.164084578818812</v>
      </c>
      <c r="AA392">
        <v>271.11097701283302</v>
      </c>
      <c r="AB392">
        <v>6089.6018770281398</v>
      </c>
      <c r="AC392" s="1">
        <v>647.70035937891896</v>
      </c>
      <c r="AD392">
        <v>212760.85890960801</v>
      </c>
      <c r="AE392" s="1" t="e">
        <v>#N/A</v>
      </c>
      <c r="AF392">
        <v>47012.635013608196</v>
      </c>
      <c r="AG392" s="1">
        <v>76002.262712203505</v>
      </c>
      <c r="AH392" s="1">
        <v>32.146789393292202</v>
      </c>
      <c r="AI392">
        <v>20.814783194262201</v>
      </c>
      <c r="AJ392">
        <v>21.793768670729399</v>
      </c>
      <c r="AK392">
        <v>1.7196078213444701</v>
      </c>
      <c r="AL392">
        <v>0.98106450032182002</v>
      </c>
      <c r="AM392">
        <v>1.2811414065961699</v>
      </c>
      <c r="AN392">
        <v>1929.56153875627</v>
      </c>
      <c r="AO392" s="1">
        <v>1.24656783416352</v>
      </c>
      <c r="AP392">
        <v>1967.6525226671599</v>
      </c>
      <c r="AQ392" s="1">
        <v>3159.6190472391099</v>
      </c>
      <c r="AR392" s="1">
        <v>8823.4322072970608</v>
      </c>
      <c r="AS392" s="1">
        <v>1032.49765954395</v>
      </c>
      <c r="AT392">
        <v>530.20234939523698</v>
      </c>
      <c r="AU392">
        <v>15513.4037861425</v>
      </c>
      <c r="AV392" s="1">
        <v>7559.9699750561103</v>
      </c>
      <c r="AW392" s="1">
        <v>0.44606691935266002</v>
      </c>
      <c r="AX392">
        <v>7252.9829722250997</v>
      </c>
      <c r="AY392" s="1">
        <v>0.41772866663705599</v>
      </c>
      <c r="AZ392">
        <v>1401.7276043074301</v>
      </c>
      <c r="BA392">
        <v>8.1178645467890706E-2</v>
      </c>
      <c r="BB392">
        <v>937.22144398088903</v>
      </c>
      <c r="BC392" s="1">
        <v>5.5025768551247502E-2</v>
      </c>
      <c r="BD392">
        <v>17151.9019955695</v>
      </c>
      <c r="BE392" s="1">
        <v>0.55696784361885499</v>
      </c>
      <c r="BF392">
        <v>0.235359743448119</v>
      </c>
      <c r="BG392">
        <v>0.14175738207716501</v>
      </c>
      <c r="BH392">
        <v>4.4324648563208002E-2</v>
      </c>
      <c r="BI392">
        <v>2.1590382292652699E-2</v>
      </c>
    </row>
    <row r="393" spans="1:61" x14ac:dyDescent="0.25">
      <c r="A393" t="s">
        <v>1493</v>
      </c>
      <c r="B393" t="s">
        <v>868</v>
      </c>
      <c r="C393">
        <v>85.85</v>
      </c>
      <c r="D393">
        <v>20.7529016376314</v>
      </c>
      <c r="E393">
        <v>1546.5360251499999</v>
      </c>
      <c r="F393">
        <v>9.2551505282906007E-3</v>
      </c>
      <c r="G393">
        <v>1.4206672226442899E-2</v>
      </c>
      <c r="H393" t="e">
        <v>#N/A</v>
      </c>
      <c r="I393">
        <v>4.6519332854096297E-2</v>
      </c>
      <c r="J393">
        <v>0.89038641389377804</v>
      </c>
      <c r="K393">
        <v>4.43653654261306E-2</v>
      </c>
      <c r="L393">
        <v>0.61383892158252595</v>
      </c>
      <c r="M393">
        <v>1.50686284438293E-2</v>
      </c>
      <c r="N393">
        <v>0.17015053132299501</v>
      </c>
      <c r="O393">
        <v>62360.582124131899</v>
      </c>
      <c r="P393" s="1">
        <v>0.18010903810753301</v>
      </c>
      <c r="Q393">
        <v>0.14741820645272999</v>
      </c>
      <c r="R393">
        <v>0.67247275543973695</v>
      </c>
      <c r="S393">
        <v>13.3343495282005</v>
      </c>
      <c r="T393">
        <v>91312.750776643501</v>
      </c>
      <c r="U393" s="1">
        <v>126.194862797327</v>
      </c>
      <c r="V393">
        <v>272346.36704253202</v>
      </c>
      <c r="W393" s="1">
        <v>0.76716409950264397</v>
      </c>
      <c r="X393">
        <v>0.14564305548146</v>
      </c>
      <c r="Y393">
        <v>8.7192845015895901E-2</v>
      </c>
      <c r="Z393">
        <v>0.232835900497356</v>
      </c>
      <c r="AA393">
        <v>272.34636704253199</v>
      </c>
      <c r="AB393">
        <v>6790.3652286285696</v>
      </c>
      <c r="AC393" s="1">
        <v>724.64643226872295</v>
      </c>
      <c r="AD393">
        <v>194681.92759304601</v>
      </c>
      <c r="AE393" s="1" t="e">
        <v>#N/A</v>
      </c>
      <c r="AF393">
        <v>42174.392329091497</v>
      </c>
      <c r="AG393" s="1">
        <v>67976.234620724703</v>
      </c>
      <c r="AH393" s="1">
        <v>39.011963524117199</v>
      </c>
      <c r="AI393">
        <v>22.609548406159799</v>
      </c>
      <c r="AJ393">
        <v>26.654047171955</v>
      </c>
      <c r="AK393">
        <v>1.6288802679172401</v>
      </c>
      <c r="AL393">
        <v>0.91270965005680604</v>
      </c>
      <c r="AM393">
        <v>1.34765720572309</v>
      </c>
      <c r="AN393">
        <v>1517.1592496672899</v>
      </c>
      <c r="AO393" s="1">
        <v>1.15981873586754</v>
      </c>
      <c r="AP393">
        <v>2011.75051496019</v>
      </c>
      <c r="AQ393" s="1">
        <v>2930.60330654788</v>
      </c>
      <c r="AR393" s="1">
        <v>8824.3476010695194</v>
      </c>
      <c r="AS393" s="1">
        <v>1039.34573903256</v>
      </c>
      <c r="AT393">
        <v>511.43375429827802</v>
      </c>
      <c r="AU393">
        <v>15317.4809159084</v>
      </c>
      <c r="AV393" s="1">
        <v>6969.4608569996899</v>
      </c>
      <c r="AW393" s="1">
        <v>0.417779406278247</v>
      </c>
      <c r="AX393">
        <v>7182.5652937055002</v>
      </c>
      <c r="AY393" s="1">
        <v>0.41959844452316297</v>
      </c>
      <c r="AZ393">
        <v>1293.75014002069</v>
      </c>
      <c r="BA393">
        <v>7.5366038624220602E-2</v>
      </c>
      <c r="BB393">
        <v>1480.5026731892899</v>
      </c>
      <c r="BC393" s="1">
        <v>8.7256110566194103E-2</v>
      </c>
      <c r="BD393">
        <v>16926.2789639152</v>
      </c>
      <c r="BE393" s="1">
        <v>0.55066657121690499</v>
      </c>
      <c r="BF393">
        <v>0.24707182108232301</v>
      </c>
      <c r="BG393">
        <v>0.14600108461268901</v>
      </c>
      <c r="BH393">
        <v>3.6727443502205498E-2</v>
      </c>
      <c r="BI393">
        <v>1.95330795858773E-2</v>
      </c>
    </row>
    <row r="394" spans="1:61" x14ac:dyDescent="0.25">
      <c r="A394" t="s">
        <v>1700</v>
      </c>
      <c r="B394" t="s">
        <v>1083</v>
      </c>
      <c r="C394">
        <v>84.45</v>
      </c>
      <c r="D394">
        <v>8.6606394633321404</v>
      </c>
      <c r="E394">
        <v>660.24066534999997</v>
      </c>
      <c r="F394" t="e">
        <v>#N/A</v>
      </c>
      <c r="G394">
        <v>3.0947537275433801E-2</v>
      </c>
      <c r="H394" t="e">
        <v>#N/A</v>
      </c>
      <c r="I394">
        <v>4.18590614559992E-2</v>
      </c>
      <c r="J394">
        <v>0.91224587007354296</v>
      </c>
      <c r="K394">
        <v>3.8732699681173099E-2</v>
      </c>
      <c r="L394">
        <v>0.740670614126691</v>
      </c>
      <c r="M394">
        <v>1.34334388861257E-2</v>
      </c>
      <c r="N394">
        <v>0.17042151988537699</v>
      </c>
      <c r="O394">
        <v>60468.519467710401</v>
      </c>
      <c r="P394" s="1">
        <v>0.24360806401684501</v>
      </c>
      <c r="Q394">
        <v>0.18735862666116801</v>
      </c>
      <c r="R394">
        <v>0.56903330932198704</v>
      </c>
      <c r="S394">
        <v>8.4767235756216994</v>
      </c>
      <c r="T394">
        <v>82629.473126063793</v>
      </c>
      <c r="U394" s="1">
        <v>93.999890571234801</v>
      </c>
      <c r="V394">
        <v>302597.75576545403</v>
      </c>
      <c r="W394" s="1">
        <v>0.83606775721529403</v>
      </c>
      <c r="X394">
        <v>6.1363303150925697E-2</v>
      </c>
      <c r="Y394">
        <v>0.10256893963378</v>
      </c>
      <c r="Z394">
        <v>0.163932242784706</v>
      </c>
      <c r="AA394">
        <v>302.597755765454</v>
      </c>
      <c r="AB394">
        <v>7128.1557574239196</v>
      </c>
      <c r="AC394" s="1">
        <v>806.28017318170203</v>
      </c>
      <c r="AD394">
        <v>204242.76242987701</v>
      </c>
      <c r="AE394" s="1" t="e">
        <v>#N/A</v>
      </c>
      <c r="AF394">
        <v>43925.466810666701</v>
      </c>
      <c r="AG394" s="1">
        <v>69567.950127579505</v>
      </c>
      <c r="AH394" s="1">
        <v>35.494271153046398</v>
      </c>
      <c r="AI394">
        <v>21.798998552245902</v>
      </c>
      <c r="AJ394">
        <v>24.113697082950001</v>
      </c>
      <c r="AK394">
        <v>1.1713423640757299</v>
      </c>
      <c r="AL394">
        <v>0.87121830290812796</v>
      </c>
      <c r="AM394">
        <v>1.0562540437701999</v>
      </c>
      <c r="AN394">
        <v>1241.3479765980901</v>
      </c>
      <c r="AO394">
        <v>1.2673740600713299</v>
      </c>
      <c r="AP394">
        <v>2579.7268517186799</v>
      </c>
      <c r="AQ394" s="1">
        <v>3703.9084251250001</v>
      </c>
      <c r="AR394" s="1">
        <v>9457.3295416300007</v>
      </c>
      <c r="AS394" s="1">
        <v>1034.0927427396</v>
      </c>
      <c r="AT394">
        <v>511.93467963810298</v>
      </c>
      <c r="AU394">
        <v>17286.992240851399</v>
      </c>
      <c r="AV394" s="1">
        <v>9432.3071798979709</v>
      </c>
      <c r="AW394" s="1">
        <v>0.47305123456867199</v>
      </c>
      <c r="AX394">
        <v>7412.8276021649399</v>
      </c>
      <c r="AY394" s="1">
        <v>0.36370797045000403</v>
      </c>
      <c r="AZ394">
        <v>1614.7465590000299</v>
      </c>
      <c r="BA394">
        <v>7.9349323821337595E-2</v>
      </c>
      <c r="BB394">
        <v>1706.16497165596</v>
      </c>
      <c r="BC394" s="1">
        <v>8.3891471177672705E-2</v>
      </c>
      <c r="BD394">
        <v>20166.0463127189</v>
      </c>
      <c r="BE394" s="1">
        <v>0.52191200220635803</v>
      </c>
      <c r="BF394">
        <v>0.223490229101282</v>
      </c>
      <c r="BG394">
        <v>0.18602189306203301</v>
      </c>
      <c r="BH394">
        <v>4.8949876502098401E-2</v>
      </c>
      <c r="BI394">
        <v>1.9625999128228402E-2</v>
      </c>
    </row>
    <row r="395" spans="1:61" x14ac:dyDescent="0.25">
      <c r="A395" t="s">
        <v>1287</v>
      </c>
      <c r="B395" t="s">
        <v>649</v>
      </c>
      <c r="C395">
        <v>23.45</v>
      </c>
      <c r="D395">
        <v>229.27159966002401</v>
      </c>
      <c r="E395">
        <v>4653.2664176999997</v>
      </c>
      <c r="F395">
        <v>0.114083591828428</v>
      </c>
      <c r="G395">
        <v>5.11973896655359E-2</v>
      </c>
      <c r="H395">
        <v>3.18384065728764E-3</v>
      </c>
      <c r="I395">
        <v>5.4368458175343297E-2</v>
      </c>
      <c r="J395">
        <v>0.72235501285095804</v>
      </c>
      <c r="K395">
        <v>5.6404492609561402E-2</v>
      </c>
      <c r="L395">
        <v>0.186692977190731</v>
      </c>
      <c r="M395">
        <v>4.7821879767731598E-2</v>
      </c>
      <c r="N395">
        <v>0.124841671382073</v>
      </c>
      <c r="O395">
        <v>78403.312182441499</v>
      </c>
      <c r="P395" s="1">
        <v>0.159945575106516</v>
      </c>
      <c r="Q395">
        <v>0.145923584652905</v>
      </c>
      <c r="R395">
        <v>0.69413084024057903</v>
      </c>
      <c r="S395">
        <v>36.041128758802301</v>
      </c>
      <c r="T395">
        <v>113099.48532202101</v>
      </c>
      <c r="U395" s="1">
        <v>157.59474897906901</v>
      </c>
      <c r="V395">
        <v>392863.044880973</v>
      </c>
      <c r="W395" s="1">
        <v>0.80921855033232803</v>
      </c>
      <c r="X395">
        <v>0.16053903140853901</v>
      </c>
      <c r="Y395">
        <v>3.0242418259133399E-2</v>
      </c>
      <c r="Z395">
        <v>0.19078144966767199</v>
      </c>
      <c r="AA395">
        <v>392.86304488097301</v>
      </c>
      <c r="AB395">
        <v>13060.6289312873</v>
      </c>
      <c r="AC395" s="1">
        <v>1170.53261227029</v>
      </c>
      <c r="AD395">
        <v>309316.27146363899</v>
      </c>
      <c r="AE395" s="1" t="e">
        <v>#N/A</v>
      </c>
      <c r="AF395">
        <v>66545.755182263805</v>
      </c>
      <c r="AG395" s="1">
        <v>143128.962656221</v>
      </c>
      <c r="AH395" s="1">
        <v>72.092274066137506</v>
      </c>
      <c r="AI395">
        <v>30.716277610802798</v>
      </c>
      <c r="AJ395">
        <v>40.714582418606803</v>
      </c>
      <c r="AK395">
        <v>1.8069087492464899</v>
      </c>
      <c r="AL395">
        <v>1.07380663929012</v>
      </c>
      <c r="AM395">
        <v>1.3752177935274801</v>
      </c>
      <c r="AN395">
        <v>111.72795061172801</v>
      </c>
      <c r="AO395" s="1">
        <v>0.61994312915581196</v>
      </c>
      <c r="AP395">
        <v>1930.06374884057</v>
      </c>
      <c r="AQ395" s="1">
        <v>2814.6314042284398</v>
      </c>
      <c r="AR395" s="1">
        <v>10029.478450766999</v>
      </c>
      <c r="AS395" s="1">
        <v>1321.8476125938801</v>
      </c>
      <c r="AT395">
        <v>537.18532340891102</v>
      </c>
      <c r="AU395">
        <v>16633.2065398388</v>
      </c>
      <c r="AV395" s="1">
        <v>3284.01039538752</v>
      </c>
      <c r="AW395" s="1">
        <v>0.19617769894357601</v>
      </c>
      <c r="AX395">
        <v>11499.078281367199</v>
      </c>
      <c r="AY395" s="1">
        <v>0.67076440618330502</v>
      </c>
      <c r="AZ395">
        <v>1655.3087468006299</v>
      </c>
      <c r="BA395">
        <v>9.6986424466335999E-2</v>
      </c>
      <c r="BB395">
        <v>609.93997088032199</v>
      </c>
      <c r="BC395" s="1">
        <v>3.60714704154756E-2</v>
      </c>
      <c r="BD395">
        <v>17048.337394435701</v>
      </c>
      <c r="BE395" s="1">
        <v>0.60405583661198403</v>
      </c>
      <c r="BF395">
        <v>0.231302426557778</v>
      </c>
      <c r="BG395">
        <v>0.11647933687861201</v>
      </c>
      <c r="BH395">
        <v>3.2084340515619598E-2</v>
      </c>
      <c r="BI395">
        <v>1.6078059436007E-2</v>
      </c>
    </row>
    <row r="396" spans="1:61" x14ac:dyDescent="0.25">
      <c r="A396" t="s">
        <v>1286</v>
      </c>
      <c r="B396" t="s">
        <v>648</v>
      </c>
      <c r="C396">
        <v>27.55</v>
      </c>
      <c r="D396">
        <v>191.72884706351499</v>
      </c>
      <c r="E396">
        <v>4254.1690574000004</v>
      </c>
      <c r="F396">
        <v>6.0268179657434702E-2</v>
      </c>
      <c r="G396">
        <v>3.5634452349074301E-2</v>
      </c>
      <c r="H396">
        <v>3.6445883184407801E-3</v>
      </c>
      <c r="I396">
        <v>5.1038239025428901E-2</v>
      </c>
      <c r="J396">
        <v>0.80213895082084097</v>
      </c>
      <c r="K396">
        <v>4.9490742024211803E-2</v>
      </c>
      <c r="L396">
        <v>0.19809340259055699</v>
      </c>
      <c r="M396">
        <v>3.3458137522810301E-2</v>
      </c>
      <c r="N396">
        <v>0.12802650439435501</v>
      </c>
      <c r="O396">
        <v>76357.122635327207</v>
      </c>
      <c r="P396" s="1">
        <v>0.161490089202555</v>
      </c>
      <c r="Q396">
        <v>0.14942231386872101</v>
      </c>
      <c r="R396">
        <v>0.68908759692872401</v>
      </c>
      <c r="S396">
        <v>31.457062224726201</v>
      </c>
      <c r="T396">
        <v>111605.24273493999</v>
      </c>
      <c r="U396" s="1">
        <v>158.068714769287</v>
      </c>
      <c r="V396">
        <v>389790.510702801</v>
      </c>
      <c r="W396" s="1">
        <v>0.834689713490118</v>
      </c>
      <c r="X396">
        <v>0.136407341009782</v>
      </c>
      <c r="Y396">
        <v>2.8902945500099999E-2</v>
      </c>
      <c r="Z396">
        <v>0.165310286509882</v>
      </c>
      <c r="AA396">
        <v>389.79051070280099</v>
      </c>
      <c r="AB396">
        <v>12447.4925151102</v>
      </c>
      <c r="AC396" s="1">
        <v>1192.58884274353</v>
      </c>
      <c r="AD396">
        <v>298652.83234568202</v>
      </c>
      <c r="AE396" s="1" t="e">
        <v>#N/A</v>
      </c>
      <c r="AF396">
        <v>63162.291686559904</v>
      </c>
      <c r="AG396" s="1">
        <v>126709.38032532499</v>
      </c>
      <c r="AH396" s="1">
        <v>68.820089459442997</v>
      </c>
      <c r="AI396">
        <v>30.050025885052701</v>
      </c>
      <c r="AJ396">
        <v>38.653187218861198</v>
      </c>
      <c r="AK396">
        <v>1.9166819469242899</v>
      </c>
      <c r="AL396">
        <v>1.2321758688083999</v>
      </c>
      <c r="AM396">
        <v>1.4988656331152901</v>
      </c>
      <c r="AN396">
        <v>122.209511066715</v>
      </c>
      <c r="AO396" s="1">
        <v>0.64653453857233301</v>
      </c>
      <c r="AP396">
        <v>1884.65664535676</v>
      </c>
      <c r="AQ396" s="1">
        <v>2746.4131347052498</v>
      </c>
      <c r="AR396" s="1">
        <v>9630.2103742765994</v>
      </c>
      <c r="AS396" s="1">
        <v>1239.14010547615</v>
      </c>
      <c r="AT396">
        <v>460.31810280168497</v>
      </c>
      <c r="AU396">
        <v>15960.738362616399</v>
      </c>
      <c r="AV396" s="1">
        <v>3406.0574453274498</v>
      </c>
      <c r="AW396" s="1">
        <v>0.20972808703652299</v>
      </c>
      <c r="AX396">
        <v>10782.3468234596</v>
      </c>
      <c r="AY396" s="1">
        <v>0.65096037710607502</v>
      </c>
      <c r="AZ396">
        <v>1643.53948798141</v>
      </c>
      <c r="BA396">
        <v>0.100091595336359</v>
      </c>
      <c r="BB396">
        <v>641.99915113929001</v>
      </c>
      <c r="BC396" s="1">
        <v>3.92199405249231E-2</v>
      </c>
      <c r="BD396">
        <v>16473.942907907702</v>
      </c>
      <c r="BE396" s="1">
        <v>0.59761139779712102</v>
      </c>
      <c r="BF396">
        <v>0.23267005546987499</v>
      </c>
      <c r="BG396">
        <v>0.122337730017767</v>
      </c>
      <c r="BH396">
        <v>3.0926443152671498E-2</v>
      </c>
      <c r="BI396">
        <v>1.6454373562565398E-2</v>
      </c>
    </row>
    <row r="397" spans="1:61" x14ac:dyDescent="0.25">
      <c r="A397" t="s">
        <v>1361</v>
      </c>
      <c r="B397" t="s">
        <v>728</v>
      </c>
      <c r="C397">
        <v>12.95</v>
      </c>
      <c r="D397">
        <v>285.38135244950598</v>
      </c>
      <c r="E397">
        <v>2161.9876355000001</v>
      </c>
      <c r="F397">
        <v>6.9669365527500601E-3</v>
      </c>
      <c r="G397">
        <v>0.40909591536847001</v>
      </c>
      <c r="H397" t="e">
        <v>#N/A</v>
      </c>
      <c r="I397">
        <v>0.12601610098013999</v>
      </c>
      <c r="J397">
        <v>0.32816069007573601</v>
      </c>
      <c r="K397">
        <v>0.15197062195917199</v>
      </c>
      <c r="L397">
        <v>0.995964822430633</v>
      </c>
      <c r="M397">
        <v>7.3146987584746498E-2</v>
      </c>
      <c r="N397">
        <v>0.22194649963739199</v>
      </c>
      <c r="O397">
        <v>65579.022945562305</v>
      </c>
      <c r="P397" s="1">
        <v>0.27178159682227598</v>
      </c>
      <c r="Q397">
        <v>0.18181635165436399</v>
      </c>
      <c r="R397">
        <v>0.54640205152335997</v>
      </c>
      <c r="S397">
        <v>31.183142110233401</v>
      </c>
      <c r="T397">
        <v>93351.086876713205</v>
      </c>
      <c r="U397" s="1">
        <v>83.088611503610906</v>
      </c>
      <c r="V397">
        <v>185281.19052233099</v>
      </c>
      <c r="W397" s="1">
        <v>0.69013087199628997</v>
      </c>
      <c r="X397">
        <v>0.244305620606518</v>
      </c>
      <c r="Y397">
        <v>6.5563507397191606E-2</v>
      </c>
      <c r="Z397">
        <v>0.30986912800371003</v>
      </c>
      <c r="AA397">
        <v>185.281190522331</v>
      </c>
      <c r="AB397">
        <v>6105.8113993085299</v>
      </c>
      <c r="AC397" s="1">
        <v>623.57612844914001</v>
      </c>
      <c r="AD397">
        <v>91452.127131280402</v>
      </c>
      <c r="AE397" s="1" t="e">
        <v>#N/A</v>
      </c>
      <c r="AF397">
        <v>33644.877444128702</v>
      </c>
      <c r="AG397" s="1">
        <v>47881.609161618399</v>
      </c>
      <c r="AH397" s="1">
        <v>58.830863203539401</v>
      </c>
      <c r="AI397">
        <v>28.192577042984102</v>
      </c>
      <c r="AJ397">
        <v>37.784331750445403</v>
      </c>
      <c r="AK397">
        <v>2.3707748920035399</v>
      </c>
      <c r="AL397">
        <v>1.3730746756643799</v>
      </c>
      <c r="AM397">
        <v>1.8928242307927701</v>
      </c>
      <c r="AN397">
        <v>0</v>
      </c>
      <c r="AO397">
        <v>1.13716885185734</v>
      </c>
      <c r="AP397">
        <v>3289.5776838498</v>
      </c>
      <c r="AQ397" s="1">
        <v>4327.1071073153698</v>
      </c>
      <c r="AR397" s="1">
        <v>10856.319093874899</v>
      </c>
      <c r="AS397" s="1">
        <v>1489.7190745289099</v>
      </c>
      <c r="AT397" s="1">
        <v>760.06097353094697</v>
      </c>
      <c r="AU397">
        <v>20722.783933099901</v>
      </c>
      <c r="AV397" s="1">
        <v>11585.4022584958</v>
      </c>
      <c r="AW397" s="1">
        <v>0.55141978689458604</v>
      </c>
      <c r="AX397">
        <v>5094.0258992629397</v>
      </c>
      <c r="AY397" s="1">
        <v>0.237927003975868</v>
      </c>
      <c r="AZ397">
        <v>1176.7750830047701</v>
      </c>
      <c r="BA397">
        <v>5.4443316627438003E-2</v>
      </c>
      <c r="BB397">
        <v>3345.4199650886999</v>
      </c>
      <c r="BC397" s="1">
        <v>0.15620989253526399</v>
      </c>
      <c r="BD397">
        <v>21201.623205852298</v>
      </c>
      <c r="BE397" s="1">
        <v>0.54296349012669998</v>
      </c>
      <c r="BF397">
        <v>0.223123002577473</v>
      </c>
      <c r="BG397">
        <v>0.179523004229793</v>
      </c>
      <c r="BH397">
        <v>3.0187148420383701E-2</v>
      </c>
      <c r="BI397">
        <v>2.42033546456497E-2</v>
      </c>
    </row>
    <row r="398" spans="1:61" x14ac:dyDescent="0.25">
      <c r="A398" t="s">
        <v>1370</v>
      </c>
      <c r="B398" t="s">
        <v>737</v>
      </c>
      <c r="C398">
        <v>65.7</v>
      </c>
      <c r="D398">
        <v>26.107007760455499</v>
      </c>
      <c r="E398">
        <v>1446.92431895</v>
      </c>
      <c r="F398">
        <v>1.65393331375406E-2</v>
      </c>
      <c r="G398">
        <v>2.2146145706140302E-2</v>
      </c>
      <c r="H398" t="e">
        <v>#N/A</v>
      </c>
      <c r="I398">
        <v>5.6372483182670498E-2</v>
      </c>
      <c r="J398">
        <v>0.88018128919832095</v>
      </c>
      <c r="K398">
        <v>3.7035318916822602E-2</v>
      </c>
      <c r="L398">
        <v>0.32036498402783198</v>
      </c>
      <c r="M398">
        <v>4.3388737326237298E-2</v>
      </c>
      <c r="N398">
        <v>0.134095055541365</v>
      </c>
      <c r="O398">
        <v>65811.455374593206</v>
      </c>
      <c r="P398" s="1">
        <v>0.21877973015447</v>
      </c>
      <c r="Q398">
        <v>0.157757097889686</v>
      </c>
      <c r="R398">
        <v>0.623463171955844</v>
      </c>
      <c r="S398">
        <v>11.992632134493199</v>
      </c>
      <c r="T398">
        <v>94290.084983990804</v>
      </c>
      <c r="U398" s="1">
        <v>131.92724963906201</v>
      </c>
      <c r="V398">
        <v>328560.53162129998</v>
      </c>
      <c r="W398" s="1">
        <v>0.79587507393296697</v>
      </c>
      <c r="X398">
        <v>0.10905617423104801</v>
      </c>
      <c r="Y398">
        <v>9.5068751835984594E-2</v>
      </c>
      <c r="Z398">
        <v>0.204124926067033</v>
      </c>
      <c r="AA398">
        <v>328.56053162130002</v>
      </c>
      <c r="AB398">
        <v>8153.23313423946</v>
      </c>
      <c r="AC398" s="1">
        <v>797.39421052599596</v>
      </c>
      <c r="AD398">
        <v>251629.67462311301</v>
      </c>
      <c r="AE398" s="1" t="e">
        <v>#N/A</v>
      </c>
      <c r="AF398">
        <v>51413.762490295798</v>
      </c>
      <c r="AG398" s="1">
        <v>88560.934071132593</v>
      </c>
      <c r="AH398" s="1">
        <v>42.852089597672901</v>
      </c>
      <c r="AI398">
        <v>22.5710358491576</v>
      </c>
      <c r="AJ398">
        <v>25.4770862504066</v>
      </c>
      <c r="AK398">
        <v>1.6052493214797201</v>
      </c>
      <c r="AL398">
        <v>1.05828868409822</v>
      </c>
      <c r="AM398">
        <v>1.2624268656882001</v>
      </c>
      <c r="AN398">
        <v>1300.04099790447</v>
      </c>
      <c r="AO398" s="1">
        <v>0.91646192763547996</v>
      </c>
      <c r="AP398">
        <v>2108.2937169192801</v>
      </c>
      <c r="AQ398" s="1">
        <v>2922.5140697535899</v>
      </c>
      <c r="AR398" s="1">
        <v>8473.6755370850096</v>
      </c>
      <c r="AS398" s="1">
        <v>820.34441328718697</v>
      </c>
      <c r="AT398">
        <v>434.74625331923602</v>
      </c>
      <c r="AU398">
        <v>14759.573990364301</v>
      </c>
      <c r="AV398" s="1">
        <v>5740.8293318998103</v>
      </c>
      <c r="AW398" s="1">
        <v>0.34895039586030302</v>
      </c>
      <c r="AX398">
        <v>8500.5743894623993</v>
      </c>
      <c r="AY398" s="1">
        <v>0.50851490375900199</v>
      </c>
      <c r="AZ398">
        <v>1672.0233885673299</v>
      </c>
      <c r="BA398">
        <v>0.10086241369023199</v>
      </c>
      <c r="BB398">
        <v>683.30955444227004</v>
      </c>
      <c r="BC398" s="1">
        <v>4.1672286690033498E-2</v>
      </c>
      <c r="BD398">
        <v>16596.736664371801</v>
      </c>
      <c r="BE398" s="1">
        <v>0.54074183451130897</v>
      </c>
      <c r="BF398">
        <v>0.223201200247404</v>
      </c>
      <c r="BG398">
        <v>0.17040900331113601</v>
      </c>
      <c r="BH398">
        <v>4.3520952808610999E-2</v>
      </c>
      <c r="BI398">
        <v>2.21270091215411E-2</v>
      </c>
    </row>
    <row r="399" spans="1:61" x14ac:dyDescent="0.25">
      <c r="A399" t="s">
        <v>1437</v>
      </c>
      <c r="B399" t="s">
        <v>809</v>
      </c>
      <c r="C399">
        <v>84.55</v>
      </c>
      <c r="D399">
        <v>20.7133673283533</v>
      </c>
      <c r="E399">
        <v>1469.4172559000001</v>
      </c>
      <c r="F399">
        <v>7.6915772935852098E-3</v>
      </c>
      <c r="G399">
        <v>1.30787533275226E-2</v>
      </c>
      <c r="H399" t="e">
        <v>#N/A</v>
      </c>
      <c r="I399">
        <v>3.9129103272684797E-2</v>
      </c>
      <c r="J399">
        <v>0.89925071174029003</v>
      </c>
      <c r="K399">
        <v>4.4197244328518001E-2</v>
      </c>
      <c r="L399">
        <v>0.54491862699575</v>
      </c>
      <c r="M399">
        <v>1.21662906114859E-2</v>
      </c>
      <c r="N399">
        <v>0.16220116012177699</v>
      </c>
      <c r="O399">
        <v>64999.464884273097</v>
      </c>
      <c r="P399" s="1">
        <v>0.21937743462033801</v>
      </c>
      <c r="Q399">
        <v>0.15090052150823999</v>
      </c>
      <c r="R399">
        <v>0.62972204387142094</v>
      </c>
      <c r="S399">
        <v>13.684624781736201</v>
      </c>
      <c r="T399">
        <v>93235.071524846993</v>
      </c>
      <c r="U399" s="1">
        <v>121.164868679156</v>
      </c>
      <c r="V399">
        <v>332690.83579706401</v>
      </c>
      <c r="W399" s="1">
        <v>0.774274097360932</v>
      </c>
      <c r="X399">
        <v>0.111043667508873</v>
      </c>
      <c r="Y399">
        <v>0.114682235130196</v>
      </c>
      <c r="Z399">
        <v>0.225725902639068</v>
      </c>
      <c r="AA399">
        <v>332.69083579706398</v>
      </c>
      <c r="AB399">
        <v>8445.3387900356392</v>
      </c>
      <c r="AC399" s="1">
        <v>763.44456177826703</v>
      </c>
      <c r="AD399">
        <v>254938.288115289</v>
      </c>
      <c r="AE399" s="1" t="e">
        <v>#N/A</v>
      </c>
      <c r="AF399">
        <v>46639.8902157294</v>
      </c>
      <c r="AG399" s="1">
        <v>77837.968682985695</v>
      </c>
      <c r="AH399" s="1">
        <v>43.486727593167402</v>
      </c>
      <c r="AI399">
        <v>22.607143148512801</v>
      </c>
      <c r="AJ399">
        <v>25.846209873478902</v>
      </c>
      <c r="AK399">
        <v>1.8784618654926499</v>
      </c>
      <c r="AL399">
        <v>1.2224829558831101</v>
      </c>
      <c r="AM399">
        <v>1.4618896066067799</v>
      </c>
      <c r="AN399">
        <v>1238.0442435227601</v>
      </c>
      <c r="AO399" s="1">
        <v>1.0355852178137901</v>
      </c>
      <c r="AP399">
        <v>2129.5544420317801</v>
      </c>
      <c r="AQ399" s="1">
        <v>3258.6910387595699</v>
      </c>
      <c r="AR399" s="1">
        <v>9031.1797406189708</v>
      </c>
      <c r="AS399" s="1">
        <v>1046.4060533699401</v>
      </c>
      <c r="AT399">
        <v>393.242031614827</v>
      </c>
      <c r="AU399">
        <v>15859.073306395099</v>
      </c>
      <c r="AV399" s="1">
        <v>6434.3472074778001</v>
      </c>
      <c r="AW399" s="1">
        <v>0.37428930669814298</v>
      </c>
      <c r="AX399">
        <v>8580.9124538686592</v>
      </c>
      <c r="AY399" s="1">
        <v>0.48452880106595497</v>
      </c>
      <c r="AZ399">
        <v>1470.01095790359</v>
      </c>
      <c r="BA399">
        <v>8.4066598807168103E-2</v>
      </c>
      <c r="BB399">
        <v>997.98676236749998</v>
      </c>
      <c r="BC399" s="1">
        <v>5.7115293412561101E-2</v>
      </c>
      <c r="BD399">
        <v>17483.257381617499</v>
      </c>
      <c r="BE399" s="1">
        <v>0.53587390837542404</v>
      </c>
      <c r="BF399">
        <v>0.229587790567613</v>
      </c>
      <c r="BG399">
        <v>0.172467411670056</v>
      </c>
      <c r="BH399">
        <v>3.7154561298712703E-2</v>
      </c>
      <c r="BI399">
        <v>2.4916328088195001E-2</v>
      </c>
    </row>
    <row r="400" spans="1:61" x14ac:dyDescent="0.25">
      <c r="A400" t="s">
        <v>1513</v>
      </c>
      <c r="B400" t="s">
        <v>888</v>
      </c>
      <c r="C400">
        <v>87.35</v>
      </c>
      <c r="D400">
        <v>18.618349137863198</v>
      </c>
      <c r="E400">
        <v>1411.9822859000001</v>
      </c>
      <c r="F400">
        <v>9.0031816860753709E-3</v>
      </c>
      <c r="G400">
        <v>1.12576180550009E-2</v>
      </c>
      <c r="H400" t="e">
        <v>#N/A</v>
      </c>
      <c r="I400">
        <v>3.7462545722539098E-2</v>
      </c>
      <c r="J400">
        <v>0.91768184378086204</v>
      </c>
      <c r="K400">
        <v>3.3689244649420302E-2</v>
      </c>
      <c r="L400">
        <v>0.46344891610266398</v>
      </c>
      <c r="M400">
        <v>1.1827212033801901E-2</v>
      </c>
      <c r="N400">
        <v>0.15879741487169499</v>
      </c>
      <c r="O400">
        <v>65495.949707477397</v>
      </c>
      <c r="P400" s="1">
        <v>0.21667172818366801</v>
      </c>
      <c r="Q400">
        <v>0.16515595327072699</v>
      </c>
      <c r="R400">
        <v>0.61817231854560595</v>
      </c>
      <c r="S400">
        <v>12.7725715938428</v>
      </c>
      <c r="T400">
        <v>90661.743896260901</v>
      </c>
      <c r="U400" s="1">
        <v>119.059021932127</v>
      </c>
      <c r="V400">
        <v>315859.09416400798</v>
      </c>
      <c r="W400" s="1">
        <v>0.84296659438686905</v>
      </c>
      <c r="X400">
        <v>7.6634342360175495E-2</v>
      </c>
      <c r="Y400">
        <v>8.0399063252955497E-2</v>
      </c>
      <c r="Z400">
        <v>0.15703340561313101</v>
      </c>
      <c r="AA400">
        <v>315.85909416400801</v>
      </c>
      <c r="AB400">
        <v>7590.3281910995802</v>
      </c>
      <c r="AC400" s="1">
        <v>784.93314226924599</v>
      </c>
      <c r="AD400">
        <v>238781.60058088801</v>
      </c>
      <c r="AE400" s="1" t="e">
        <v>#N/A</v>
      </c>
      <c r="AF400">
        <v>47769.358675008698</v>
      </c>
      <c r="AG400" s="1">
        <v>80793.2342350197</v>
      </c>
      <c r="AH400" s="1">
        <v>39.778092055258099</v>
      </c>
      <c r="AI400">
        <v>22.133353693781402</v>
      </c>
      <c r="AJ400">
        <v>24.055248232333</v>
      </c>
      <c r="AK400">
        <v>1.5902529962376799</v>
      </c>
      <c r="AL400">
        <v>1.1015364944871999</v>
      </c>
      <c r="AM400">
        <v>1.26188683254926</v>
      </c>
      <c r="AN400">
        <v>1752.2693171911601</v>
      </c>
      <c r="AO400">
        <v>1.1038362534350199</v>
      </c>
      <c r="AP400">
        <v>2102.5372348122</v>
      </c>
      <c r="AQ400" s="1">
        <v>3150.71401562546</v>
      </c>
      <c r="AR400" s="1">
        <v>8800.8216559029006</v>
      </c>
      <c r="AS400" s="1">
        <v>1090.60158500392</v>
      </c>
      <c r="AT400">
        <v>367.07853999005999</v>
      </c>
      <c r="AU400">
        <v>15511.7530313345</v>
      </c>
      <c r="AV400" s="1">
        <v>6700.3176256360202</v>
      </c>
      <c r="AW400" s="1">
        <v>0.39561876528919199</v>
      </c>
      <c r="AX400">
        <v>8176.6188794631098</v>
      </c>
      <c r="AY400" s="1">
        <v>0.467952477417795</v>
      </c>
      <c r="AZ400">
        <v>1424.1519012604101</v>
      </c>
      <c r="BA400">
        <v>8.2159163117633105E-2</v>
      </c>
      <c r="BB400">
        <v>938.22879838763504</v>
      </c>
      <c r="BC400" s="1">
        <v>5.4269594165177099E-2</v>
      </c>
      <c r="BD400">
        <v>17239.3172047472</v>
      </c>
      <c r="BE400" s="1">
        <v>0.54715338595451501</v>
      </c>
      <c r="BF400">
        <v>0.229570975437072</v>
      </c>
      <c r="BG400">
        <v>0.16405009804281701</v>
      </c>
      <c r="BH400">
        <v>4.2410274970025599E-2</v>
      </c>
      <c r="BI400">
        <v>1.6815265595570499E-2</v>
      </c>
    </row>
    <row r="401" spans="1:61" x14ac:dyDescent="0.25">
      <c r="A401" t="s">
        <v>1586</v>
      </c>
      <c r="B401" t="s">
        <v>962</v>
      </c>
      <c r="C401">
        <v>64.05</v>
      </c>
      <c r="D401">
        <v>40.167203803142598</v>
      </c>
      <c r="E401">
        <v>2194.1844360999999</v>
      </c>
      <c r="F401">
        <v>1.53966199794298E-2</v>
      </c>
      <c r="G401">
        <v>2.4175112506882299E-2</v>
      </c>
      <c r="H401" t="e">
        <v>#N/A</v>
      </c>
      <c r="I401">
        <v>7.1504231983212596E-2</v>
      </c>
      <c r="J401">
        <v>0.83677636626487295</v>
      </c>
      <c r="K401">
        <v>5.4780107491902402E-2</v>
      </c>
      <c r="L401">
        <v>0.62148791499633504</v>
      </c>
      <c r="M401">
        <v>2.3810789228356E-2</v>
      </c>
      <c r="N401">
        <v>0.16362169698661699</v>
      </c>
      <c r="O401">
        <v>66949.319417136503</v>
      </c>
      <c r="P401" s="1">
        <v>0.18357789972306099</v>
      </c>
      <c r="Q401">
        <v>0.16076991227765899</v>
      </c>
      <c r="R401">
        <v>0.65565218799928005</v>
      </c>
      <c r="S401">
        <v>19.081354163688601</v>
      </c>
      <c r="T401">
        <v>91907.182560305198</v>
      </c>
      <c r="U401" s="1">
        <v>129.49792075645499</v>
      </c>
      <c r="V401">
        <v>245151.86333018201</v>
      </c>
      <c r="W401" s="1">
        <v>0.78017048160043001</v>
      </c>
      <c r="X401">
        <v>0.141584468815903</v>
      </c>
      <c r="Y401">
        <v>7.8245049583667403E-2</v>
      </c>
      <c r="Z401">
        <v>0.21982951839956999</v>
      </c>
      <c r="AA401">
        <v>245.15186333018201</v>
      </c>
      <c r="AB401">
        <v>6798.0795755312702</v>
      </c>
      <c r="AC401" s="1">
        <v>698.79987218636904</v>
      </c>
      <c r="AD401">
        <v>181850.77751191601</v>
      </c>
      <c r="AE401" s="1" t="e">
        <v>#N/A</v>
      </c>
      <c r="AF401">
        <v>44609.8147265484</v>
      </c>
      <c r="AG401" s="1">
        <v>71890.623183396994</v>
      </c>
      <c r="AH401" s="1">
        <v>43.559256135249598</v>
      </c>
      <c r="AI401">
        <v>25.006383998269801</v>
      </c>
      <c r="AJ401">
        <v>31.295702619545001</v>
      </c>
      <c r="AK401">
        <v>1.8344019548831401</v>
      </c>
      <c r="AL401">
        <v>1.3465446148587701</v>
      </c>
      <c r="AM401">
        <v>1.66664225141484</v>
      </c>
      <c r="AN401">
        <v>830.78935002386504</v>
      </c>
      <c r="AO401" s="1">
        <v>1.02948788553621</v>
      </c>
      <c r="AP401">
        <v>1903.5239881309799</v>
      </c>
      <c r="AQ401" s="1">
        <v>2739.0941493425498</v>
      </c>
      <c r="AR401" s="1">
        <v>8698.2903980138199</v>
      </c>
      <c r="AS401" s="1">
        <v>1020.66933715956</v>
      </c>
      <c r="AT401">
        <v>479.55592801955498</v>
      </c>
      <c r="AU401">
        <v>14841.133800666499</v>
      </c>
      <c r="AV401" s="1">
        <v>6581.7464937467503</v>
      </c>
      <c r="AW401" s="1">
        <v>0.42139572152367499</v>
      </c>
      <c r="AX401">
        <v>6870.7858778721002</v>
      </c>
      <c r="AY401" s="1">
        <v>0.43640452819456399</v>
      </c>
      <c r="AZ401">
        <v>1107.39150389991</v>
      </c>
      <c r="BA401">
        <v>7.0169839149126195E-2</v>
      </c>
      <c r="BB401">
        <v>1137.48411371001</v>
      </c>
      <c r="BC401" s="1">
        <v>7.2029911136488697E-2</v>
      </c>
      <c r="BD401">
        <v>15697.407989228799</v>
      </c>
      <c r="BE401" s="1">
        <v>0.55794134766811498</v>
      </c>
      <c r="BF401">
        <v>0.22975169018761499</v>
      </c>
      <c r="BG401">
        <v>0.152058919539132</v>
      </c>
      <c r="BH401">
        <v>4.0639755088021402E-2</v>
      </c>
      <c r="BI401">
        <v>1.96082875171164E-2</v>
      </c>
    </row>
    <row r="402" spans="1:61" x14ac:dyDescent="0.25">
      <c r="A402" t="s">
        <v>1277</v>
      </c>
      <c r="B402" t="s">
        <v>637</v>
      </c>
      <c r="C402">
        <v>46.35</v>
      </c>
      <c r="D402">
        <v>108.047160095251</v>
      </c>
      <c r="E402">
        <v>3605.62099605</v>
      </c>
      <c r="F402">
        <v>2.8708787151403899E-2</v>
      </c>
      <c r="G402">
        <v>2.4778681976540401E-2</v>
      </c>
      <c r="H402" t="e">
        <v>#N/A</v>
      </c>
      <c r="I402">
        <v>4.6913825670647898E-2</v>
      </c>
      <c r="J402">
        <v>0.85470674355186005</v>
      </c>
      <c r="K402">
        <v>4.3970178361622599E-2</v>
      </c>
      <c r="L402">
        <v>0.22175937251033401</v>
      </c>
      <c r="M402">
        <v>2.3096751312478202E-2</v>
      </c>
      <c r="N402">
        <v>0.13339339637915501</v>
      </c>
      <c r="O402">
        <v>73825.862621065797</v>
      </c>
      <c r="P402" s="1">
        <v>0.15297156303224299</v>
      </c>
      <c r="Q402">
        <v>0.15705877035813201</v>
      </c>
      <c r="R402">
        <v>0.689969666609625</v>
      </c>
      <c r="S402">
        <v>25.2012483422061</v>
      </c>
      <c r="T402">
        <v>105051.47645166299</v>
      </c>
      <c r="U402" s="1">
        <v>162.41984032793201</v>
      </c>
      <c r="V402">
        <v>360971.13901484298</v>
      </c>
      <c r="W402" s="1">
        <v>0.82225134760316998</v>
      </c>
      <c r="X402">
        <v>0.13407899079104901</v>
      </c>
      <c r="Y402">
        <v>4.3669661605781097E-2</v>
      </c>
      <c r="Z402">
        <v>0.17774865239682999</v>
      </c>
      <c r="AA402">
        <v>360.971139014843</v>
      </c>
      <c r="AB402">
        <v>10928.740733751099</v>
      </c>
      <c r="AC402" s="1">
        <v>1110.6329647200901</v>
      </c>
      <c r="AD402">
        <v>269062.49705643498</v>
      </c>
      <c r="AE402" s="1" t="e">
        <v>#N/A</v>
      </c>
      <c r="AF402">
        <v>57554.623966867097</v>
      </c>
      <c r="AG402" s="1">
        <v>112860.73977894201</v>
      </c>
      <c r="AH402" s="1">
        <v>61.266671318313598</v>
      </c>
      <c r="AI402">
        <v>28.1815492646693</v>
      </c>
      <c r="AJ402">
        <v>35.414542791681697</v>
      </c>
      <c r="AK402">
        <v>1.7254108771687</v>
      </c>
      <c r="AL402">
        <v>1.19238549710848</v>
      </c>
      <c r="AM402">
        <v>1.51981148537611</v>
      </c>
      <c r="AN402">
        <v>246.71268748837301</v>
      </c>
      <c r="AO402" s="1">
        <v>0.73890085034116004</v>
      </c>
      <c r="AP402">
        <v>1789.59397467701</v>
      </c>
      <c r="AQ402" s="1">
        <v>2793.69065163396</v>
      </c>
      <c r="AR402" s="1">
        <v>9013.1559147791595</v>
      </c>
      <c r="AS402" s="1">
        <v>970.22400242077197</v>
      </c>
      <c r="AT402">
        <v>484.117816019006</v>
      </c>
      <c r="AU402">
        <v>15050.7823595299</v>
      </c>
      <c r="AV402" s="1">
        <v>4095.8658119726001</v>
      </c>
      <c r="AW402" s="1">
        <v>0.267998892242376</v>
      </c>
      <c r="AX402">
        <v>9504.1313443092295</v>
      </c>
      <c r="AY402" s="1">
        <v>0.60484506859278697</v>
      </c>
      <c r="AZ402">
        <v>1321.16655527578</v>
      </c>
      <c r="BA402">
        <v>8.4438356566143805E-2</v>
      </c>
      <c r="BB402">
        <v>656.69520352924303</v>
      </c>
      <c r="BC402" s="1">
        <v>4.2717682594637402E-2</v>
      </c>
      <c r="BD402">
        <v>15577.858915086899</v>
      </c>
      <c r="BE402" s="1">
        <v>0.57653111182709604</v>
      </c>
      <c r="BF402">
        <v>0.23424264328254099</v>
      </c>
      <c r="BG402">
        <v>0.13884828735822699</v>
      </c>
      <c r="BH402">
        <v>3.3699458439020002E-2</v>
      </c>
      <c r="BI402">
        <v>1.6678499093116202E-2</v>
      </c>
    </row>
    <row r="403" spans="1:61" x14ac:dyDescent="0.25">
      <c r="A403" t="s">
        <v>1660</v>
      </c>
      <c r="B403" t="s">
        <v>1041</v>
      </c>
      <c r="C403">
        <v>16.5</v>
      </c>
      <c r="D403">
        <v>362.100366751058</v>
      </c>
      <c r="E403">
        <v>2872.5998743</v>
      </c>
      <c r="F403">
        <v>8.3916138170060203E-2</v>
      </c>
      <c r="G403">
        <v>5.5340804990197903E-2</v>
      </c>
      <c r="H403">
        <v>2.2361670107491102E-3</v>
      </c>
      <c r="I403">
        <v>4.8509951467308202E-2</v>
      </c>
      <c r="J403">
        <v>0.75362937646934103</v>
      </c>
      <c r="K403">
        <v>5.7571753481782902E-2</v>
      </c>
      <c r="L403">
        <v>0.12284740498360799</v>
      </c>
      <c r="M403">
        <v>3.0155409540025199E-2</v>
      </c>
      <c r="N403">
        <v>0.126852241609724</v>
      </c>
      <c r="O403">
        <v>80679.444083593698</v>
      </c>
      <c r="P403" s="1">
        <v>0.13457444584811501</v>
      </c>
      <c r="Q403">
        <v>0.167982120373802</v>
      </c>
      <c r="R403">
        <v>0.69744343377808304</v>
      </c>
      <c r="S403">
        <v>25.820754429296901</v>
      </c>
      <c r="T403">
        <v>114830.47452195499</v>
      </c>
      <c r="U403" s="1">
        <v>145.60506929537999</v>
      </c>
      <c r="V403">
        <v>420331.67055479001</v>
      </c>
      <c r="W403" s="1">
        <v>0.83426334599357599</v>
      </c>
      <c r="X403">
        <v>0.14065291951888001</v>
      </c>
      <c r="Y403">
        <v>2.5083734487544002E-2</v>
      </c>
      <c r="Z403">
        <v>0.16573665400642401</v>
      </c>
      <c r="AA403">
        <v>420.33167055478998</v>
      </c>
      <c r="AB403">
        <v>15488.9033617473</v>
      </c>
      <c r="AC403" s="1">
        <v>1373.68643221207</v>
      </c>
      <c r="AD403">
        <v>344995.03628202202</v>
      </c>
      <c r="AE403" s="1" t="e">
        <v>#N/A</v>
      </c>
      <c r="AF403">
        <v>78191.161483018805</v>
      </c>
      <c r="AG403" s="1">
        <v>195649.22517821999</v>
      </c>
      <c r="AH403" s="1">
        <v>88.560439897899101</v>
      </c>
      <c r="AI403">
        <v>34.048038419300902</v>
      </c>
      <c r="AJ403">
        <v>47.7429716537996</v>
      </c>
      <c r="AK403">
        <v>1.77506041704748</v>
      </c>
      <c r="AL403">
        <v>1.09871644654156</v>
      </c>
      <c r="AM403">
        <v>1.28547415648791</v>
      </c>
      <c r="AN403">
        <v>455.55206633812401</v>
      </c>
      <c r="AO403" s="1">
        <v>0.58769536379147502</v>
      </c>
      <c r="AP403">
        <v>2364.8796448393</v>
      </c>
      <c r="AQ403" s="1">
        <v>2992.96206179605</v>
      </c>
      <c r="AR403" s="1">
        <v>11450.270399741999</v>
      </c>
      <c r="AS403" s="1">
        <v>1455.7390886257799</v>
      </c>
      <c r="AT403">
        <v>752.40820983698097</v>
      </c>
      <c r="AU403">
        <v>19016.259404840101</v>
      </c>
      <c r="AV403" s="1">
        <v>3128.8075335933499</v>
      </c>
      <c r="AW403" s="1">
        <v>0.162016972791761</v>
      </c>
      <c r="AX403">
        <v>13970.700441733199</v>
      </c>
      <c r="AY403" s="1">
        <v>0.706607406108127</v>
      </c>
      <c r="AZ403">
        <v>2111.68794835382</v>
      </c>
      <c r="BA403">
        <v>0.10530676552790801</v>
      </c>
      <c r="BB403">
        <v>498.88559248036898</v>
      </c>
      <c r="BC403" s="1">
        <v>2.6068855564859598E-2</v>
      </c>
      <c r="BD403">
        <v>19710.081516160699</v>
      </c>
      <c r="BE403" s="1">
        <v>0.59354804045004095</v>
      </c>
      <c r="BF403">
        <v>0.223607436702945</v>
      </c>
      <c r="BG403">
        <v>0.13148009108783801</v>
      </c>
      <c r="BH403">
        <v>3.5139497999676902E-2</v>
      </c>
      <c r="BI403">
        <v>1.6224933759499599E-2</v>
      </c>
    </row>
    <row r="404" spans="1:61" x14ac:dyDescent="0.25">
      <c r="A404" t="s">
        <v>1738</v>
      </c>
      <c r="B404" t="s">
        <v>1122</v>
      </c>
      <c r="C404">
        <v>26.55</v>
      </c>
      <c r="D404">
        <v>168.893082984426</v>
      </c>
      <c r="E404">
        <v>3926.0210327999998</v>
      </c>
      <c r="F404">
        <v>5.0146544452665899E-2</v>
      </c>
      <c r="G404">
        <v>0.14168185482322701</v>
      </c>
      <c r="H404">
        <v>2.3370554954772701E-3</v>
      </c>
      <c r="I404">
        <v>8.2101504441888601E-2</v>
      </c>
      <c r="J404">
        <v>0.64687368668209999</v>
      </c>
      <c r="K404">
        <v>7.9356872507652304E-2</v>
      </c>
      <c r="L404">
        <v>0.61598795665858996</v>
      </c>
      <c r="M404">
        <v>5.2309181056390701E-2</v>
      </c>
      <c r="N404">
        <v>0.16576861280169899</v>
      </c>
      <c r="O404">
        <v>69944.767065450797</v>
      </c>
      <c r="P404" s="1">
        <v>0.21535254801220999</v>
      </c>
      <c r="Q404">
        <v>0.135282795613831</v>
      </c>
      <c r="R404">
        <v>0.64936465637395901</v>
      </c>
      <c r="S404">
        <v>33.589561211028602</v>
      </c>
      <c r="T404">
        <v>102217.678675024</v>
      </c>
      <c r="U404" s="1">
        <v>134.17512741073</v>
      </c>
      <c r="V404">
        <v>293227.763066507</v>
      </c>
      <c r="W404" s="1">
        <v>0.76133397913702106</v>
      </c>
      <c r="X404">
        <v>0.19383969078650001</v>
      </c>
      <c r="Y404">
        <v>4.4826330076478203E-2</v>
      </c>
      <c r="Z404">
        <v>0.238666020862979</v>
      </c>
      <c r="AA404">
        <v>293.22776306650701</v>
      </c>
      <c r="AB404">
        <v>9429.7710177055906</v>
      </c>
      <c r="AC404" s="1">
        <v>957.51616040603699</v>
      </c>
      <c r="AD404">
        <v>206980.040733259</v>
      </c>
      <c r="AE404" s="1" t="e">
        <v>#N/A</v>
      </c>
      <c r="AF404">
        <v>45860.051901446197</v>
      </c>
      <c r="AG404" s="1">
        <v>72866.645003280195</v>
      </c>
      <c r="AH404" s="1">
        <v>61.446927267514702</v>
      </c>
      <c r="AI404">
        <v>28.635109184160601</v>
      </c>
      <c r="AJ404">
        <v>37.388496164809403</v>
      </c>
      <c r="AK404">
        <v>1.60711231251914</v>
      </c>
      <c r="AL404">
        <v>1.00273114998947</v>
      </c>
      <c r="AM404">
        <v>1.3161667724081201</v>
      </c>
      <c r="AN404">
        <v>283.65989272496398</v>
      </c>
      <c r="AO404">
        <v>0.93922011601089805</v>
      </c>
      <c r="AP404">
        <v>1970.9494504366801</v>
      </c>
      <c r="AQ404" s="1">
        <v>2831.1599118135</v>
      </c>
      <c r="AR404" s="1">
        <v>9335.8931143727295</v>
      </c>
      <c r="AS404" s="1">
        <v>1113.4706657142599</v>
      </c>
      <c r="AT404">
        <v>474.68117438252602</v>
      </c>
      <c r="AU404">
        <v>15726.1543167197</v>
      </c>
      <c r="AV404" s="1">
        <v>5624.5714871495502</v>
      </c>
      <c r="AW404" s="1">
        <v>0.34352790831422803</v>
      </c>
      <c r="AX404">
        <v>8521.8148858532895</v>
      </c>
      <c r="AY404" s="1">
        <v>0.49952282119588498</v>
      </c>
      <c r="AZ404">
        <v>1281.02099635633</v>
      </c>
      <c r="BA404">
        <v>7.7253338519525899E-2</v>
      </c>
      <c r="BB404">
        <v>1329.7693742614699</v>
      </c>
      <c r="BC404" s="1">
        <v>7.9695931957733002E-2</v>
      </c>
      <c r="BD404">
        <v>16757.176743620599</v>
      </c>
      <c r="BE404" s="1">
        <v>0.57594349600707995</v>
      </c>
      <c r="BF404">
        <v>0.237562306024658</v>
      </c>
      <c r="BG404">
        <v>0.136352502971124</v>
      </c>
      <c r="BH404">
        <v>3.3390794582161203E-2</v>
      </c>
      <c r="BI404">
        <v>1.6750900414977201E-2</v>
      </c>
    </row>
    <row r="405" spans="1:61" x14ac:dyDescent="0.25">
      <c r="A405" t="s">
        <v>1926</v>
      </c>
      <c r="B405" t="s">
        <v>1186</v>
      </c>
      <c r="C405">
        <v>27.45</v>
      </c>
      <c r="D405">
        <v>227.90295584290999</v>
      </c>
      <c r="E405">
        <v>5300.5821647000002</v>
      </c>
      <c r="F405">
        <v>4.0304381554853302E-2</v>
      </c>
      <c r="G405">
        <v>0.19477312317205001</v>
      </c>
      <c r="H405">
        <v>1.83533711553031E-3</v>
      </c>
      <c r="I405">
        <v>9.9929383466541899E-2</v>
      </c>
      <c r="J405">
        <v>0.56328880776252199</v>
      </c>
      <c r="K405">
        <v>0.100326159379209</v>
      </c>
      <c r="L405">
        <v>0.81596250997160202</v>
      </c>
      <c r="M405">
        <v>6.8330949239210903E-2</v>
      </c>
      <c r="N405">
        <v>0.188670075767392</v>
      </c>
      <c r="O405">
        <v>70698.372740511695</v>
      </c>
      <c r="P405" s="1">
        <v>0.21885781512795399</v>
      </c>
      <c r="Q405">
        <v>0.153892616201104</v>
      </c>
      <c r="R405">
        <v>0.62724956867094195</v>
      </c>
      <c r="S405">
        <v>42.319604380447799</v>
      </c>
      <c r="T405">
        <v>105846.53694847001</v>
      </c>
      <c r="U405" s="1">
        <v>144.907665058291</v>
      </c>
      <c r="V405">
        <v>273255.66483921802</v>
      </c>
      <c r="W405" s="1">
        <v>0.75447679932170297</v>
      </c>
      <c r="X405">
        <v>0.19887526751743401</v>
      </c>
      <c r="Y405">
        <v>4.6647933160863103E-2</v>
      </c>
      <c r="Z405">
        <v>0.245523200678297</v>
      </c>
      <c r="AA405">
        <v>273.25566483921801</v>
      </c>
      <c r="AB405">
        <v>8342.5683775817397</v>
      </c>
      <c r="AC405" s="1">
        <v>859.87125751081703</v>
      </c>
      <c r="AD405" s="1">
        <v>168354.708967805</v>
      </c>
      <c r="AE405" s="1" t="e">
        <v>#N/A</v>
      </c>
      <c r="AF405">
        <v>42303.194756401099</v>
      </c>
      <c r="AG405" s="1">
        <v>64210.812917561903</v>
      </c>
      <c r="AH405" s="1">
        <v>58.697531198292197</v>
      </c>
      <c r="AI405">
        <v>26.832158034952499</v>
      </c>
      <c r="AJ405">
        <v>34.993576065769197</v>
      </c>
      <c r="AK405">
        <v>1.40761160473979</v>
      </c>
      <c r="AL405">
        <v>0.85472553694505704</v>
      </c>
      <c r="AM405">
        <v>1.1222604155839899</v>
      </c>
      <c r="AN405">
        <v>431.82635187573698</v>
      </c>
      <c r="AO405" s="1">
        <v>1.01935815399281</v>
      </c>
      <c r="AP405">
        <v>1978.7413213494899</v>
      </c>
      <c r="AQ405" s="1">
        <v>2926.1169856571501</v>
      </c>
      <c r="AR405" s="1">
        <v>9574.9931213211403</v>
      </c>
      <c r="AS405" s="1">
        <v>1280.15633474933</v>
      </c>
      <c r="AT405">
        <v>472.62741226496701</v>
      </c>
      <c r="AU405">
        <v>16232.6351753421</v>
      </c>
      <c r="AV405" s="1">
        <v>6798.5363004327601</v>
      </c>
      <c r="AW405" s="1">
        <v>0.40000958352937799</v>
      </c>
      <c r="AX405">
        <v>7589.7215591552604</v>
      </c>
      <c r="AY405" s="1">
        <v>0.43579942904994801</v>
      </c>
      <c r="AZ405">
        <v>1244.9966212914601</v>
      </c>
      <c r="BA405">
        <v>7.3655134706451603E-2</v>
      </c>
      <c r="BB405">
        <v>1553.6122506721899</v>
      </c>
      <c r="BC405" s="1">
        <v>9.05358527087331E-2</v>
      </c>
      <c r="BD405">
        <v>17186.866731551701</v>
      </c>
      <c r="BE405" s="1">
        <v>0.56995416884157202</v>
      </c>
      <c r="BF405">
        <v>0.23392464350227901</v>
      </c>
      <c r="BG405">
        <v>0.14986206518966499</v>
      </c>
      <c r="BH405">
        <v>3.2710527817785301E-2</v>
      </c>
      <c r="BI405">
        <v>1.35485946486985E-2</v>
      </c>
    </row>
    <row r="406" spans="1:61" x14ac:dyDescent="0.25">
      <c r="A406" t="s">
        <v>1502</v>
      </c>
      <c r="B406" t="s">
        <v>877</v>
      </c>
      <c r="C406">
        <v>53.1</v>
      </c>
      <c r="D406">
        <v>26.326144131702101</v>
      </c>
      <c r="E406">
        <v>1212.71484345</v>
      </c>
      <c r="F406">
        <v>1.43285656113732E-2</v>
      </c>
      <c r="G406">
        <v>1.53597594200643E-2</v>
      </c>
      <c r="H406" t="e">
        <v>#N/A</v>
      </c>
      <c r="I406">
        <v>3.2750021770799498E-2</v>
      </c>
      <c r="J406">
        <v>0.90289608608104799</v>
      </c>
      <c r="K406">
        <v>4.4403110768737299E-2</v>
      </c>
      <c r="L406">
        <v>0.55539091758953796</v>
      </c>
      <c r="M406">
        <v>1.47605756701826E-2</v>
      </c>
      <c r="N406">
        <v>0.14860402613946899</v>
      </c>
      <c r="O406">
        <v>63486.154190696201</v>
      </c>
      <c r="P406" s="1">
        <v>0.18566023154029801</v>
      </c>
      <c r="Q406">
        <v>0.14006813867024701</v>
      </c>
      <c r="R406">
        <v>0.67427162978945399</v>
      </c>
      <c r="S406">
        <v>11.7175315579514</v>
      </c>
      <c r="T406">
        <v>89748.168584753104</v>
      </c>
      <c r="U406" s="1">
        <v>118.87631862627499</v>
      </c>
      <c r="V406">
        <v>299399.12454363401</v>
      </c>
      <c r="W406" s="1">
        <v>0.79467962744918597</v>
      </c>
      <c r="X406">
        <v>0.124641302533143</v>
      </c>
      <c r="Y406">
        <v>8.06790700176713E-2</v>
      </c>
      <c r="Z406">
        <v>0.20532037255081401</v>
      </c>
      <c r="AA406">
        <v>299.399124543634</v>
      </c>
      <c r="AB406">
        <v>7512.6280091381004</v>
      </c>
      <c r="AC406" s="1">
        <v>827.420416612861</v>
      </c>
      <c r="AD406">
        <v>228232.52996585699</v>
      </c>
      <c r="AE406" s="1" t="e">
        <v>#N/A</v>
      </c>
      <c r="AF406">
        <v>44727.1506605459</v>
      </c>
      <c r="AG406" s="1">
        <v>73450.997985604699</v>
      </c>
      <c r="AH406" s="1">
        <v>40.605192472043299</v>
      </c>
      <c r="AI406">
        <v>23.640169364158201</v>
      </c>
      <c r="AJ406">
        <v>26.2661984607515</v>
      </c>
      <c r="AK406">
        <v>1.7152398194677201</v>
      </c>
      <c r="AL406">
        <v>1.0519361925820001</v>
      </c>
      <c r="AM406">
        <v>1.42081115094451</v>
      </c>
      <c r="AN406">
        <v>1161.16203995161</v>
      </c>
      <c r="AO406">
        <v>1.0823874848844699</v>
      </c>
      <c r="AP406">
        <v>2006.97898079315</v>
      </c>
      <c r="AQ406" s="1">
        <v>3090.3556044043098</v>
      </c>
      <c r="AR406" s="1">
        <v>8208.4067180055208</v>
      </c>
      <c r="AS406" s="1">
        <v>1002.35491596844</v>
      </c>
      <c r="AT406">
        <v>536.73653251267103</v>
      </c>
      <c r="AU406">
        <v>14844.8327516841</v>
      </c>
      <c r="AV406" s="1">
        <v>6541.1002372758003</v>
      </c>
      <c r="AW406" s="1">
        <v>0.40357867175294698</v>
      </c>
      <c r="AX406">
        <v>7718.5989115161401</v>
      </c>
      <c r="AY406" s="1">
        <v>0.451210914294224</v>
      </c>
      <c r="AZ406">
        <v>1256.0746215797101</v>
      </c>
      <c r="BA406">
        <v>7.4734209602166493E-2</v>
      </c>
      <c r="BB406">
        <v>1159.1356965432601</v>
      </c>
      <c r="BC406" s="1">
        <v>7.0476204356512903E-2</v>
      </c>
      <c r="BD406">
        <v>16674.909466914902</v>
      </c>
      <c r="BE406" s="1">
        <v>0.54246526765448799</v>
      </c>
      <c r="BF406">
        <v>0.225621247613224</v>
      </c>
      <c r="BG406">
        <v>0.168020981972372</v>
      </c>
      <c r="BH406">
        <v>3.9740402668746302E-2</v>
      </c>
      <c r="BI406">
        <v>2.4152100091169099E-2</v>
      </c>
    </row>
    <row r="407" spans="1:61" x14ac:dyDescent="0.25">
      <c r="A407" t="s">
        <v>1506</v>
      </c>
      <c r="B407" t="s">
        <v>881</v>
      </c>
      <c r="C407">
        <v>80.150000000000006</v>
      </c>
      <c r="D407">
        <v>23.5166675594967</v>
      </c>
      <c r="E407">
        <v>1600.24804595</v>
      </c>
      <c r="F407">
        <v>1.91515242334751E-2</v>
      </c>
      <c r="G407">
        <v>1.72499937972697E-2</v>
      </c>
      <c r="H407" t="e">
        <v>#N/A</v>
      </c>
      <c r="I407">
        <v>4.5900404265139E-2</v>
      </c>
      <c r="J407">
        <v>0.89397452379351205</v>
      </c>
      <c r="K407">
        <v>3.3602743642992497E-2</v>
      </c>
      <c r="L407">
        <v>0.25764780326271902</v>
      </c>
      <c r="M407">
        <v>1.6840957355723E-2</v>
      </c>
      <c r="N407">
        <v>0.124618156231005</v>
      </c>
      <c r="O407">
        <v>70035.367806330702</v>
      </c>
      <c r="P407" s="1">
        <v>0.18623380317444099</v>
      </c>
      <c r="Q407">
        <v>0.156717051033856</v>
      </c>
      <c r="R407">
        <v>0.65704914579170304</v>
      </c>
      <c r="S407">
        <v>13.355345898102</v>
      </c>
      <c r="T407">
        <v>99712.342374927903</v>
      </c>
      <c r="U407" s="1">
        <v>140.29153680331501</v>
      </c>
      <c r="V407">
        <v>378058.60771468398</v>
      </c>
      <c r="W407" s="1">
        <v>0.85049750616211595</v>
      </c>
      <c r="X407">
        <v>7.6238956864551205E-2</v>
      </c>
      <c r="Y407">
        <v>7.3263536973332294E-2</v>
      </c>
      <c r="Z407">
        <v>0.149502493837883</v>
      </c>
      <c r="AA407">
        <v>378.058607714684</v>
      </c>
      <c r="AB407">
        <v>9500.3030864347693</v>
      </c>
      <c r="AC407" s="1">
        <v>992.11873122924999</v>
      </c>
      <c r="AD407">
        <v>272830.09922941402</v>
      </c>
      <c r="AE407" s="1" t="e">
        <v>#N/A</v>
      </c>
      <c r="AF407">
        <v>55382.767049706199</v>
      </c>
      <c r="AG407" s="1">
        <v>105896.727424407</v>
      </c>
      <c r="AH407" s="1">
        <v>47.087757727887499</v>
      </c>
      <c r="AI407">
        <v>23.556502261773598</v>
      </c>
      <c r="AJ407">
        <v>26.189782240343899</v>
      </c>
      <c r="AK407">
        <v>1.18190140859019</v>
      </c>
      <c r="AL407">
        <v>0.92030092227484595</v>
      </c>
      <c r="AM407">
        <v>1.00967857672394</v>
      </c>
      <c r="AN407">
        <v>1322.9753620746801</v>
      </c>
      <c r="AO407" s="1">
        <v>0.92022605147065095</v>
      </c>
      <c r="AP407">
        <v>2117.8088550566399</v>
      </c>
      <c r="AQ407" s="1">
        <v>3070.47029298702</v>
      </c>
      <c r="AR407" s="1">
        <v>8532.7225663905792</v>
      </c>
      <c r="AS407" s="1">
        <v>914.41481631761997</v>
      </c>
      <c r="AT407">
        <v>480.83410284260498</v>
      </c>
      <c r="AU407">
        <v>15116.2506335945</v>
      </c>
      <c r="AV407" s="1">
        <v>4874.6532598329504</v>
      </c>
      <c r="AW407" s="1">
        <v>0.29924420899748599</v>
      </c>
      <c r="AX407">
        <v>9705.8599954339606</v>
      </c>
      <c r="AY407" s="1">
        <v>0.57368570770916105</v>
      </c>
      <c r="AZ407">
        <v>1483.68324952888</v>
      </c>
      <c r="BA407">
        <v>8.7819714183233505E-2</v>
      </c>
      <c r="BB407">
        <v>649.41595407637499</v>
      </c>
      <c r="BC407" s="1">
        <v>3.9250369110084997E-2</v>
      </c>
      <c r="BD407">
        <v>16713.612458872201</v>
      </c>
      <c r="BE407" s="1">
        <v>0.55358406517983505</v>
      </c>
      <c r="BF407">
        <v>0.223277704709991</v>
      </c>
      <c r="BG407">
        <v>0.159611168769107</v>
      </c>
      <c r="BH407">
        <v>4.2945762229469601E-2</v>
      </c>
      <c r="BI407">
        <v>2.0581299111596601E-2</v>
      </c>
    </row>
    <row r="408" spans="1:61" x14ac:dyDescent="0.25">
      <c r="A408" t="s">
        <v>1555</v>
      </c>
      <c r="B408" t="s">
        <v>931</v>
      </c>
      <c r="C408">
        <v>131.55000000000001</v>
      </c>
      <c r="D408">
        <v>8.7776148491317496</v>
      </c>
      <c r="E408">
        <v>1005.0244173</v>
      </c>
      <c r="F408">
        <v>1.45973734590201E-2</v>
      </c>
      <c r="G408">
        <v>1.6419653102326001E-2</v>
      </c>
      <c r="H408" t="e">
        <v>#N/A</v>
      </c>
      <c r="I408">
        <v>3.7411367202275697E-2</v>
      </c>
      <c r="J408">
        <v>0.91262770738436405</v>
      </c>
      <c r="K408">
        <v>3.8413875655432798E-2</v>
      </c>
      <c r="L408">
        <v>0.55964842289224903</v>
      </c>
      <c r="M408">
        <v>1.5634240236235799E-2</v>
      </c>
      <c r="N408">
        <v>0.17150121098415799</v>
      </c>
      <c r="O408">
        <v>63936.147882906203</v>
      </c>
      <c r="P408" s="1">
        <v>0.199538275889306</v>
      </c>
      <c r="Q408">
        <v>0.16395821319128101</v>
      </c>
      <c r="R408">
        <v>0.63650351091941304</v>
      </c>
      <c r="S408">
        <v>11.245464907729099</v>
      </c>
      <c r="T408">
        <v>87129.401583946805</v>
      </c>
      <c r="U408" s="1">
        <v>97.248835840859201</v>
      </c>
      <c r="V408">
        <v>329193.49809313298</v>
      </c>
      <c r="W408" s="1">
        <v>0.79993190851063301</v>
      </c>
      <c r="X408">
        <v>6.1992667632262501E-2</v>
      </c>
      <c r="Y408">
        <v>0.138075423857104</v>
      </c>
      <c r="Z408">
        <v>0.20006809148936699</v>
      </c>
      <c r="AA408">
        <v>329.19349809313297</v>
      </c>
      <c r="AB408">
        <v>7912.8865558956204</v>
      </c>
      <c r="AC408" s="1">
        <v>738.81970151015196</v>
      </c>
      <c r="AD408">
        <v>230207.03052703899</v>
      </c>
      <c r="AE408" s="1" t="e">
        <v>#N/A</v>
      </c>
      <c r="AF408">
        <v>45455.045546347901</v>
      </c>
      <c r="AG408" s="1">
        <v>69533.860273712096</v>
      </c>
      <c r="AH408" s="1">
        <v>33.149302287861801</v>
      </c>
      <c r="AI408">
        <v>21.0411501669996</v>
      </c>
      <c r="AJ408">
        <v>23.609830269660399</v>
      </c>
      <c r="AK408">
        <v>1.7277819347016601</v>
      </c>
      <c r="AL408">
        <v>0.85338377540351096</v>
      </c>
      <c r="AM408">
        <v>1.28756813983677</v>
      </c>
      <c r="AN408">
        <v>1194.9072846670199</v>
      </c>
      <c r="AO408" s="1">
        <v>1.1946738336883</v>
      </c>
      <c r="AP408">
        <v>2391.3692932522899</v>
      </c>
      <c r="AQ408" s="1">
        <v>3544.3250081124202</v>
      </c>
      <c r="AR408" s="1">
        <v>9308.7371012672393</v>
      </c>
      <c r="AS408" s="1">
        <v>987.36122567636198</v>
      </c>
      <c r="AT408">
        <v>623.41514714957998</v>
      </c>
      <c r="AU408">
        <v>16855.2077754579</v>
      </c>
      <c r="AV408" s="1">
        <v>8360.2390548356507</v>
      </c>
      <c r="AW408" s="1">
        <v>0.45318302010558797</v>
      </c>
      <c r="AX408">
        <v>7899.8030985587502</v>
      </c>
      <c r="AY408" s="1">
        <v>0.40092074718208798</v>
      </c>
      <c r="AZ408">
        <v>1510.2182815338999</v>
      </c>
      <c r="BA408">
        <v>7.89842680671511E-2</v>
      </c>
      <c r="BB408">
        <v>1266.4985114948599</v>
      </c>
      <c r="BC408" s="1">
        <v>6.6911964644706806E-2</v>
      </c>
      <c r="BD408">
        <v>19036.758946423201</v>
      </c>
      <c r="BE408" s="1">
        <v>0.54298567423675104</v>
      </c>
      <c r="BF408">
        <v>0.23390716201971201</v>
      </c>
      <c r="BG408">
        <v>0.15628356021041201</v>
      </c>
      <c r="BH408">
        <v>4.5298199223735298E-2</v>
      </c>
      <c r="BI408">
        <v>2.15254043093893E-2</v>
      </c>
    </row>
    <row r="409" spans="1:61" x14ac:dyDescent="0.25">
      <c r="A409" t="s">
        <v>1285</v>
      </c>
      <c r="B409" t="s">
        <v>647</v>
      </c>
      <c r="C409">
        <v>27.4</v>
      </c>
      <c r="D409">
        <v>180.01287321630301</v>
      </c>
      <c r="E409">
        <v>4012.1945230000001</v>
      </c>
      <c r="F409">
        <v>1.8020718833756399E-2</v>
      </c>
      <c r="G409">
        <v>0.109871350130858</v>
      </c>
      <c r="H409">
        <v>2.3370554954772701E-3</v>
      </c>
      <c r="I409">
        <v>8.7709904410401607E-2</v>
      </c>
      <c r="J409">
        <v>0.68630782989856898</v>
      </c>
      <c r="K409">
        <v>9.70795957378007E-2</v>
      </c>
      <c r="L409">
        <v>0.76022907300371501</v>
      </c>
      <c r="M409">
        <v>3.2915264383930803E-2</v>
      </c>
      <c r="N409">
        <v>0.18687180241130699</v>
      </c>
      <c r="O409">
        <v>71078.094782794404</v>
      </c>
      <c r="P409" s="1">
        <v>0.214692017781864</v>
      </c>
      <c r="Q409">
        <v>0.15287841638869101</v>
      </c>
      <c r="R409">
        <v>0.63242956582944598</v>
      </c>
      <c r="S409">
        <v>31.449890283796901</v>
      </c>
      <c r="T409">
        <v>107209.01079229001</v>
      </c>
      <c r="U409" s="1">
        <v>143.15009823258401</v>
      </c>
      <c r="V409">
        <v>251290.44184431201</v>
      </c>
      <c r="W409" s="1">
        <v>0.73134860372354704</v>
      </c>
      <c r="X409">
        <v>0.21947320762750899</v>
      </c>
      <c r="Y409">
        <v>4.9178188648944403E-2</v>
      </c>
      <c r="Z409">
        <v>0.26865139627645301</v>
      </c>
      <c r="AA409">
        <v>251.290441844312</v>
      </c>
      <c r="AB409">
        <v>7498.38739810273</v>
      </c>
      <c r="AC409" s="1">
        <v>767.80018038522201</v>
      </c>
      <c r="AD409">
        <v>164176.75252956001</v>
      </c>
      <c r="AE409" s="1" t="e">
        <v>#N/A</v>
      </c>
      <c r="AF409">
        <v>41724.550295693698</v>
      </c>
      <c r="AG409" s="1">
        <v>64992.529097792001</v>
      </c>
      <c r="AH409" s="1">
        <v>57.589130300028501</v>
      </c>
      <c r="AI409">
        <v>27.016773534961199</v>
      </c>
      <c r="AJ409">
        <v>34.152769484637901</v>
      </c>
      <c r="AK409">
        <v>1.82865658988252</v>
      </c>
      <c r="AL409">
        <v>1.0244018428767401</v>
      </c>
      <c r="AM409">
        <v>1.4072392168279699</v>
      </c>
      <c r="AN409">
        <v>608.90470713600496</v>
      </c>
      <c r="AO409" s="1">
        <v>1.01142836123649</v>
      </c>
      <c r="AP409">
        <v>1927.35905093104</v>
      </c>
      <c r="AQ409" s="1">
        <v>2805.9744854000901</v>
      </c>
      <c r="AR409" s="1">
        <v>9633.0101657436498</v>
      </c>
      <c r="AS409" s="1">
        <v>1248.5016663036799</v>
      </c>
      <c r="AT409">
        <v>535.70597815703195</v>
      </c>
      <c r="AU409">
        <v>16150.5513465355</v>
      </c>
      <c r="AV409" s="1">
        <v>7134.8666186287701</v>
      </c>
      <c r="AW409" s="1">
        <v>0.42752858055339299</v>
      </c>
      <c r="AX409">
        <v>7068.8465310092397</v>
      </c>
      <c r="AY409" s="1">
        <v>0.42166860952072799</v>
      </c>
      <c r="AZ409">
        <v>1136.7834970609299</v>
      </c>
      <c r="BA409">
        <v>6.8806116778458701E-2</v>
      </c>
      <c r="BB409">
        <v>1367.4263525828101</v>
      </c>
      <c r="BC409" s="1">
        <v>8.1996693139351207E-2</v>
      </c>
      <c r="BD409">
        <v>16707.922999281702</v>
      </c>
      <c r="BE409" s="1">
        <v>0.57703052366152496</v>
      </c>
      <c r="BF409">
        <v>0.23745606489458199</v>
      </c>
      <c r="BG409">
        <v>0.13835792520421</v>
      </c>
      <c r="BH409">
        <v>3.3721750484784298E-2</v>
      </c>
      <c r="BI409">
        <v>1.34337357548993E-2</v>
      </c>
    </row>
    <row r="410" spans="1:61" x14ac:dyDescent="0.25">
      <c r="A410" t="s">
        <v>1316</v>
      </c>
      <c r="B410" t="s">
        <v>679</v>
      </c>
      <c r="C410">
        <v>25.95</v>
      </c>
      <c r="D410">
        <v>182.434844504426</v>
      </c>
      <c r="E410">
        <v>4016.3431612499999</v>
      </c>
      <c r="F410">
        <v>2.68657321326124E-2</v>
      </c>
      <c r="G410">
        <v>0.119712915772127</v>
      </c>
      <c r="H410">
        <v>2.2779458678104901E-3</v>
      </c>
      <c r="I410">
        <v>7.8667884254275705E-2</v>
      </c>
      <c r="J410">
        <v>0.68719617917987996</v>
      </c>
      <c r="K410">
        <v>8.67938259380059E-2</v>
      </c>
      <c r="L410">
        <v>0.62242609795288095</v>
      </c>
      <c r="M410">
        <v>4.1648989346752999E-2</v>
      </c>
      <c r="N410">
        <v>0.169576774520727</v>
      </c>
      <c r="O410">
        <v>71896.165438260301</v>
      </c>
      <c r="P410" s="1">
        <v>0.17150753616147599</v>
      </c>
      <c r="Q410">
        <v>0.13464693214668699</v>
      </c>
      <c r="R410">
        <v>0.69384553169183705</v>
      </c>
      <c r="S410">
        <v>33.028580902427102</v>
      </c>
      <c r="T410">
        <v>107365.76384630099</v>
      </c>
      <c r="U410" s="1">
        <v>144.295604765874</v>
      </c>
      <c r="V410">
        <v>291235.93951965898</v>
      </c>
      <c r="W410" s="1">
        <v>0.74844772614883104</v>
      </c>
      <c r="X410">
        <v>0.205903369165582</v>
      </c>
      <c r="Y410">
        <v>4.5648904685587702E-2</v>
      </c>
      <c r="Z410">
        <v>0.25155227385116902</v>
      </c>
      <c r="AA410">
        <v>291.23593951965898</v>
      </c>
      <c r="AB410">
        <v>10055.0901600328</v>
      </c>
      <c r="AC410" s="1">
        <v>955.02109941876199</v>
      </c>
      <c r="AD410">
        <v>205262.989519511</v>
      </c>
      <c r="AE410" s="1" t="e">
        <v>#N/A</v>
      </c>
      <c r="AF410">
        <v>44247.7921489535</v>
      </c>
      <c r="AG410" s="1">
        <v>72448.428849890493</v>
      </c>
      <c r="AH410" s="1">
        <v>67.305417257978604</v>
      </c>
      <c r="AI410">
        <v>30.121596772411198</v>
      </c>
      <c r="AJ410">
        <v>41.6977205271196</v>
      </c>
      <c r="AK410">
        <v>1.61486726531553</v>
      </c>
      <c r="AL410">
        <v>0.971020033965181</v>
      </c>
      <c r="AM410">
        <v>1.33332659109841</v>
      </c>
      <c r="AN410">
        <v>187.458561749409</v>
      </c>
      <c r="AO410" s="1">
        <v>0.94837318852368302</v>
      </c>
      <c r="AP410">
        <v>1985.2845380419101</v>
      </c>
      <c r="AQ410" s="1">
        <v>2863.87511853448</v>
      </c>
      <c r="AR410" s="1">
        <v>9924.6166717224005</v>
      </c>
      <c r="AS410" s="1">
        <v>1244.6675254821</v>
      </c>
      <c r="AT410" s="1">
        <v>535.84776464424203</v>
      </c>
      <c r="AU410">
        <v>16554.291618425101</v>
      </c>
      <c r="AV410" s="1">
        <v>5635.4590027725499</v>
      </c>
      <c r="AW410" s="1">
        <v>0.33673453436353101</v>
      </c>
      <c r="AX410">
        <v>8938.8526254249591</v>
      </c>
      <c r="AY410" s="1">
        <v>0.50971699308774898</v>
      </c>
      <c r="AZ410">
        <v>1270.6795434543601</v>
      </c>
      <c r="BA410">
        <v>7.4207955413282206E-2</v>
      </c>
      <c r="BB410">
        <v>1341.9187408129601</v>
      </c>
      <c r="BC410" s="1">
        <v>7.9340517121453694E-2</v>
      </c>
      <c r="BD410">
        <v>17186.909912464798</v>
      </c>
      <c r="BE410" s="1">
        <v>0.57946964297785297</v>
      </c>
      <c r="BF410">
        <v>0.24387780868904399</v>
      </c>
      <c r="BG410">
        <v>0.13136513690559101</v>
      </c>
      <c r="BH410">
        <v>2.9536328767346999E-2</v>
      </c>
      <c r="BI410">
        <v>1.5751082660165401E-2</v>
      </c>
    </row>
    <row r="411" spans="1:61" x14ac:dyDescent="0.25">
      <c r="A411" t="s">
        <v>1337</v>
      </c>
      <c r="B411" t="s">
        <v>703</v>
      </c>
      <c r="C411">
        <v>30.85</v>
      </c>
      <c r="D411">
        <v>121.293288093455</v>
      </c>
      <c r="E411">
        <v>3224.6544963000001</v>
      </c>
      <c r="F411">
        <v>2.96778950226569E-2</v>
      </c>
      <c r="G411">
        <v>3.6885398861940803E-2</v>
      </c>
      <c r="H411" t="e">
        <v>#N/A</v>
      </c>
      <c r="I411">
        <v>4.4846707866247101E-2</v>
      </c>
      <c r="J411">
        <v>0.84315420246912198</v>
      </c>
      <c r="K411">
        <v>4.4803730312770101E-2</v>
      </c>
      <c r="L411">
        <v>0.22838184886471</v>
      </c>
      <c r="M411">
        <v>2.1383706530983398E-2</v>
      </c>
      <c r="N411">
        <v>0.13091606492831601</v>
      </c>
      <c r="O411">
        <v>73562.9349467641</v>
      </c>
      <c r="P411" s="1">
        <v>0.144077281191622</v>
      </c>
      <c r="Q411">
        <v>0.14835110681538599</v>
      </c>
      <c r="R411">
        <v>0.70757161199299201</v>
      </c>
      <c r="S411">
        <v>23.346549997453</v>
      </c>
      <c r="T411">
        <v>106987.958923454</v>
      </c>
      <c r="U411" s="1">
        <v>160.696300298708</v>
      </c>
      <c r="V411">
        <v>364460.98354056402</v>
      </c>
      <c r="W411" s="1">
        <v>0.79092031937342899</v>
      </c>
      <c r="X411">
        <v>0.16095596044772001</v>
      </c>
      <c r="Y411">
        <v>4.8123720178851602E-2</v>
      </c>
      <c r="Z411">
        <v>0.20907968062657101</v>
      </c>
      <c r="AA411">
        <v>364.46098354056397</v>
      </c>
      <c r="AB411">
        <v>11417.957425282801</v>
      </c>
      <c r="AC411" s="1">
        <v>1103.0406544581001</v>
      </c>
      <c r="AD411">
        <v>273524.31240827101</v>
      </c>
      <c r="AE411" s="1" t="e">
        <v>#N/A</v>
      </c>
      <c r="AF411">
        <v>55505.335140343799</v>
      </c>
      <c r="AG411" s="1">
        <v>107361.598011068</v>
      </c>
      <c r="AH411" s="1">
        <v>63.288719720387</v>
      </c>
      <c r="AI411">
        <v>29.281245602546601</v>
      </c>
      <c r="AJ411">
        <v>36.005756729702597</v>
      </c>
      <c r="AK411">
        <v>1.32623985864442</v>
      </c>
      <c r="AL411">
        <v>1.0321644499354401</v>
      </c>
      <c r="AM411">
        <v>1.17259432972982</v>
      </c>
      <c r="AN411">
        <v>127.28705368930601</v>
      </c>
      <c r="AO411" s="1">
        <v>0.75672533264851205</v>
      </c>
      <c r="AP411">
        <v>1848.82838559624</v>
      </c>
      <c r="AQ411" s="1">
        <v>2840.8546310964998</v>
      </c>
      <c r="AR411" s="1">
        <v>9243.7981835579794</v>
      </c>
      <c r="AS411" s="1">
        <v>1094.84543880621</v>
      </c>
      <c r="AT411">
        <v>493.458976248711</v>
      </c>
      <c r="AU411">
        <v>15521.7856153056</v>
      </c>
      <c r="AV411" s="1">
        <v>4117.6660843312002</v>
      </c>
      <c r="AW411" s="1">
        <v>0.25736745366191399</v>
      </c>
      <c r="AX411">
        <v>10028.5986505274</v>
      </c>
      <c r="AY411" s="1">
        <v>0.61241012817054596</v>
      </c>
      <c r="AZ411">
        <v>1436.29516288373</v>
      </c>
      <c r="BA411" s="1">
        <v>8.7762406361291498E-2</v>
      </c>
      <c r="BB411">
        <v>678.88371729764503</v>
      </c>
      <c r="BC411" s="1">
        <v>4.2460011805891498E-2</v>
      </c>
      <c r="BD411">
        <v>16261.44361504</v>
      </c>
      <c r="BE411" s="1">
        <v>0.57001856276753005</v>
      </c>
      <c r="BF411">
        <v>0.227894847241113</v>
      </c>
      <c r="BG411">
        <v>0.15137465464633401</v>
      </c>
      <c r="BH411">
        <v>3.2875931938082102E-2</v>
      </c>
      <c r="BI411">
        <v>1.7836003406941098E-2</v>
      </c>
    </row>
    <row r="412" spans="1:61" x14ac:dyDescent="0.25">
      <c r="A412" t="s">
        <v>1499</v>
      </c>
      <c r="B412" t="s">
        <v>874</v>
      </c>
      <c r="C412">
        <v>69.25</v>
      </c>
      <c r="D412">
        <v>13.3210609628188</v>
      </c>
      <c r="E412">
        <v>820.43725619999998</v>
      </c>
      <c r="F412" t="e">
        <v>#N/A</v>
      </c>
      <c r="G412">
        <v>2.1967564191699401E-2</v>
      </c>
      <c r="H412" t="e">
        <v>#N/A</v>
      </c>
      <c r="I412">
        <v>3.1210244983788899E-2</v>
      </c>
      <c r="J412">
        <v>0.92655938066597698</v>
      </c>
      <c r="K412">
        <v>3.5398171600349401E-2</v>
      </c>
      <c r="L412">
        <v>0.603693151850622</v>
      </c>
      <c r="M412" t="e">
        <v>#N/A</v>
      </c>
      <c r="N412">
        <v>0.16038325066564799</v>
      </c>
      <c r="O412">
        <v>61907.545089430401</v>
      </c>
      <c r="P412" s="1">
        <v>0.245559795158351</v>
      </c>
      <c r="Q412">
        <v>0.184923526210624</v>
      </c>
      <c r="R412">
        <v>0.56951667863102495</v>
      </c>
      <c r="S412">
        <v>9.2520491964142195</v>
      </c>
      <c r="T412">
        <v>85329.8987229341</v>
      </c>
      <c r="U412" s="1">
        <v>102.52664783279999</v>
      </c>
      <c r="V412">
        <v>303141.25817729998</v>
      </c>
      <c r="W412" s="1">
        <v>0.80856328585500803</v>
      </c>
      <c r="X412">
        <v>6.8401418797399499E-2</v>
      </c>
      <c r="Y412">
        <v>0.123035295347592</v>
      </c>
      <c r="Z412">
        <v>0.191436714144992</v>
      </c>
      <c r="AA412">
        <v>303.14125817730002</v>
      </c>
      <c r="AB412">
        <v>7690.8819075639603</v>
      </c>
      <c r="AC412" s="1">
        <v>758.45088554621896</v>
      </c>
      <c r="AD412">
        <v>217440.51526590501</v>
      </c>
      <c r="AE412" s="1" t="e">
        <v>#N/A</v>
      </c>
      <c r="AF412">
        <v>43580.615987376601</v>
      </c>
      <c r="AG412" s="1">
        <v>69126.026405533194</v>
      </c>
      <c r="AH412" s="1">
        <v>38.3457342891897</v>
      </c>
      <c r="AI412">
        <v>21.833165919927499</v>
      </c>
      <c r="AJ412">
        <v>24.402693430720099</v>
      </c>
      <c r="AK412">
        <v>1.2429333706999699</v>
      </c>
      <c r="AL412">
        <v>0.75139709338876104</v>
      </c>
      <c r="AM412">
        <v>1.0563924745390501</v>
      </c>
      <c r="AN412">
        <v>885.80042167519503</v>
      </c>
      <c r="AO412" s="1">
        <v>1.1102655106995101</v>
      </c>
      <c r="AP412">
        <v>2477.1880489841701</v>
      </c>
      <c r="AQ412" s="1">
        <v>3448.6547193198999</v>
      </c>
      <c r="AR412" s="1">
        <v>9391.1636865278706</v>
      </c>
      <c r="AS412" s="1">
        <v>1070.2513072930799</v>
      </c>
      <c r="AT412">
        <v>537.15817348568601</v>
      </c>
      <c r="AU412">
        <v>16924.415935610701</v>
      </c>
      <c r="AV412" s="1">
        <v>8832.52165413904</v>
      </c>
      <c r="AW412" s="1">
        <v>0.46775319992924203</v>
      </c>
      <c r="AX412">
        <v>7629.9937612266503</v>
      </c>
      <c r="AY412" s="1">
        <v>0.37789679675715598</v>
      </c>
      <c r="AZ412">
        <v>1533.5963812126299</v>
      </c>
      <c r="BA412">
        <v>7.9845854280366904E-2</v>
      </c>
      <c r="BB412">
        <v>1459.7121589143901</v>
      </c>
      <c r="BC412" s="1">
        <v>7.45041490163003E-2</v>
      </c>
      <c r="BD412">
        <v>19455.823955492699</v>
      </c>
      <c r="BE412" s="1">
        <v>0.53602029741802504</v>
      </c>
      <c r="BF412">
        <v>0.231216225610334</v>
      </c>
      <c r="BG412">
        <v>0.170383743166241</v>
      </c>
      <c r="BH412">
        <v>4.4053272752969101E-2</v>
      </c>
      <c r="BI412">
        <v>1.8326461052430899E-2</v>
      </c>
    </row>
    <row r="413" spans="1:61" x14ac:dyDescent="0.25">
      <c r="A413" t="s">
        <v>1548</v>
      </c>
      <c r="B413" t="s">
        <v>923</v>
      </c>
      <c r="C413">
        <v>30.55</v>
      </c>
      <c r="D413">
        <v>42.877115744780099</v>
      </c>
      <c r="E413">
        <v>874.18955889999995</v>
      </c>
      <c r="F413">
        <v>1.39255976641906E-2</v>
      </c>
      <c r="G413">
        <v>3.7138757599273903E-2</v>
      </c>
      <c r="H413" t="e">
        <v>#N/A</v>
      </c>
      <c r="I413">
        <v>5.9485741740944502E-2</v>
      </c>
      <c r="J413">
        <v>0.84323321872119195</v>
      </c>
      <c r="K413">
        <v>6.5591798105406801E-2</v>
      </c>
      <c r="L413">
        <v>0.65592135862946299</v>
      </c>
      <c r="M413">
        <v>2.66257665499114E-2</v>
      </c>
      <c r="N413">
        <v>0.155645052150476</v>
      </c>
      <c r="O413">
        <v>61711.711008268503</v>
      </c>
      <c r="P413" s="1">
        <v>0.20973686026394001</v>
      </c>
      <c r="Q413">
        <v>0.17605420159796401</v>
      </c>
      <c r="R413">
        <v>0.61420893813809596</v>
      </c>
      <c r="S413">
        <v>10.1988132369657</v>
      </c>
      <c r="T413">
        <v>85314.4390937672</v>
      </c>
      <c r="U413" s="1">
        <v>100.198986824976</v>
      </c>
      <c r="V413">
        <v>331533.62116871699</v>
      </c>
      <c r="W413" s="1">
        <v>0.74764272717119395</v>
      </c>
      <c r="X413">
        <v>0.169468117750008</v>
      </c>
      <c r="Y413">
        <v>8.2889155078798293E-2</v>
      </c>
      <c r="Z413">
        <v>0.25235727282880599</v>
      </c>
      <c r="AA413">
        <v>331.53362116871699</v>
      </c>
      <c r="AB413">
        <v>8680.4006324994807</v>
      </c>
      <c r="AC413" s="1">
        <v>856.67544455957898</v>
      </c>
      <c r="AD413">
        <v>221682.94635725499</v>
      </c>
      <c r="AE413" s="1" t="e">
        <v>#N/A</v>
      </c>
      <c r="AF413">
        <v>41848.178356484197</v>
      </c>
      <c r="AG413" s="1">
        <v>69472.754194622496</v>
      </c>
      <c r="AH413" s="1">
        <v>45.407013461196001</v>
      </c>
      <c r="AI413">
        <v>24.320007730667701</v>
      </c>
      <c r="AJ413">
        <v>28.991282383586601</v>
      </c>
      <c r="AK413">
        <v>1.5494895178963699</v>
      </c>
      <c r="AL413">
        <v>0.75347713974401798</v>
      </c>
      <c r="AM413">
        <v>1.2853715328470401</v>
      </c>
      <c r="AN413">
        <v>1088.8332751282401</v>
      </c>
      <c r="AO413" s="1">
        <v>1.09187816911263</v>
      </c>
      <c r="AP413">
        <v>2556.6934210611698</v>
      </c>
      <c r="AQ413" s="1">
        <v>3600.0142491521101</v>
      </c>
      <c r="AR413" s="1">
        <v>9438.0463865089496</v>
      </c>
      <c r="AS413" s="1">
        <v>1037.83875735329</v>
      </c>
      <c r="AT413">
        <v>521.88723699019704</v>
      </c>
      <c r="AU413">
        <v>17154.480051065701</v>
      </c>
      <c r="AV413" s="1">
        <v>7659.9996443965902</v>
      </c>
      <c r="AW413" s="1">
        <v>0.41195117619688099</v>
      </c>
      <c r="AX413">
        <v>8467.6873339866597</v>
      </c>
      <c r="AY413" s="1">
        <v>0.42795121761231902</v>
      </c>
      <c r="AZ413">
        <v>1511.7875199313401</v>
      </c>
      <c r="BA413">
        <v>7.7717990019399899E-2</v>
      </c>
      <c r="BB413">
        <v>1555.71537109063</v>
      </c>
      <c r="BC413" s="1">
        <v>8.23796161560294E-2</v>
      </c>
      <c r="BD413">
        <v>19195.1898694052</v>
      </c>
      <c r="BE413" s="1">
        <v>0.52729463959290002</v>
      </c>
      <c r="BF413">
        <v>0.23097413961666199</v>
      </c>
      <c r="BG413">
        <v>0.185560498367977</v>
      </c>
      <c r="BH413">
        <v>3.7561356026307197E-2</v>
      </c>
      <c r="BI413">
        <v>1.8609366396153199E-2</v>
      </c>
    </row>
    <row r="414" spans="1:61" x14ac:dyDescent="0.25">
      <c r="A414" t="s">
        <v>1682</v>
      </c>
      <c r="B414" t="s">
        <v>1063</v>
      </c>
      <c r="C414">
        <v>27.2</v>
      </c>
      <c r="D414">
        <v>118.169505157991</v>
      </c>
      <c r="E414">
        <v>2481.6794716999998</v>
      </c>
      <c r="F414">
        <v>3.2239942593235003E-2</v>
      </c>
      <c r="G414">
        <v>3.6658548423653403E-2</v>
      </c>
      <c r="H414" t="e">
        <v>#N/A</v>
      </c>
      <c r="I414">
        <v>4.0182212834751499E-2</v>
      </c>
      <c r="J414">
        <v>0.84580702629965798</v>
      </c>
      <c r="K414">
        <v>4.6311590729756498E-2</v>
      </c>
      <c r="L414">
        <v>0.28623848297215299</v>
      </c>
      <c r="M414">
        <v>2.6046479211271099E-2</v>
      </c>
      <c r="N414">
        <v>0.13917060772961801</v>
      </c>
      <c r="O414">
        <v>71541.538993637703</v>
      </c>
      <c r="P414" s="1">
        <v>0.15595553007120599</v>
      </c>
      <c r="Q414">
        <v>0.15374764037882199</v>
      </c>
      <c r="R414">
        <v>0.69029682954997296</v>
      </c>
      <c r="S414">
        <v>19.800375134172299</v>
      </c>
      <c r="T414">
        <v>102114.334313203</v>
      </c>
      <c r="U414" s="1">
        <v>143.55567832330101</v>
      </c>
      <c r="V414">
        <v>327739.85048232001</v>
      </c>
      <c r="W414" s="1">
        <v>0.79885812871984996</v>
      </c>
      <c r="X414">
        <v>0.14591788153313601</v>
      </c>
      <c r="Y414">
        <v>5.5223989747014098E-2</v>
      </c>
      <c r="Z414">
        <v>0.20114187128014999</v>
      </c>
      <c r="AA414">
        <v>327.73985048231998</v>
      </c>
      <c r="AB414">
        <v>10285.1776754696</v>
      </c>
      <c r="AC414" s="1">
        <v>1043.70057355784</v>
      </c>
      <c r="AD414">
        <v>247703.68951854599</v>
      </c>
      <c r="AE414" s="1" t="e">
        <v>#N/A</v>
      </c>
      <c r="AF414">
        <v>51471.527464909501</v>
      </c>
      <c r="AG414" s="1">
        <v>94639.479474019696</v>
      </c>
      <c r="AH414" s="1">
        <v>60.445926094981701</v>
      </c>
      <c r="AI414">
        <v>29.414980040885201</v>
      </c>
      <c r="AJ414">
        <v>34.850593312210698</v>
      </c>
      <c r="AK414">
        <v>1.7377498304105401</v>
      </c>
      <c r="AL414">
        <v>1.24721014522549</v>
      </c>
      <c r="AM414">
        <v>1.46351003996676</v>
      </c>
      <c r="AN414">
        <v>57.387562585768201</v>
      </c>
      <c r="AO414" s="1">
        <v>0.807024186373831</v>
      </c>
      <c r="AP414">
        <v>1938.34244565227</v>
      </c>
      <c r="AQ414" s="1">
        <v>2714.15762583793</v>
      </c>
      <c r="AR414" s="1">
        <v>9076.6231011572709</v>
      </c>
      <c r="AS414" s="1">
        <v>1044.0036062454101</v>
      </c>
      <c r="AT414">
        <v>459.09215452370398</v>
      </c>
      <c r="AU414">
        <v>15232.2189334166</v>
      </c>
      <c r="AV414" s="1">
        <v>4776.3672644009503</v>
      </c>
      <c r="AW414" s="1">
        <v>0.30480792062276801</v>
      </c>
      <c r="AX414">
        <v>9117.5728471615002</v>
      </c>
      <c r="AY414" s="1">
        <v>0.56096922581113395</v>
      </c>
      <c r="AZ414">
        <v>1400.9464321852399</v>
      </c>
      <c r="BA414">
        <v>8.7012154707052897E-2</v>
      </c>
      <c r="BB414">
        <v>742.65409163606398</v>
      </c>
      <c r="BC414" s="1">
        <v>4.7210698856037403E-2</v>
      </c>
      <c r="BD414">
        <v>16037.540635383801</v>
      </c>
      <c r="BE414" s="1">
        <v>0.56591299369367298</v>
      </c>
      <c r="BF414">
        <v>0.23401932980064699</v>
      </c>
      <c r="BG414">
        <v>0.14751246491417799</v>
      </c>
      <c r="BH414">
        <v>3.4657715656681402E-2</v>
      </c>
      <c r="BI414">
        <v>1.78974959348203E-2</v>
      </c>
    </row>
    <row r="415" spans="1:61" x14ac:dyDescent="0.25">
      <c r="A415" t="s">
        <v>1712</v>
      </c>
      <c r="B415" t="s">
        <v>1095</v>
      </c>
      <c r="C415">
        <v>13.95</v>
      </c>
      <c r="D415">
        <v>144.45753188422501</v>
      </c>
      <c r="E415">
        <v>1185.9499090500001</v>
      </c>
      <c r="F415">
        <v>8.0037925068669104E-3</v>
      </c>
      <c r="G415">
        <v>3.8025659108157299E-2</v>
      </c>
      <c r="H415" t="e">
        <v>#N/A</v>
      </c>
      <c r="I415">
        <v>4.9327130992318197E-2</v>
      </c>
      <c r="J415">
        <v>0.82890375194563704</v>
      </c>
      <c r="K415">
        <v>8.2332065976763694E-2</v>
      </c>
      <c r="L415">
        <v>0.97080438755798304</v>
      </c>
      <c r="M415">
        <v>2.3758097259321501E-2</v>
      </c>
      <c r="N415">
        <v>0.187101532806279</v>
      </c>
      <c r="O415">
        <v>60348.814402590098</v>
      </c>
      <c r="P415" s="1">
        <v>0.23986245619698299</v>
      </c>
      <c r="Q415">
        <v>0.16647900064776899</v>
      </c>
      <c r="R415">
        <v>0.59365854315524802</v>
      </c>
      <c r="S415">
        <v>13.558138092797501</v>
      </c>
      <c r="T415">
        <v>87737.856982137702</v>
      </c>
      <c r="U415" s="1">
        <v>106.74452715487401</v>
      </c>
      <c r="V415">
        <v>191989.97256333599</v>
      </c>
      <c r="W415" s="1">
        <v>0.71814822873906203</v>
      </c>
      <c r="X415">
        <v>0.18910530621427901</v>
      </c>
      <c r="Y415">
        <v>9.2746465046659607E-2</v>
      </c>
      <c r="Z415">
        <v>0.28185177126093802</v>
      </c>
      <c r="AA415">
        <v>191.98997256333601</v>
      </c>
      <c r="AB415">
        <v>4967.5648229689496</v>
      </c>
      <c r="AC415" s="1">
        <v>578.08188420805902</v>
      </c>
      <c r="AD415">
        <v>122474.72558281101</v>
      </c>
      <c r="AE415" s="1" t="e">
        <v>#N/A</v>
      </c>
      <c r="AF415">
        <v>36566.259866184198</v>
      </c>
      <c r="AG415" s="1">
        <v>54527.062863511703</v>
      </c>
      <c r="AH415" s="1">
        <v>42.383315985402</v>
      </c>
      <c r="AI415">
        <v>23.572099888248299</v>
      </c>
      <c r="AJ415">
        <v>28.865712786264901</v>
      </c>
      <c r="AK415">
        <v>1.51450317203134</v>
      </c>
      <c r="AL415">
        <v>1.0062636891835901</v>
      </c>
      <c r="AM415">
        <v>1.2427931131867</v>
      </c>
      <c r="AN415">
        <v>291.18911040402202</v>
      </c>
      <c r="AO415">
        <v>0.93306911486569899</v>
      </c>
      <c r="AP415">
        <v>2425.31949751913</v>
      </c>
      <c r="AQ415" s="1">
        <v>3434.93898849673</v>
      </c>
      <c r="AR415" s="1">
        <v>9503.7974795483606</v>
      </c>
      <c r="AS415" s="1">
        <v>1029.1942898985801</v>
      </c>
      <c r="AT415">
        <v>609.96898855489701</v>
      </c>
      <c r="AU415">
        <v>17003.219244017699</v>
      </c>
      <c r="AV415" s="1">
        <v>10420.423911902501</v>
      </c>
      <c r="AW415" s="1">
        <v>0.56910776744188996</v>
      </c>
      <c r="AX415">
        <v>4537.2958761570599</v>
      </c>
      <c r="AY415" s="1">
        <v>0.24935082452997101</v>
      </c>
      <c r="AZ415">
        <v>897.28945086392503</v>
      </c>
      <c r="BA415">
        <v>4.8852053001240597E-2</v>
      </c>
      <c r="BB415">
        <v>2446.0099703096398</v>
      </c>
      <c r="BC415" s="1">
        <v>0.132689355033802</v>
      </c>
      <c r="BD415">
        <v>18301.019209233102</v>
      </c>
      <c r="BE415" s="1">
        <v>0.53639401764463301</v>
      </c>
      <c r="BF415">
        <v>0.23632593008047501</v>
      </c>
      <c r="BG415">
        <v>0.172334213805584</v>
      </c>
      <c r="BH415">
        <v>3.6241672467443101E-2</v>
      </c>
      <c r="BI415">
        <v>1.87041660018652E-2</v>
      </c>
    </row>
    <row r="416" spans="1:61" x14ac:dyDescent="0.25">
      <c r="A416" t="s">
        <v>1724</v>
      </c>
      <c r="B416" t="s">
        <v>1107</v>
      </c>
      <c r="C416">
        <v>96.95</v>
      </c>
      <c r="D416">
        <v>14.2925073823191</v>
      </c>
      <c r="E416">
        <v>1230.97607745</v>
      </c>
      <c r="F416">
        <v>1.32622447057411E-2</v>
      </c>
      <c r="G416">
        <v>6.7148526097540002E-3</v>
      </c>
      <c r="H416" t="e">
        <v>#N/A</v>
      </c>
      <c r="I416">
        <v>1.8238728887576699E-2</v>
      </c>
      <c r="J416">
        <v>0.94785885573869699</v>
      </c>
      <c r="K416">
        <v>2.7436657477275399E-2</v>
      </c>
      <c r="L416">
        <v>0.50992352913820804</v>
      </c>
      <c r="M416">
        <v>1.68662612184203E-2</v>
      </c>
      <c r="N416">
        <v>0.13548646729775399</v>
      </c>
      <c r="O416">
        <v>65217.295184066301</v>
      </c>
      <c r="P416" s="1">
        <v>0.17589412961144499</v>
      </c>
      <c r="Q416">
        <v>0.143213916201717</v>
      </c>
      <c r="R416">
        <v>0.68089195418683801</v>
      </c>
      <c r="S416">
        <v>11.7257646187209</v>
      </c>
      <c r="T416">
        <v>88725.114714923096</v>
      </c>
      <c r="U416" s="1">
        <v>122.50297827729101</v>
      </c>
      <c r="V416">
        <v>275283.875460824</v>
      </c>
      <c r="W416" s="1">
        <v>0.82201403465652501</v>
      </c>
      <c r="X416">
        <v>6.0682730232784601E-2</v>
      </c>
      <c r="Y416">
        <v>0.117303235110691</v>
      </c>
      <c r="Z416">
        <v>0.17798596534347499</v>
      </c>
      <c r="AA416">
        <v>275.28387546082399</v>
      </c>
      <c r="AB416">
        <v>6411.0857185366804</v>
      </c>
      <c r="AC416" s="1">
        <v>623.727293783405</v>
      </c>
      <c r="AD416">
        <v>214396.10569772799</v>
      </c>
      <c r="AE416" s="1" t="e">
        <v>#N/A</v>
      </c>
      <c r="AF416">
        <v>46866.743845781697</v>
      </c>
      <c r="AG416" s="1">
        <v>79545.208470874393</v>
      </c>
      <c r="AH416" s="1">
        <v>33.965569704673598</v>
      </c>
      <c r="AI416">
        <v>20.9885361196717</v>
      </c>
      <c r="AJ416">
        <v>22.7491323254701</v>
      </c>
      <c r="AK416">
        <v>2.0458204373750601</v>
      </c>
      <c r="AL416">
        <v>1.11253742122713</v>
      </c>
      <c r="AM416">
        <v>1.5425269261055401</v>
      </c>
      <c r="AN416">
        <v>1772.7963195033201</v>
      </c>
      <c r="AO416" s="1">
        <v>1.1757602935800799</v>
      </c>
      <c r="AP416">
        <v>1914.2030094372101</v>
      </c>
      <c r="AQ416" s="1">
        <v>3035.2988343526599</v>
      </c>
      <c r="AR416" s="1">
        <v>8374.1417171599805</v>
      </c>
      <c r="AS416" s="1">
        <v>838.95944886219604</v>
      </c>
      <c r="AT416">
        <v>526.49246957142805</v>
      </c>
      <c r="AU416">
        <v>14689.095479383501</v>
      </c>
      <c r="AV416" s="1">
        <v>7410.4219865000596</v>
      </c>
      <c r="AW416" s="1">
        <v>0.44722789592565199</v>
      </c>
      <c r="AX416">
        <v>7099.7560527104497</v>
      </c>
      <c r="AY416" s="1">
        <v>0.41623626211690001</v>
      </c>
      <c r="AZ416">
        <v>1365.5054774498899</v>
      </c>
      <c r="BA416">
        <v>8.0920965094640099E-2</v>
      </c>
      <c r="BB416">
        <v>935.04229926032497</v>
      </c>
      <c r="BC416" s="1">
        <v>5.5614876874708598E-2</v>
      </c>
      <c r="BD416">
        <v>16810.725815920701</v>
      </c>
      <c r="BE416" s="1">
        <v>0.54760733302491005</v>
      </c>
      <c r="BF416">
        <v>0.23509549771007199</v>
      </c>
      <c r="BG416">
        <v>0.15490651565788899</v>
      </c>
      <c r="BH416">
        <v>4.1156613050865001E-2</v>
      </c>
      <c r="BI416">
        <v>2.12340405562641E-2</v>
      </c>
    </row>
    <row r="417" spans="1:61" x14ac:dyDescent="0.25">
      <c r="A417" t="s">
        <v>1739</v>
      </c>
      <c r="B417" t="s">
        <v>1123</v>
      </c>
      <c r="C417">
        <v>45.9</v>
      </c>
      <c r="D417">
        <v>25.1981262808062</v>
      </c>
      <c r="E417">
        <v>1026.9313976000001</v>
      </c>
      <c r="F417">
        <v>1.9693379174296598E-2</v>
      </c>
      <c r="G417">
        <v>1.35778205416037E-2</v>
      </c>
      <c r="H417" t="e">
        <v>#N/A</v>
      </c>
      <c r="I417">
        <v>3.2339555429111003E-2</v>
      </c>
      <c r="J417">
        <v>0.91599372069596496</v>
      </c>
      <c r="K417">
        <v>3.7425030941110701E-2</v>
      </c>
      <c r="L417">
        <v>0.55126538974622796</v>
      </c>
      <c r="M417">
        <v>1.40723768666959E-2</v>
      </c>
      <c r="N417">
        <v>0.14342818168628699</v>
      </c>
      <c r="O417">
        <v>64014.779867624798</v>
      </c>
      <c r="P417" s="1">
        <v>0.212216704777377</v>
      </c>
      <c r="Q417">
        <v>0.15900518432313801</v>
      </c>
      <c r="R417">
        <v>0.62877811089948599</v>
      </c>
      <c r="S417">
        <v>10.7605062005424</v>
      </c>
      <c r="T417">
        <v>92896.211863410295</v>
      </c>
      <c r="U417" s="1">
        <v>105.235124001199</v>
      </c>
      <c r="V417">
        <v>300986.81881026202</v>
      </c>
      <c r="W417" s="1">
        <v>0.76169376938984901</v>
      </c>
      <c r="X417">
        <v>9.7491225380043206E-2</v>
      </c>
      <c r="Y417">
        <v>0.14081500523010801</v>
      </c>
      <c r="Z417">
        <v>0.23830623061015099</v>
      </c>
      <c r="AA417">
        <v>300.98681881026198</v>
      </c>
      <c r="AB417">
        <v>7966.1016978530797</v>
      </c>
      <c r="AC417" s="1">
        <v>767.65667730325094</v>
      </c>
      <c r="AD417" s="1">
        <v>229854.42608503401</v>
      </c>
      <c r="AE417" s="1" t="e">
        <v>#N/A</v>
      </c>
      <c r="AF417">
        <v>44249.685926634796</v>
      </c>
      <c r="AG417" s="1">
        <v>73100.344249511603</v>
      </c>
      <c r="AH417" s="1">
        <v>41.317971243833902</v>
      </c>
      <c r="AI417">
        <v>23.079627477657201</v>
      </c>
      <c r="AJ417">
        <v>25.820306345306602</v>
      </c>
      <c r="AK417">
        <v>1.6967122811992199</v>
      </c>
      <c r="AL417">
        <v>0.98981894358894196</v>
      </c>
      <c r="AM417">
        <v>1.3334245624435701</v>
      </c>
      <c r="AN417">
        <v>1155.8211237615001</v>
      </c>
      <c r="AO417" s="1">
        <v>1.0337457059895001</v>
      </c>
      <c r="AP417">
        <v>2249.2387942351102</v>
      </c>
      <c r="AQ417" s="1">
        <v>3098.4429363405002</v>
      </c>
      <c r="AR417" s="1">
        <v>8702.7872367002201</v>
      </c>
      <c r="AS417" s="1">
        <v>982.63232174838299</v>
      </c>
      <c r="AT417" s="1">
        <v>566.33353733189995</v>
      </c>
      <c r="AU417">
        <v>15599.434826356101</v>
      </c>
      <c r="AV417" s="1">
        <v>7146.04226573085</v>
      </c>
      <c r="AW417" s="1">
        <v>0.42025288833607999</v>
      </c>
      <c r="AX417">
        <v>7798.2734497196498</v>
      </c>
      <c r="AY417" s="1">
        <v>0.43084505580226901</v>
      </c>
      <c r="AZ417">
        <v>1477.32022182786</v>
      </c>
      <c r="BA417" s="1">
        <v>8.2384043657100905E-2</v>
      </c>
      <c r="BB417">
        <v>1145.22806820042</v>
      </c>
      <c r="BC417" s="1">
        <v>6.6518012189703504E-2</v>
      </c>
      <c r="BD417">
        <v>17566.864005478801</v>
      </c>
      <c r="BE417" s="1">
        <v>0.54184543850204003</v>
      </c>
      <c r="BF417">
        <v>0.24058564056418599</v>
      </c>
      <c r="BG417">
        <v>0.16250314508518701</v>
      </c>
      <c r="BH417">
        <v>3.8106728248531299E-2</v>
      </c>
      <c r="BI417">
        <v>1.6959047600055201E-2</v>
      </c>
    </row>
    <row r="418" spans="1:61" x14ac:dyDescent="0.25">
      <c r="A418" t="s">
        <v>1807</v>
      </c>
      <c r="B418" t="s">
        <v>1198</v>
      </c>
      <c r="C418">
        <v>124.1</v>
      </c>
      <c r="D418">
        <v>13.407440279386</v>
      </c>
      <c r="E418">
        <v>1428.3726531499999</v>
      </c>
      <c r="F418">
        <v>7.28495765183566E-3</v>
      </c>
      <c r="G418">
        <v>9.5787782606251096E-3</v>
      </c>
      <c r="H418" t="e">
        <v>#N/A</v>
      </c>
      <c r="I418">
        <v>2.6081362656957201E-2</v>
      </c>
      <c r="J418">
        <v>0.93047708043937105</v>
      </c>
      <c r="K418">
        <v>3.3383124780454902E-2</v>
      </c>
      <c r="L418">
        <v>0.64265684008638202</v>
      </c>
      <c r="M418">
        <v>1.02828809811615E-2</v>
      </c>
      <c r="N418">
        <v>0.156166130747595</v>
      </c>
      <c r="O418">
        <v>61915.734352116902</v>
      </c>
      <c r="P418" s="1">
        <v>0.17690504108563501</v>
      </c>
      <c r="Q418">
        <v>0.13949358995029301</v>
      </c>
      <c r="R418">
        <v>0.68360136896407198</v>
      </c>
      <c r="S418">
        <v>13.944883972035299</v>
      </c>
      <c r="T418">
        <v>86448.860400952006</v>
      </c>
      <c r="U418" s="1">
        <v>115.054164956706</v>
      </c>
      <c r="V418">
        <v>302167.71726073802</v>
      </c>
      <c r="W418" s="1">
        <v>0.74646340170660896</v>
      </c>
      <c r="X418">
        <v>0.106779098342203</v>
      </c>
      <c r="Y418">
        <v>0.146757499951188</v>
      </c>
      <c r="Z418">
        <v>0.25353659829339098</v>
      </c>
      <c r="AA418">
        <v>302.16771726073802</v>
      </c>
      <c r="AB418">
        <v>7676.2285919013402</v>
      </c>
      <c r="AC418" s="1">
        <v>682.573717964911</v>
      </c>
      <c r="AD418">
        <v>233291.43177076499</v>
      </c>
      <c r="AE418" s="1" t="e">
        <v>#N/A</v>
      </c>
      <c r="AF418">
        <v>42211.692295880603</v>
      </c>
      <c r="AG418" s="1">
        <v>69301.386974074107</v>
      </c>
      <c r="AH418" s="1">
        <v>36.309194617088401</v>
      </c>
      <c r="AI418">
        <v>21.844465338131901</v>
      </c>
      <c r="AJ418">
        <v>23.4549985449177</v>
      </c>
      <c r="AK418">
        <v>2.1567395137755301</v>
      </c>
      <c r="AL418">
        <v>1.17030479132976</v>
      </c>
      <c r="AM418">
        <v>1.59785130689693</v>
      </c>
      <c r="AN418">
        <v>508.88519770874302</v>
      </c>
      <c r="AO418" s="1">
        <v>1.02593689287709</v>
      </c>
      <c r="AP418">
        <v>1959.3308877260499</v>
      </c>
      <c r="AQ418" s="1">
        <v>3189.59871007945</v>
      </c>
      <c r="AR418" s="1">
        <v>8829.0969192726698</v>
      </c>
      <c r="AS418" s="1">
        <v>943.45258537968004</v>
      </c>
      <c r="AT418">
        <v>548.38323162557901</v>
      </c>
      <c r="AU418">
        <v>15469.8623340834</v>
      </c>
      <c r="AV418" s="1">
        <v>7714.6871978384597</v>
      </c>
      <c r="AW418" s="1">
        <v>0.45806397576604102</v>
      </c>
      <c r="AX418">
        <v>6958.6059203581499</v>
      </c>
      <c r="AY418" s="1">
        <v>0.39960251416121301</v>
      </c>
      <c r="AZ418">
        <v>1178.10110774144</v>
      </c>
      <c r="BA418">
        <v>6.7852022331379103E-2</v>
      </c>
      <c r="BB418">
        <v>1274.6599706014499</v>
      </c>
      <c r="BC418" s="1">
        <v>7.4481487731649101E-2</v>
      </c>
      <c r="BD418">
        <v>17126.054196539499</v>
      </c>
      <c r="BE418" s="1">
        <v>0.53851007146037599</v>
      </c>
      <c r="BF418">
        <v>0.254547900018391</v>
      </c>
      <c r="BG418">
        <v>0.144441352134805</v>
      </c>
      <c r="BH418">
        <v>4.0798597476319802E-2</v>
      </c>
      <c r="BI418">
        <v>2.1702078910108599E-2</v>
      </c>
    </row>
    <row r="419" spans="1:61" x14ac:dyDescent="0.25">
      <c r="A419" t="s">
        <v>1817</v>
      </c>
      <c r="B419" t="s">
        <v>1208</v>
      </c>
      <c r="C419">
        <v>61.65</v>
      </c>
      <c r="D419">
        <v>10.8390377169672</v>
      </c>
      <c r="E419">
        <v>613.68419955000002</v>
      </c>
      <c r="F419" t="e">
        <v>#N/A</v>
      </c>
      <c r="G419" t="e">
        <v>#N/A</v>
      </c>
      <c r="H419" t="e">
        <v>#N/A</v>
      </c>
      <c r="I419">
        <v>3.1860806054865097E-2</v>
      </c>
      <c r="J419">
        <v>0.93948425531655499</v>
      </c>
      <c r="K419">
        <v>2.81478173503521E-2</v>
      </c>
      <c r="L419">
        <v>0.37485352545064099</v>
      </c>
      <c r="M419" t="e">
        <v>#N/A</v>
      </c>
      <c r="N419">
        <v>0.13916544400054101</v>
      </c>
      <c r="O419">
        <v>63779.348741047601</v>
      </c>
      <c r="P419" s="1">
        <v>0.21819057146069001</v>
      </c>
      <c r="Q419">
        <v>0.19414034892708101</v>
      </c>
      <c r="R419">
        <v>0.58766907961222903</v>
      </c>
      <c r="S419">
        <v>7.5142359469975002</v>
      </c>
      <c r="T419">
        <v>88238.706171731101</v>
      </c>
      <c r="U419" s="1">
        <v>94.076949967331103</v>
      </c>
      <c r="V419">
        <v>294968.03752277698</v>
      </c>
      <c r="W419" s="1">
        <v>0.79463202401529098</v>
      </c>
      <c r="X419">
        <v>4.9787499926995701E-2</v>
      </c>
      <c r="Y419">
        <v>0.155580476057713</v>
      </c>
      <c r="Z419">
        <v>0.20536797598470899</v>
      </c>
      <c r="AA419">
        <v>294.96803752277702</v>
      </c>
      <c r="AB419">
        <v>7653.5618864622902</v>
      </c>
      <c r="AC419" s="1">
        <v>630.79224914680299</v>
      </c>
      <c r="AD419">
        <v>223601.61283381601</v>
      </c>
      <c r="AE419" s="1" t="e">
        <v>#N/A</v>
      </c>
      <c r="AF419">
        <v>45945.658213834497</v>
      </c>
      <c r="AG419" s="1">
        <v>74806.985125209103</v>
      </c>
      <c r="AH419" s="1">
        <v>36.262149850134897</v>
      </c>
      <c r="AI419">
        <v>20.881651638228298</v>
      </c>
      <c r="AJ419">
        <v>24.312302349265501</v>
      </c>
      <c r="AK419">
        <v>1.7521808852777701</v>
      </c>
      <c r="AL419">
        <v>1.1674753793275701</v>
      </c>
      <c r="AM419">
        <v>1.5104110359423699</v>
      </c>
      <c r="AN419">
        <v>2435.27686079563</v>
      </c>
      <c r="AO419" s="1">
        <v>1.3004403552799699</v>
      </c>
      <c r="AP419">
        <v>2523.4943838142999</v>
      </c>
      <c r="AQ419" s="1">
        <v>3553.6941110740099</v>
      </c>
      <c r="AR419" s="1">
        <v>9399.8392686823809</v>
      </c>
      <c r="AS419" s="1">
        <v>1048.43654516736</v>
      </c>
      <c r="AT419">
        <v>700.81378470452103</v>
      </c>
      <c r="AU419">
        <v>17226.278093442601</v>
      </c>
      <c r="AV419" s="1">
        <v>8977.1578766087496</v>
      </c>
      <c r="AW419" s="1">
        <v>0.44904995044185397</v>
      </c>
      <c r="AX419">
        <v>8571.1246980572305</v>
      </c>
      <c r="AY419" s="1">
        <v>0.40778107761564403</v>
      </c>
      <c r="AZ419">
        <v>1799.05520706332</v>
      </c>
      <c r="BA419">
        <v>8.8529210467613001E-2</v>
      </c>
      <c r="BB419">
        <v>1099.9916215359401</v>
      </c>
      <c r="BC419" s="1">
        <v>5.4639761485493599E-2</v>
      </c>
      <c r="BD419">
        <v>20447.329403265201</v>
      </c>
      <c r="BE419" s="1">
        <v>0.52729889318365497</v>
      </c>
      <c r="BF419">
        <v>0.23182284392256799</v>
      </c>
      <c r="BG419">
        <v>0.16816192869360699</v>
      </c>
      <c r="BH419">
        <v>4.4897785871991697E-2</v>
      </c>
      <c r="BI419">
        <v>2.7818548328178101E-2</v>
      </c>
    </row>
    <row r="420" spans="1:61" x14ac:dyDescent="0.25">
      <c r="A420" t="s">
        <v>1416</v>
      </c>
      <c r="B420" t="s">
        <v>786</v>
      </c>
      <c r="C420">
        <v>144.69999999999999</v>
      </c>
      <c r="D420">
        <v>8.0974128738114395</v>
      </c>
      <c r="E420">
        <v>970.23188830000004</v>
      </c>
      <c r="F420" t="e">
        <v>#N/A</v>
      </c>
      <c r="G420">
        <v>1.5027689756061001E-2</v>
      </c>
      <c r="H420" t="e">
        <v>#N/A</v>
      </c>
      <c r="I420">
        <v>2.5884628753711499E-2</v>
      </c>
      <c r="J420">
        <v>0.92825736290559402</v>
      </c>
      <c r="K420">
        <v>3.8094930470852099E-2</v>
      </c>
      <c r="L420">
        <v>0.68092237133998601</v>
      </c>
      <c r="M420">
        <v>1.50804842016378E-2</v>
      </c>
      <c r="N420">
        <v>0.178625256767841</v>
      </c>
      <c r="O420">
        <v>62366.342678926601</v>
      </c>
      <c r="P420" s="1">
        <v>0.179655700142133</v>
      </c>
      <c r="Q420">
        <v>0.160150722373953</v>
      </c>
      <c r="R420">
        <v>0.66019357748391305</v>
      </c>
      <c r="S420">
        <v>10.541307796406</v>
      </c>
      <c r="T420">
        <v>87390.541123155199</v>
      </c>
      <c r="U420" s="1">
        <v>104.523645579903</v>
      </c>
      <c r="V420">
        <v>309980.08468569902</v>
      </c>
      <c r="W420" s="1">
        <v>0.79789792921407798</v>
      </c>
      <c r="X420">
        <v>7.5291175019035206E-2</v>
      </c>
      <c r="Y420">
        <v>0.12681089576688701</v>
      </c>
      <c r="Z420">
        <v>0.20210207078592199</v>
      </c>
      <c r="AA420">
        <v>309.98008468569901</v>
      </c>
      <c r="AB420">
        <v>7174.6902301850496</v>
      </c>
      <c r="AC420" s="1">
        <v>612.61819021579595</v>
      </c>
      <c r="AD420">
        <v>200776.674785977</v>
      </c>
      <c r="AE420" s="1" t="e">
        <v>#N/A</v>
      </c>
      <c r="AF420">
        <v>42875.928106787302</v>
      </c>
      <c r="AG420" s="1">
        <v>65498.471213142599</v>
      </c>
      <c r="AH420" s="1">
        <v>31.169810781376299</v>
      </c>
      <c r="AI420">
        <v>20.1674051389444</v>
      </c>
      <c r="AJ420">
        <v>23.505116870460999</v>
      </c>
      <c r="AK420">
        <v>1.2307296736631099</v>
      </c>
      <c r="AL420">
        <v>0.76767581140305197</v>
      </c>
      <c r="AM420">
        <v>1.0264375940111701</v>
      </c>
      <c r="AN420">
        <v>1037.73859593932</v>
      </c>
      <c r="AO420">
        <v>1.1611848864533001</v>
      </c>
      <c r="AP420">
        <v>2453.49136346254</v>
      </c>
      <c r="AQ420" s="1">
        <v>3954.3642770002298</v>
      </c>
      <c r="AR420" s="1">
        <v>9669.4019292006396</v>
      </c>
      <c r="AS420" s="1">
        <v>984.37934118352302</v>
      </c>
      <c r="AT420" s="1">
        <v>552.69281443591603</v>
      </c>
      <c r="AU420">
        <v>17614.329725282802</v>
      </c>
      <c r="AV420" s="1">
        <v>9366.6785493536099</v>
      </c>
      <c r="AW420" s="1">
        <v>0.50088708285586403</v>
      </c>
      <c r="AX420">
        <v>6810.2856267836196</v>
      </c>
      <c r="AY420" s="1">
        <v>0.34379217471995299</v>
      </c>
      <c r="AZ420">
        <v>1435.1884581331501</v>
      </c>
      <c r="BA420">
        <v>7.3788679260061704E-2</v>
      </c>
      <c r="BB420">
        <v>1533.49169806397</v>
      </c>
      <c r="BC420" s="1">
        <v>8.1532063165314694E-2</v>
      </c>
      <c r="BD420">
        <v>19145.644332334399</v>
      </c>
      <c r="BE420" s="1">
        <v>0.53355634394252704</v>
      </c>
      <c r="BF420">
        <v>0.24568606791081901</v>
      </c>
      <c r="BG420">
        <v>0.15419292138794</v>
      </c>
      <c r="BH420">
        <v>4.5992855035583799E-2</v>
      </c>
      <c r="BI420">
        <v>2.0571811723130499E-2</v>
      </c>
    </row>
    <row r="421" spans="1:61" x14ac:dyDescent="0.25">
      <c r="A421" t="s">
        <v>1680</v>
      </c>
      <c r="B421" t="s">
        <v>1061</v>
      </c>
      <c r="C421">
        <v>51.5</v>
      </c>
      <c r="D421">
        <v>29.072154422427801</v>
      </c>
      <c r="E421">
        <v>1320.3210111000001</v>
      </c>
      <c r="F421">
        <v>1.4501545451724201E-2</v>
      </c>
      <c r="G421">
        <v>1.6689403178499599E-2</v>
      </c>
      <c r="H421" t="e">
        <v>#N/A</v>
      </c>
      <c r="I421">
        <v>3.3741382305261698E-2</v>
      </c>
      <c r="J421">
        <v>0.90425908353762097</v>
      </c>
      <c r="K421">
        <v>4.01562431905041E-2</v>
      </c>
      <c r="L421">
        <v>0.48843746367542701</v>
      </c>
      <c r="M421">
        <v>1.35378910006357E-2</v>
      </c>
      <c r="N421">
        <v>0.15016816566003</v>
      </c>
      <c r="O421">
        <v>63902.935240189698</v>
      </c>
      <c r="P421" s="1">
        <v>0.17824055669074801</v>
      </c>
      <c r="Q421">
        <v>0.151460203456939</v>
      </c>
      <c r="R421">
        <v>0.67029923985231299</v>
      </c>
      <c r="S421">
        <v>11.8600851699989</v>
      </c>
      <c r="T421">
        <v>92576.523005773197</v>
      </c>
      <c r="U421" s="1">
        <v>123.94709051676401</v>
      </c>
      <c r="V421">
        <v>313391.50586967397</v>
      </c>
      <c r="W421" s="1">
        <v>0.78637880306196895</v>
      </c>
      <c r="X421">
        <v>0.12235321366657199</v>
      </c>
      <c r="Y421">
        <v>9.1267983271458894E-2</v>
      </c>
      <c r="Z421">
        <v>0.213621196938031</v>
      </c>
      <c r="AA421">
        <v>313.39150586967401</v>
      </c>
      <c r="AB421">
        <v>8081.0740799397099</v>
      </c>
      <c r="AC421" s="1">
        <v>835.27448190890902</v>
      </c>
      <c r="AD421">
        <v>225789.92444376799</v>
      </c>
      <c r="AE421" s="1" t="e">
        <v>#N/A</v>
      </c>
      <c r="AF421">
        <v>46446.822921215098</v>
      </c>
      <c r="AG421" s="1">
        <v>78494.761403818004</v>
      </c>
      <c r="AH421" s="1">
        <v>40.0757937953449</v>
      </c>
      <c r="AI421">
        <v>24.122982568387801</v>
      </c>
      <c r="AJ421">
        <v>25.436160708436599</v>
      </c>
      <c r="AK421">
        <v>1.7182790550472999</v>
      </c>
      <c r="AL421">
        <v>1.38384573964291</v>
      </c>
      <c r="AM421">
        <v>1.5118540600409101</v>
      </c>
      <c r="AN421">
        <v>1171.79889208233</v>
      </c>
      <c r="AO421" s="1">
        <v>1.04352362078954</v>
      </c>
      <c r="AP421">
        <v>2038.01940579449</v>
      </c>
      <c r="AQ421" s="1">
        <v>2918.7436105325501</v>
      </c>
      <c r="AR421" s="1">
        <v>8613.6619487899898</v>
      </c>
      <c r="AS421" s="1">
        <v>1027.8246408192799</v>
      </c>
      <c r="AT421">
        <v>514.54520210505495</v>
      </c>
      <c r="AU421">
        <v>15112.794808041401</v>
      </c>
      <c r="AV421" s="1">
        <v>6242.88056000901</v>
      </c>
      <c r="AW421" s="1">
        <v>0.38305388898799198</v>
      </c>
      <c r="AX421">
        <v>7927.3684780600697</v>
      </c>
      <c r="AY421" s="1">
        <v>0.470139421356776</v>
      </c>
      <c r="AZ421">
        <v>1455.55371035959</v>
      </c>
      <c r="BA421">
        <v>8.6048502892546397E-2</v>
      </c>
      <c r="BB421">
        <v>1006.45302189294</v>
      </c>
      <c r="BC421" s="1">
        <v>6.0758186753071798E-2</v>
      </c>
      <c r="BD421">
        <v>16632.255770321601</v>
      </c>
      <c r="BE421" s="1">
        <v>0.54480534668047298</v>
      </c>
      <c r="BF421">
        <v>0.22916191247671899</v>
      </c>
      <c r="BG421">
        <v>0.165056689708201</v>
      </c>
      <c r="BH421">
        <v>3.9916792488734303E-2</v>
      </c>
      <c r="BI421">
        <v>2.10592586458721E-2</v>
      </c>
    </row>
    <row r="422" spans="1:61" x14ac:dyDescent="0.25">
      <c r="A422" t="s">
        <v>1927</v>
      </c>
      <c r="B422" t="s">
        <v>1074</v>
      </c>
      <c r="C422">
        <v>107.65</v>
      </c>
      <c r="D422">
        <v>7.6105990791138503</v>
      </c>
      <c r="E422">
        <v>755.00584864999996</v>
      </c>
      <c r="F422">
        <v>2.2348078369749599E-2</v>
      </c>
      <c r="G422">
        <v>3.3459344868080797E-2</v>
      </c>
      <c r="H422" t="e">
        <v>#N/A</v>
      </c>
      <c r="I422">
        <v>3.3538909121449197E-2</v>
      </c>
      <c r="J422">
        <v>0.92194289161598797</v>
      </c>
      <c r="K422">
        <v>3.4527688703708197E-2</v>
      </c>
      <c r="L422">
        <v>0.64853255543350097</v>
      </c>
      <c r="M422">
        <v>1.5634240236235799E-2</v>
      </c>
      <c r="N422">
        <v>0.158691091640666</v>
      </c>
      <c r="O422">
        <v>62736.345821215997</v>
      </c>
      <c r="P422" s="1">
        <v>0.22132563166264599</v>
      </c>
      <c r="Q422">
        <v>0.192087663700413</v>
      </c>
      <c r="R422">
        <v>0.58658670463694096</v>
      </c>
      <c r="S422">
        <v>8.50014643053653</v>
      </c>
      <c r="T422">
        <v>87791.365299393598</v>
      </c>
      <c r="U422" s="1">
        <v>103.88569432560401</v>
      </c>
      <c r="V422">
        <v>308501.733485214</v>
      </c>
      <c r="W422" s="1">
        <v>0.82952557454723597</v>
      </c>
      <c r="X422">
        <v>4.9162356158187599E-2</v>
      </c>
      <c r="Y422">
        <v>0.121312069294576</v>
      </c>
      <c r="Z422">
        <v>0.17047442545276401</v>
      </c>
      <c r="AA422">
        <v>308.501733485214</v>
      </c>
      <c r="AB422">
        <v>7418.6834579033002</v>
      </c>
      <c r="AC422" s="1">
        <v>755.30086292663304</v>
      </c>
      <c r="AD422">
        <v>217364.99196174101</v>
      </c>
      <c r="AE422" s="1" t="e">
        <v>#N/A</v>
      </c>
      <c r="AF422">
        <v>44690.665929856499</v>
      </c>
      <c r="AG422" s="1">
        <v>70002.075972832405</v>
      </c>
      <c r="AH422" s="1">
        <v>32.7038474380983</v>
      </c>
      <c r="AI422">
        <v>21.299838659614601</v>
      </c>
      <c r="AJ422">
        <v>23.247667146206101</v>
      </c>
      <c r="AK422">
        <v>1.54821971037721</v>
      </c>
      <c r="AL422">
        <v>0.93787402194319003</v>
      </c>
      <c r="AM422">
        <v>1.2605928203121499</v>
      </c>
      <c r="AN422">
        <v>1436.6158917039299</v>
      </c>
      <c r="AO422" s="1">
        <v>1.3054160599621301</v>
      </c>
      <c r="AP422">
        <v>2504.87175878383</v>
      </c>
      <c r="AQ422" s="1">
        <v>3697.70235024258</v>
      </c>
      <c r="AR422" s="1">
        <v>9631.8292116583907</v>
      </c>
      <c r="AS422" s="1">
        <v>911.50128006362695</v>
      </c>
      <c r="AT422">
        <v>520.72182447722003</v>
      </c>
      <c r="AU422">
        <v>17266.626425225601</v>
      </c>
      <c r="AV422" s="1">
        <v>9145.4066307094108</v>
      </c>
      <c r="AW422" s="1">
        <v>0.46731463778180399</v>
      </c>
      <c r="AX422">
        <v>7601.54382932726</v>
      </c>
      <c r="AY422" s="1">
        <v>0.370045993706554</v>
      </c>
      <c r="AZ422">
        <v>1826.86486354217</v>
      </c>
      <c r="BA422">
        <v>9.0003938282882598E-2</v>
      </c>
      <c r="BB422">
        <v>1428.22647500976</v>
      </c>
      <c r="BC422" s="1">
        <v>7.2635430226664202E-2</v>
      </c>
      <c r="BD422">
        <v>20002.041798588602</v>
      </c>
      <c r="BE422" s="1">
        <v>0.52955529218316899</v>
      </c>
      <c r="BF422">
        <v>0.22460076363508399</v>
      </c>
      <c r="BG422">
        <v>0.169088990849041</v>
      </c>
      <c r="BH422">
        <v>5.1146808362801603E-2</v>
      </c>
      <c r="BI422">
        <v>2.5608144969904399E-2</v>
      </c>
    </row>
    <row r="423" spans="1:61" x14ac:dyDescent="0.25">
      <c r="A423" t="s">
        <v>1696</v>
      </c>
      <c r="B423" t="s">
        <v>1079</v>
      </c>
      <c r="C423">
        <v>86</v>
      </c>
      <c r="D423">
        <v>22.3455442427755</v>
      </c>
      <c r="E423">
        <v>1677.21316645</v>
      </c>
      <c r="F423">
        <v>2.1721274688142798E-2</v>
      </c>
      <c r="G423">
        <v>1.53650506261467E-2</v>
      </c>
      <c r="H423" t="e">
        <v>#N/A</v>
      </c>
      <c r="I423">
        <v>4.8383085063418499E-2</v>
      </c>
      <c r="J423">
        <v>0.87710287302810896</v>
      </c>
      <c r="K423">
        <v>4.9633643504336897E-2</v>
      </c>
      <c r="L423">
        <v>0.64456368896809302</v>
      </c>
      <c r="M423">
        <v>1.3752014934827099E-2</v>
      </c>
      <c r="N423">
        <v>0.16338724252251699</v>
      </c>
      <c r="O423">
        <v>63094.026024802501</v>
      </c>
      <c r="P423" s="1">
        <v>0.18809916813941899</v>
      </c>
      <c r="Q423">
        <v>0.16270929060138201</v>
      </c>
      <c r="R423">
        <v>0.64919154125919898</v>
      </c>
      <c r="S423">
        <v>14.127075018951899</v>
      </c>
      <c r="T423">
        <v>94038.325902769298</v>
      </c>
      <c r="U423" s="1">
        <v>132.15204586952399</v>
      </c>
      <c r="V423">
        <v>274795.25418675499</v>
      </c>
      <c r="W423" s="1">
        <v>0.77895280198827899</v>
      </c>
      <c r="X423">
        <v>0.13290435421463101</v>
      </c>
      <c r="Y423">
        <v>8.8142843797089504E-2</v>
      </c>
      <c r="Z423">
        <v>0.22104719801172101</v>
      </c>
      <c r="AA423">
        <v>274.79525418675502</v>
      </c>
      <c r="AB423">
        <v>7626.4922109298996</v>
      </c>
      <c r="AC423" s="1">
        <v>742.304018299105</v>
      </c>
      <c r="AD423">
        <v>200748.01032753999</v>
      </c>
      <c r="AE423" s="1" t="e">
        <v>#N/A</v>
      </c>
      <c r="AF423">
        <v>42997.5786438098</v>
      </c>
      <c r="AG423" s="1">
        <v>70012.025082576394</v>
      </c>
      <c r="AH423" s="1">
        <v>38.924984229573496</v>
      </c>
      <c r="AI423">
        <v>23.5306676541672</v>
      </c>
      <c r="AJ423">
        <v>27.328498421925602</v>
      </c>
      <c r="AK423">
        <v>1.75389038787259</v>
      </c>
      <c r="AL423">
        <v>1.1062533861603701</v>
      </c>
      <c r="AM423">
        <v>1.5059023179002999</v>
      </c>
      <c r="AN423">
        <v>1296.03375079682</v>
      </c>
      <c r="AO423" s="1">
        <v>1.15403637169634</v>
      </c>
      <c r="AP423">
        <v>1954.8385626137699</v>
      </c>
      <c r="AQ423" s="1">
        <v>3171.6011237612602</v>
      </c>
      <c r="AR423" s="1">
        <v>8652.8574392351293</v>
      </c>
      <c r="AS423" s="1">
        <v>1168.8243949630601</v>
      </c>
      <c r="AT423">
        <v>509.61040051284402</v>
      </c>
      <c r="AU423">
        <v>15457.731921086101</v>
      </c>
      <c r="AV423" s="1">
        <v>7165.0092624535901</v>
      </c>
      <c r="AW423" s="1">
        <v>0.43023201966733299</v>
      </c>
      <c r="AX423">
        <v>7093.1022929369201</v>
      </c>
      <c r="AY423" s="1">
        <v>0.41660950302921002</v>
      </c>
      <c r="AZ423">
        <v>1259.0827383129099</v>
      </c>
      <c r="BA423">
        <v>7.4983726701370504E-2</v>
      </c>
      <c r="BB423">
        <v>1317.5817965865899</v>
      </c>
      <c r="BC423" s="1">
        <v>7.8174750597525003E-2</v>
      </c>
      <c r="BD423">
        <v>16834.776090290001</v>
      </c>
      <c r="BE423" s="1">
        <v>0.54110364153975699</v>
      </c>
      <c r="BF423">
        <v>0.23338045738383101</v>
      </c>
      <c r="BG423">
        <v>0.168655228841779</v>
      </c>
      <c r="BH423">
        <v>3.86083401105351E-2</v>
      </c>
      <c r="BI423">
        <v>1.8252332124097201E-2</v>
      </c>
    </row>
    <row r="424" spans="1:61" x14ac:dyDescent="0.25">
      <c r="A424" t="s">
        <v>1310</v>
      </c>
      <c r="B424" t="s">
        <v>673</v>
      </c>
      <c r="C424">
        <v>77.7</v>
      </c>
      <c r="D424">
        <v>13.1813602117056</v>
      </c>
      <c r="E424">
        <v>905.45422889999998</v>
      </c>
      <c r="F424">
        <v>2.2348078369749599E-2</v>
      </c>
      <c r="G424">
        <v>2.1082418578604802E-2</v>
      </c>
      <c r="H424" t="e">
        <v>#N/A</v>
      </c>
      <c r="I424">
        <v>2.66861386092603E-2</v>
      </c>
      <c r="J424">
        <v>0.92453163726631904</v>
      </c>
      <c r="K424">
        <v>3.8194454307713302E-2</v>
      </c>
      <c r="L424">
        <v>0.52744573562512098</v>
      </c>
      <c r="M424">
        <v>1.8019501998284001E-2</v>
      </c>
      <c r="N424">
        <v>0.159810250095233</v>
      </c>
      <c r="O424">
        <v>62155.592245486499</v>
      </c>
      <c r="P424" s="1">
        <v>0.242037298758908</v>
      </c>
      <c r="Q424">
        <v>0.183498472435839</v>
      </c>
      <c r="R424">
        <v>0.57446422880525205</v>
      </c>
      <c r="S424">
        <v>10.1144106671034</v>
      </c>
      <c r="T424">
        <v>85660.472951278396</v>
      </c>
      <c r="U424" s="1">
        <v>102.11418338649899</v>
      </c>
      <c r="V424">
        <v>281510.16469342803</v>
      </c>
      <c r="W424" s="1">
        <v>0.825924369694787</v>
      </c>
      <c r="X424">
        <v>6.1825017368795802E-2</v>
      </c>
      <c r="Y424">
        <v>0.112250612936417</v>
      </c>
      <c r="Z424">
        <v>0.174075630305213</v>
      </c>
      <c r="AA424">
        <v>281.51016469342801</v>
      </c>
      <c r="AB424">
        <v>6805.2856823981201</v>
      </c>
      <c r="AC424" s="1">
        <v>695.86659478685397</v>
      </c>
      <c r="AD424">
        <v>206824.307404811</v>
      </c>
      <c r="AE424" s="1" t="e">
        <v>#N/A</v>
      </c>
      <c r="AF424">
        <v>44691.216057220998</v>
      </c>
      <c r="AG424" s="1">
        <v>69900.386062540594</v>
      </c>
      <c r="AH424" s="1">
        <v>35.106199451954197</v>
      </c>
      <c r="AI424">
        <v>21.152823687607899</v>
      </c>
      <c r="AJ424">
        <v>23.194630532585599</v>
      </c>
      <c r="AK424">
        <v>1.8014126526727401</v>
      </c>
      <c r="AL424">
        <v>0.98905875373101304</v>
      </c>
      <c r="AM424">
        <v>1.3916311402091199</v>
      </c>
      <c r="AN424">
        <v>949.55572248473698</v>
      </c>
      <c r="AO424" s="1">
        <v>1.1101366300918301</v>
      </c>
      <c r="AP424">
        <v>2266.17251486339</v>
      </c>
      <c r="AQ424" s="1">
        <v>3337.4649701191502</v>
      </c>
      <c r="AR424" s="1">
        <v>8861.1912639110506</v>
      </c>
      <c r="AS424" s="1">
        <v>931.11287913937304</v>
      </c>
      <c r="AT424">
        <v>567.22596306601702</v>
      </c>
      <c r="AU424">
        <v>15963.167591099</v>
      </c>
      <c r="AV424" s="1">
        <v>8711.4032280043302</v>
      </c>
      <c r="AW424" s="1">
        <v>0.48667024321566399</v>
      </c>
      <c r="AX424">
        <v>6932.7583964405103</v>
      </c>
      <c r="AY424" s="1">
        <v>0.360800222784597</v>
      </c>
      <c r="AZ424">
        <v>1547.98100291731</v>
      </c>
      <c r="BA424">
        <v>8.4986639175969006E-2</v>
      </c>
      <c r="BB424">
        <v>1225.97473049835</v>
      </c>
      <c r="BC424" s="1">
        <v>6.7542894812711196E-2</v>
      </c>
      <c r="BD424">
        <v>18418.117357860501</v>
      </c>
      <c r="BE424" s="1">
        <v>0.54477041833884299</v>
      </c>
      <c r="BF424">
        <v>0.22462257186609499</v>
      </c>
      <c r="BG424">
        <v>0.165510714802211</v>
      </c>
      <c r="BH424">
        <v>4.7879268768053901E-2</v>
      </c>
      <c r="BI424">
        <v>1.7217026224796102E-2</v>
      </c>
    </row>
    <row r="425" spans="1:61" x14ac:dyDescent="0.25">
      <c r="A425" t="s">
        <v>1928</v>
      </c>
      <c r="B425" t="s">
        <v>696</v>
      </c>
      <c r="C425">
        <v>72.400000000000006</v>
      </c>
      <c r="D425">
        <v>27.041488721525301</v>
      </c>
      <c r="E425">
        <v>1686.3949290999999</v>
      </c>
      <c r="F425">
        <v>1.9584298551415101E-2</v>
      </c>
      <c r="G425">
        <v>1.9980076747831799E-2</v>
      </c>
      <c r="H425" t="e">
        <v>#N/A</v>
      </c>
      <c r="I425">
        <v>5.38466045462659E-2</v>
      </c>
      <c r="J425">
        <v>0.88679618131193005</v>
      </c>
      <c r="K425">
        <v>3.0915731041734E-2</v>
      </c>
      <c r="L425">
        <v>0.29704286650686101</v>
      </c>
      <c r="M425">
        <v>3.8642935120400498E-2</v>
      </c>
      <c r="N425">
        <v>0.13087027542388199</v>
      </c>
      <c r="O425">
        <v>68237.410401948102</v>
      </c>
      <c r="P425" s="1">
        <v>0.201925960876815</v>
      </c>
      <c r="Q425">
        <v>0.14766472540275599</v>
      </c>
      <c r="R425">
        <v>0.65040931372042898</v>
      </c>
      <c r="S425">
        <v>13.8362246112476</v>
      </c>
      <c r="T425">
        <v>97819.106460545299</v>
      </c>
      <c r="U425" s="1">
        <v>138.03084076858201</v>
      </c>
      <c r="V425">
        <v>331698.88152980199</v>
      </c>
      <c r="W425" s="1">
        <v>0.84799589306443501</v>
      </c>
      <c r="X425">
        <v>7.9617507415025005E-2</v>
      </c>
      <c r="Y425">
        <v>7.2386599520539399E-2</v>
      </c>
      <c r="Z425">
        <v>0.15200410693556399</v>
      </c>
      <c r="AA425">
        <v>331.69888152980201</v>
      </c>
      <c r="AB425">
        <v>8007.2033644020003</v>
      </c>
      <c r="AC425" s="1">
        <v>872.98697036861199</v>
      </c>
      <c r="AD425">
        <v>239720.57958630999</v>
      </c>
      <c r="AE425" s="1" t="e">
        <v>#N/A</v>
      </c>
      <c r="AF425">
        <v>53518.966859506902</v>
      </c>
      <c r="AG425" s="1">
        <v>97285.669039994595</v>
      </c>
      <c r="AH425" s="1">
        <v>42.678677121993204</v>
      </c>
      <c r="AI425">
        <v>22.577101013868798</v>
      </c>
      <c r="AJ425">
        <v>25.0416485366123</v>
      </c>
      <c r="AK425">
        <v>1.8511972178860101</v>
      </c>
      <c r="AL425">
        <v>1.38418986166269</v>
      </c>
      <c r="AM425">
        <v>1.5552033076126901</v>
      </c>
      <c r="AN425">
        <v>1900.9827186274099</v>
      </c>
      <c r="AO425" s="1">
        <v>0.94511510196144499</v>
      </c>
      <c r="AP425">
        <v>2107.96606367713</v>
      </c>
      <c r="AQ425" s="1">
        <v>3047.45726864982</v>
      </c>
      <c r="AR425" s="1">
        <v>8519.3710079924294</v>
      </c>
      <c r="AS425" s="1">
        <v>946.39179587177296</v>
      </c>
      <c r="AT425">
        <v>457.39965751181398</v>
      </c>
      <c r="AU425">
        <v>15078.585793703</v>
      </c>
      <c r="AV425" s="1">
        <v>5280.7736114362397</v>
      </c>
      <c r="AW425" s="1">
        <v>0.32909851694189501</v>
      </c>
      <c r="AX425">
        <v>9036.18200367194</v>
      </c>
      <c r="AY425" s="1">
        <v>0.53396749425225998</v>
      </c>
      <c r="AZ425">
        <v>1600.38067056469</v>
      </c>
      <c r="BA425">
        <v>9.6598259356998201E-2</v>
      </c>
      <c r="BB425">
        <v>663.96218345300304</v>
      </c>
      <c r="BC425" s="1">
        <v>4.0335729442723199E-2</v>
      </c>
      <c r="BD425">
        <v>16581.298469125901</v>
      </c>
      <c r="BE425" s="1">
        <v>0.54997212300824005</v>
      </c>
      <c r="BF425">
        <v>0.226210681438787</v>
      </c>
      <c r="BG425">
        <v>0.16318599096626901</v>
      </c>
      <c r="BH425">
        <v>4.0911561978485701E-2</v>
      </c>
      <c r="BI425">
        <v>1.9719642608217899E-2</v>
      </c>
    </row>
    <row r="426" spans="1:61" x14ac:dyDescent="0.25">
      <c r="A426" t="s">
        <v>1366</v>
      </c>
      <c r="B426" t="s">
        <v>733</v>
      </c>
      <c r="C426">
        <v>108.8</v>
      </c>
      <c r="D426">
        <v>16.018266582323101</v>
      </c>
      <c r="E426">
        <v>1550.2105873999999</v>
      </c>
      <c r="F426">
        <v>6.4558710893438198E-3</v>
      </c>
      <c r="G426">
        <v>1.04760316272726E-2</v>
      </c>
      <c r="H426" t="e">
        <v>#N/A</v>
      </c>
      <c r="I426">
        <v>3.1543341453391202E-2</v>
      </c>
      <c r="J426">
        <v>0.92116034822303605</v>
      </c>
      <c r="K426">
        <v>3.50244509503993E-2</v>
      </c>
      <c r="L426">
        <v>0.465322347330691</v>
      </c>
      <c r="M426">
        <v>1.1512256355266599E-2</v>
      </c>
      <c r="N426">
        <v>0.160182385866805</v>
      </c>
      <c r="O426">
        <v>63658.297475769898</v>
      </c>
      <c r="P426" s="1">
        <v>0.20925372409668799</v>
      </c>
      <c r="Q426">
        <v>0.15717070657993101</v>
      </c>
      <c r="R426">
        <v>0.63357556932338199</v>
      </c>
      <c r="S426">
        <v>14.0546406088843</v>
      </c>
      <c r="T426">
        <v>92317.881024127302</v>
      </c>
      <c r="U426" s="1">
        <v>118.187053336288</v>
      </c>
      <c r="V426">
        <v>294128.67935880501</v>
      </c>
      <c r="W426" s="1">
        <v>0.83187712416271797</v>
      </c>
      <c r="X426">
        <v>7.1485746210184498E-2</v>
      </c>
      <c r="Y426">
        <v>9.6637129627097404E-2</v>
      </c>
      <c r="Z426">
        <v>0.168122875837282</v>
      </c>
      <c r="AA426">
        <v>294.12867935880502</v>
      </c>
      <c r="AB426">
        <v>6878.8428724932101</v>
      </c>
      <c r="AC426" s="1">
        <v>707.88186806316003</v>
      </c>
      <c r="AD426">
        <v>225354.867858657</v>
      </c>
      <c r="AE426" s="1" t="e">
        <v>#N/A</v>
      </c>
      <c r="AF426">
        <v>47388.391574613102</v>
      </c>
      <c r="AG426" s="1">
        <v>78034.8947391728</v>
      </c>
      <c r="AH426" s="1">
        <v>37.7790707383746</v>
      </c>
      <c r="AI426">
        <v>21.658944216850099</v>
      </c>
      <c r="AJ426">
        <v>23.853662296475299</v>
      </c>
      <c r="AK426">
        <v>1.3558580001670799</v>
      </c>
      <c r="AL426">
        <v>0.84700028423413098</v>
      </c>
      <c r="AM426">
        <v>0.98301446882969901</v>
      </c>
      <c r="AN426">
        <v>1480.37906569132</v>
      </c>
      <c r="AO426" s="1">
        <v>1.0851341096810001</v>
      </c>
      <c r="AP426">
        <v>2126.4418513801702</v>
      </c>
      <c r="AQ426" s="1">
        <v>3057.8155797209001</v>
      </c>
      <c r="AR426" s="1">
        <v>8593.2470625442202</v>
      </c>
      <c r="AS426" s="1">
        <v>1023.5867061528201</v>
      </c>
      <c r="AT426">
        <v>295.74398583416598</v>
      </c>
      <c r="AU426">
        <v>15096.835185632301</v>
      </c>
      <c r="AV426" s="1">
        <v>6921.0556055987699</v>
      </c>
      <c r="AW426" s="1">
        <v>0.41939707594537801</v>
      </c>
      <c r="AX426">
        <v>7499.9181220079299</v>
      </c>
      <c r="AY426" s="1">
        <v>0.44688912923417201</v>
      </c>
      <c r="AZ426">
        <v>1259.9345158854001</v>
      </c>
      <c r="BA426">
        <v>7.5030251466509296E-2</v>
      </c>
      <c r="BB426">
        <v>979.653429814996</v>
      </c>
      <c r="BC426" s="1">
        <v>5.8683543364848302E-2</v>
      </c>
      <c r="BD426">
        <v>16660.5616733071</v>
      </c>
      <c r="BE426" s="1">
        <v>0.54698964587709697</v>
      </c>
      <c r="BF426">
        <v>0.231276747757477</v>
      </c>
      <c r="BG426">
        <v>0.15272568410395701</v>
      </c>
      <c r="BH426">
        <v>4.2819216718019401E-2</v>
      </c>
      <c r="BI426">
        <v>2.6188705543449702E-2</v>
      </c>
    </row>
    <row r="427" spans="1:61" x14ac:dyDescent="0.25">
      <c r="A427" t="s">
        <v>1477</v>
      </c>
      <c r="B427" t="s">
        <v>852</v>
      </c>
      <c r="C427">
        <v>70.55</v>
      </c>
      <c r="D427">
        <v>44.022633597729097</v>
      </c>
      <c r="E427">
        <v>2388.2865747000001</v>
      </c>
      <c r="F427">
        <v>3.27293339230618E-2</v>
      </c>
      <c r="G427">
        <v>2.41554699535553E-2</v>
      </c>
      <c r="H427" t="e">
        <v>#N/A</v>
      </c>
      <c r="I427">
        <v>4.4674257290196501E-2</v>
      </c>
      <c r="J427">
        <v>0.86538716589472897</v>
      </c>
      <c r="K427">
        <v>3.7425230045266003E-2</v>
      </c>
      <c r="L427">
        <v>0.189823271797258</v>
      </c>
      <c r="M427">
        <v>2.2656856125677E-2</v>
      </c>
      <c r="N427">
        <v>0.116217195237258</v>
      </c>
      <c r="O427">
        <v>72657.840611397201</v>
      </c>
      <c r="P427" s="1">
        <v>0.17891879795580201</v>
      </c>
      <c r="Q427">
        <v>0.15821616632124999</v>
      </c>
      <c r="R427">
        <v>0.66286503572294897</v>
      </c>
      <c r="S427">
        <v>18.6588287707239</v>
      </c>
      <c r="T427">
        <v>105562.74819487501</v>
      </c>
      <c r="U427" s="1">
        <v>151.38014847318999</v>
      </c>
      <c r="V427">
        <v>417839.40791332902</v>
      </c>
      <c r="W427" s="1">
        <v>0.86337285001117303</v>
      </c>
      <c r="X427">
        <v>9.1229547974686104E-2</v>
      </c>
      <c r="Y427">
        <v>4.5397602014141197E-2</v>
      </c>
      <c r="Z427">
        <v>0.136627149988827</v>
      </c>
      <c r="AA427">
        <v>417.83940791332901</v>
      </c>
      <c r="AB427">
        <v>11241.131794819201</v>
      </c>
      <c r="AC427" s="1">
        <v>1192.0551491429001</v>
      </c>
      <c r="AD427">
        <v>305046.765252791</v>
      </c>
      <c r="AE427" s="1" t="e">
        <v>#N/A</v>
      </c>
      <c r="AF427">
        <v>62860.776877853299</v>
      </c>
      <c r="AG427" s="1">
        <v>129403.905340931</v>
      </c>
      <c r="AH427" s="1">
        <v>53.741120019664002</v>
      </c>
      <c r="AI427">
        <v>25.3433236285309</v>
      </c>
      <c r="AJ427">
        <v>29.814803078976201</v>
      </c>
      <c r="AK427">
        <v>1.70242870741244</v>
      </c>
      <c r="AL427">
        <v>1.3371351841196899</v>
      </c>
      <c r="AM427">
        <v>1.4549633623076199</v>
      </c>
      <c r="AN427">
        <v>1185.4941670287801</v>
      </c>
      <c r="AO427" s="1">
        <v>0.79099936191328302</v>
      </c>
      <c r="AP427">
        <v>1982.8908601953999</v>
      </c>
      <c r="AQ427" s="1">
        <v>3013.44533743989</v>
      </c>
      <c r="AR427" s="1">
        <v>8925.4500671376209</v>
      </c>
      <c r="AS427" s="1">
        <v>985.651985794751</v>
      </c>
      <c r="AT427">
        <v>552.30688330008797</v>
      </c>
      <c r="AU427">
        <v>15459.7451338678</v>
      </c>
      <c r="AV427" s="1">
        <v>3733.80221238063</v>
      </c>
      <c r="AW427" s="1">
        <v>0.22894461086575801</v>
      </c>
      <c r="AX427">
        <v>10923.515138106701</v>
      </c>
      <c r="AY427" s="1">
        <v>0.64973540277723996</v>
      </c>
      <c r="AZ427">
        <v>1481.18713689527</v>
      </c>
      <c r="BA427" s="1">
        <v>8.8791743162312406E-2</v>
      </c>
      <c r="BB427">
        <v>531.86324522273696</v>
      </c>
      <c r="BC427" s="1">
        <v>3.2528243197090703E-2</v>
      </c>
      <c r="BD427">
        <v>16670.367732605398</v>
      </c>
      <c r="BE427" s="1">
        <v>0.57300553395138798</v>
      </c>
      <c r="BF427">
        <v>0.229951280301528</v>
      </c>
      <c r="BG427">
        <v>0.14390967909598101</v>
      </c>
      <c r="BH427">
        <v>3.68304409509706E-2</v>
      </c>
      <c r="BI427">
        <v>1.6303065700132801E-2</v>
      </c>
    </row>
    <row r="428" spans="1:61" x14ac:dyDescent="0.25">
      <c r="A428" t="s">
        <v>1406</v>
      </c>
      <c r="B428" t="s">
        <v>777</v>
      </c>
      <c r="C428">
        <v>129.5</v>
      </c>
      <c r="D428">
        <v>6.77893191526067</v>
      </c>
      <c r="E428">
        <v>787.97818414999995</v>
      </c>
      <c r="F428" t="e">
        <v>#N/A</v>
      </c>
      <c r="G428" t="e">
        <v>#N/A</v>
      </c>
      <c r="H428" t="e">
        <v>#N/A</v>
      </c>
      <c r="I428">
        <v>2.0855057050340398E-2</v>
      </c>
      <c r="J428">
        <v>0.962542146757979</v>
      </c>
      <c r="K428">
        <v>2.0294213068596301E-2</v>
      </c>
      <c r="L428">
        <v>0.59385985492829096</v>
      </c>
      <c r="M428" t="e">
        <v>#N/A</v>
      </c>
      <c r="N428">
        <v>0.15253922406054399</v>
      </c>
      <c r="O428">
        <v>61358.840962402297</v>
      </c>
      <c r="P428" s="1">
        <v>0.19352120475191401</v>
      </c>
      <c r="Q428">
        <v>0.16159628673908599</v>
      </c>
      <c r="R428">
        <v>0.64488250850899997</v>
      </c>
      <c r="S428">
        <v>8.8554339244278903</v>
      </c>
      <c r="T428">
        <v>87010.158648532102</v>
      </c>
      <c r="U428" s="1">
        <v>101.562939355296</v>
      </c>
      <c r="V428">
        <v>340780.53415865003</v>
      </c>
      <c r="W428" s="1">
        <v>0.69700955334437698</v>
      </c>
      <c r="X428">
        <v>6.19050421953002E-2</v>
      </c>
      <c r="Y428">
        <v>0.24108540446032201</v>
      </c>
      <c r="Z428">
        <v>0.30299044665562302</v>
      </c>
      <c r="AA428">
        <v>340.78053415865003</v>
      </c>
      <c r="AB428">
        <v>8672.9979807398395</v>
      </c>
      <c r="AC428" s="1">
        <v>627.92572174283805</v>
      </c>
      <c r="AD428">
        <v>264091.61212398502</v>
      </c>
      <c r="AE428" s="1" t="e">
        <v>#N/A</v>
      </c>
      <c r="AF428">
        <v>41661.068625920903</v>
      </c>
      <c r="AG428" s="1">
        <v>69518.597589848199</v>
      </c>
      <c r="AH428" s="1">
        <v>32.522743360448104</v>
      </c>
      <c r="AI428">
        <v>21.1650587775571</v>
      </c>
      <c r="AJ428">
        <v>23.442457744014099</v>
      </c>
      <c r="AK428">
        <v>1.4698604551715899</v>
      </c>
      <c r="AL428">
        <v>0.86172281913715099</v>
      </c>
      <c r="AM428">
        <v>1.0161520820796699</v>
      </c>
      <c r="AN428">
        <v>1117.3819589304701</v>
      </c>
      <c r="AO428" s="1">
        <v>1.1822272321517899</v>
      </c>
      <c r="AP428">
        <v>2490.2573516254402</v>
      </c>
      <c r="AQ428" s="1">
        <v>3820.7150541199399</v>
      </c>
      <c r="AR428" s="1">
        <v>10121.7785167536</v>
      </c>
      <c r="AS428" s="1">
        <v>971.97899815739504</v>
      </c>
      <c r="AT428">
        <v>597.86085830305296</v>
      </c>
      <c r="AU428">
        <v>18002.590778959398</v>
      </c>
      <c r="AV428" s="1">
        <v>8919.6909042834304</v>
      </c>
      <c r="AW428" s="1">
        <v>0.45212447172744902</v>
      </c>
      <c r="AX428">
        <v>8547.66529444978</v>
      </c>
      <c r="AY428" s="1">
        <v>0.39800489347648099</v>
      </c>
      <c r="AZ428">
        <v>1701.02231338242</v>
      </c>
      <c r="BA428" s="1">
        <v>8.0595367487199698E-2</v>
      </c>
      <c r="BB428">
        <v>1380.4483828769801</v>
      </c>
      <c r="BC428" s="1">
        <v>6.9275267304407806E-2</v>
      </c>
      <c r="BD428">
        <v>20548.826894992599</v>
      </c>
      <c r="BE428" s="1">
        <v>0.50077231995138904</v>
      </c>
      <c r="BF428">
        <v>0.25166852123870898</v>
      </c>
      <c r="BG428">
        <v>0.17662777903697599</v>
      </c>
      <c r="BH428">
        <v>4.3689183527991102E-2</v>
      </c>
      <c r="BI428">
        <v>2.7242196244934701E-2</v>
      </c>
    </row>
    <row r="429" spans="1:61" x14ac:dyDescent="0.25">
      <c r="A429" t="s">
        <v>1580</v>
      </c>
      <c r="B429" t="s">
        <v>956</v>
      </c>
      <c r="C429">
        <v>147.44999999999999</v>
      </c>
      <c r="D429">
        <v>11.253467411462699</v>
      </c>
      <c r="E429">
        <v>1313.0610834500001</v>
      </c>
      <c r="F429">
        <v>6.3726324767094701E-3</v>
      </c>
      <c r="G429">
        <v>1.2987737320636499E-2</v>
      </c>
      <c r="H429" t="e">
        <v>#N/A</v>
      </c>
      <c r="I429">
        <v>1.6314021801182799E-2</v>
      </c>
      <c r="J429">
        <v>0.93975387048530701</v>
      </c>
      <c r="K429">
        <v>3.3861360967693203E-2</v>
      </c>
      <c r="L429">
        <v>0.99791707863591705</v>
      </c>
      <c r="M429" t="e">
        <v>#N/A</v>
      </c>
      <c r="N429">
        <v>0.193493275229322</v>
      </c>
      <c r="O429">
        <v>64310.801597119702</v>
      </c>
      <c r="P429" s="1">
        <v>0.234742575289867</v>
      </c>
      <c r="Q429">
        <v>0.153759529558983</v>
      </c>
      <c r="R429">
        <v>0.61149789515114905</v>
      </c>
      <c r="S429">
        <v>14.4202238004089</v>
      </c>
      <c r="T429">
        <v>93156.633659250307</v>
      </c>
      <c r="U429" s="1">
        <v>109.600297603564</v>
      </c>
      <c r="V429">
        <v>246873.39003931699</v>
      </c>
      <c r="W429" s="1">
        <v>0.65324119331210195</v>
      </c>
      <c r="X429">
        <v>0.103136030879925</v>
      </c>
      <c r="Y429">
        <v>0.24362277580797301</v>
      </c>
      <c r="Z429">
        <v>0.34675880668789799</v>
      </c>
      <c r="AA429">
        <v>246.873390039317</v>
      </c>
      <c r="AB429">
        <v>5284.6060914151103</v>
      </c>
      <c r="AC429" s="1">
        <v>457.85964840294002</v>
      </c>
      <c r="AD429">
        <v>165574.62613918001</v>
      </c>
      <c r="AE429" s="1" t="e">
        <v>#N/A</v>
      </c>
      <c r="AF429">
        <v>39041.374945385302</v>
      </c>
      <c r="AG429" s="1">
        <v>59384.310559155601</v>
      </c>
      <c r="AH429" s="1">
        <v>25.295790990420599</v>
      </c>
      <c r="AI429">
        <v>20.18718311065</v>
      </c>
      <c r="AJ429">
        <v>20.814974359130101</v>
      </c>
      <c r="AK429">
        <v>1.1261749175881399</v>
      </c>
      <c r="AL429">
        <v>1.0576659238991999</v>
      </c>
      <c r="AM429">
        <v>1.09226415693001</v>
      </c>
      <c r="AN429">
        <v>121.568104113321</v>
      </c>
      <c r="AO429">
        <v>0.85493396026243296</v>
      </c>
      <c r="AP429">
        <v>2275.3148007784698</v>
      </c>
      <c r="AQ429" s="1">
        <v>4081.0678631342198</v>
      </c>
      <c r="AR429" s="1">
        <v>10659.2324690072</v>
      </c>
      <c r="AS429" s="1">
        <v>1047.1397578758199</v>
      </c>
      <c r="AT429">
        <v>541.13514897043797</v>
      </c>
      <c r="AU429">
        <v>18603.890039766098</v>
      </c>
      <c r="AV429" s="1">
        <v>10739.4180025976</v>
      </c>
      <c r="AW429" s="1">
        <v>0.55184477842818003</v>
      </c>
      <c r="AX429">
        <v>4771.316997768</v>
      </c>
      <c r="AY429" s="1">
        <v>0.24819725764158199</v>
      </c>
      <c r="AZ429">
        <v>1348.6559523126</v>
      </c>
      <c r="BA429">
        <v>6.6275864478343799E-2</v>
      </c>
      <c r="BB429">
        <v>2606.9800668180601</v>
      </c>
      <c r="BC429" s="1">
        <v>0.13368209945690901</v>
      </c>
      <c r="BD429">
        <v>19466.371019496299</v>
      </c>
      <c r="BE429" s="1">
        <v>0.53852995603671205</v>
      </c>
      <c r="BF429">
        <v>0.25551290795981602</v>
      </c>
      <c r="BG429">
        <v>0.141346986782107</v>
      </c>
      <c r="BH429">
        <v>4.2108049912679898E-2</v>
      </c>
      <c r="BI429">
        <v>2.2502099308685099E-2</v>
      </c>
    </row>
    <row r="430" spans="1:61" x14ac:dyDescent="0.25">
      <c r="A430" t="s">
        <v>1730</v>
      </c>
      <c r="B430" t="s">
        <v>1114</v>
      </c>
      <c r="C430">
        <v>135.44999999999999</v>
      </c>
      <c r="D430">
        <v>10.1565052351391</v>
      </c>
      <c r="E430">
        <v>979.76659604999998</v>
      </c>
      <c r="F430" t="e">
        <v>#N/A</v>
      </c>
      <c r="G430">
        <v>1.0783649596866399E-2</v>
      </c>
      <c r="H430" t="e">
        <v>#N/A</v>
      </c>
      <c r="I430">
        <v>1.8372517451308499E-2</v>
      </c>
      <c r="J430">
        <v>0.94848821676846096</v>
      </c>
      <c r="K430">
        <v>2.8964021262845099E-2</v>
      </c>
      <c r="L430">
        <v>0.99386517240963801</v>
      </c>
      <c r="M430" t="e">
        <v>#N/A</v>
      </c>
      <c r="N430">
        <v>0.188289454702947</v>
      </c>
      <c r="O430">
        <v>63332.1610855662</v>
      </c>
      <c r="P430" s="1">
        <v>0.25330495919735901</v>
      </c>
      <c r="Q430">
        <v>0.15880493850720001</v>
      </c>
      <c r="R430">
        <v>0.58789010229544103</v>
      </c>
      <c r="S430">
        <v>11.621665865248699</v>
      </c>
      <c r="T430">
        <v>91922.769012190605</v>
      </c>
      <c r="U430" s="1">
        <v>98.241353721695603</v>
      </c>
      <c r="V430">
        <v>235965.889663993</v>
      </c>
      <c r="W430" s="1">
        <v>0.62848123414492296</v>
      </c>
      <c r="X430">
        <v>8.9562837232178796E-2</v>
      </c>
      <c r="Y430">
        <v>0.28195592862289798</v>
      </c>
      <c r="Z430">
        <v>0.37151876585507698</v>
      </c>
      <c r="AA430">
        <v>235.96588966399301</v>
      </c>
      <c r="AB430">
        <v>5245.8755694684896</v>
      </c>
      <c r="AC430" s="1">
        <v>421.45978252857998</v>
      </c>
      <c r="AD430">
        <v>170249.965325848</v>
      </c>
      <c r="AE430" s="1" t="e">
        <v>#N/A</v>
      </c>
      <c r="AF430">
        <v>38713.264003837103</v>
      </c>
      <c r="AG430" s="1">
        <v>58229.1316045618</v>
      </c>
      <c r="AH430" s="1">
        <v>23.713892930574801</v>
      </c>
      <c r="AI430">
        <v>20.425232077910898</v>
      </c>
      <c r="AJ430">
        <v>21.327256545704099</v>
      </c>
      <c r="AK430">
        <v>0.83598813356635404</v>
      </c>
      <c r="AL430">
        <v>0.74710117850468505</v>
      </c>
      <c r="AM430">
        <v>0.79096048262063101</v>
      </c>
      <c r="AN430">
        <v>0</v>
      </c>
      <c r="AO430" s="1">
        <v>0.81737136023243795</v>
      </c>
      <c r="AP430">
        <v>2582.83964181083</v>
      </c>
      <c r="AQ430" s="1">
        <v>4855.1607711243496</v>
      </c>
      <c r="AR430" s="1">
        <v>11085.077769834201</v>
      </c>
      <c r="AS430" s="1">
        <v>954.54126959465395</v>
      </c>
      <c r="AT430">
        <v>572.95696369235304</v>
      </c>
      <c r="AU430">
        <v>20050.576416056399</v>
      </c>
      <c r="AV430" s="1">
        <v>12104.9074374825</v>
      </c>
      <c r="AW430" s="1">
        <v>0.57997635427189298</v>
      </c>
      <c r="AX430">
        <v>4574.5831570690398</v>
      </c>
      <c r="AY430" s="1">
        <v>0.21719855035988</v>
      </c>
      <c r="AZ430">
        <v>1516.3825273391201</v>
      </c>
      <c r="BA430">
        <v>6.8185327352392106E-2</v>
      </c>
      <c r="BB430">
        <v>2822.0168868426799</v>
      </c>
      <c r="BC430" s="1">
        <v>0.13463976801713901</v>
      </c>
      <c r="BD430">
        <v>21017.890008733299</v>
      </c>
      <c r="BE430" s="1">
        <v>0.53562552103910199</v>
      </c>
      <c r="BF430">
        <v>0.24553555406244501</v>
      </c>
      <c r="BG430">
        <v>0.14947260374947799</v>
      </c>
      <c r="BH430">
        <v>4.3627993902695901E-2</v>
      </c>
      <c r="BI430">
        <v>2.5738327246278499E-2</v>
      </c>
    </row>
    <row r="431" spans="1:61" x14ac:dyDescent="0.25">
      <c r="A431" t="s">
        <v>1566</v>
      </c>
      <c r="B431" t="s">
        <v>942</v>
      </c>
      <c r="C431">
        <v>57.85</v>
      </c>
      <c r="D431">
        <v>15.5583651051733</v>
      </c>
      <c r="E431">
        <v>857.85359915000004</v>
      </c>
      <c r="F431">
        <v>2.2285387187903499E-2</v>
      </c>
      <c r="G431">
        <v>1.04414451338965E-2</v>
      </c>
      <c r="H431" t="e">
        <v>#N/A</v>
      </c>
      <c r="I431">
        <v>1.9190641446083598E-2</v>
      </c>
      <c r="J431">
        <v>0.95815431248120697</v>
      </c>
      <c r="K431">
        <v>2.39571075825206E-2</v>
      </c>
      <c r="L431">
        <v>0.25359443034325102</v>
      </c>
      <c r="M431">
        <v>1.68662612184203E-2</v>
      </c>
      <c r="N431">
        <v>0.106246130300249</v>
      </c>
      <c r="O431">
        <v>67155.355769279005</v>
      </c>
      <c r="P431" s="1">
        <v>0.15632169132250701</v>
      </c>
      <c r="Q431">
        <v>0.14860076969355701</v>
      </c>
      <c r="R431">
        <v>0.69507753898393598</v>
      </c>
      <c r="S431">
        <v>8.0462833843500103</v>
      </c>
      <c r="T431">
        <v>88686.793138589594</v>
      </c>
      <c r="U431" s="1">
        <v>130.903380359903</v>
      </c>
      <c r="V431">
        <v>249857.92332442201</v>
      </c>
      <c r="W431" s="1">
        <v>0.86241031411896496</v>
      </c>
      <c r="X431">
        <v>7.3377415983112898E-2</v>
      </c>
      <c r="Y431">
        <v>6.42122698979221E-2</v>
      </c>
      <c r="Z431">
        <v>0.13758968588103501</v>
      </c>
      <c r="AA431">
        <v>249.85792332442199</v>
      </c>
      <c r="AB431">
        <v>5585.0787415793502</v>
      </c>
      <c r="AC431" s="1">
        <v>636.99863827749698</v>
      </c>
      <c r="AD431">
        <v>188968.950823097</v>
      </c>
      <c r="AE431" s="1" t="e">
        <v>#N/A</v>
      </c>
      <c r="AF431">
        <v>51766.000202857598</v>
      </c>
      <c r="AG431" s="1">
        <v>97833.3508714903</v>
      </c>
      <c r="AH431" s="1">
        <v>33.802354596229897</v>
      </c>
      <c r="AI431">
        <v>21.4171698614457</v>
      </c>
      <c r="AJ431">
        <v>23.451225191036599</v>
      </c>
      <c r="AK431">
        <v>1.3986873690789201</v>
      </c>
      <c r="AL431">
        <v>0.95404295203084</v>
      </c>
      <c r="AM431">
        <v>1.2261853916529599</v>
      </c>
      <c r="AN431">
        <v>2173.9735502046901</v>
      </c>
      <c r="AO431" s="1">
        <v>1.0390396733421301</v>
      </c>
      <c r="AP431">
        <v>1899.30443972539</v>
      </c>
      <c r="AQ431" s="1">
        <v>2670.9011173588001</v>
      </c>
      <c r="AR431" s="1">
        <v>8566.8987124165105</v>
      </c>
      <c r="AS431" s="1">
        <v>648.24217389890998</v>
      </c>
      <c r="AT431" s="1">
        <v>486.762056968401</v>
      </c>
      <c r="AU431">
        <v>14272.108500368</v>
      </c>
      <c r="AV431" s="1">
        <v>7706.88804902436</v>
      </c>
      <c r="AW431" s="1">
        <v>0.45195341420076901</v>
      </c>
      <c r="AX431">
        <v>7062.8218368874795</v>
      </c>
      <c r="AY431" s="1">
        <v>0.41513788018776698</v>
      </c>
      <c r="AZ431">
        <v>1564.4443134062301</v>
      </c>
      <c r="BA431" s="1">
        <v>9.1566496034766701E-2</v>
      </c>
      <c r="BB431">
        <v>695.90761906483601</v>
      </c>
      <c r="BC431" s="1">
        <v>4.1342209572699497E-2</v>
      </c>
      <c r="BD431">
        <v>17030.061818382899</v>
      </c>
      <c r="BE431" s="1">
        <v>0.55570962238848198</v>
      </c>
      <c r="BF431">
        <v>0.24280831230637101</v>
      </c>
      <c r="BG431">
        <v>0.12419224644212699</v>
      </c>
      <c r="BH431">
        <v>3.8187877219525802E-2</v>
      </c>
      <c r="BI431">
        <v>3.9101941643494502E-2</v>
      </c>
    </row>
    <row r="432" spans="1:61" x14ac:dyDescent="0.25">
      <c r="A432" t="s">
        <v>1666</v>
      </c>
      <c r="B432" t="s">
        <v>1047</v>
      </c>
      <c r="C432">
        <v>115.45</v>
      </c>
      <c r="D432">
        <v>7.58703343805443</v>
      </c>
      <c r="E432">
        <v>825.82406404999995</v>
      </c>
      <c r="F432">
        <v>2.2348078369749599E-2</v>
      </c>
      <c r="G432" t="e">
        <v>#N/A</v>
      </c>
      <c r="H432" t="e">
        <v>#N/A</v>
      </c>
      <c r="I432">
        <v>2.49726271631198E-2</v>
      </c>
      <c r="J432">
        <v>0.94565264887214895</v>
      </c>
      <c r="K432">
        <v>2.3675103041567499E-2</v>
      </c>
      <c r="L432">
        <v>0.44391142446509302</v>
      </c>
      <c r="M432">
        <v>1.8019501998284001E-2</v>
      </c>
      <c r="N432">
        <v>0.150484093079326</v>
      </c>
      <c r="O432">
        <v>62528.687110131701</v>
      </c>
      <c r="P432" s="1">
        <v>0.193136067602001</v>
      </c>
      <c r="Q432">
        <v>0.14932394993301901</v>
      </c>
      <c r="R432">
        <v>0.65753998246498002</v>
      </c>
      <c r="S432">
        <v>9.0849187477736795</v>
      </c>
      <c r="T432">
        <v>84778.724415480494</v>
      </c>
      <c r="U432" s="1">
        <v>106.906423388785</v>
      </c>
      <c r="V432">
        <v>290365.14669240901</v>
      </c>
      <c r="W432" s="1">
        <v>0.77740308399945202</v>
      </c>
      <c r="X432">
        <v>5.7106403234970501E-2</v>
      </c>
      <c r="Y432">
        <v>0.165490512765578</v>
      </c>
      <c r="Z432">
        <v>0.22259691600054801</v>
      </c>
      <c r="AA432">
        <v>290.36514669240898</v>
      </c>
      <c r="AB432">
        <v>7636.4881147592396</v>
      </c>
      <c r="AC432" s="1">
        <v>597.22558105322901</v>
      </c>
      <c r="AD432">
        <v>218227.147362633</v>
      </c>
      <c r="AE432" s="1" t="e">
        <v>#N/A</v>
      </c>
      <c r="AF432">
        <v>42450.082573713204</v>
      </c>
      <c r="AG432" s="1">
        <v>70707.296388723204</v>
      </c>
      <c r="AH432" s="1">
        <v>33.288058873239002</v>
      </c>
      <c r="AI432">
        <v>20.531327199469999</v>
      </c>
      <c r="AJ432">
        <v>22.894324786781301</v>
      </c>
      <c r="AK432">
        <v>1.06694569251696</v>
      </c>
      <c r="AL432">
        <v>0.49538931253135199</v>
      </c>
      <c r="AM432">
        <v>0.85030163208752596</v>
      </c>
      <c r="AN432">
        <v>1769.7869862647999</v>
      </c>
      <c r="AO432">
        <v>1.3822463728843</v>
      </c>
      <c r="AP432">
        <v>2286.8599508207799</v>
      </c>
      <c r="AQ432" s="1">
        <v>3353.38684600541</v>
      </c>
      <c r="AR432" s="1">
        <v>9632.3977331064798</v>
      </c>
      <c r="AS432" s="1">
        <v>988.78133799520901</v>
      </c>
      <c r="AT432">
        <v>610.96103935941005</v>
      </c>
      <c r="AU432">
        <v>16872.386907287299</v>
      </c>
      <c r="AV432" s="1">
        <v>8756.0901794484307</v>
      </c>
      <c r="AW432" s="1">
        <v>0.46691924831024301</v>
      </c>
      <c r="AX432">
        <v>7411.8746522253296</v>
      </c>
      <c r="AY432" s="1">
        <v>0.378785862983952</v>
      </c>
      <c r="AZ432">
        <v>1879.5186918951899</v>
      </c>
      <c r="BA432">
        <v>9.6514807834476704E-2</v>
      </c>
      <c r="BB432">
        <v>1103.4827491871499</v>
      </c>
      <c r="BC432" s="1">
        <v>5.7780080884261599E-2</v>
      </c>
      <c r="BD432">
        <v>19150.966272756101</v>
      </c>
      <c r="BE432" s="1">
        <v>0.53324540327435199</v>
      </c>
      <c r="BF432">
        <v>0.23615719581525499</v>
      </c>
      <c r="BG432">
        <v>0.15004591729743799</v>
      </c>
      <c r="BH432">
        <v>4.6048521837542003E-2</v>
      </c>
      <c r="BI432">
        <v>3.4502961775413198E-2</v>
      </c>
    </row>
    <row r="433" spans="1:61" x14ac:dyDescent="0.25">
      <c r="A433" t="s">
        <v>1743</v>
      </c>
      <c r="B433" t="s">
        <v>1127</v>
      </c>
      <c r="C433">
        <v>63.85</v>
      </c>
      <c r="D433">
        <v>16.493924144289</v>
      </c>
      <c r="E433">
        <v>962.34346845000005</v>
      </c>
      <c r="F433">
        <v>2.0062431372917099E-2</v>
      </c>
      <c r="G433">
        <v>9.1585110673130798E-3</v>
      </c>
      <c r="H433" t="e">
        <v>#N/A</v>
      </c>
      <c r="I433">
        <v>2.1789701580949498E-2</v>
      </c>
      <c r="J433">
        <v>0.94955786821365096</v>
      </c>
      <c r="K433">
        <v>2.55969177190008E-2</v>
      </c>
      <c r="L433">
        <v>0.19869909080704301</v>
      </c>
      <c r="M433">
        <v>1.5225221927646001E-2</v>
      </c>
      <c r="N433">
        <v>0.107929553618705</v>
      </c>
      <c r="O433">
        <v>68880.826696086704</v>
      </c>
      <c r="P433" s="1">
        <v>0.17251967221431799</v>
      </c>
      <c r="Q433">
        <v>0.147808813215726</v>
      </c>
      <c r="R433">
        <v>0.679671514569957</v>
      </c>
      <c r="S433">
        <v>8.5506103556284803</v>
      </c>
      <c r="T433">
        <v>90368.487442700207</v>
      </c>
      <c r="U433" s="1">
        <v>136.061254819786</v>
      </c>
      <c r="V433">
        <v>252178.71192171899</v>
      </c>
      <c r="W433" s="1">
        <v>0.88100008581746703</v>
      </c>
      <c r="X433">
        <v>7.1528391295017604E-2</v>
      </c>
      <c r="Y433">
        <v>4.7471522887515299E-2</v>
      </c>
      <c r="Z433">
        <v>0.118999914182533</v>
      </c>
      <c r="AA433">
        <v>252.17871192171901</v>
      </c>
      <c r="AB433">
        <v>5725.4955539673601</v>
      </c>
      <c r="AC433" s="1">
        <v>670.57379735676898</v>
      </c>
      <c r="AD433">
        <v>187525.64415755501</v>
      </c>
      <c r="AE433" s="1" t="e">
        <v>#N/A</v>
      </c>
      <c r="AF433">
        <v>52340.737257018198</v>
      </c>
      <c r="AG433" s="1">
        <v>97862.312069554901</v>
      </c>
      <c r="AH433" s="1">
        <v>34.544547391809402</v>
      </c>
      <c r="AI433">
        <v>21.728360614198898</v>
      </c>
      <c r="AJ433">
        <v>23.5776957970598</v>
      </c>
      <c r="AK433">
        <v>1.1180713948716401</v>
      </c>
      <c r="AL433">
        <v>0.70770967046657196</v>
      </c>
      <c r="AM433">
        <v>0.93841189013292103</v>
      </c>
      <c r="AN433">
        <v>2219.1416453832899</v>
      </c>
      <c r="AO433" s="1">
        <v>1.0558720344582999</v>
      </c>
      <c r="AP433">
        <v>1813.82577294511</v>
      </c>
      <c r="AQ433" s="1">
        <v>2592.0400748577399</v>
      </c>
      <c r="AR433" s="1">
        <v>8580.0098371312397</v>
      </c>
      <c r="AS433" s="1">
        <v>720.53529818914797</v>
      </c>
      <c r="AT433">
        <v>535.50615180049397</v>
      </c>
      <c r="AU433">
        <v>14241.9171349237</v>
      </c>
      <c r="AV433" s="1">
        <v>7341.8891996037701</v>
      </c>
      <c r="AW433" s="1">
        <v>0.43978657401250099</v>
      </c>
      <c r="AX433">
        <v>7275.6669987403202</v>
      </c>
      <c r="AY433" s="1">
        <v>0.43466888659744801</v>
      </c>
      <c r="AZ433">
        <v>1515.3631765848299</v>
      </c>
      <c r="BA433">
        <v>9.0370976852440305E-2</v>
      </c>
      <c r="BB433">
        <v>586.57819159228802</v>
      </c>
      <c r="BC433" s="1">
        <v>3.5173562524740701E-2</v>
      </c>
      <c r="BD433">
        <v>16719.4975665212</v>
      </c>
      <c r="BE433" s="1">
        <v>0.56470092408668204</v>
      </c>
      <c r="BF433">
        <v>0.242995481345154</v>
      </c>
      <c r="BG433">
        <v>0.122839974398733</v>
      </c>
      <c r="BH433">
        <v>3.8606995335662801E-2</v>
      </c>
      <c r="BI433">
        <v>3.0856624833768401E-2</v>
      </c>
    </row>
    <row r="434" spans="1:61" x14ac:dyDescent="0.25">
      <c r="A434" t="s">
        <v>1441</v>
      </c>
      <c r="B434" t="s">
        <v>813</v>
      </c>
      <c r="C434">
        <v>68.650000000000006</v>
      </c>
      <c r="D434">
        <v>14.5285234993771</v>
      </c>
      <c r="E434">
        <v>913.14619295</v>
      </c>
      <c r="F434">
        <v>2.2285387187903499E-2</v>
      </c>
      <c r="G434">
        <v>1.04414451338965E-2</v>
      </c>
      <c r="H434" t="e">
        <v>#N/A</v>
      </c>
      <c r="I434">
        <v>2.02449735851409E-2</v>
      </c>
      <c r="J434">
        <v>0.95280380663790198</v>
      </c>
      <c r="K434">
        <v>2.4994418126505599E-2</v>
      </c>
      <c r="L434">
        <v>0.22696659052569099</v>
      </c>
      <c r="M434">
        <v>1.68662612184203E-2</v>
      </c>
      <c r="N434">
        <v>0.113035848145704</v>
      </c>
      <c r="O434">
        <v>67981.634384131699</v>
      </c>
      <c r="P434" s="1">
        <v>0.14595547259493799</v>
      </c>
      <c r="Q434">
        <v>0.15230122904666099</v>
      </c>
      <c r="R434">
        <v>0.70174329835840099</v>
      </c>
      <c r="S434">
        <v>8.7058292784289097</v>
      </c>
      <c r="T434">
        <v>87073.057910760705</v>
      </c>
      <c r="U434" s="1">
        <v>123.544728169183</v>
      </c>
      <c r="V434">
        <v>237066.270408087</v>
      </c>
      <c r="W434" s="1">
        <v>0.87878335056811296</v>
      </c>
      <c r="X434">
        <v>5.9560994073651598E-2</v>
      </c>
      <c r="Y434">
        <v>6.1655655358235202E-2</v>
      </c>
      <c r="Z434">
        <v>0.12121664943188699</v>
      </c>
      <c r="AA434">
        <v>237.06627040808701</v>
      </c>
      <c r="AB434">
        <v>5179.2483356046396</v>
      </c>
      <c r="AC434" s="1">
        <v>600.42453687371506</v>
      </c>
      <c r="AD434">
        <v>182733.78756472401</v>
      </c>
      <c r="AE434" s="1" t="e">
        <v>#N/A</v>
      </c>
      <c r="AF434">
        <v>50857.118767993903</v>
      </c>
      <c r="AG434" s="1">
        <v>90398.398073977107</v>
      </c>
      <c r="AH434" s="1">
        <v>33.772395848110797</v>
      </c>
      <c r="AI434">
        <v>20.720024374957902</v>
      </c>
      <c r="AJ434">
        <v>23.370437772064101</v>
      </c>
      <c r="AK434">
        <v>1.2980578718871201</v>
      </c>
      <c r="AL434">
        <v>0.77483394054517796</v>
      </c>
      <c r="AM434">
        <v>1.0841684416639701</v>
      </c>
      <c r="AN434">
        <v>2482.0134305965398</v>
      </c>
      <c r="AO434" s="1">
        <v>1.18556454888517</v>
      </c>
      <c r="AP434">
        <v>1844.12435653905</v>
      </c>
      <c r="AQ434" s="1">
        <v>2702.5965689320101</v>
      </c>
      <c r="AR434" s="1">
        <v>8687.1905908875196</v>
      </c>
      <c r="AS434" s="1">
        <v>790.14902276388</v>
      </c>
      <c r="AT434">
        <v>592.38023021535901</v>
      </c>
      <c r="AU434">
        <v>14616.4407693378</v>
      </c>
      <c r="AV434" s="1">
        <v>7998.82576698704</v>
      </c>
      <c r="AW434" s="1">
        <v>0.46369661806682499</v>
      </c>
      <c r="AX434">
        <v>6998.5454090861804</v>
      </c>
      <c r="AY434" s="1">
        <v>0.40457370121449299</v>
      </c>
      <c r="AZ434">
        <v>1616.24327565062</v>
      </c>
      <c r="BA434">
        <v>9.2445677140054805E-2</v>
      </c>
      <c r="BB434">
        <v>675.55691341863496</v>
      </c>
      <c r="BC434" s="1">
        <v>3.9284003574717598E-2</v>
      </c>
      <c r="BD434">
        <v>17289.171365142502</v>
      </c>
      <c r="BE434" s="1">
        <v>0.55210676979894202</v>
      </c>
      <c r="BF434">
        <v>0.24529729621673599</v>
      </c>
      <c r="BG434">
        <v>0.13191499958450001</v>
      </c>
      <c r="BH434">
        <v>3.6752313254505099E-2</v>
      </c>
      <c r="BI434">
        <v>3.3928621145316598E-2</v>
      </c>
    </row>
    <row r="435" spans="1:61" x14ac:dyDescent="0.25">
      <c r="A435" t="s">
        <v>1306</v>
      </c>
      <c r="B435" t="s">
        <v>669</v>
      </c>
      <c r="C435">
        <v>58</v>
      </c>
      <c r="D435">
        <v>40.234577421297402</v>
      </c>
      <c r="E435">
        <v>1985.0984193500001</v>
      </c>
      <c r="F435">
        <v>1.6673058685154001E-2</v>
      </c>
      <c r="G435">
        <v>2.6535326929171502E-2</v>
      </c>
      <c r="H435">
        <v>5.0826209268234196E-3</v>
      </c>
      <c r="I435">
        <v>4.0707510080564301E-2</v>
      </c>
      <c r="J435">
        <v>0.87124250432336303</v>
      </c>
      <c r="K435">
        <v>4.8507134004195797E-2</v>
      </c>
      <c r="L435">
        <v>0.40135185345923702</v>
      </c>
      <c r="M435">
        <v>1.7488635616639801E-2</v>
      </c>
      <c r="N435">
        <v>0.15161503387390901</v>
      </c>
      <c r="O435">
        <v>66612.673437212798</v>
      </c>
      <c r="P435" s="1">
        <v>0.211359020706541</v>
      </c>
      <c r="Q435">
        <v>0.15467987298181199</v>
      </c>
      <c r="R435">
        <v>0.63396110631164704</v>
      </c>
      <c r="S435">
        <v>15.915050335471699</v>
      </c>
      <c r="T435">
        <v>99858.839551564306</v>
      </c>
      <c r="U435" s="1">
        <v>143.62665637471201</v>
      </c>
      <c r="V435">
        <v>326042.49652867502</v>
      </c>
      <c r="W435" s="1">
        <v>0.78673357370751396</v>
      </c>
      <c r="X435">
        <v>0.13683690017775499</v>
      </c>
      <c r="Y435">
        <v>7.6429526114731403E-2</v>
      </c>
      <c r="Z435">
        <v>0.21326642629248599</v>
      </c>
      <c r="AA435">
        <v>326.04249652867497</v>
      </c>
      <c r="AB435">
        <v>8483.2238975405999</v>
      </c>
      <c r="AC435" s="1">
        <v>844.49034448826899</v>
      </c>
      <c r="AD435">
        <v>239021.63447336201</v>
      </c>
      <c r="AE435" s="1" t="e">
        <v>#N/A</v>
      </c>
      <c r="AF435">
        <v>48779.664539019097</v>
      </c>
      <c r="AG435" s="1">
        <v>85096.101570941799</v>
      </c>
      <c r="AH435" s="1">
        <v>47.383293563125399</v>
      </c>
      <c r="AI435">
        <v>23.667405379097399</v>
      </c>
      <c r="AJ435">
        <v>27.6897298863244</v>
      </c>
      <c r="AK435">
        <v>1.7649710421704099</v>
      </c>
      <c r="AL435">
        <v>1.35563732503945</v>
      </c>
      <c r="AM435">
        <v>1.55774649077645</v>
      </c>
      <c r="AN435">
        <v>995.62986486441298</v>
      </c>
      <c r="AO435" s="1">
        <v>0.90559157287540704</v>
      </c>
      <c r="AP435">
        <v>1930.1056308606401</v>
      </c>
      <c r="AQ435" s="1">
        <v>2793.01972056149</v>
      </c>
      <c r="AR435" s="1">
        <v>8654.3949325320391</v>
      </c>
      <c r="AS435" s="1">
        <v>1064.58810097284</v>
      </c>
      <c r="AT435">
        <v>453.18932992479699</v>
      </c>
      <c r="AU435">
        <v>14895.2977148518</v>
      </c>
      <c r="AV435" s="1">
        <v>5263.3739281464696</v>
      </c>
      <c r="AW435" s="1">
        <v>0.33138477203250899</v>
      </c>
      <c r="AX435">
        <v>8398.7175233412709</v>
      </c>
      <c r="AY435" s="1">
        <v>0.52473512077194495</v>
      </c>
      <c r="AZ435">
        <v>1433.44149171493</v>
      </c>
      <c r="BA435">
        <v>9.0359966194345304E-2</v>
      </c>
      <c r="BB435">
        <v>840.33439131319597</v>
      </c>
      <c r="BC435" s="1">
        <v>5.3520140998001203E-2</v>
      </c>
      <c r="BD435">
        <v>15935.8673345159</v>
      </c>
      <c r="BE435" s="1">
        <v>0.55509754293326796</v>
      </c>
      <c r="BF435">
        <v>0.223228575614246</v>
      </c>
      <c r="BG435">
        <v>0.16865977576810501</v>
      </c>
      <c r="BH435">
        <v>3.6055509479490599E-2</v>
      </c>
      <c r="BI435">
        <v>1.6958596204890802E-2</v>
      </c>
    </row>
    <row r="436" spans="1:61" x14ac:dyDescent="0.25">
      <c r="A436" t="s">
        <v>1582</v>
      </c>
      <c r="B436" t="s">
        <v>958</v>
      </c>
      <c r="C436">
        <v>80.650000000000006</v>
      </c>
      <c r="D436">
        <v>16.362599604831001</v>
      </c>
      <c r="E436">
        <v>1144.6045382499999</v>
      </c>
      <c r="F436">
        <v>1.32622447057411E-2</v>
      </c>
      <c r="G436">
        <v>9.0857140973132095E-3</v>
      </c>
      <c r="H436" t="e">
        <v>#N/A</v>
      </c>
      <c r="I436">
        <v>2.76510659589848E-2</v>
      </c>
      <c r="J436">
        <v>0.94117294479020197</v>
      </c>
      <c r="K436">
        <v>2.75516887129468E-2</v>
      </c>
      <c r="L436">
        <v>0.31872322237053802</v>
      </c>
      <c r="M436">
        <v>1.68662612184203E-2</v>
      </c>
      <c r="N436">
        <v>0.125623601806648</v>
      </c>
      <c r="O436">
        <v>66657.484965719996</v>
      </c>
      <c r="P436" s="1">
        <v>0.15947347398534201</v>
      </c>
      <c r="Q436">
        <v>0.15297595910286299</v>
      </c>
      <c r="R436">
        <v>0.68755056691179495</v>
      </c>
      <c r="S436">
        <v>11.112490430606201</v>
      </c>
      <c r="T436">
        <v>87656.559819447502</v>
      </c>
      <c r="U436" s="1">
        <v>123.695631903574</v>
      </c>
      <c r="V436">
        <v>264442.462558094</v>
      </c>
      <c r="W436" s="1">
        <v>0.86184577697351095</v>
      </c>
      <c r="X436">
        <v>6.8092888252261494E-2</v>
      </c>
      <c r="Y436">
        <v>7.0061334774227005E-2</v>
      </c>
      <c r="Z436">
        <v>0.138154223026489</v>
      </c>
      <c r="AA436">
        <v>264.44246255809401</v>
      </c>
      <c r="AB436">
        <v>5902.4830185710598</v>
      </c>
      <c r="AC436" s="1">
        <v>634.15300415440197</v>
      </c>
      <c r="AD436">
        <v>196515.66378128901</v>
      </c>
      <c r="AE436" s="1" t="e">
        <v>#N/A</v>
      </c>
      <c r="AF436">
        <v>50681.7537603893</v>
      </c>
      <c r="AG436" s="1">
        <v>90887.340754271107</v>
      </c>
      <c r="AH436" s="1">
        <v>35.800008990607701</v>
      </c>
      <c r="AI436">
        <v>20.950522725632901</v>
      </c>
      <c r="AJ436">
        <v>22.5571379991488</v>
      </c>
      <c r="AK436">
        <v>1.7602783195001901</v>
      </c>
      <c r="AL436">
        <v>0.95877890002111898</v>
      </c>
      <c r="AM436">
        <v>1.3344036658815099</v>
      </c>
      <c r="AN436">
        <v>1841.69255891905</v>
      </c>
      <c r="AO436" s="1">
        <v>1.0677686054459301</v>
      </c>
      <c r="AP436">
        <v>1886.20644366906</v>
      </c>
      <c r="AQ436" s="1">
        <v>2758.6387088134502</v>
      </c>
      <c r="AR436" s="1">
        <v>8604.2286474395805</v>
      </c>
      <c r="AS436" s="1">
        <v>687.41508329416195</v>
      </c>
      <c r="AT436">
        <v>513.11551402544001</v>
      </c>
      <c r="AU436">
        <v>14449.604397241699</v>
      </c>
      <c r="AV436" s="1">
        <v>7127.3667468882904</v>
      </c>
      <c r="AW436" s="1">
        <v>0.43253241948015603</v>
      </c>
      <c r="AX436">
        <v>7159.08322661686</v>
      </c>
      <c r="AY436" s="1">
        <v>0.43315971215143301</v>
      </c>
      <c r="AZ436">
        <v>1474.02874324963</v>
      </c>
      <c r="BA436">
        <v>8.8188151248995997E-2</v>
      </c>
      <c r="BB436">
        <v>749.96457701796805</v>
      </c>
      <c r="BC436" s="1">
        <v>4.6119717129031103E-2</v>
      </c>
      <c r="BD436">
        <v>16510.4432937727</v>
      </c>
      <c r="BE436" s="1">
        <v>0.55858989370364998</v>
      </c>
      <c r="BF436">
        <v>0.237479791240818</v>
      </c>
      <c r="BG436">
        <v>0.138691606027568</v>
      </c>
      <c r="BH436">
        <v>4.0113035723065002E-2</v>
      </c>
      <c r="BI436">
        <v>2.51256733048985E-2</v>
      </c>
    </row>
    <row r="437" spans="1:61" x14ac:dyDescent="0.25">
      <c r="A437" t="s">
        <v>1621</v>
      </c>
      <c r="B437" t="s">
        <v>997</v>
      </c>
      <c r="C437">
        <v>64.150000000000006</v>
      </c>
      <c r="D437">
        <v>10.533529835060101</v>
      </c>
      <c r="E437">
        <v>634.95545215000004</v>
      </c>
      <c r="F437" t="e">
        <v>#N/A</v>
      </c>
      <c r="G437" t="e">
        <v>#N/A</v>
      </c>
      <c r="H437" t="e">
        <v>#N/A</v>
      </c>
      <c r="I437">
        <v>2.4578952822021601E-2</v>
      </c>
      <c r="J437">
        <v>0.95263240236712599</v>
      </c>
      <c r="K437">
        <v>2.5787860397114899E-2</v>
      </c>
      <c r="L437">
        <v>0.35228593490788701</v>
      </c>
      <c r="M437" t="e">
        <v>#N/A</v>
      </c>
      <c r="N437">
        <v>0.134070718731751</v>
      </c>
      <c r="O437">
        <v>61718.064418393602</v>
      </c>
      <c r="P437" s="1">
        <v>0.20383423389140501</v>
      </c>
      <c r="Q437">
        <v>0.151389383455729</v>
      </c>
      <c r="R437">
        <v>0.64477638265286596</v>
      </c>
      <c r="S437">
        <v>7.6681719536652997</v>
      </c>
      <c r="T437">
        <v>85345.544039508401</v>
      </c>
      <c r="U437" s="1">
        <v>97.150605781054495</v>
      </c>
      <c r="V437">
        <v>284575.709820527</v>
      </c>
      <c r="W437" s="1">
        <v>0.80885940657917599</v>
      </c>
      <c r="X437">
        <v>4.3954943724989898E-2</v>
      </c>
      <c r="Y437">
        <v>0.147185649695834</v>
      </c>
      <c r="Z437">
        <v>0.19114059342082401</v>
      </c>
      <c r="AA437">
        <v>284.57570982052698</v>
      </c>
      <c r="AB437">
        <v>7132.5853406958604</v>
      </c>
      <c r="AC437" s="1">
        <v>624.68487380796205</v>
      </c>
      <c r="AD437">
        <v>217113.27011137901</v>
      </c>
      <c r="AE437" s="1" t="e">
        <v>#N/A</v>
      </c>
      <c r="AF437">
        <v>46765.0071360328</v>
      </c>
      <c r="AG437" s="1">
        <v>79456.579548893496</v>
      </c>
      <c r="AH437" s="1">
        <v>32.306554570645197</v>
      </c>
      <c r="AI437">
        <v>20.888365889221799</v>
      </c>
      <c r="AJ437">
        <v>23.867083439900298</v>
      </c>
      <c r="AK437">
        <v>1.1378991961026801</v>
      </c>
      <c r="AL437">
        <v>0.797657280990137</v>
      </c>
      <c r="AM437">
        <v>0.96005361868107297</v>
      </c>
      <c r="AN437">
        <v>2277.8819263659402</v>
      </c>
      <c r="AO437" s="1">
        <v>1.2372836540158401</v>
      </c>
      <c r="AP437">
        <v>2317.4954684102399</v>
      </c>
      <c r="AQ437" s="1">
        <v>3295.7889390729001</v>
      </c>
      <c r="AR437" s="1">
        <v>8937.0609367717407</v>
      </c>
      <c r="AS437" s="1">
        <v>1008.02573209309</v>
      </c>
      <c r="AT437">
        <v>702.84399321068202</v>
      </c>
      <c r="AU437">
        <v>16261.215069558601</v>
      </c>
      <c r="AV437" s="1">
        <v>8991.6069447432601</v>
      </c>
      <c r="AW437" s="1">
        <v>0.46687278536607402</v>
      </c>
      <c r="AX437">
        <v>7895.8021901061802</v>
      </c>
      <c r="AY437" s="1">
        <v>0.394651391034824</v>
      </c>
      <c r="AZ437">
        <v>1754.2037757615699</v>
      </c>
      <c r="BA437">
        <v>8.9097471198069197E-2</v>
      </c>
      <c r="BB437">
        <v>965.054966867551</v>
      </c>
      <c r="BC437" s="1">
        <v>4.93783523969736E-2</v>
      </c>
      <c r="BD437">
        <v>19606.667877478601</v>
      </c>
      <c r="BE437" s="1">
        <v>0.53165520217261497</v>
      </c>
      <c r="BF437">
        <v>0.23863041259653101</v>
      </c>
      <c r="BG437">
        <v>0.15267314449035399</v>
      </c>
      <c r="BH437">
        <v>4.3360003365810897E-2</v>
      </c>
      <c r="BI437">
        <v>3.3681237374689102E-2</v>
      </c>
    </row>
    <row r="438" spans="1:61" x14ac:dyDescent="0.25">
      <c r="A438" t="s">
        <v>1753</v>
      </c>
      <c r="B438" t="s">
        <v>1138</v>
      </c>
      <c r="C438">
        <v>205.45</v>
      </c>
      <c r="D438">
        <v>7.3300030345595797</v>
      </c>
      <c r="E438">
        <v>1336.7840049500001</v>
      </c>
      <c r="F438">
        <v>3.6090574590589E-3</v>
      </c>
      <c r="G438">
        <v>1.6221575631018701E-2</v>
      </c>
      <c r="H438" t="e">
        <v>#N/A</v>
      </c>
      <c r="I438">
        <v>1.7648310089780801E-2</v>
      </c>
      <c r="J438">
        <v>0.95378585583709496</v>
      </c>
      <c r="K438">
        <v>2.43530088030284E-2</v>
      </c>
      <c r="L438">
        <v>0.74788653566024199</v>
      </c>
      <c r="M438">
        <v>1.40644296219528E-2</v>
      </c>
      <c r="N438">
        <v>0.15918951928832301</v>
      </c>
      <c r="O438">
        <v>63443.349744043699</v>
      </c>
      <c r="P438" s="1">
        <v>0.17470763566814901</v>
      </c>
      <c r="Q438">
        <v>0.14850985679416101</v>
      </c>
      <c r="R438">
        <v>0.67678250753768998</v>
      </c>
      <c r="S438">
        <v>15.949504029093699</v>
      </c>
      <c r="T438">
        <v>91120.121027482106</v>
      </c>
      <c r="U438" s="1">
        <v>108.119269244866</v>
      </c>
      <c r="V438">
        <v>322003.56699816999</v>
      </c>
      <c r="W438" s="1">
        <v>0.668802923045408</v>
      </c>
      <c r="X438">
        <v>0.110769519773779</v>
      </c>
      <c r="Y438">
        <v>0.220427557180812</v>
      </c>
      <c r="Z438">
        <v>0.331197076954591</v>
      </c>
      <c r="AA438">
        <v>322.00356699817098</v>
      </c>
      <c r="AB438">
        <v>8209.3436257194498</v>
      </c>
      <c r="AC438" s="1">
        <v>520.08061768064294</v>
      </c>
      <c r="AD438">
        <v>259824.133258708</v>
      </c>
      <c r="AE438" s="1" t="e">
        <v>#N/A</v>
      </c>
      <c r="AF438">
        <v>40940.877634502103</v>
      </c>
      <c r="AG438" s="1">
        <v>66569.895943904994</v>
      </c>
      <c r="AH438" s="1">
        <v>30.0506924221819</v>
      </c>
      <c r="AI438">
        <v>20.4038978317238</v>
      </c>
      <c r="AJ438">
        <v>23.312052918249499</v>
      </c>
      <c r="AK438">
        <v>1.5083634394701</v>
      </c>
      <c r="AL438">
        <v>1.15079309067269</v>
      </c>
      <c r="AM438">
        <v>1.32166565179263</v>
      </c>
      <c r="AN438">
        <v>100.8393940239</v>
      </c>
      <c r="AO438" s="1">
        <v>0.87663541347195595</v>
      </c>
      <c r="AP438">
        <v>2296.56594867383</v>
      </c>
      <c r="AQ438" s="1">
        <v>3771.7821329621502</v>
      </c>
      <c r="AR438" s="1">
        <v>9800.2520081694202</v>
      </c>
      <c r="AS438" s="1">
        <v>958.81231242585102</v>
      </c>
      <c r="AT438">
        <v>499.38232057539398</v>
      </c>
      <c r="AU438">
        <v>17326.7947228066</v>
      </c>
      <c r="AV438" s="1">
        <v>8926.1604018879498</v>
      </c>
      <c r="AW438" s="1">
        <v>0.49363826427845803</v>
      </c>
      <c r="AX438">
        <v>6787.7798233417998</v>
      </c>
      <c r="AY438" s="1">
        <v>0.34624174280110698</v>
      </c>
      <c r="AZ438">
        <v>1282.2679972307899</v>
      </c>
      <c r="BA438">
        <v>6.7465938206454301E-2</v>
      </c>
      <c r="BB438">
        <v>1685.81344094166</v>
      </c>
      <c r="BC438" s="1">
        <v>9.2654054701616195E-2</v>
      </c>
      <c r="BD438">
        <v>18682.0216634022</v>
      </c>
      <c r="BE438" s="1">
        <v>0.52686384014282095</v>
      </c>
      <c r="BF438">
        <v>0.25934008103561401</v>
      </c>
      <c r="BG438">
        <v>0.14864203340587401</v>
      </c>
      <c r="BH438">
        <v>4.2242916187813298E-2</v>
      </c>
      <c r="BI438">
        <v>2.2911129227877299E-2</v>
      </c>
    </row>
    <row r="439" spans="1:61" x14ac:dyDescent="0.25">
      <c r="A439" t="s">
        <v>1325</v>
      </c>
      <c r="B439" t="s">
        <v>689</v>
      </c>
      <c r="C439">
        <v>53.1</v>
      </c>
      <c r="D439">
        <v>35.942384391411601</v>
      </c>
      <c r="E439">
        <v>1570.0442409</v>
      </c>
      <c r="F439">
        <v>1.0592261448979E-2</v>
      </c>
      <c r="G439">
        <v>1.50980784258146E-2</v>
      </c>
      <c r="H439" t="e">
        <v>#N/A</v>
      </c>
      <c r="I439">
        <v>2.9198707616724499E-2</v>
      </c>
      <c r="J439">
        <v>0.90884121519639505</v>
      </c>
      <c r="K439">
        <v>4.12706579599205E-2</v>
      </c>
      <c r="L439">
        <v>0.49715702778771798</v>
      </c>
      <c r="M439">
        <v>1.15909234616335E-2</v>
      </c>
      <c r="N439">
        <v>0.15197409694150299</v>
      </c>
      <c r="O439">
        <v>65721.016583823002</v>
      </c>
      <c r="P439" s="1">
        <v>0.18697613147971101</v>
      </c>
      <c r="Q439">
        <v>0.15650278305371301</v>
      </c>
      <c r="R439">
        <v>0.65652108546657595</v>
      </c>
      <c r="S439">
        <v>14.277095138624301</v>
      </c>
      <c r="T439">
        <v>94051.746967949395</v>
      </c>
      <c r="U439" s="1">
        <v>130.36939072417701</v>
      </c>
      <c r="V439">
        <v>296062.30117028003</v>
      </c>
      <c r="W439" s="1">
        <v>0.80415778631688095</v>
      </c>
      <c r="X439">
        <v>0.11864898891893901</v>
      </c>
      <c r="Y439">
        <v>7.7193224764179502E-2</v>
      </c>
      <c r="Z439">
        <v>0.19584221368311899</v>
      </c>
      <c r="AA439">
        <v>296.06230117028002</v>
      </c>
      <c r="AB439">
        <v>7743.1699587211297</v>
      </c>
      <c r="AC439" s="1">
        <v>813.22227535964203</v>
      </c>
      <c r="AD439">
        <v>221127.92480134801</v>
      </c>
      <c r="AE439" s="1" t="e">
        <v>#N/A</v>
      </c>
      <c r="AF439">
        <v>46398.157825520299</v>
      </c>
      <c r="AG439" s="1">
        <v>75847.694735626996</v>
      </c>
      <c r="AH439" s="1">
        <v>43.610433802589398</v>
      </c>
      <c r="AI439">
        <v>24.036166521002801</v>
      </c>
      <c r="AJ439">
        <v>27.759526671633999</v>
      </c>
      <c r="AK439">
        <v>1.5108603144216</v>
      </c>
      <c r="AL439">
        <v>0.978952951431873</v>
      </c>
      <c r="AM439">
        <v>1.27872599564899</v>
      </c>
      <c r="AN439">
        <v>1175.45021530227</v>
      </c>
      <c r="AO439" s="1">
        <v>1.0398333086785101</v>
      </c>
      <c r="AP439">
        <v>1928.05696912384</v>
      </c>
      <c r="AQ439" s="1">
        <v>2970.0922146161402</v>
      </c>
      <c r="AR439" s="1">
        <v>8537.6474479573408</v>
      </c>
      <c r="AS439" s="1">
        <v>1031.28373540089</v>
      </c>
      <c r="AT439">
        <v>518.77972784582096</v>
      </c>
      <c r="AU439">
        <v>14985.860094944001</v>
      </c>
      <c r="AV439" s="1">
        <v>6142.0073617724502</v>
      </c>
      <c r="AW439" s="1">
        <v>0.38994976488324101</v>
      </c>
      <c r="AX439">
        <v>7699.1765041769904</v>
      </c>
      <c r="AY439" s="1">
        <v>0.47045400483738598</v>
      </c>
      <c r="AZ439">
        <v>1323.0041518963701</v>
      </c>
      <c r="BA439">
        <v>8.0795170012445697E-2</v>
      </c>
      <c r="BB439">
        <v>934.422833575813</v>
      </c>
      <c r="BC439" s="1">
        <v>5.8801060265087399E-2</v>
      </c>
      <c r="BD439">
        <v>16098.610851421599</v>
      </c>
      <c r="BE439" s="1">
        <v>0.54809813782022898</v>
      </c>
      <c r="BF439">
        <v>0.22933344425141</v>
      </c>
      <c r="BG439">
        <v>0.16058158664163499</v>
      </c>
      <c r="BH439">
        <v>4.0936265657907603E-2</v>
      </c>
      <c r="BI439">
        <v>2.1050565628819198E-2</v>
      </c>
    </row>
    <row r="440" spans="1:61" x14ac:dyDescent="0.25">
      <c r="A440" t="s">
        <v>1503</v>
      </c>
      <c r="B440" t="s">
        <v>878</v>
      </c>
      <c r="C440">
        <v>17.5</v>
      </c>
      <c r="D440">
        <v>77.926338378070199</v>
      </c>
      <c r="E440">
        <v>643.69770925</v>
      </c>
      <c r="F440" t="e">
        <v>#N/A</v>
      </c>
      <c r="G440">
        <v>0.30096341994221698</v>
      </c>
      <c r="H440" t="e">
        <v>#N/A</v>
      </c>
      <c r="I440">
        <v>9.8097252707757904E-2</v>
      </c>
      <c r="J440">
        <v>0.46709931254880499</v>
      </c>
      <c r="K440">
        <v>0.129120830835143</v>
      </c>
      <c r="L440">
        <v>0.90067131869877304</v>
      </c>
      <c r="M440">
        <v>6.9655908696309707E-2</v>
      </c>
      <c r="N440">
        <v>0.180482875550279</v>
      </c>
      <c r="O440">
        <v>59256.799556287202</v>
      </c>
      <c r="P440" s="1">
        <v>0.25774732359861302</v>
      </c>
      <c r="Q440">
        <v>0.215414593366617</v>
      </c>
      <c r="R440">
        <v>0.52683808303476998</v>
      </c>
      <c r="S440">
        <v>9.3867851665731195</v>
      </c>
      <c r="T440">
        <v>78592.383034684404</v>
      </c>
      <c r="U440" s="1">
        <v>79.713994375795394</v>
      </c>
      <c r="V440">
        <v>264430.94725057099</v>
      </c>
      <c r="W440" s="1">
        <v>0.62358937023946803</v>
      </c>
      <c r="X440">
        <v>0.287443615343419</v>
      </c>
      <c r="Y440">
        <v>8.8967014417113494E-2</v>
      </c>
      <c r="Z440">
        <v>0.37641062976053202</v>
      </c>
      <c r="AA440">
        <v>264.43094725057102</v>
      </c>
      <c r="AB440">
        <v>7955.6396215340401</v>
      </c>
      <c r="AC440" s="1">
        <v>700.82311699635704</v>
      </c>
      <c r="AD440">
        <v>145168.366164387</v>
      </c>
      <c r="AE440" s="1" t="e">
        <v>#N/A</v>
      </c>
      <c r="AF440">
        <v>38941.816321665399</v>
      </c>
      <c r="AG440" s="1">
        <v>63485.022887059502</v>
      </c>
      <c r="AH440" s="1">
        <v>43.111811234411</v>
      </c>
      <c r="AI440">
        <v>27.6934336988101</v>
      </c>
      <c r="AJ440">
        <v>30.9054473152237</v>
      </c>
      <c r="AK440">
        <v>1.3022717679106</v>
      </c>
      <c r="AL440">
        <v>0.653896824976261</v>
      </c>
      <c r="AM440">
        <v>0.99291764262002802</v>
      </c>
      <c r="AN440">
        <v>0</v>
      </c>
      <c r="AO440">
        <v>0.86747807208826699</v>
      </c>
      <c r="AP440">
        <v>2780.8131740683202</v>
      </c>
      <c r="AQ440" s="1">
        <v>3405.1925360335599</v>
      </c>
      <c r="AR440" s="1">
        <v>10212.271261861701</v>
      </c>
      <c r="AS440" s="1">
        <v>1310.9822326123201</v>
      </c>
      <c r="AT440">
        <v>415.01405653790601</v>
      </c>
      <c r="AU440">
        <v>18124.273261113802</v>
      </c>
      <c r="AV440" s="1">
        <v>9463.69008780076</v>
      </c>
      <c r="AW440" s="1">
        <v>0.448604846988227</v>
      </c>
      <c r="AX440">
        <v>7172.9619459415098</v>
      </c>
      <c r="AY440" s="1">
        <v>0.36591014907594799</v>
      </c>
      <c r="AZ440">
        <v>1407.7370475109501</v>
      </c>
      <c r="BA440">
        <v>6.6197865596134095E-2</v>
      </c>
      <c r="BB440">
        <v>2418.0484340087601</v>
      </c>
      <c r="BC440" s="1">
        <v>0.11928713829706</v>
      </c>
      <c r="BD440">
        <v>20462.437515262001</v>
      </c>
      <c r="BE440" s="1">
        <v>0.50867093883275005</v>
      </c>
      <c r="BF440">
        <v>0.21108865470507099</v>
      </c>
      <c r="BG440">
        <v>0.22855172376996999</v>
      </c>
      <c r="BH440">
        <v>3.47491621556014E-2</v>
      </c>
      <c r="BI440">
        <v>1.69395205366079E-2</v>
      </c>
    </row>
    <row r="441" spans="1:61" x14ac:dyDescent="0.25">
      <c r="A441" t="s">
        <v>1769</v>
      </c>
      <c r="B441" t="s">
        <v>1157</v>
      </c>
      <c r="C441">
        <v>14.85</v>
      </c>
      <c r="D441">
        <v>278.65044763715701</v>
      </c>
      <c r="E441">
        <v>2578.0178839499999</v>
      </c>
      <c r="F441">
        <v>6.1003149439488799E-3</v>
      </c>
      <c r="G441">
        <v>0.39031456763390199</v>
      </c>
      <c r="H441">
        <v>2.9795725530493001E-3</v>
      </c>
      <c r="I441">
        <v>0.141152689152586</v>
      </c>
      <c r="J441">
        <v>0.32168606246349402</v>
      </c>
      <c r="K441">
        <v>0.151570617866463</v>
      </c>
      <c r="L441">
        <v>0.99583245124012998</v>
      </c>
      <c r="M441">
        <v>6.9760690942562806E-2</v>
      </c>
      <c r="N441">
        <v>0.215184644946497</v>
      </c>
      <c r="O441">
        <v>64910.017347709698</v>
      </c>
      <c r="P441" s="1">
        <v>0.24769497890249201</v>
      </c>
      <c r="Q441">
        <v>0.185808622182523</v>
      </c>
      <c r="R441">
        <v>0.56649639891498405</v>
      </c>
      <c r="S441">
        <v>38.700763376217303</v>
      </c>
      <c r="T441">
        <v>93237.962101897007</v>
      </c>
      <c r="U441" s="1">
        <v>81.412350597284203</v>
      </c>
      <c r="V441">
        <v>183473.85037348099</v>
      </c>
      <c r="W441" s="1">
        <v>0.66996725211322095</v>
      </c>
      <c r="X441">
        <v>0.25079631107271899</v>
      </c>
      <c r="Y441">
        <v>7.9236436814060202E-2</v>
      </c>
      <c r="Z441">
        <v>0.330032747886779</v>
      </c>
      <c r="AA441">
        <v>183.47385037348101</v>
      </c>
      <c r="AB441">
        <v>6299.1179778468004</v>
      </c>
      <c r="AC441" s="1">
        <v>616.542302865897</v>
      </c>
      <c r="AD441">
        <v>94182.740074130896</v>
      </c>
      <c r="AE441" s="1" t="e">
        <v>#N/A</v>
      </c>
      <c r="AF441">
        <v>33159.848907542801</v>
      </c>
      <c r="AG441" s="1">
        <v>47381.717575688701</v>
      </c>
      <c r="AH441" s="1">
        <v>57.723278841993398</v>
      </c>
      <c r="AI441">
        <v>29.116355730618402</v>
      </c>
      <c r="AJ441">
        <v>38.306087719001098</v>
      </c>
      <c r="AK441">
        <v>2.0245706308582498</v>
      </c>
      <c r="AL441">
        <v>1.14399753457363</v>
      </c>
      <c r="AM441">
        <v>1.60657525330912</v>
      </c>
      <c r="AN441">
        <v>0</v>
      </c>
      <c r="AO441" s="1">
        <v>1.1557002519712001</v>
      </c>
      <c r="AP441">
        <v>3227.1981287626199</v>
      </c>
      <c r="AQ441" s="1">
        <v>4460.1945681161196</v>
      </c>
      <c r="AR441" s="1">
        <v>10692.504967135699</v>
      </c>
      <c r="AS441" s="1">
        <v>1396.42031167144</v>
      </c>
      <c r="AT441">
        <v>762.56051994018196</v>
      </c>
      <c r="AU441">
        <v>20538.878495625999</v>
      </c>
      <c r="AV441" s="1">
        <v>11338.204666273999</v>
      </c>
      <c r="AW441" s="1">
        <v>0.55067811443062198</v>
      </c>
      <c r="AX441">
        <v>5219.2490365210197</v>
      </c>
      <c r="AY441" s="1">
        <v>0.24330964044369399</v>
      </c>
      <c r="AZ441">
        <v>1103.01164565473</v>
      </c>
      <c r="BA441">
        <v>5.2528003978000198E-2</v>
      </c>
      <c r="BB441">
        <v>3217.1015844148101</v>
      </c>
      <c r="BC441" s="1">
        <v>0.153484241174974</v>
      </c>
      <c r="BD441">
        <v>20877.566932864502</v>
      </c>
      <c r="BE441" s="1">
        <v>0.54877987003448003</v>
      </c>
      <c r="BF441">
        <v>0.22617150432472599</v>
      </c>
      <c r="BG441">
        <v>0.174532131925139</v>
      </c>
      <c r="BH441">
        <v>3.0401143286804301E-2</v>
      </c>
      <c r="BI441">
        <v>2.0115350428850098E-2</v>
      </c>
    </row>
    <row r="442" spans="1:61" x14ac:dyDescent="0.25">
      <c r="A442" t="s">
        <v>1551</v>
      </c>
      <c r="B442" t="s">
        <v>926</v>
      </c>
      <c r="C442">
        <v>22.75</v>
      </c>
      <c r="D442">
        <v>189.11668003288699</v>
      </c>
      <c r="E442">
        <v>3770.9299993</v>
      </c>
      <c r="F442">
        <v>1.3626455668814E-2</v>
      </c>
      <c r="G442">
        <v>0.16228761558994301</v>
      </c>
      <c r="H442">
        <v>2.23389718364915E-3</v>
      </c>
      <c r="I442">
        <v>0.10465420648229599</v>
      </c>
      <c r="J442">
        <v>0.61291502402183595</v>
      </c>
      <c r="K442">
        <v>0.105643757051248</v>
      </c>
      <c r="L442">
        <v>0.81098513132750405</v>
      </c>
      <c r="M442">
        <v>3.9302684532613097E-2</v>
      </c>
      <c r="N442">
        <v>0.188060804868936</v>
      </c>
      <c r="O442">
        <v>69247.210651478803</v>
      </c>
      <c r="P442" s="1">
        <v>0.20955408368365999</v>
      </c>
      <c r="Q442">
        <v>0.165939192959867</v>
      </c>
      <c r="R442">
        <v>0.62450672335647395</v>
      </c>
      <c r="S442">
        <v>32.166774412848397</v>
      </c>
      <c r="T442">
        <v>102813.58332306601</v>
      </c>
      <c r="U442" s="1">
        <v>140.63453643910699</v>
      </c>
      <c r="V442">
        <v>238082.85969685399</v>
      </c>
      <c r="W442" s="1">
        <v>0.73030590712355303</v>
      </c>
      <c r="X442">
        <v>0.22144278381993099</v>
      </c>
      <c r="Y442">
        <v>4.8251309056515597E-2</v>
      </c>
      <c r="Z442">
        <v>0.26969409287644702</v>
      </c>
      <c r="AA442">
        <v>238.082859696854</v>
      </c>
      <c r="AB442">
        <v>7015.0309883531399</v>
      </c>
      <c r="AC442" s="1">
        <v>711.17963698552501</v>
      </c>
      <c r="AD442">
        <v>145047.10841359699</v>
      </c>
      <c r="AE442" s="1" t="e">
        <v>#N/A</v>
      </c>
      <c r="AF442">
        <v>40327.575888267602</v>
      </c>
      <c r="AG442" s="1">
        <v>61629.536563230402</v>
      </c>
      <c r="AH442" s="1">
        <v>57.258262064712099</v>
      </c>
      <c r="AI442">
        <v>26.7553938490849</v>
      </c>
      <c r="AJ442">
        <v>33.645194887564799</v>
      </c>
      <c r="AK442">
        <v>1.69151425009084</v>
      </c>
      <c r="AL442">
        <v>1.00608103011614</v>
      </c>
      <c r="AM442">
        <v>1.31607721134541</v>
      </c>
      <c r="AN442">
        <v>342.49661866959798</v>
      </c>
      <c r="AO442" s="1">
        <v>0.98848156456396796</v>
      </c>
      <c r="AP442">
        <v>1905.14359079421</v>
      </c>
      <c r="AQ442" s="1">
        <v>2917.5436391134999</v>
      </c>
      <c r="AR442" s="1">
        <v>9476.6485184380708</v>
      </c>
      <c r="AS442" s="1">
        <v>1174.37221078675</v>
      </c>
      <c r="AT442">
        <v>463.63956937003502</v>
      </c>
      <c r="AU442">
        <v>15937.3475285026</v>
      </c>
      <c r="AV442" s="1">
        <v>7737.6763653595299</v>
      </c>
      <c r="AW442" s="1">
        <v>0.45612157719804503</v>
      </c>
      <c r="AX442">
        <v>6426.0034178812102</v>
      </c>
      <c r="AY442" s="1">
        <v>0.38125460286594198</v>
      </c>
      <c r="AZ442">
        <v>1148.7094740053601</v>
      </c>
      <c r="BA442">
        <v>6.8492221894009303E-2</v>
      </c>
      <c r="BB442">
        <v>1601.8931149309999</v>
      </c>
      <c r="BC442" s="1">
        <v>9.4131598040280207E-2</v>
      </c>
      <c r="BD442">
        <v>16914.282372177098</v>
      </c>
      <c r="BE442" s="1">
        <v>0.56592577372603903</v>
      </c>
      <c r="BF442">
        <v>0.23155914927406801</v>
      </c>
      <c r="BG442">
        <v>0.15549141873785999</v>
      </c>
      <c r="BH442">
        <v>3.28558879649965E-2</v>
      </c>
      <c r="BI442">
        <v>1.41677702970363E-2</v>
      </c>
    </row>
    <row r="443" spans="1:61" x14ac:dyDescent="0.25">
      <c r="A443" t="s">
        <v>1611</v>
      </c>
      <c r="B443" t="s">
        <v>987</v>
      </c>
      <c r="C443">
        <v>66.849999999999994</v>
      </c>
      <c r="D443">
        <v>16.0798331497944</v>
      </c>
      <c r="E443">
        <v>1019.2017765000001</v>
      </c>
      <c r="F443">
        <v>8.4905873894403801E-3</v>
      </c>
      <c r="G443">
        <v>1.0845974209139001E-2</v>
      </c>
      <c r="H443" t="e">
        <v>#N/A</v>
      </c>
      <c r="I443">
        <v>2.8019777099891199E-2</v>
      </c>
      <c r="J443">
        <v>0.92434596599117602</v>
      </c>
      <c r="K443">
        <v>3.7322971623303502E-2</v>
      </c>
      <c r="L443">
        <v>0.64218816519792299</v>
      </c>
      <c r="M443">
        <v>1.14993254102155E-2</v>
      </c>
      <c r="N443">
        <v>0.16195330367351701</v>
      </c>
      <c r="O443">
        <v>61618.622467091402</v>
      </c>
      <c r="P443" s="1">
        <v>0.209974448152278</v>
      </c>
      <c r="Q443">
        <v>0.155435286545163</v>
      </c>
      <c r="R443">
        <v>0.63459026530255902</v>
      </c>
      <c r="S443">
        <v>11.1088398873125</v>
      </c>
      <c r="T443">
        <v>85947.371845512695</v>
      </c>
      <c r="U443" s="1">
        <v>103.281514471422</v>
      </c>
      <c r="V443">
        <v>268167.053180171</v>
      </c>
      <c r="W443" s="1">
        <v>0.79928958447667697</v>
      </c>
      <c r="X443">
        <v>9.5777199968793594E-2</v>
      </c>
      <c r="Y443">
        <v>0.104933215554529</v>
      </c>
      <c r="Z443">
        <v>0.200710415523323</v>
      </c>
      <c r="AA443">
        <v>268.16705318017102</v>
      </c>
      <c r="AB443">
        <v>6540.9256574230503</v>
      </c>
      <c r="AC443" s="1">
        <v>681.11860821506298</v>
      </c>
      <c r="AD443">
        <v>189281.7124665</v>
      </c>
      <c r="AE443" s="1" t="e">
        <v>#N/A</v>
      </c>
      <c r="AF443">
        <v>42263.365579779798</v>
      </c>
      <c r="AG443" s="1">
        <v>66522.323789621005</v>
      </c>
      <c r="AH443" s="1">
        <v>38.6164304103403</v>
      </c>
      <c r="AI443">
        <v>22.169205282501601</v>
      </c>
      <c r="AJ443">
        <v>23.569450676739201</v>
      </c>
      <c r="AK443">
        <v>1.51509674865642</v>
      </c>
      <c r="AL443">
        <v>1.0341062822021101</v>
      </c>
      <c r="AM443">
        <v>1.2819031701874</v>
      </c>
      <c r="AN443">
        <v>723.976113968243</v>
      </c>
      <c r="AO443">
        <v>1.1050033602334599</v>
      </c>
      <c r="AP443">
        <v>2246.2505931473902</v>
      </c>
      <c r="AQ443" s="1">
        <v>3402.3515558501399</v>
      </c>
      <c r="AR443" s="1">
        <v>8961.7212249825807</v>
      </c>
      <c r="AS443" s="1">
        <v>1029.8628104873601</v>
      </c>
      <c r="AT443">
        <v>590.098622144621</v>
      </c>
      <c r="AU443">
        <v>16230.284806612101</v>
      </c>
      <c r="AV443" s="1">
        <v>9033.8839920615501</v>
      </c>
      <c r="AW443" s="1">
        <v>0.50578509481958001</v>
      </c>
      <c r="AX443">
        <v>6124.3797098960604</v>
      </c>
      <c r="AY443" s="1">
        <v>0.335719772896309</v>
      </c>
      <c r="AZ443">
        <v>1386.50269169847</v>
      </c>
      <c r="BA443">
        <v>7.6570611593916899E-2</v>
      </c>
      <c r="BB443">
        <v>1493.7074467396501</v>
      </c>
      <c r="BC443" s="1">
        <v>8.1924520662477199E-2</v>
      </c>
      <c r="BD443">
        <v>18038.473840395702</v>
      </c>
      <c r="BE443" s="1">
        <v>0.52814661114885397</v>
      </c>
      <c r="BF443">
        <v>0.23814592164075199</v>
      </c>
      <c r="BG443">
        <v>0.17584870061875199</v>
      </c>
      <c r="BH443">
        <v>3.9910356044769099E-2</v>
      </c>
      <c r="BI443">
        <v>1.79484105468724E-2</v>
      </c>
    </row>
    <row r="444" spans="1:61" x14ac:dyDescent="0.25">
      <c r="A444" t="s">
        <v>1637</v>
      </c>
      <c r="B444" t="s">
        <v>1013</v>
      </c>
      <c r="C444">
        <v>32.25</v>
      </c>
      <c r="D444">
        <v>149.83257228989399</v>
      </c>
      <c r="E444">
        <v>4322.2743436000001</v>
      </c>
      <c r="F444">
        <v>5.52778548711911E-2</v>
      </c>
      <c r="G444">
        <v>0.14111218424618099</v>
      </c>
      <c r="H444">
        <v>1.9976720409155498E-3</v>
      </c>
      <c r="I444">
        <v>9.8948030657607905E-2</v>
      </c>
      <c r="J444">
        <v>0.62968049952918503</v>
      </c>
      <c r="K444">
        <v>7.5106586915706694E-2</v>
      </c>
      <c r="L444">
        <v>0.57971064549303197</v>
      </c>
      <c r="M444">
        <v>6.38378201025986E-2</v>
      </c>
      <c r="N444">
        <v>0.16908955641264301</v>
      </c>
      <c r="O444">
        <v>70547.450993599894</v>
      </c>
      <c r="P444" s="1">
        <v>0.21901588178890199</v>
      </c>
      <c r="Q444">
        <v>0.16194948683037999</v>
      </c>
      <c r="R444">
        <v>0.61903463138071901</v>
      </c>
      <c r="S444">
        <v>35.541502036294197</v>
      </c>
      <c r="T444">
        <v>102849.186139887</v>
      </c>
      <c r="U444" s="1">
        <v>139.57632661681899</v>
      </c>
      <c r="V444">
        <v>300889.01952179201</v>
      </c>
      <c r="W444" s="1">
        <v>0.75440367694613497</v>
      </c>
      <c r="X444">
        <v>0.19653334366747999</v>
      </c>
      <c r="Y444">
        <v>4.9062979386385701E-2</v>
      </c>
      <c r="Z444">
        <v>0.245596323053865</v>
      </c>
      <c r="AA444">
        <v>300.88901952179202</v>
      </c>
      <c r="AB444">
        <v>9359.4849456746597</v>
      </c>
      <c r="AC444" s="1">
        <v>933.53037422869602</v>
      </c>
      <c r="AD444">
        <v>209992.27416329301</v>
      </c>
      <c r="AE444" s="1" t="e">
        <v>#N/A</v>
      </c>
      <c r="AF444">
        <v>46627.288911050899</v>
      </c>
      <c r="AG444" s="1">
        <v>75184.598943199206</v>
      </c>
      <c r="AH444" s="1">
        <v>58.139022685884399</v>
      </c>
      <c r="AI444">
        <v>27.8200746145212</v>
      </c>
      <c r="AJ444">
        <v>35.356335873679797</v>
      </c>
      <c r="AK444">
        <v>1.7660799263968301</v>
      </c>
      <c r="AL444">
        <v>1.04123370930291</v>
      </c>
      <c r="AM444">
        <v>1.34350601728462</v>
      </c>
      <c r="AN444">
        <v>366.64230507406597</v>
      </c>
      <c r="AO444" s="1">
        <v>0.94412969584998596</v>
      </c>
      <c r="AP444">
        <v>1954.9683328203801</v>
      </c>
      <c r="AQ444" s="1">
        <v>2799.2595467511801</v>
      </c>
      <c r="AR444" s="1">
        <v>9203.2609572552592</v>
      </c>
      <c r="AS444" s="1">
        <v>1071.47681008667</v>
      </c>
      <c r="AT444">
        <v>491.72838280084198</v>
      </c>
      <c r="AU444">
        <v>15520.694029714299</v>
      </c>
      <c r="AV444" s="1">
        <v>5383.60868572256</v>
      </c>
      <c r="AW444" s="1">
        <v>0.33308800786231302</v>
      </c>
      <c r="AX444">
        <v>8473.0458492600101</v>
      </c>
      <c r="AY444" s="1">
        <v>0.50794925838752503</v>
      </c>
      <c r="AZ444">
        <v>1283.60907001957</v>
      </c>
      <c r="BA444">
        <v>7.9011026904267104E-2</v>
      </c>
      <c r="BB444">
        <v>1312.53220954323</v>
      </c>
      <c r="BC444" s="1">
        <v>7.9951706814419404E-2</v>
      </c>
      <c r="BD444">
        <v>16452.795814545399</v>
      </c>
      <c r="BE444" s="1">
        <v>0.58364685895368396</v>
      </c>
      <c r="BF444">
        <v>0.233391241459007</v>
      </c>
      <c r="BG444">
        <v>0.13183619828357701</v>
      </c>
      <c r="BH444">
        <v>3.54331126576371E-2</v>
      </c>
      <c r="BI444">
        <v>1.5692588646095601E-2</v>
      </c>
    </row>
    <row r="445" spans="1:61" x14ac:dyDescent="0.25">
      <c r="A445" t="s">
        <v>1640</v>
      </c>
      <c r="B445" t="s">
        <v>1016</v>
      </c>
      <c r="C445">
        <v>15.2</v>
      </c>
      <c r="D445">
        <v>236.60905634572401</v>
      </c>
      <c r="E445">
        <v>2317.8959596499999</v>
      </c>
      <c r="F445">
        <v>5.1706955833522202E-3</v>
      </c>
      <c r="G445">
        <v>0.29307298231308299</v>
      </c>
      <c r="H445" t="e">
        <v>#N/A</v>
      </c>
      <c r="I445">
        <v>0.127296400835503</v>
      </c>
      <c r="J445">
        <v>0.46013051066403998</v>
      </c>
      <c r="K445">
        <v>0.14248993586325701</v>
      </c>
      <c r="L445">
        <v>0.99656170350155004</v>
      </c>
      <c r="M445">
        <v>6.0908315156455298E-2</v>
      </c>
      <c r="N445">
        <v>0.21088008578776801</v>
      </c>
      <c r="O445">
        <v>63966.959494822397</v>
      </c>
      <c r="P445" s="1">
        <v>0.25642626924647699</v>
      </c>
      <c r="Q445">
        <v>0.172639213266642</v>
      </c>
      <c r="R445">
        <v>0.57093451748688095</v>
      </c>
      <c r="S445">
        <v>30.844661183886</v>
      </c>
      <c r="T445">
        <v>93367.3048318933</v>
      </c>
      <c r="U445" s="1">
        <v>94.090864259681695</v>
      </c>
      <c r="V445">
        <v>168638.39870492899</v>
      </c>
      <c r="W445" s="1">
        <v>0.679904976189601</v>
      </c>
      <c r="X445">
        <v>0.23925609554327301</v>
      </c>
      <c r="Y445">
        <v>8.0838928267126006E-2</v>
      </c>
      <c r="Z445">
        <v>0.3200950238104</v>
      </c>
      <c r="AA445">
        <v>168.63839870492899</v>
      </c>
      <c r="AB445">
        <v>5164.2220178887901</v>
      </c>
      <c r="AC445" s="1">
        <v>524.44144092798501</v>
      </c>
      <c r="AD445">
        <v>90919.837738511502</v>
      </c>
      <c r="AE445" s="1" t="e">
        <v>#N/A</v>
      </c>
      <c r="AF445">
        <v>33155.184633815399</v>
      </c>
      <c r="AG445" s="1">
        <v>48581.140077746502</v>
      </c>
      <c r="AH445" s="1">
        <v>52.746287590302302</v>
      </c>
      <c r="AI445">
        <v>26.349800833271001</v>
      </c>
      <c r="AJ445">
        <v>34.816422314875197</v>
      </c>
      <c r="AK445">
        <v>2.4209169058143698</v>
      </c>
      <c r="AL445">
        <v>1.47431212160595</v>
      </c>
      <c r="AM445">
        <v>1.9883979628571899</v>
      </c>
      <c r="AN445">
        <v>0</v>
      </c>
      <c r="AO445">
        <v>1.0290843947797499</v>
      </c>
      <c r="AP445">
        <v>3084.7385154334802</v>
      </c>
      <c r="AQ445" s="1">
        <v>4293.0079568810997</v>
      </c>
      <c r="AR445" s="1">
        <v>10473.0231826995</v>
      </c>
      <c r="AS445" s="1">
        <v>1299.45322198793</v>
      </c>
      <c r="AT445">
        <v>674.52404690160597</v>
      </c>
      <c r="AU445">
        <v>19824.7469239036</v>
      </c>
      <c r="AV445" s="1">
        <v>11557.8160585774</v>
      </c>
      <c r="AW445" s="1">
        <v>0.57933243004583801</v>
      </c>
      <c r="AX445">
        <v>4364.1799572367099</v>
      </c>
      <c r="AY445" s="1">
        <v>0.213745312021213</v>
      </c>
      <c r="AZ445">
        <v>1107.7113540919099</v>
      </c>
      <c r="BA445">
        <v>5.3594240355852599E-2</v>
      </c>
      <c r="BB445">
        <v>3150.12549059203</v>
      </c>
      <c r="BC445" s="1">
        <v>0.153328017602024</v>
      </c>
      <c r="BD445">
        <v>20179.8328604981</v>
      </c>
      <c r="BE445" s="1">
        <v>0.549515295367346</v>
      </c>
      <c r="BF445">
        <v>0.23081536708212999</v>
      </c>
      <c r="BG445">
        <v>0.16366258041203799</v>
      </c>
      <c r="BH445">
        <v>3.23382998934389E-2</v>
      </c>
      <c r="BI445">
        <v>2.3668457245046098E-2</v>
      </c>
    </row>
    <row r="446" spans="1:61" x14ac:dyDescent="0.25">
      <c r="A446" t="s">
        <v>1783</v>
      </c>
      <c r="B446" t="s">
        <v>1171</v>
      </c>
      <c r="C446">
        <v>62.45</v>
      </c>
      <c r="D446">
        <v>31.0557468753425</v>
      </c>
      <c r="E446">
        <v>1628.2314268</v>
      </c>
      <c r="F446">
        <v>1.5262684546491099E-2</v>
      </c>
      <c r="G446">
        <v>1.7372684478074E-2</v>
      </c>
      <c r="H446" t="e">
        <v>#N/A</v>
      </c>
      <c r="I446">
        <v>3.2846096564393003E-2</v>
      </c>
      <c r="J446">
        <v>0.89731898991195902</v>
      </c>
      <c r="K446">
        <v>4.3693098522773602E-2</v>
      </c>
      <c r="L446">
        <v>0.495168448561567</v>
      </c>
      <c r="M446">
        <v>2.8536625639703099E-2</v>
      </c>
      <c r="N446">
        <v>0.14691540362772801</v>
      </c>
      <c r="O446">
        <v>64208.645198597602</v>
      </c>
      <c r="P446" s="1">
        <v>0.202499717556964</v>
      </c>
      <c r="Q446">
        <v>0.166633138263411</v>
      </c>
      <c r="R446">
        <v>0.63086714417962497</v>
      </c>
      <c r="S446">
        <v>14.190661035826199</v>
      </c>
      <c r="T446">
        <v>93064.823370284197</v>
      </c>
      <c r="U446" s="1">
        <v>128.46486591779399</v>
      </c>
      <c r="V446">
        <v>287098.79947392701</v>
      </c>
      <c r="W446" s="1">
        <v>0.80248325853025004</v>
      </c>
      <c r="X446">
        <v>0.123684068618132</v>
      </c>
      <c r="Y446">
        <v>7.3832672851617501E-2</v>
      </c>
      <c r="Z446">
        <v>0.19751674146975001</v>
      </c>
      <c r="AA446">
        <v>287.09879947392699</v>
      </c>
      <c r="AB446">
        <v>7293.8944701125602</v>
      </c>
      <c r="AC446" s="1">
        <v>779.49411988342501</v>
      </c>
      <c r="AD446">
        <v>216457.963057521</v>
      </c>
      <c r="AE446" s="1" t="e">
        <v>#N/A</v>
      </c>
      <c r="AF446">
        <v>46814.923607405501</v>
      </c>
      <c r="AG446" s="1">
        <v>78460.552077877001</v>
      </c>
      <c r="AH446" s="1">
        <v>42.703590211075202</v>
      </c>
      <c r="AI446">
        <v>23.388905871410401</v>
      </c>
      <c r="AJ446">
        <v>26.422360454206</v>
      </c>
      <c r="AK446">
        <v>1.6821330512547801</v>
      </c>
      <c r="AL446">
        <v>1.1892224331444701</v>
      </c>
      <c r="AM446">
        <v>1.44086163549069</v>
      </c>
      <c r="AN446">
        <v>1086.17237229953</v>
      </c>
      <c r="AO446" s="1">
        <v>0.95534901896593505</v>
      </c>
      <c r="AP446">
        <v>1824.74745395327</v>
      </c>
      <c r="AQ446" s="1">
        <v>2863.8759010224999</v>
      </c>
      <c r="AR446" s="1">
        <v>8289.1568270643802</v>
      </c>
      <c r="AS446" s="1">
        <v>984.42040278644299</v>
      </c>
      <c r="AT446">
        <v>494.89080743494202</v>
      </c>
      <c r="AU446">
        <v>14457.0913922615</v>
      </c>
      <c r="AV446" s="1">
        <v>6202.0198862997004</v>
      </c>
      <c r="AW446" s="1">
        <v>0.40061928380672901</v>
      </c>
      <c r="AX446">
        <v>7238.0557039082396</v>
      </c>
      <c r="AY446" s="1">
        <v>0.453415964143771</v>
      </c>
      <c r="AZ446">
        <v>1379.6203994733801</v>
      </c>
      <c r="BA446">
        <v>8.8511075965209796E-2</v>
      </c>
      <c r="BB446">
        <v>906.81181266866099</v>
      </c>
      <c r="BC446" s="1">
        <v>5.7453676078808698E-2</v>
      </c>
      <c r="BD446">
        <v>15726.507802349999</v>
      </c>
      <c r="BE446" s="1">
        <v>0.546002750778117</v>
      </c>
      <c r="BF446">
        <v>0.22944635927925</v>
      </c>
      <c r="BG446">
        <v>0.16187418083317401</v>
      </c>
      <c r="BH446">
        <v>4.23576337304944E-2</v>
      </c>
      <c r="BI446">
        <v>2.03190753789644E-2</v>
      </c>
    </row>
    <row r="447" spans="1:61" x14ac:dyDescent="0.25">
      <c r="A447" t="s">
        <v>1486</v>
      </c>
      <c r="B447" t="s">
        <v>861</v>
      </c>
      <c r="C447">
        <v>26.1</v>
      </c>
      <c r="D447">
        <v>213.304740184868</v>
      </c>
      <c r="E447">
        <v>5005.6199305</v>
      </c>
      <c r="F447">
        <v>3.3068206546166899E-2</v>
      </c>
      <c r="G447">
        <v>0.12460490939593601</v>
      </c>
      <c r="H447">
        <v>1.90288469088652E-3</v>
      </c>
      <c r="I447">
        <v>0.10030731314043199</v>
      </c>
      <c r="J447">
        <v>0.65626861525432201</v>
      </c>
      <c r="K447">
        <v>8.419510492019E-2</v>
      </c>
      <c r="L447">
        <v>0.64711003970728698</v>
      </c>
      <c r="M447">
        <v>5.0827482059122603E-2</v>
      </c>
      <c r="N447">
        <v>0.17454572918867001</v>
      </c>
      <c r="O447">
        <v>71140.018429989301</v>
      </c>
      <c r="P447" s="1">
        <v>0.20083666285481699</v>
      </c>
      <c r="Q447">
        <v>0.13428926722648299</v>
      </c>
      <c r="R447">
        <v>0.66487406991870002</v>
      </c>
      <c r="S447">
        <v>37.751953997600197</v>
      </c>
      <c r="T447">
        <v>107798.32647754801</v>
      </c>
      <c r="U447" s="1">
        <v>152.63428570809899</v>
      </c>
      <c r="V447">
        <v>287492.64676118799</v>
      </c>
      <c r="W447" s="1">
        <v>0.74614353509082199</v>
      </c>
      <c r="X447">
        <v>0.20832685977189</v>
      </c>
      <c r="Y447">
        <v>4.55296051372878E-2</v>
      </c>
      <c r="Z447">
        <v>0.25385646490917801</v>
      </c>
      <c r="AA447">
        <v>287.49264676118798</v>
      </c>
      <c r="AB447">
        <v>9570.6719677405999</v>
      </c>
      <c r="AC447" s="1">
        <v>938.17924007484703</v>
      </c>
      <c r="AD447">
        <v>188021.803076621</v>
      </c>
      <c r="AE447" s="1" t="e">
        <v>#N/A</v>
      </c>
      <c r="AF447">
        <v>44248.865218339197</v>
      </c>
      <c r="AG447" s="1">
        <v>69387.189643734499</v>
      </c>
      <c r="AH447" s="1">
        <v>64.961517693770404</v>
      </c>
      <c r="AI447">
        <v>29.516107821133001</v>
      </c>
      <c r="AJ447">
        <v>39.331254703931897</v>
      </c>
      <c r="AK447">
        <v>2.1130779662230501</v>
      </c>
      <c r="AL447">
        <v>1.3850857971833199</v>
      </c>
      <c r="AM447">
        <v>1.76510667692071</v>
      </c>
      <c r="AN447">
        <v>150.41052316267101</v>
      </c>
      <c r="AO447" s="1">
        <v>0.91393648203642097</v>
      </c>
      <c r="AP447">
        <v>1926.3994949446301</v>
      </c>
      <c r="AQ447" s="1">
        <v>2760.7108035307101</v>
      </c>
      <c r="AR447" s="1">
        <v>9685.3689283511594</v>
      </c>
      <c r="AS447" s="1">
        <v>1254.72735079841</v>
      </c>
      <c r="AT447">
        <v>498.76472068677799</v>
      </c>
      <c r="AU447">
        <v>16125.971298311701</v>
      </c>
      <c r="AV447" s="1">
        <v>5848.8588384455898</v>
      </c>
      <c r="AW447" s="1">
        <v>0.35520727870975599</v>
      </c>
      <c r="AX447">
        <v>8422.3803628814894</v>
      </c>
      <c r="AY447" s="1">
        <v>0.493405779120136</v>
      </c>
      <c r="AZ447">
        <v>1262.27291689868</v>
      </c>
      <c r="BA447">
        <v>7.6498386098843393E-2</v>
      </c>
      <c r="BB447">
        <v>1248.95057195908</v>
      </c>
      <c r="BC447" s="1">
        <v>7.4888556060960801E-2</v>
      </c>
      <c r="BD447">
        <v>16782.462690184799</v>
      </c>
      <c r="BE447" s="1">
        <v>0.58066426523577597</v>
      </c>
      <c r="BF447">
        <v>0.239220880335904</v>
      </c>
      <c r="BG447">
        <v>0.135128301780153</v>
      </c>
      <c r="BH447">
        <v>3.0593462245763502E-2</v>
      </c>
      <c r="BI447">
        <v>1.4393090402403899E-2</v>
      </c>
    </row>
    <row r="448" spans="1:61" x14ac:dyDescent="0.25">
      <c r="A448" t="s">
        <v>1600</v>
      </c>
      <c r="B448" t="s">
        <v>976</v>
      </c>
      <c r="C448">
        <v>189.85</v>
      </c>
      <c r="D448">
        <v>7.3755793848814299</v>
      </c>
      <c r="E448">
        <v>1209.3411349999999</v>
      </c>
      <c r="F448" t="e">
        <v>#N/A</v>
      </c>
      <c r="G448">
        <v>1.1993281244997401E-2</v>
      </c>
      <c r="H448" t="e">
        <v>#N/A</v>
      </c>
      <c r="I448">
        <v>4.0033017398531802E-2</v>
      </c>
      <c r="J448">
        <v>0.91533130717817202</v>
      </c>
      <c r="K448">
        <v>3.7620594927766302E-2</v>
      </c>
      <c r="L448">
        <v>0.73947109430018698</v>
      </c>
      <c r="M448">
        <v>1.9085354778333698E-2</v>
      </c>
      <c r="N448">
        <v>0.171629849292461</v>
      </c>
      <c r="O448">
        <v>60701.365257559701</v>
      </c>
      <c r="P448" s="1">
        <v>0.197956702327242</v>
      </c>
      <c r="Q448">
        <v>0.14839372808811399</v>
      </c>
      <c r="R448">
        <v>0.65364956958464404</v>
      </c>
      <c r="S448">
        <v>14.596332210421799</v>
      </c>
      <c r="T448">
        <v>85303.396969725407</v>
      </c>
      <c r="U448" s="1">
        <v>100.660787244952</v>
      </c>
      <c r="V448">
        <v>318718.68139174802</v>
      </c>
      <c r="W448" s="1">
        <v>0.71041073598945803</v>
      </c>
      <c r="X448">
        <v>0.107051617078766</v>
      </c>
      <c r="Y448">
        <v>0.18253764693177599</v>
      </c>
      <c r="Z448">
        <v>0.28958926401054202</v>
      </c>
      <c r="AA448">
        <v>318.71868139174802</v>
      </c>
      <c r="AB448">
        <v>7354.6343480658998</v>
      </c>
      <c r="AC448" s="1">
        <v>606.50404362537404</v>
      </c>
      <c r="AD448">
        <v>216395.05668134301</v>
      </c>
      <c r="AE448" s="1" t="e">
        <v>#N/A</v>
      </c>
      <c r="AF448">
        <v>40326.179658413297</v>
      </c>
      <c r="AG448" s="1">
        <v>64238.4127920147</v>
      </c>
      <c r="AH448" s="1">
        <v>29.340313071933402</v>
      </c>
      <c r="AI448">
        <v>20.8981625356992</v>
      </c>
      <c r="AJ448">
        <v>22.701871684469499</v>
      </c>
      <c r="AK448">
        <v>1.4747169581228201</v>
      </c>
      <c r="AL448">
        <v>1.05805800263599</v>
      </c>
      <c r="AM448">
        <v>1.31339157121385</v>
      </c>
      <c r="AN448">
        <v>537.39220571538704</v>
      </c>
      <c r="AO448" s="1">
        <v>1.13232853180948</v>
      </c>
      <c r="AP448">
        <v>2343.71763762092</v>
      </c>
      <c r="AQ448" s="1">
        <v>3876.7489596721598</v>
      </c>
      <c r="AR448" s="1">
        <v>9275.2027193716494</v>
      </c>
      <c r="AS448" s="1">
        <v>1002.39439469658</v>
      </c>
      <c r="AT448">
        <v>640.00325268022902</v>
      </c>
      <c r="AU448">
        <v>17138.0669640415</v>
      </c>
      <c r="AV448" s="1">
        <v>8770.6543913488094</v>
      </c>
      <c r="AW448" s="1">
        <v>0.47207996613178199</v>
      </c>
      <c r="AX448">
        <v>6725.4345716054804</v>
      </c>
      <c r="AY448" s="1">
        <v>0.35079759130041499</v>
      </c>
      <c r="AZ448">
        <v>1502.2175728264899</v>
      </c>
      <c r="BA448">
        <v>7.8030978926357297E-2</v>
      </c>
      <c r="BB448">
        <v>1862.9859785645999</v>
      </c>
      <c r="BC448" s="1">
        <v>9.9091463643106406E-2</v>
      </c>
      <c r="BD448">
        <v>18861.292514345401</v>
      </c>
      <c r="BE448" s="1">
        <v>0.53672705617772298</v>
      </c>
      <c r="BF448">
        <v>0.25637481405903201</v>
      </c>
      <c r="BG448">
        <v>0.13766105476278501</v>
      </c>
      <c r="BH448">
        <v>4.9609432849730399E-2</v>
      </c>
      <c r="BI448">
        <v>1.9627642150729999E-2</v>
      </c>
    </row>
    <row r="449" spans="1:61" x14ac:dyDescent="0.25">
      <c r="A449" t="s">
        <v>1341</v>
      </c>
      <c r="B449" t="s">
        <v>707</v>
      </c>
      <c r="C449">
        <v>88.9</v>
      </c>
      <c r="D449">
        <v>11.916448101808699</v>
      </c>
      <c r="E449">
        <v>944.40129494999996</v>
      </c>
      <c r="F449" t="e">
        <v>#N/A</v>
      </c>
      <c r="G449">
        <v>1.5843903772769299E-2</v>
      </c>
      <c r="H449" t="e">
        <v>#N/A</v>
      </c>
      <c r="I449">
        <v>2.6346776778855701E-2</v>
      </c>
      <c r="J449">
        <v>0.92724365006620602</v>
      </c>
      <c r="K449">
        <v>3.6893898205789297E-2</v>
      </c>
      <c r="L449">
        <v>0.62703283551403999</v>
      </c>
      <c r="M449">
        <v>1.24414851539863E-2</v>
      </c>
      <c r="N449">
        <v>0.15768025136976099</v>
      </c>
      <c r="O449">
        <v>61906.669831113002</v>
      </c>
      <c r="P449" s="1">
        <v>0.21096671387624899</v>
      </c>
      <c r="Q449">
        <v>0.182700534231831</v>
      </c>
      <c r="R449">
        <v>0.60633275189192004</v>
      </c>
      <c r="S449">
        <v>10.2190599313981</v>
      </c>
      <c r="T449">
        <v>86892.319191122093</v>
      </c>
      <c r="U449" s="1">
        <v>103.327599125156</v>
      </c>
      <c r="V449">
        <v>268650.913501164</v>
      </c>
      <c r="W449" s="1">
        <v>0.82493435130992698</v>
      </c>
      <c r="X449">
        <v>6.22923937210371E-2</v>
      </c>
      <c r="Y449">
        <v>0.11277325496903599</v>
      </c>
      <c r="Z449">
        <v>0.17506564869007299</v>
      </c>
      <c r="AA449">
        <v>268.65091350116398</v>
      </c>
      <c r="AB449">
        <v>6297.4097788746403</v>
      </c>
      <c r="AC449" s="1">
        <v>674.73303605935496</v>
      </c>
      <c r="AD449">
        <v>189747.764916755</v>
      </c>
      <c r="AE449" s="1" t="e">
        <v>#N/A</v>
      </c>
      <c r="AF449">
        <v>44000.021095716198</v>
      </c>
      <c r="AG449" s="1">
        <v>68140.124627533296</v>
      </c>
      <c r="AH449" s="1">
        <v>33.719137441070103</v>
      </c>
      <c r="AI449">
        <v>21.397379840286799</v>
      </c>
      <c r="AJ449">
        <v>22.588577045893501</v>
      </c>
      <c r="AK449">
        <v>1.5620003631328101</v>
      </c>
      <c r="AL449">
        <v>0.84280173544221504</v>
      </c>
      <c r="AM449">
        <v>1.1755064209505901</v>
      </c>
      <c r="AN449">
        <v>978.68356856598098</v>
      </c>
      <c r="AO449" s="1">
        <v>1.1283968023183399</v>
      </c>
      <c r="AP449">
        <v>2289.24538388574</v>
      </c>
      <c r="AQ449" s="1">
        <v>3578.12826662728</v>
      </c>
      <c r="AR449" s="1">
        <v>9283.3168356298793</v>
      </c>
      <c r="AS449" s="1">
        <v>984.17784417503196</v>
      </c>
      <c r="AT449">
        <v>643.81220594598096</v>
      </c>
      <c r="AU449">
        <v>16778.680536263899</v>
      </c>
      <c r="AV449" s="1">
        <v>9325.1142807155393</v>
      </c>
      <c r="AW449" s="1">
        <v>0.512668303373088</v>
      </c>
      <c r="AX449">
        <v>6265.4349353703101</v>
      </c>
      <c r="AY449" s="1">
        <v>0.333403932181979</v>
      </c>
      <c r="AZ449">
        <v>1442.3022062693799</v>
      </c>
      <c r="BA449">
        <v>7.8243860331201398E-2</v>
      </c>
      <c r="BB449">
        <v>1393.3884604954401</v>
      </c>
      <c r="BC449" s="1">
        <v>7.5683904112294906E-2</v>
      </c>
      <c r="BD449">
        <v>18426.239882850699</v>
      </c>
      <c r="BE449" s="1">
        <v>0.54059360619258201</v>
      </c>
      <c r="BF449">
        <v>0.23414846574444101</v>
      </c>
      <c r="BG449">
        <v>0.16071360676861901</v>
      </c>
      <c r="BH449">
        <v>4.6689549488683001E-2</v>
      </c>
      <c r="BI449">
        <v>1.7854771805675001E-2</v>
      </c>
    </row>
    <row r="450" spans="1:61" x14ac:dyDescent="0.25">
      <c r="A450" t="s">
        <v>1478</v>
      </c>
      <c r="B450" t="s">
        <v>853</v>
      </c>
      <c r="C450">
        <v>123.6</v>
      </c>
      <c r="D450">
        <v>12.141325055703099</v>
      </c>
      <c r="E450">
        <v>1401.26605025</v>
      </c>
      <c r="F450">
        <v>8.6929734873495302E-3</v>
      </c>
      <c r="G450">
        <v>1.0376134363919799E-2</v>
      </c>
      <c r="H450" t="e">
        <v>#N/A</v>
      </c>
      <c r="I450">
        <v>2.19363369307926E-2</v>
      </c>
      <c r="J450">
        <v>0.93591089576226005</v>
      </c>
      <c r="K450">
        <v>3.2222601097141097E-2</v>
      </c>
      <c r="L450">
        <v>0.50267545948549797</v>
      </c>
      <c r="M450" t="e">
        <v>#N/A</v>
      </c>
      <c r="N450">
        <v>0.15469940302075</v>
      </c>
      <c r="O450">
        <v>63746.038149956301</v>
      </c>
      <c r="P450" s="1">
        <v>0.19070484206049201</v>
      </c>
      <c r="Q450">
        <v>0.16235436784340901</v>
      </c>
      <c r="R450">
        <v>0.64694079009609895</v>
      </c>
      <c r="S450">
        <v>13.653369447885799</v>
      </c>
      <c r="T450">
        <v>89495.759330887493</v>
      </c>
      <c r="U450" s="1">
        <v>110.915555366524</v>
      </c>
      <c r="V450">
        <v>279444.46001538303</v>
      </c>
      <c r="W450" s="1">
        <v>0.84483261097403906</v>
      </c>
      <c r="X450">
        <v>7.0752171684312998E-2</v>
      </c>
      <c r="Y450">
        <v>8.4415217341647697E-2</v>
      </c>
      <c r="Z450">
        <v>0.155167389025961</v>
      </c>
      <c r="AA450">
        <v>279.44446001538302</v>
      </c>
      <c r="AB450">
        <v>6252.2388581646901</v>
      </c>
      <c r="AC450" s="1">
        <v>687.441772622793</v>
      </c>
      <c r="AD450">
        <v>216274.11975127101</v>
      </c>
      <c r="AE450" s="1" t="e">
        <v>#N/A</v>
      </c>
      <c r="AF450">
        <v>46344.618612803002</v>
      </c>
      <c r="AG450" s="1">
        <v>76380.5058029621</v>
      </c>
      <c r="AH450" s="1">
        <v>33.528284856302101</v>
      </c>
      <c r="AI450">
        <v>21.0875702719609</v>
      </c>
      <c r="AJ450">
        <v>22.203384826173298</v>
      </c>
      <c r="AK450">
        <v>1.62774592191687</v>
      </c>
      <c r="AL450">
        <v>0.89725259442614502</v>
      </c>
      <c r="AM450">
        <v>1.1827446932546299</v>
      </c>
      <c r="AN450">
        <v>2007.0656018521499</v>
      </c>
      <c r="AO450" s="1">
        <v>1.1927587974406499</v>
      </c>
      <c r="AP450">
        <v>2057.8128600100899</v>
      </c>
      <c r="AQ450" s="1">
        <v>3122.83019539315</v>
      </c>
      <c r="AR450" s="1">
        <v>8651.0329532619708</v>
      </c>
      <c r="AS450" s="1">
        <v>971.36323274024903</v>
      </c>
      <c r="AT450">
        <v>418.402683698359</v>
      </c>
      <c r="AU450">
        <v>15221.4419251038</v>
      </c>
      <c r="AV450" s="1">
        <v>7189.2422137533504</v>
      </c>
      <c r="AW450" s="1">
        <v>0.424094780767239</v>
      </c>
      <c r="AX450">
        <v>7560.0465164918796</v>
      </c>
      <c r="AY450" s="1">
        <v>0.43498118637796102</v>
      </c>
      <c r="AZ450">
        <v>1338.3044294992201</v>
      </c>
      <c r="BA450" s="1">
        <v>7.7683779752139095E-2</v>
      </c>
      <c r="BB450">
        <v>1088.0586977229</v>
      </c>
      <c r="BC450" s="1">
        <v>6.3240253099409005E-2</v>
      </c>
      <c r="BD450">
        <v>17175.651857467401</v>
      </c>
      <c r="BE450" s="1">
        <v>0.54783824798758995</v>
      </c>
      <c r="BF450">
        <v>0.232277974174805</v>
      </c>
      <c r="BG450">
        <v>0.15640213993202901</v>
      </c>
      <c r="BH450">
        <v>4.3968956473738503E-2</v>
      </c>
      <c r="BI450">
        <v>1.95126814318375E-2</v>
      </c>
    </row>
    <row r="451" spans="1:61" x14ac:dyDescent="0.25">
      <c r="A451" t="s">
        <v>1638</v>
      </c>
      <c r="B451" t="s">
        <v>1014</v>
      </c>
      <c r="C451">
        <v>84.8</v>
      </c>
      <c r="D451">
        <v>12.444103992150399</v>
      </c>
      <c r="E451">
        <v>926.67755520000003</v>
      </c>
      <c r="F451" t="e">
        <v>#N/A</v>
      </c>
      <c r="G451" t="e">
        <v>#N/A</v>
      </c>
      <c r="H451" t="e">
        <v>#N/A</v>
      </c>
      <c r="I451">
        <v>1.8243703909914599E-2</v>
      </c>
      <c r="J451">
        <v>0.95317083481179599</v>
      </c>
      <c r="K451">
        <v>2.6335137776752799E-2</v>
      </c>
      <c r="L451">
        <v>0.51132619172931304</v>
      </c>
      <c r="M451" t="e">
        <v>#N/A</v>
      </c>
      <c r="N451">
        <v>0.144231698273459</v>
      </c>
      <c r="O451">
        <v>61296.584146847701</v>
      </c>
      <c r="P451" s="1">
        <v>0.201931530832683</v>
      </c>
      <c r="Q451">
        <v>0.14920773553248601</v>
      </c>
      <c r="R451">
        <v>0.64886073363483099</v>
      </c>
      <c r="S451">
        <v>9.6328143540316304</v>
      </c>
      <c r="T451">
        <v>84811.651765132003</v>
      </c>
      <c r="U451" s="1">
        <v>113.66878930798499</v>
      </c>
      <c r="V451">
        <v>263709.338408718</v>
      </c>
      <c r="W451" s="1">
        <v>0.78830413071701599</v>
      </c>
      <c r="X451">
        <v>7.1326919757520493E-2</v>
      </c>
      <c r="Y451">
        <v>0.140368949525463</v>
      </c>
      <c r="Z451">
        <v>0.21169586928298401</v>
      </c>
      <c r="AA451">
        <v>263.709338408718</v>
      </c>
      <c r="AB451">
        <v>6890.5188370747701</v>
      </c>
      <c r="AC451" s="1">
        <v>586.70024805193395</v>
      </c>
      <c r="AD451">
        <v>200752.77423422699</v>
      </c>
      <c r="AE451" s="1" t="e">
        <v>#N/A</v>
      </c>
      <c r="AF451">
        <v>42671.1998165517</v>
      </c>
      <c r="AG451" s="1">
        <v>68717.333236557097</v>
      </c>
      <c r="AH451" s="1">
        <v>32.813416907612002</v>
      </c>
      <c r="AI451">
        <v>21.0712104489279</v>
      </c>
      <c r="AJ451">
        <v>22.377348362459902</v>
      </c>
      <c r="AK451">
        <v>1.6569128174741601</v>
      </c>
      <c r="AL451">
        <v>0.94603027058004996</v>
      </c>
      <c r="AM451">
        <v>1.17895702487793</v>
      </c>
      <c r="AN451">
        <v>1563.8299032582399</v>
      </c>
      <c r="AO451" s="1">
        <v>1.2785359143923001</v>
      </c>
      <c r="AP451">
        <v>2118.6774606581098</v>
      </c>
      <c r="AQ451" s="1">
        <v>3146.17102641573</v>
      </c>
      <c r="AR451" s="1">
        <v>9018.0728265252801</v>
      </c>
      <c r="AS451" s="1">
        <v>1148.2441675954401</v>
      </c>
      <c r="AT451">
        <v>589.93290593081599</v>
      </c>
      <c r="AU451">
        <v>16021.098387125399</v>
      </c>
      <c r="AV451" s="1">
        <v>9055.4048367521209</v>
      </c>
      <c r="AW451" s="1">
        <v>0.50132732169512795</v>
      </c>
      <c r="AX451">
        <v>6804.13135139724</v>
      </c>
      <c r="AY451" s="1">
        <v>0.36090272425998199</v>
      </c>
      <c r="AZ451">
        <v>1401.4912186541301</v>
      </c>
      <c r="BA451">
        <v>7.6114948931250703E-2</v>
      </c>
      <c r="BB451">
        <v>1135.2281024143399</v>
      </c>
      <c r="BC451" s="1">
        <v>6.1655005115141097E-2</v>
      </c>
      <c r="BD451">
        <v>18396.255509217801</v>
      </c>
      <c r="BE451" s="1">
        <v>0.53091230066515904</v>
      </c>
      <c r="BF451">
        <v>0.24259061795369499</v>
      </c>
      <c r="BG451">
        <v>0.16186961753188001</v>
      </c>
      <c r="BH451">
        <v>4.30249324809647E-2</v>
      </c>
      <c r="BI451">
        <v>2.1602531368300398E-2</v>
      </c>
    </row>
    <row r="452" spans="1:61" x14ac:dyDescent="0.25">
      <c r="A452" t="s">
        <v>1404</v>
      </c>
      <c r="B452" t="s">
        <v>774</v>
      </c>
      <c r="C452">
        <v>129.55000000000001</v>
      </c>
      <c r="D452">
        <v>13.264394063627099</v>
      </c>
      <c r="E452">
        <v>1617.8112565500001</v>
      </c>
      <c r="F452">
        <v>7.1508613799149802E-3</v>
      </c>
      <c r="G452">
        <v>9.0785620061496902E-3</v>
      </c>
      <c r="H452" t="e">
        <v>#N/A</v>
      </c>
      <c r="I452">
        <v>2.3014023221127899E-2</v>
      </c>
      <c r="J452">
        <v>0.93200460588303602</v>
      </c>
      <c r="K452">
        <v>3.2858521208182397E-2</v>
      </c>
      <c r="L452">
        <v>0.59340603690910498</v>
      </c>
      <c r="M452" t="e">
        <v>#N/A</v>
      </c>
      <c r="N452">
        <v>0.159571401797936</v>
      </c>
      <c r="O452">
        <v>65439.1033172389</v>
      </c>
      <c r="P452" s="1">
        <v>0.17987264461456401</v>
      </c>
      <c r="Q452">
        <v>0.15318758789742401</v>
      </c>
      <c r="R452">
        <v>0.66693976748801298</v>
      </c>
      <c r="S452">
        <v>14.2720972729685</v>
      </c>
      <c r="T452">
        <v>91844.599998093006</v>
      </c>
      <c r="U452" s="1">
        <v>123.162323349687</v>
      </c>
      <c r="V452">
        <v>289431.76733640698</v>
      </c>
      <c r="W452" s="1">
        <v>0.80419609535021297</v>
      </c>
      <c r="X452">
        <v>7.0496186705366601E-2</v>
      </c>
      <c r="Y452">
        <v>0.12530771794442</v>
      </c>
      <c r="Z452">
        <v>0.195803904649787</v>
      </c>
      <c r="AA452">
        <v>289.43176733640701</v>
      </c>
      <c r="AB452">
        <v>6711.6955429988502</v>
      </c>
      <c r="AC452" s="1">
        <v>654.93396075109695</v>
      </c>
      <c r="AD452">
        <v>226572.51921909201</v>
      </c>
      <c r="AE452" s="1" t="e">
        <v>#N/A</v>
      </c>
      <c r="AF452">
        <v>46665.928398193697</v>
      </c>
      <c r="AG452" s="1">
        <v>77548.777799728501</v>
      </c>
      <c r="AH452" s="1">
        <v>34.7976422635058</v>
      </c>
      <c r="AI452">
        <v>21.077981022380001</v>
      </c>
      <c r="AJ452">
        <v>23.225402481250999</v>
      </c>
      <c r="AK452">
        <v>1.55521341677118</v>
      </c>
      <c r="AL452">
        <v>0.90087434824004298</v>
      </c>
      <c r="AM452">
        <v>1.1692887482351499</v>
      </c>
      <c r="AN452">
        <v>1625.3877443080601</v>
      </c>
      <c r="AO452" s="1">
        <v>1.1290691826552099</v>
      </c>
      <c r="AP452">
        <v>2022.7681852570099</v>
      </c>
      <c r="AQ452" s="1">
        <v>3126.65580766632</v>
      </c>
      <c r="AR452" s="1">
        <v>8700.1255307219399</v>
      </c>
      <c r="AS452" s="1">
        <v>1002.76494611586</v>
      </c>
      <c r="AT452">
        <v>348.14670235457902</v>
      </c>
      <c r="AU452">
        <v>15200.4611721157</v>
      </c>
      <c r="AV452" s="1">
        <v>7013.6970143060698</v>
      </c>
      <c r="AW452" s="1">
        <v>0.41923935816038199</v>
      </c>
      <c r="AX452">
        <v>7696.1549651912801</v>
      </c>
      <c r="AY452" s="1">
        <v>0.44665657114171398</v>
      </c>
      <c r="AZ452">
        <v>1242.87428071211</v>
      </c>
      <c r="BA452">
        <v>7.2611991246275195E-2</v>
      </c>
      <c r="BB452">
        <v>1032.1109048835001</v>
      </c>
      <c r="BC452" s="1">
        <v>6.1492079464727102E-2</v>
      </c>
      <c r="BD452">
        <v>16984.837165092998</v>
      </c>
      <c r="BE452" s="1">
        <v>0.55080723207774596</v>
      </c>
      <c r="BF452">
        <v>0.23817694425697</v>
      </c>
      <c r="BG452">
        <v>0.140452439567186</v>
      </c>
      <c r="BH452">
        <v>4.2176566155716799E-2</v>
      </c>
      <c r="BI452">
        <v>2.8386817942380699E-2</v>
      </c>
    </row>
    <row r="453" spans="1:61" x14ac:dyDescent="0.25">
      <c r="A453" t="s">
        <v>1929</v>
      </c>
      <c r="B453" t="s">
        <v>816</v>
      </c>
      <c r="C453">
        <v>158.19999999999999</v>
      </c>
      <c r="D453">
        <v>11.028542220700301</v>
      </c>
      <c r="E453">
        <v>1493.047515</v>
      </c>
      <c r="F453">
        <v>7.7665564253993E-3</v>
      </c>
      <c r="G453">
        <v>9.0334102596868592E-3</v>
      </c>
      <c r="H453" t="e">
        <v>#N/A</v>
      </c>
      <c r="I453">
        <v>2.0408936209811001E-2</v>
      </c>
      <c r="J453">
        <v>0.944139060541762</v>
      </c>
      <c r="K453">
        <v>2.8536074003637599E-2</v>
      </c>
      <c r="L453">
        <v>0.70783641224623595</v>
      </c>
      <c r="M453">
        <v>1.01706444114116E-2</v>
      </c>
      <c r="N453">
        <v>0.154552483986751</v>
      </c>
      <c r="O453">
        <v>63369.767152446198</v>
      </c>
      <c r="P453" s="1">
        <v>0.16702290661028901</v>
      </c>
      <c r="Q453">
        <v>0.141190905496901</v>
      </c>
      <c r="R453">
        <v>0.69178618789280999</v>
      </c>
      <c r="S453">
        <v>14.1457734494689</v>
      </c>
      <c r="T453">
        <v>89720.2677312304</v>
      </c>
      <c r="U453" s="1">
        <v>124.14912279125799</v>
      </c>
      <c r="V453">
        <v>273299.70533456199</v>
      </c>
      <c r="W453" s="1">
        <v>0.76398517930923404</v>
      </c>
      <c r="X453">
        <v>0.10064326335528601</v>
      </c>
      <c r="Y453">
        <v>0.13537155733548001</v>
      </c>
      <c r="Z453">
        <v>0.23601482069076599</v>
      </c>
      <c r="AA453">
        <v>273.29970533456202</v>
      </c>
      <c r="AB453">
        <v>6666.8863850592197</v>
      </c>
      <c r="AC453" s="1">
        <v>603.76650873029996</v>
      </c>
      <c r="AD453">
        <v>210318.56334496901</v>
      </c>
      <c r="AE453" s="1" t="e">
        <v>#N/A</v>
      </c>
      <c r="AF453">
        <v>42601.161201105002</v>
      </c>
      <c r="AG453" s="1">
        <v>69193.253411038997</v>
      </c>
      <c r="AH453" s="1">
        <v>30.169906030043801</v>
      </c>
      <c r="AI453">
        <v>21.486397833743101</v>
      </c>
      <c r="AJ453">
        <v>22.761447260176801</v>
      </c>
      <c r="AK453">
        <v>1.52041140196566</v>
      </c>
      <c r="AL453">
        <v>0.94886581376707702</v>
      </c>
      <c r="AM453">
        <v>1.14262307759075</v>
      </c>
      <c r="AN453">
        <v>345.11710432738602</v>
      </c>
      <c r="AO453" s="1">
        <v>0.93230437189419801</v>
      </c>
      <c r="AP453">
        <v>1929.90176940216</v>
      </c>
      <c r="AQ453" s="1">
        <v>3309.8731740630501</v>
      </c>
      <c r="AR453" s="1">
        <v>8934.9360797134395</v>
      </c>
      <c r="AS453" s="1">
        <v>971.99318670042499</v>
      </c>
      <c r="AT453">
        <v>446.18731239775701</v>
      </c>
      <c r="AU453">
        <v>15592.891522276799</v>
      </c>
      <c r="AV453" s="1">
        <v>8405.9815755429408</v>
      </c>
      <c r="AW453" s="1">
        <v>0.50643404916564305</v>
      </c>
      <c r="AX453">
        <v>5843.0880888762604</v>
      </c>
      <c r="AY453" s="1">
        <v>0.34509801403679502</v>
      </c>
      <c r="AZ453">
        <v>1098.1417583468899</v>
      </c>
      <c r="BA453">
        <v>6.5719250406479995E-2</v>
      </c>
      <c r="BB453">
        <v>1396.0644247327</v>
      </c>
      <c r="BC453" s="1">
        <v>8.2748686386731704E-2</v>
      </c>
      <c r="BD453">
        <v>16743.2758474988</v>
      </c>
      <c r="BE453" s="1">
        <v>0.53790785449651501</v>
      </c>
      <c r="BF453">
        <v>0.25190191019105401</v>
      </c>
      <c r="BG453">
        <v>0.146190462970371</v>
      </c>
      <c r="BH453">
        <v>4.4908665995483203E-2</v>
      </c>
      <c r="BI453">
        <v>1.90911063465765E-2</v>
      </c>
    </row>
    <row r="454" spans="1:61" x14ac:dyDescent="0.25">
      <c r="A454" t="s">
        <v>1575</v>
      </c>
      <c r="B454" t="s">
        <v>951</v>
      </c>
      <c r="C454">
        <v>92.05</v>
      </c>
      <c r="D454">
        <v>24.1223462599215</v>
      </c>
      <c r="E454">
        <v>1553.3560887000001</v>
      </c>
      <c r="F454">
        <v>6.9175058338119596E-3</v>
      </c>
      <c r="G454">
        <v>2.52670219707118E-2</v>
      </c>
      <c r="H454" t="e">
        <v>#N/A</v>
      </c>
      <c r="I454">
        <v>2.4332872056967901E-2</v>
      </c>
      <c r="J454">
        <v>0.89599633240228205</v>
      </c>
      <c r="K454">
        <v>5.4586571129975003E-2</v>
      </c>
      <c r="L454">
        <v>0.96557721830421295</v>
      </c>
      <c r="M454">
        <v>7.5877620225916001E-3</v>
      </c>
      <c r="N454">
        <v>0.190645166319658</v>
      </c>
      <c r="O454">
        <v>63746.380555292999</v>
      </c>
      <c r="P454" s="1">
        <v>0.20812418927798099</v>
      </c>
      <c r="Q454">
        <v>0.15186227957939799</v>
      </c>
      <c r="R454">
        <v>0.64001353114262105</v>
      </c>
      <c r="S454">
        <v>15.159971186473999</v>
      </c>
      <c r="T454">
        <v>94232.2169717121</v>
      </c>
      <c r="U454" s="1">
        <v>114.350759505132</v>
      </c>
      <c r="V454">
        <v>250664.30185100899</v>
      </c>
      <c r="W454" s="1">
        <v>0.65990569771058905</v>
      </c>
      <c r="X454">
        <v>0.15375189445439499</v>
      </c>
      <c r="Y454">
        <v>0.18634240783501599</v>
      </c>
      <c r="Z454">
        <v>0.34009430228941101</v>
      </c>
      <c r="AA454">
        <v>250.66430185100899</v>
      </c>
      <c r="AB454">
        <v>5794.3642256120902</v>
      </c>
      <c r="AC454" s="1">
        <v>514.89267259341705</v>
      </c>
      <c r="AD454">
        <v>172462.15866610399</v>
      </c>
      <c r="AE454" s="1" t="e">
        <v>#N/A</v>
      </c>
      <c r="AF454">
        <v>38573.058086992103</v>
      </c>
      <c r="AG454" s="1">
        <v>59965.344641194701</v>
      </c>
      <c r="AH454" s="1">
        <v>31.638217470523301</v>
      </c>
      <c r="AI454">
        <v>20.662168607923899</v>
      </c>
      <c r="AJ454">
        <v>23.066490814776401</v>
      </c>
      <c r="AK454">
        <v>1.9056127423250999</v>
      </c>
      <c r="AL454">
        <v>1.50319061422418</v>
      </c>
      <c r="AM454">
        <v>1.6909113245796501</v>
      </c>
      <c r="AN454">
        <v>322.73422214448902</v>
      </c>
      <c r="AO454" s="1">
        <v>0.88162977885779903</v>
      </c>
      <c r="AP454">
        <v>2242.7382722113398</v>
      </c>
      <c r="AQ454" s="1">
        <v>3643.49840720459</v>
      </c>
      <c r="AR454" s="1">
        <v>9914.8280333386301</v>
      </c>
      <c r="AS454" s="1">
        <v>1093.6419787183099</v>
      </c>
      <c r="AT454">
        <v>581.39246858446404</v>
      </c>
      <c r="AU454">
        <v>17476.0991600573</v>
      </c>
      <c r="AV454" s="1">
        <v>9481.9112324540401</v>
      </c>
      <c r="AW454" s="1">
        <v>0.52409251380479405</v>
      </c>
      <c r="AX454">
        <v>5302.3936245037903</v>
      </c>
      <c r="AY454" s="1">
        <v>0.28972536579824698</v>
      </c>
      <c r="AZ454">
        <v>1192.0888611257401</v>
      </c>
      <c r="BA454">
        <v>6.3513619570372298E-2</v>
      </c>
      <c r="BB454">
        <v>2240.6164620272398</v>
      </c>
      <c r="BC454" s="1">
        <v>0.12266850082568</v>
      </c>
      <c r="BD454">
        <v>18217.010180110799</v>
      </c>
      <c r="BE454" s="1">
        <v>0.53938092695320805</v>
      </c>
      <c r="BF454">
        <v>0.247935505252593</v>
      </c>
      <c r="BG454">
        <v>0.142917630079158</v>
      </c>
      <c r="BH454">
        <v>4.3899658988248498E-2</v>
      </c>
      <c r="BI454">
        <v>2.5866278726791699E-2</v>
      </c>
    </row>
    <row r="455" spans="1:61" x14ac:dyDescent="0.25">
      <c r="A455" t="s">
        <v>1930</v>
      </c>
      <c r="B455" t="s">
        <v>1152</v>
      </c>
      <c r="C455">
        <v>126.7</v>
      </c>
      <c r="D455">
        <v>14.251591782786299</v>
      </c>
      <c r="E455">
        <v>1646.3057416500001</v>
      </c>
      <c r="F455">
        <v>8.3101383111800192E-3</v>
      </c>
      <c r="G455">
        <v>1.0052371331999601E-2</v>
      </c>
      <c r="H455" t="e">
        <v>#N/A</v>
      </c>
      <c r="I455">
        <v>3.08924403650408E-2</v>
      </c>
      <c r="J455">
        <v>0.92493744411918499</v>
      </c>
      <c r="K455">
        <v>3.1002832784217602E-2</v>
      </c>
      <c r="L455">
        <v>0.60218396007287001</v>
      </c>
      <c r="M455">
        <v>1.0526599742331499E-2</v>
      </c>
      <c r="N455">
        <v>0.15608200608733599</v>
      </c>
      <c r="O455">
        <v>65136.243366209703</v>
      </c>
      <c r="P455" s="1">
        <v>0.184066911103175</v>
      </c>
      <c r="Q455">
        <v>0.16259681413024499</v>
      </c>
      <c r="R455">
        <v>0.65333627476657996</v>
      </c>
      <c r="S455">
        <v>14.078619000501901</v>
      </c>
      <c r="T455">
        <v>90808.280637011194</v>
      </c>
      <c r="U455" s="1">
        <v>123.098698581097</v>
      </c>
      <c r="V455">
        <v>298847.35307847598</v>
      </c>
      <c r="W455" s="1">
        <v>0.81729117098553805</v>
      </c>
      <c r="X455">
        <v>7.5578654528820705E-2</v>
      </c>
      <c r="Y455">
        <v>0.10713017448564099</v>
      </c>
      <c r="Z455">
        <v>0.182708829014462</v>
      </c>
      <c r="AA455">
        <v>298.84735307847598</v>
      </c>
      <c r="AB455">
        <v>7117.8453087672297</v>
      </c>
      <c r="AC455" s="1">
        <v>708.54473594370199</v>
      </c>
      <c r="AD455">
        <v>239963.81385729599</v>
      </c>
      <c r="AE455" s="1" t="e">
        <v>#N/A</v>
      </c>
      <c r="AF455">
        <v>47301.510445180204</v>
      </c>
      <c r="AG455" s="1">
        <v>79179.522945496807</v>
      </c>
      <c r="AH455" s="1">
        <v>36.360216077062297</v>
      </c>
      <c r="AI455">
        <v>21.8008337396397</v>
      </c>
      <c r="AJ455">
        <v>23.930484221714099</v>
      </c>
      <c r="AK455">
        <v>1.8641866261567499</v>
      </c>
      <c r="AL455">
        <v>1.06592405744573</v>
      </c>
      <c r="AM455">
        <v>1.40746909077612</v>
      </c>
      <c r="AN455">
        <v>1473.5396658877301</v>
      </c>
      <c r="AO455" s="1">
        <v>1.0884662866521899</v>
      </c>
      <c r="AP455">
        <v>1946.6751132070899</v>
      </c>
      <c r="AQ455" s="1">
        <v>3106.5188000099201</v>
      </c>
      <c r="AR455" s="1">
        <v>8551.5253824541705</v>
      </c>
      <c r="AS455" s="1">
        <v>1002.2509630236</v>
      </c>
      <c r="AT455">
        <v>354.78508288175198</v>
      </c>
      <c r="AU455">
        <v>14961.7553415765</v>
      </c>
      <c r="AV455" s="1">
        <v>6665.6476993954502</v>
      </c>
      <c r="AW455" s="1">
        <v>0.40671332915547198</v>
      </c>
      <c r="AX455">
        <v>7719.3377702028702</v>
      </c>
      <c r="AY455" s="1">
        <v>0.45661875801118301</v>
      </c>
      <c r="AZ455">
        <v>1317.89152672809</v>
      </c>
      <c r="BA455">
        <v>7.8631431725490003E-2</v>
      </c>
      <c r="BB455">
        <v>955.29888446167797</v>
      </c>
      <c r="BC455" s="1">
        <v>5.8036481112782597E-2</v>
      </c>
      <c r="BD455">
        <v>16658.175880788101</v>
      </c>
      <c r="BE455" s="1">
        <v>0.55192619234266604</v>
      </c>
      <c r="BF455">
        <v>0.23609126998039801</v>
      </c>
      <c r="BG455">
        <v>0.14796057251964501</v>
      </c>
      <c r="BH455">
        <v>4.2387229895792897E-2</v>
      </c>
      <c r="BI455">
        <v>2.1634735261497801E-2</v>
      </c>
    </row>
    <row r="456" spans="1:61" x14ac:dyDescent="0.25">
      <c r="A456" t="s">
        <v>1813</v>
      </c>
      <c r="B456" t="s">
        <v>1204</v>
      </c>
      <c r="C456">
        <v>70.599999999999994</v>
      </c>
      <c r="D456">
        <v>29.096684829089501</v>
      </c>
      <c r="E456">
        <v>1658.8025537999999</v>
      </c>
      <c r="F456">
        <v>2.20265026949759E-2</v>
      </c>
      <c r="G456">
        <v>2.6632507461732499E-2</v>
      </c>
      <c r="H456" t="e">
        <v>#N/A</v>
      </c>
      <c r="I456">
        <v>4.9580894526384603E-2</v>
      </c>
      <c r="J456">
        <v>0.85388533542162004</v>
      </c>
      <c r="K456">
        <v>6.0361097733984202E-2</v>
      </c>
      <c r="L456">
        <v>0.64863765382387795</v>
      </c>
      <c r="M456">
        <v>1.90959954585583E-2</v>
      </c>
      <c r="N456">
        <v>0.17048204324126601</v>
      </c>
      <c r="O456">
        <v>64017.6103572266</v>
      </c>
      <c r="P456" s="1">
        <v>0.21081757426935299</v>
      </c>
      <c r="Q456">
        <v>0.14690928482634599</v>
      </c>
      <c r="R456">
        <v>0.64227314090430199</v>
      </c>
      <c r="S456">
        <v>16.5189103465781</v>
      </c>
      <c r="T456">
        <v>86964.493989211594</v>
      </c>
      <c r="U456" s="1">
        <v>117.630684736859</v>
      </c>
      <c r="V456">
        <v>281673.03753520403</v>
      </c>
      <c r="W456" s="1">
        <v>0.76878023681751695</v>
      </c>
      <c r="X456">
        <v>0.162562525352793</v>
      </c>
      <c r="Y456">
        <v>6.8657237829690507E-2</v>
      </c>
      <c r="Z456">
        <v>0.231219763182483</v>
      </c>
      <c r="AA456">
        <v>281.673037535204</v>
      </c>
      <c r="AB456">
        <v>7309.2133070479003</v>
      </c>
      <c r="AC456" s="1">
        <v>761.35299020782099</v>
      </c>
      <c r="AD456">
        <v>200313.26686201</v>
      </c>
      <c r="AE456" s="1" t="e">
        <v>#N/A</v>
      </c>
      <c r="AF456">
        <v>42359.441124418998</v>
      </c>
      <c r="AG456" s="1">
        <v>69484.057788514401</v>
      </c>
      <c r="AH456" s="1">
        <v>39.9816844254009</v>
      </c>
      <c r="AI456">
        <v>24.0155691014029</v>
      </c>
      <c r="AJ456">
        <v>27.889250675593999</v>
      </c>
      <c r="AK456">
        <v>1.67305414356491</v>
      </c>
      <c r="AL456">
        <v>1.0845822904631499</v>
      </c>
      <c r="AM456">
        <v>1.4520965333503</v>
      </c>
      <c r="AN456">
        <v>1223.7921851214801</v>
      </c>
      <c r="AO456">
        <v>1.1376535192083099</v>
      </c>
      <c r="AP456">
        <v>1950.74213238169</v>
      </c>
      <c r="AQ456" s="1">
        <v>3157.3092677619902</v>
      </c>
      <c r="AR456" s="1">
        <v>8823.1088835571099</v>
      </c>
      <c r="AS456" s="1">
        <v>1078.49225870899</v>
      </c>
      <c r="AT456">
        <v>540.14750185152502</v>
      </c>
      <c r="AU456">
        <v>15549.800044261299</v>
      </c>
      <c r="AV456" s="1">
        <v>6560.0765965091396</v>
      </c>
      <c r="AW456" s="1">
        <v>0.38986691226009301</v>
      </c>
      <c r="AX456">
        <v>7605.4644166522103</v>
      </c>
      <c r="AY456" s="1">
        <v>0.44814847475314101</v>
      </c>
      <c r="AZ456">
        <v>1217.46327902691</v>
      </c>
      <c r="BA456">
        <v>7.1566349400391194E-2</v>
      </c>
      <c r="BB456">
        <v>1518.65787185471</v>
      </c>
      <c r="BC456" s="1">
        <v>9.0418263602166093E-2</v>
      </c>
      <c r="BD456">
        <v>16901.662164042998</v>
      </c>
      <c r="BE456" s="1">
        <v>0.54677603423911203</v>
      </c>
      <c r="BF456">
        <v>0.229762587799093</v>
      </c>
      <c r="BG456">
        <v>0.170596119564</v>
      </c>
      <c r="BH456">
        <v>3.41212757211364E-2</v>
      </c>
      <c r="BI456">
        <v>1.8743982676658201E-2</v>
      </c>
    </row>
    <row r="457" spans="1:61" x14ac:dyDescent="0.25">
      <c r="A457" t="s">
        <v>1623</v>
      </c>
      <c r="B457" t="s">
        <v>999</v>
      </c>
      <c r="C457">
        <v>134.6</v>
      </c>
      <c r="D457">
        <v>7.0721843924404197</v>
      </c>
      <c r="E457">
        <v>899.02445784999998</v>
      </c>
      <c r="F457">
        <v>1.3601702601406701E-2</v>
      </c>
      <c r="G457">
        <v>1.1262018438559099E-2</v>
      </c>
      <c r="H457" t="e">
        <v>#N/A</v>
      </c>
      <c r="I457">
        <v>1.7319765776459502E-2</v>
      </c>
      <c r="J457">
        <v>0.95877123482267201</v>
      </c>
      <c r="K457">
        <v>2.24130296154182E-2</v>
      </c>
      <c r="L457">
        <v>0.61358578231621297</v>
      </c>
      <c r="M457" t="e">
        <v>#N/A</v>
      </c>
      <c r="N457">
        <v>0.15065402233338601</v>
      </c>
      <c r="O457">
        <v>62769.7850994408</v>
      </c>
      <c r="P457" s="1">
        <v>0.17800607974443899</v>
      </c>
      <c r="Q457">
        <v>0.162685174433993</v>
      </c>
      <c r="R457">
        <v>0.65930874582156795</v>
      </c>
      <c r="S457">
        <v>9.6387749192184007</v>
      </c>
      <c r="T457">
        <v>86781.694116685394</v>
      </c>
      <c r="U457" s="1">
        <v>109.41494647521699</v>
      </c>
      <c r="V457">
        <v>288653.45401236898</v>
      </c>
      <c r="W457" s="1">
        <v>0.74534355437458899</v>
      </c>
      <c r="X457">
        <v>7.6626725305848506E-2</v>
      </c>
      <c r="Y457">
        <v>0.17802972031956299</v>
      </c>
      <c r="Z457">
        <v>0.25465644562541101</v>
      </c>
      <c r="AA457">
        <v>288.65345401236902</v>
      </c>
      <c r="AB457">
        <v>7435.6323586419503</v>
      </c>
      <c r="AC457" s="1">
        <v>569.82345032650198</v>
      </c>
      <c r="AD457">
        <v>217646.51987618601</v>
      </c>
      <c r="AE457" s="1" t="e">
        <v>#N/A</v>
      </c>
      <c r="AF457">
        <v>42302.184746512597</v>
      </c>
      <c r="AG457" s="1">
        <v>70554.093362070897</v>
      </c>
      <c r="AH457" s="1">
        <v>31.1325336303853</v>
      </c>
      <c r="AI457">
        <v>20.508417205480299</v>
      </c>
      <c r="AJ457">
        <v>22.381361572409499</v>
      </c>
      <c r="AK457">
        <v>1.1231693070757101</v>
      </c>
      <c r="AL457">
        <v>0.79555303235128805</v>
      </c>
      <c r="AM457">
        <v>0.94097632216952298</v>
      </c>
      <c r="AN457">
        <v>1012.16065653669</v>
      </c>
      <c r="AO457" s="1">
        <v>1.15558975479749</v>
      </c>
      <c r="AP457">
        <v>2156.3706126930001</v>
      </c>
      <c r="AQ457" s="1">
        <v>3477.2244372261398</v>
      </c>
      <c r="AR457" s="1">
        <v>9920.4382123584692</v>
      </c>
      <c r="AS457" s="1">
        <v>1000.71875035697</v>
      </c>
      <c r="AT457">
        <v>514.59393174505703</v>
      </c>
      <c r="AU457">
        <v>17069.345944379598</v>
      </c>
      <c r="AV457" s="1">
        <v>9089.9812303736398</v>
      </c>
      <c r="AW457" s="1">
        <v>0.49820806092977798</v>
      </c>
      <c r="AX457">
        <v>6573.6996447327601</v>
      </c>
      <c r="AY457" s="1">
        <v>0.34874210000499201</v>
      </c>
      <c r="AZ457">
        <v>1566.8867666861399</v>
      </c>
      <c r="BA457">
        <v>8.2196282475077806E-2</v>
      </c>
      <c r="BB457">
        <v>1305.76373981445</v>
      </c>
      <c r="BC457" s="1">
        <v>7.0853556580995194E-2</v>
      </c>
      <c r="BD457">
        <v>18536.331381607</v>
      </c>
      <c r="BE457" s="1">
        <v>0.51763065303932798</v>
      </c>
      <c r="BF457">
        <v>0.24796061904719599</v>
      </c>
      <c r="BG457">
        <v>0.15885183866455499</v>
      </c>
      <c r="BH457">
        <v>4.970072429202E-2</v>
      </c>
      <c r="BI457">
        <v>2.5856164956900199E-2</v>
      </c>
    </row>
    <row r="458" spans="1:61" x14ac:dyDescent="0.25">
      <c r="A458" t="s">
        <v>1302</v>
      </c>
      <c r="B458" t="s">
        <v>665</v>
      </c>
      <c r="C458">
        <v>87.65</v>
      </c>
      <c r="D458">
        <v>13.2470030965844</v>
      </c>
      <c r="E458">
        <v>1092.5134359000001</v>
      </c>
      <c r="F458">
        <v>7.28495765183566E-3</v>
      </c>
      <c r="G458">
        <v>1.43566919334618E-2</v>
      </c>
      <c r="H458" t="e">
        <v>#N/A</v>
      </c>
      <c r="I458">
        <v>2.9061806758210101E-2</v>
      </c>
      <c r="J458">
        <v>0.92829461432987903</v>
      </c>
      <c r="K458">
        <v>3.3233878694596999E-2</v>
      </c>
      <c r="L458">
        <v>0.46177752134615102</v>
      </c>
      <c r="M458" t="e">
        <v>#N/A</v>
      </c>
      <c r="N458">
        <v>0.149992064519782</v>
      </c>
      <c r="O458">
        <v>63179.966367765599</v>
      </c>
      <c r="P458" s="1">
        <v>0.226302617821276</v>
      </c>
      <c r="Q458">
        <v>0.162472466322548</v>
      </c>
      <c r="R458">
        <v>0.611224915856176</v>
      </c>
      <c r="S458">
        <v>11.639232641438999</v>
      </c>
      <c r="T458">
        <v>85238.022016227507</v>
      </c>
      <c r="U458" s="1">
        <v>103.544663389494</v>
      </c>
      <c r="V458">
        <v>302481.521270964</v>
      </c>
      <c r="W458" s="1">
        <v>0.83191896488130701</v>
      </c>
      <c r="X458">
        <v>6.7855662597166494E-2</v>
      </c>
      <c r="Y458">
        <v>0.100225372521527</v>
      </c>
      <c r="Z458">
        <v>0.16808103511869299</v>
      </c>
      <c r="AA458">
        <v>302.48152127096398</v>
      </c>
      <c r="AB458">
        <v>7126.9453483524003</v>
      </c>
      <c r="AC458" s="1">
        <v>742.09324467677197</v>
      </c>
      <c r="AD458">
        <v>226283.23216749899</v>
      </c>
      <c r="AE458" s="1" t="e">
        <v>#N/A</v>
      </c>
      <c r="AF458">
        <v>45073.6797669687</v>
      </c>
      <c r="AG458" s="1">
        <v>74632.390329718095</v>
      </c>
      <c r="AH458" s="1">
        <v>36.813273427271398</v>
      </c>
      <c r="AI458">
        <v>21.0722165426026</v>
      </c>
      <c r="AJ458">
        <v>22.9431151664946</v>
      </c>
      <c r="AK458">
        <v>1.79922070862195</v>
      </c>
      <c r="AL458">
        <v>1.0580177079989601</v>
      </c>
      <c r="AM458">
        <v>1.36874834420771</v>
      </c>
      <c r="AN458">
        <v>1869.56360249922</v>
      </c>
      <c r="AO458" s="1">
        <v>1.19925017973632</v>
      </c>
      <c r="AP458">
        <v>2237.7298398953299</v>
      </c>
      <c r="AQ458" s="1">
        <v>3207.78559040145</v>
      </c>
      <c r="AR458" s="1">
        <v>9088.4385122645308</v>
      </c>
      <c r="AS458" s="1">
        <v>1103.6755721971399</v>
      </c>
      <c r="AT458">
        <v>509.38690153641198</v>
      </c>
      <c r="AU458">
        <v>16147.0164162949</v>
      </c>
      <c r="AV458" s="1">
        <v>7424.3501708011399</v>
      </c>
      <c r="AW458" s="1">
        <v>0.41284444393233299</v>
      </c>
      <c r="AX458">
        <v>8268.6500113928396</v>
      </c>
      <c r="AY458" s="1">
        <v>0.43929658636219798</v>
      </c>
      <c r="AZ458">
        <v>1520.14076571038</v>
      </c>
      <c r="BA458">
        <v>8.2686119766602395E-2</v>
      </c>
      <c r="BB458">
        <v>1194.76294447288</v>
      </c>
      <c r="BC458" s="1">
        <v>6.5172849937527005E-2</v>
      </c>
      <c r="BD458">
        <v>18407.903892377199</v>
      </c>
      <c r="BE458" s="1">
        <v>0.53435550578037005</v>
      </c>
      <c r="BF458">
        <v>0.240389081816413</v>
      </c>
      <c r="BG458">
        <v>0.16486178535780399</v>
      </c>
      <c r="BH458">
        <v>4.2224569744431902E-2</v>
      </c>
      <c r="BI458">
        <v>1.8169057300980399E-2</v>
      </c>
    </row>
    <row r="459" spans="1:61" x14ac:dyDescent="0.25">
      <c r="A459" t="s">
        <v>1390</v>
      </c>
      <c r="B459" t="s">
        <v>758</v>
      </c>
      <c r="C459">
        <v>27.9</v>
      </c>
      <c r="D459">
        <v>56.1500767643697</v>
      </c>
      <c r="E459">
        <v>914.23848165000004</v>
      </c>
      <c r="F459">
        <v>1.7065281613626599E-2</v>
      </c>
      <c r="G459">
        <v>1.8936659295825001E-2</v>
      </c>
      <c r="H459" t="e">
        <v>#N/A</v>
      </c>
      <c r="I459">
        <v>3.4611778976498003E-2</v>
      </c>
      <c r="J459">
        <v>0.90857366502896098</v>
      </c>
      <c r="K459">
        <v>3.6979516189207397E-2</v>
      </c>
      <c r="L459">
        <v>0.45314076010427101</v>
      </c>
      <c r="M459">
        <v>2.0126517469199499E-2</v>
      </c>
      <c r="N459">
        <v>0.130902598704804</v>
      </c>
      <c r="O459">
        <v>64185.268637902802</v>
      </c>
      <c r="P459" s="1">
        <v>0.171181754308667</v>
      </c>
      <c r="Q459">
        <v>0.173822792450815</v>
      </c>
      <c r="R459">
        <v>0.654995453240519</v>
      </c>
      <c r="S459">
        <v>9.13954527316357</v>
      </c>
      <c r="T459">
        <v>84604.695660828002</v>
      </c>
      <c r="U459" s="1">
        <v>126.05989164261899</v>
      </c>
      <c r="V459">
        <v>318435.20027135802</v>
      </c>
      <c r="W459" s="1">
        <v>0.772865198043035</v>
      </c>
      <c r="X459">
        <v>0.142799549393332</v>
      </c>
      <c r="Y459">
        <v>8.4335252563633001E-2</v>
      </c>
      <c r="Z459">
        <v>0.227134801956965</v>
      </c>
      <c r="AA459">
        <v>318.43520027135799</v>
      </c>
      <c r="AB459">
        <v>8165.8439234874004</v>
      </c>
      <c r="AC459" s="1">
        <v>793.16286182931299</v>
      </c>
      <c r="AD459">
        <v>240861.19951773799</v>
      </c>
      <c r="AE459" s="1" t="e">
        <v>#N/A</v>
      </c>
      <c r="AF459">
        <v>45165.664608287698</v>
      </c>
      <c r="AG459" s="1">
        <v>76322.061652383694</v>
      </c>
      <c r="AH459" s="1">
        <v>40.883733659785101</v>
      </c>
      <c r="AI459">
        <v>23.250867441558</v>
      </c>
      <c r="AJ459">
        <v>26.243744486885799</v>
      </c>
      <c r="AK459">
        <v>2.1933861292361199</v>
      </c>
      <c r="AL459">
        <v>1.3605899931008301</v>
      </c>
      <c r="AM459">
        <v>1.7846938371683301</v>
      </c>
      <c r="AN459">
        <v>1307.6440201274299</v>
      </c>
      <c r="AO459" s="1">
        <v>1.0258523889170801</v>
      </c>
      <c r="AP459">
        <v>2385.06546624973</v>
      </c>
      <c r="AQ459" s="1">
        <v>3090.7177626130101</v>
      </c>
      <c r="AR459" s="1">
        <v>9071.27718856506</v>
      </c>
      <c r="AS459" s="1">
        <v>848.22252242153797</v>
      </c>
      <c r="AT459">
        <v>490.88305842261502</v>
      </c>
      <c r="AU459">
        <v>15886.165998271899</v>
      </c>
      <c r="AV459" s="1">
        <v>6662.5856528650402</v>
      </c>
      <c r="AW459" s="1">
        <v>0.39447518793445902</v>
      </c>
      <c r="AX459">
        <v>8477.8505694996202</v>
      </c>
      <c r="AY459" s="1">
        <v>0.46090879334507401</v>
      </c>
      <c r="AZ459">
        <v>1532.91407058147</v>
      </c>
      <c r="BA459">
        <v>8.1731916556774906E-2</v>
      </c>
      <c r="BB459">
        <v>1067.7076188062799</v>
      </c>
      <c r="BC459" s="1">
        <v>6.2884102149514606E-2</v>
      </c>
      <c r="BD459">
        <v>17741.057911752399</v>
      </c>
      <c r="BE459" s="1">
        <v>0.54654453099355105</v>
      </c>
      <c r="BF459">
        <v>0.231476570315855</v>
      </c>
      <c r="BG459">
        <v>0.15982187741508</v>
      </c>
      <c r="BH459">
        <v>3.7142468947855403E-2</v>
      </c>
      <c r="BI459">
        <v>2.5014552327659499E-2</v>
      </c>
    </row>
    <row r="460" spans="1:61" x14ac:dyDescent="0.25">
      <c r="A460" t="s">
        <v>1454</v>
      </c>
      <c r="B460" t="s">
        <v>828</v>
      </c>
      <c r="C460">
        <v>86.15</v>
      </c>
      <c r="D460">
        <v>16.122906881323001</v>
      </c>
      <c r="E460">
        <v>1271.3457828000001</v>
      </c>
      <c r="F460">
        <v>1.19725564633359E-2</v>
      </c>
      <c r="G460">
        <v>1.22691705869183E-2</v>
      </c>
      <c r="H460" t="e">
        <v>#N/A</v>
      </c>
      <c r="I460">
        <v>4.5542379175997301E-2</v>
      </c>
      <c r="J460">
        <v>0.90678756376859604</v>
      </c>
      <c r="K460">
        <v>3.48318440373558E-2</v>
      </c>
      <c r="L460">
        <v>0.42355963538358299</v>
      </c>
      <c r="M460">
        <v>2.1200040836966898E-2</v>
      </c>
      <c r="N460">
        <v>0.151481056829946</v>
      </c>
      <c r="O460">
        <v>65841.872779207901</v>
      </c>
      <c r="P460" s="1">
        <v>0.211571842823843</v>
      </c>
      <c r="Q460">
        <v>0.165230668050656</v>
      </c>
      <c r="R460">
        <v>0.62319748912550099</v>
      </c>
      <c r="S460">
        <v>11.8818804491621</v>
      </c>
      <c r="T460">
        <v>88671.440279041199</v>
      </c>
      <c r="U460" s="1">
        <v>116.83849528439301</v>
      </c>
      <c r="V460">
        <v>333128.70831823599</v>
      </c>
      <c r="W460" s="1">
        <v>0.83348440111595301</v>
      </c>
      <c r="X460">
        <v>7.7836137204014097E-2</v>
      </c>
      <c r="Y460">
        <v>8.8679461680032795E-2</v>
      </c>
      <c r="Z460">
        <v>0.16651559888404699</v>
      </c>
      <c r="AA460">
        <v>333.12870831823602</v>
      </c>
      <c r="AB460">
        <v>7997.5338240450201</v>
      </c>
      <c r="AC460" s="1">
        <v>813.98090865637903</v>
      </c>
      <c r="AD460">
        <v>253203.77480944499</v>
      </c>
      <c r="AE460" s="1" t="e">
        <v>#N/A</v>
      </c>
      <c r="AF460">
        <v>48226.919936778999</v>
      </c>
      <c r="AG460" s="1">
        <v>82712.502108283195</v>
      </c>
      <c r="AH460" s="1">
        <v>41.509400934874598</v>
      </c>
      <c r="AI460">
        <v>22.019063745084999</v>
      </c>
      <c r="AJ460">
        <v>23.898254230413301</v>
      </c>
      <c r="AK460">
        <v>1.62354848464716</v>
      </c>
      <c r="AL460">
        <v>0.99967649739846998</v>
      </c>
      <c r="AM460">
        <v>1.2090200623043299</v>
      </c>
      <c r="AN460">
        <v>1923.1521416739799</v>
      </c>
      <c r="AO460" s="1">
        <v>1.1051490324478801</v>
      </c>
      <c r="AP460">
        <v>2264.3119534796601</v>
      </c>
      <c r="AQ460" s="1">
        <v>3269.48845525364</v>
      </c>
      <c r="AR460" s="1">
        <v>9034.4411743778801</v>
      </c>
      <c r="AS460" s="1">
        <v>1031.43871379506</v>
      </c>
      <c r="AT460">
        <v>483.759574555298</v>
      </c>
      <c r="AU460">
        <v>16083.4398714615</v>
      </c>
      <c r="AV460" s="1">
        <v>6422.2377926720301</v>
      </c>
      <c r="AW460" s="1">
        <v>0.36127391829653299</v>
      </c>
      <c r="AX460">
        <v>9009.9988232992291</v>
      </c>
      <c r="AY460" s="1">
        <v>0.50016841665534495</v>
      </c>
      <c r="AZ460">
        <v>1511.74698311015</v>
      </c>
      <c r="BA460">
        <v>8.3935107824034905E-2</v>
      </c>
      <c r="BB460">
        <v>979.26161002884396</v>
      </c>
      <c r="BC460" s="1">
        <v>5.4622557215878699E-2</v>
      </c>
      <c r="BD460">
        <v>17923.2452091103</v>
      </c>
      <c r="BE460" s="1">
        <v>0.5407762221572</v>
      </c>
      <c r="BF460">
        <v>0.22764471652111801</v>
      </c>
      <c r="BG460">
        <v>0.16975381566989001</v>
      </c>
      <c r="BH460">
        <v>4.0990994943257697E-2</v>
      </c>
      <c r="BI460">
        <v>2.08342507085339E-2</v>
      </c>
    </row>
    <row r="461" spans="1:61" x14ac:dyDescent="0.25">
      <c r="A461" t="s">
        <v>1278</v>
      </c>
      <c r="B461" t="s">
        <v>638</v>
      </c>
      <c r="C461">
        <v>94.4</v>
      </c>
      <c r="D461">
        <v>8.3968917414006103</v>
      </c>
      <c r="E461">
        <v>714.75036154999998</v>
      </c>
      <c r="F461">
        <v>1.7999608499717001E-2</v>
      </c>
      <c r="G461">
        <v>1.1262018438559099E-2</v>
      </c>
      <c r="H461" t="e">
        <v>#N/A</v>
      </c>
      <c r="I461">
        <v>3.5700248744283597E-2</v>
      </c>
      <c r="J461">
        <v>0.93284012608255895</v>
      </c>
      <c r="K461">
        <v>2.55089946831779E-2</v>
      </c>
      <c r="L461">
        <v>0.46687615423537099</v>
      </c>
      <c r="M461">
        <v>1.8019501998284001E-2</v>
      </c>
      <c r="N461">
        <v>0.14791739761001499</v>
      </c>
      <c r="O461">
        <v>62788.1719869476</v>
      </c>
      <c r="P461" s="1">
        <v>0.21968830893144001</v>
      </c>
      <c r="Q461">
        <v>0.16746665049111401</v>
      </c>
      <c r="R461">
        <v>0.61284504057744704</v>
      </c>
      <c r="S461">
        <v>8.9085001704830606</v>
      </c>
      <c r="T461">
        <v>80851.953929523603</v>
      </c>
      <c r="U461" s="1">
        <v>86.613076899480802</v>
      </c>
      <c r="V461">
        <v>294125.53432516701</v>
      </c>
      <c r="W461" s="1">
        <v>0.81542495755049105</v>
      </c>
      <c r="X461">
        <v>4.4275338091673402E-2</v>
      </c>
      <c r="Y461">
        <v>0.14029970435783501</v>
      </c>
      <c r="Z461">
        <v>0.18457504244950901</v>
      </c>
      <c r="AA461">
        <v>294.125534325167</v>
      </c>
      <c r="AB461">
        <v>7381.3803865154596</v>
      </c>
      <c r="AC461" s="1">
        <v>635.74600440158395</v>
      </c>
      <c r="AD461">
        <v>223830.530085871</v>
      </c>
      <c r="AE461" s="1" t="e">
        <v>#N/A</v>
      </c>
      <c r="AF461">
        <v>43929.706962936703</v>
      </c>
      <c r="AG461" s="1">
        <v>71586.994659962002</v>
      </c>
      <c r="AH461" s="1">
        <v>35.647703029163601</v>
      </c>
      <c r="AI461">
        <v>20.204038810554501</v>
      </c>
      <c r="AJ461">
        <v>23.8908815323319</v>
      </c>
      <c r="AK461">
        <v>1.65797440661889</v>
      </c>
      <c r="AL461">
        <v>0.988247089156159</v>
      </c>
      <c r="AM461">
        <v>1.33649690597306</v>
      </c>
      <c r="AN461">
        <v>2042.57764603855</v>
      </c>
      <c r="AO461" s="1">
        <v>1.33416169904954</v>
      </c>
      <c r="AP461">
        <v>2424.74905677786</v>
      </c>
      <c r="AQ461" s="1">
        <v>3385.6172681777898</v>
      </c>
      <c r="AR461" s="1">
        <v>9627.4563262583706</v>
      </c>
      <c r="AS461" s="1">
        <v>961.22749068653502</v>
      </c>
      <c r="AT461">
        <v>569.90191039099602</v>
      </c>
      <c r="AU461">
        <v>16968.952052291599</v>
      </c>
      <c r="AV461" s="1">
        <v>9198.7464321398693</v>
      </c>
      <c r="AW461" s="1">
        <v>0.48007941441045099</v>
      </c>
      <c r="AX461">
        <v>7557.63194996722</v>
      </c>
      <c r="AY461" s="1">
        <v>0.37465528212028298</v>
      </c>
      <c r="AZ461">
        <v>1784.7038919408999</v>
      </c>
      <c r="BA461">
        <v>9.1274024186094399E-2</v>
      </c>
      <c r="BB461">
        <v>1042.81681370618</v>
      </c>
      <c r="BC461" s="1">
        <v>5.3991279312935299E-2</v>
      </c>
      <c r="BD461">
        <v>19583.899087754198</v>
      </c>
      <c r="BE461" s="1">
        <v>0.54174385494877197</v>
      </c>
      <c r="BF461">
        <v>0.22729368421975901</v>
      </c>
      <c r="BG461">
        <v>0.154229601485356</v>
      </c>
      <c r="BH461">
        <v>4.3633179349639402E-2</v>
      </c>
      <c r="BI461">
        <v>3.3099679996472703E-2</v>
      </c>
    </row>
    <row r="462" spans="1:61" x14ac:dyDescent="0.25">
      <c r="A462" t="s">
        <v>1802</v>
      </c>
      <c r="B462" t="s">
        <v>1192</v>
      </c>
      <c r="C462">
        <v>124.05</v>
      </c>
      <c r="D462">
        <v>6.7582568380256296</v>
      </c>
      <c r="E462">
        <v>800.06710869999995</v>
      </c>
      <c r="F462">
        <v>1.7999608499717001E-2</v>
      </c>
      <c r="G462">
        <v>1.4842253924846701E-2</v>
      </c>
      <c r="H462" t="e">
        <v>#N/A</v>
      </c>
      <c r="I462">
        <v>2.3111367971530999E-2</v>
      </c>
      <c r="J462">
        <v>0.942482609790254</v>
      </c>
      <c r="K462">
        <v>2.6682374106464499E-2</v>
      </c>
      <c r="L462">
        <v>0.52069146938062005</v>
      </c>
      <c r="M462">
        <v>1.8019501998284001E-2</v>
      </c>
      <c r="N462">
        <v>0.15777871420745199</v>
      </c>
      <c r="O462">
        <v>62263.5129506589</v>
      </c>
      <c r="P462" s="1">
        <v>0.199997240472407</v>
      </c>
      <c r="Q462">
        <v>0.16331091884489701</v>
      </c>
      <c r="R462">
        <v>0.63669184068269602</v>
      </c>
      <c r="S462">
        <v>9.3344936742948299</v>
      </c>
      <c r="T462">
        <v>85019.223354870905</v>
      </c>
      <c r="U462" s="1">
        <v>100.19352485236</v>
      </c>
      <c r="V462">
        <v>309338.86208888202</v>
      </c>
      <c r="W462" s="1">
        <v>0.75186613382718004</v>
      </c>
      <c r="X462">
        <v>5.5494702719592899E-2</v>
      </c>
      <c r="Y462">
        <v>0.19263916345322701</v>
      </c>
      <c r="Z462">
        <v>0.24813386617281999</v>
      </c>
      <c r="AA462">
        <v>309.33886208888202</v>
      </c>
      <c r="AB462">
        <v>8507.88112144773</v>
      </c>
      <c r="AC462" s="1">
        <v>609.84153290940003</v>
      </c>
      <c r="AD462">
        <v>238137.787308122</v>
      </c>
      <c r="AE462" s="1" t="e">
        <v>#N/A</v>
      </c>
      <c r="AF462">
        <v>42329.204280208403</v>
      </c>
      <c r="AG462" s="1">
        <v>69060.953281627706</v>
      </c>
      <c r="AH462" s="1">
        <v>32.750042664336398</v>
      </c>
      <c r="AI462">
        <v>20.554595746465299</v>
      </c>
      <c r="AJ462">
        <v>23.1681982583987</v>
      </c>
      <c r="AK462">
        <v>1.1841498713394101</v>
      </c>
      <c r="AL462">
        <v>0.63806809809504295</v>
      </c>
      <c r="AM462">
        <v>0.95226993867713705</v>
      </c>
      <c r="AN462">
        <v>1491.6149158276201</v>
      </c>
      <c r="AO462" s="1">
        <v>1.2926263207189701</v>
      </c>
      <c r="AP462">
        <v>2415.6697606784101</v>
      </c>
      <c r="AQ462" s="1">
        <v>3478.1441028385598</v>
      </c>
      <c r="AR462" s="1">
        <v>10005.9463255623</v>
      </c>
      <c r="AS462" s="1">
        <v>963.23535690925496</v>
      </c>
      <c r="AT462">
        <v>482.20754147345201</v>
      </c>
      <c r="AU462">
        <v>17345.203087462</v>
      </c>
      <c r="AV462" s="1">
        <v>9099.5837027832895</v>
      </c>
      <c r="AW462" s="1">
        <v>0.47538577551107197</v>
      </c>
      <c r="AX462">
        <v>7571.0622600342604</v>
      </c>
      <c r="AY462" s="1">
        <v>0.37418573814941303</v>
      </c>
      <c r="AZ462">
        <v>1774.50658531354</v>
      </c>
      <c r="BA462">
        <v>9.0318820130133898E-2</v>
      </c>
      <c r="BB462">
        <v>1181.1425286830799</v>
      </c>
      <c r="BC462" s="1">
        <v>6.0109666233732303E-2</v>
      </c>
      <c r="BD462">
        <v>19626.2950768142</v>
      </c>
      <c r="BE462" s="1">
        <v>0.53785608545052099</v>
      </c>
      <c r="BF462">
        <v>0.23583782377760401</v>
      </c>
      <c r="BG462">
        <v>0.14824558140510799</v>
      </c>
      <c r="BH462">
        <v>4.4389639188141199E-2</v>
      </c>
      <c r="BI462">
        <v>3.3670870178625703E-2</v>
      </c>
    </row>
    <row r="463" spans="1:61" x14ac:dyDescent="0.25">
      <c r="A463" t="s">
        <v>1636</v>
      </c>
      <c r="B463" t="s">
        <v>1012</v>
      </c>
      <c r="C463">
        <v>128.35</v>
      </c>
      <c r="D463">
        <v>14.903438362618401</v>
      </c>
      <c r="E463">
        <v>1670.8280665</v>
      </c>
      <c r="F463">
        <v>7.1808630267470898E-3</v>
      </c>
      <c r="G463">
        <v>8.5374833134753796E-3</v>
      </c>
      <c r="H463" t="e">
        <v>#N/A</v>
      </c>
      <c r="I463">
        <v>1.9402402222250301E-2</v>
      </c>
      <c r="J463">
        <v>0.936455343456989</v>
      </c>
      <c r="K463">
        <v>3.3326871018145798E-2</v>
      </c>
      <c r="L463">
        <v>0.56818264439020105</v>
      </c>
      <c r="M463">
        <v>9.2177359990592393E-3</v>
      </c>
      <c r="N463">
        <v>0.16054985348508899</v>
      </c>
      <c r="O463">
        <v>65001.185352774002</v>
      </c>
      <c r="P463" s="1">
        <v>0.19279816274818001</v>
      </c>
      <c r="Q463">
        <v>0.16335217460500201</v>
      </c>
      <c r="R463">
        <v>0.64384966264681798</v>
      </c>
      <c r="S463">
        <v>14.6907986842679</v>
      </c>
      <c r="T463">
        <v>93283.732744399502</v>
      </c>
      <c r="U463" s="1">
        <v>120.62689688704501</v>
      </c>
      <c r="V463">
        <v>283499.29639513901</v>
      </c>
      <c r="W463" s="1">
        <v>0.82340791329563701</v>
      </c>
      <c r="X463">
        <v>6.6147204387669495E-2</v>
      </c>
      <c r="Y463">
        <v>0.110444882316694</v>
      </c>
      <c r="Z463">
        <v>0.17659208670436399</v>
      </c>
      <c r="AA463">
        <v>283.49929639513903</v>
      </c>
      <c r="AB463">
        <v>6588.2575656386398</v>
      </c>
      <c r="AC463" s="1">
        <v>687.61977101968898</v>
      </c>
      <c r="AD463">
        <v>219622.032312175</v>
      </c>
      <c r="AE463" s="1" t="e">
        <v>#N/A</v>
      </c>
      <c r="AF463">
        <v>47692.663927401598</v>
      </c>
      <c r="AG463" s="1">
        <v>78135.923288828402</v>
      </c>
      <c r="AH463" s="1">
        <v>34.609128007823898</v>
      </c>
      <c r="AI463">
        <v>21.403847785279499</v>
      </c>
      <c r="AJ463">
        <v>23.135550366337998</v>
      </c>
      <c r="AK463">
        <v>1.5580510446114799</v>
      </c>
      <c r="AL463">
        <v>1.04840577099397</v>
      </c>
      <c r="AM463">
        <v>1.2800624617685401</v>
      </c>
      <c r="AN463">
        <v>1719.1076099271399</v>
      </c>
      <c r="AO463" s="1">
        <v>1.1527933765587699</v>
      </c>
      <c r="AP463">
        <v>1903.9565894196701</v>
      </c>
      <c r="AQ463" s="1">
        <v>3127.7565168312899</v>
      </c>
      <c r="AR463" s="1">
        <v>8718.1295927793799</v>
      </c>
      <c r="AS463" s="1">
        <v>927.18119539680401</v>
      </c>
      <c r="AT463">
        <v>328.27771390563998</v>
      </c>
      <c r="AU463">
        <v>15005.3016083328</v>
      </c>
      <c r="AV463" s="1">
        <v>6853.6764176820598</v>
      </c>
      <c r="AW463" s="1">
        <v>0.41797185119563302</v>
      </c>
      <c r="AX463">
        <v>7526.8909370459096</v>
      </c>
      <c r="AY463" s="1">
        <v>0.44638887932021198</v>
      </c>
      <c r="AZ463">
        <v>1312.34725831215</v>
      </c>
      <c r="BA463">
        <v>7.8689345703568406E-2</v>
      </c>
      <c r="BB463">
        <v>942.433597877544</v>
      </c>
      <c r="BC463" s="1">
        <v>5.69499237709356E-2</v>
      </c>
      <c r="BD463">
        <v>16635.348210917698</v>
      </c>
      <c r="BE463" s="1">
        <v>0.54713248028695605</v>
      </c>
      <c r="BF463">
        <v>0.23677405170218099</v>
      </c>
      <c r="BG463">
        <v>0.14738233357414501</v>
      </c>
      <c r="BH463">
        <v>4.3259093768299402E-2</v>
      </c>
      <c r="BI463">
        <v>2.5452040668419301E-2</v>
      </c>
    </row>
    <row r="464" spans="1:61" x14ac:dyDescent="0.25">
      <c r="A464" t="s">
        <v>1731</v>
      </c>
      <c r="B464" t="s">
        <v>1115</v>
      </c>
      <c r="C464">
        <v>121.65</v>
      </c>
      <c r="D464">
        <v>10.878527201050099</v>
      </c>
      <c r="E464">
        <v>978.12009139999998</v>
      </c>
      <c r="F464" t="e">
        <v>#N/A</v>
      </c>
      <c r="G464">
        <v>7.0985197974213097E-3</v>
      </c>
      <c r="H464" t="e">
        <v>#N/A</v>
      </c>
      <c r="I464">
        <v>1.6350900323981E-2</v>
      </c>
      <c r="J464">
        <v>0.95736140972303196</v>
      </c>
      <c r="K464">
        <v>2.53074733066713E-2</v>
      </c>
      <c r="L464">
        <v>0.99855946328659395</v>
      </c>
      <c r="M464" t="e">
        <v>#N/A</v>
      </c>
      <c r="N464">
        <v>0.18922539001148</v>
      </c>
      <c r="O464">
        <v>63658.311256053603</v>
      </c>
      <c r="P464" s="1">
        <v>0.25269486048361101</v>
      </c>
      <c r="Q464">
        <v>0.15055754524444201</v>
      </c>
      <c r="R464">
        <v>0.59674759427194701</v>
      </c>
      <c r="S464">
        <v>11.256103389028301</v>
      </c>
      <c r="T464">
        <v>89651.445407830906</v>
      </c>
      <c r="U464" s="1">
        <v>97.520009426342199</v>
      </c>
      <c r="V464">
        <v>214364.38362071701</v>
      </c>
      <c r="W464" s="1">
        <v>0.61245175059855095</v>
      </c>
      <c r="X464">
        <v>7.6448194795701196E-2</v>
      </c>
      <c r="Y464">
        <v>0.31110005460574802</v>
      </c>
      <c r="Z464">
        <v>0.38754824940145</v>
      </c>
      <c r="AA464">
        <v>214.36438362071701</v>
      </c>
      <c r="AB464">
        <v>4459.7404637260497</v>
      </c>
      <c r="AC464" s="1">
        <v>361.06224900718797</v>
      </c>
      <c r="AD464">
        <v>150866.86581058201</v>
      </c>
      <c r="AE464" s="1" t="e">
        <v>#N/A</v>
      </c>
      <c r="AF464">
        <v>38857.8803652192</v>
      </c>
      <c r="AG464" s="1">
        <v>57744.847132927098</v>
      </c>
      <c r="AH464" s="1">
        <v>22.789497601130499</v>
      </c>
      <c r="AI464">
        <v>20.091802391761998</v>
      </c>
      <c r="AJ464">
        <v>20.776005902445299</v>
      </c>
      <c r="AK464">
        <v>0.65025020399299804</v>
      </c>
      <c r="AL464">
        <v>0.59473806297187803</v>
      </c>
      <c r="AM464">
        <v>0.62543191057755199</v>
      </c>
      <c r="AN464">
        <v>0</v>
      </c>
      <c r="AO464">
        <v>0.74846067698071705</v>
      </c>
      <c r="AP464">
        <v>2478.2904331618402</v>
      </c>
      <c r="AQ464" s="1">
        <v>4714.0350449200496</v>
      </c>
      <c r="AR464" s="1">
        <v>11002.0294216604</v>
      </c>
      <c r="AS464" s="1">
        <v>998.70024814828196</v>
      </c>
      <c r="AT464" s="1">
        <v>568.258569052025</v>
      </c>
      <c r="AU464">
        <v>19761.313716942601</v>
      </c>
      <c r="AV464" s="1">
        <v>12620.8538277848</v>
      </c>
      <c r="AW464" s="1">
        <v>0.61382264458268798</v>
      </c>
      <c r="AX464">
        <v>4015.2435815252902</v>
      </c>
      <c r="AY464" s="1">
        <v>0.194669639801898</v>
      </c>
      <c r="AZ464">
        <v>1327.0589675788899</v>
      </c>
      <c r="BA464">
        <v>6.1244608658909003E-2</v>
      </c>
      <c r="BB464">
        <v>2701.9753063950402</v>
      </c>
      <c r="BC464" s="1">
        <v>0.130263106960127</v>
      </c>
      <c r="BD464">
        <v>20665.131683283998</v>
      </c>
      <c r="BE464" s="1">
        <v>0.53667119143710995</v>
      </c>
      <c r="BF464">
        <v>0.24876441521630999</v>
      </c>
      <c r="BG464">
        <v>0.149737413601261</v>
      </c>
      <c r="BH464">
        <v>4.5553315204148501E-2</v>
      </c>
      <c r="BI464">
        <v>1.9273664541171E-2</v>
      </c>
    </row>
    <row r="465" spans="1:61" x14ac:dyDescent="0.25">
      <c r="A465" t="s">
        <v>1540</v>
      </c>
      <c r="B465" t="s">
        <v>915</v>
      </c>
      <c r="C465">
        <v>132.15</v>
      </c>
      <c r="D465">
        <v>10.989302700230301</v>
      </c>
      <c r="E465">
        <v>1371.96950105</v>
      </c>
      <c r="F465">
        <v>7.28495765183566E-3</v>
      </c>
      <c r="G465">
        <v>1.0822278033093401E-2</v>
      </c>
      <c r="H465" t="e">
        <v>#N/A</v>
      </c>
      <c r="I465">
        <v>2.51387756473955E-2</v>
      </c>
      <c r="J465">
        <v>0.93114087690629499</v>
      </c>
      <c r="K465">
        <v>3.2920489845506801E-2</v>
      </c>
      <c r="L465">
        <v>0.54716970984211799</v>
      </c>
      <c r="M465" t="e">
        <v>#N/A</v>
      </c>
      <c r="N465">
        <v>0.16363266514761901</v>
      </c>
      <c r="O465">
        <v>62127.431641118899</v>
      </c>
      <c r="P465" s="1">
        <v>0.21286301834487201</v>
      </c>
      <c r="Q465">
        <v>0.17473016995745599</v>
      </c>
      <c r="R465">
        <v>0.61240681169767197</v>
      </c>
      <c r="S465">
        <v>13.723354403237799</v>
      </c>
      <c r="T465">
        <v>85910.6430836574</v>
      </c>
      <c r="U465" s="1">
        <v>108.79523693668899</v>
      </c>
      <c r="V465">
        <v>283689.49787303997</v>
      </c>
      <c r="W465" s="1">
        <v>0.84223778077999201</v>
      </c>
      <c r="X465">
        <v>6.3516138335230704E-2</v>
      </c>
      <c r="Y465">
        <v>9.4246080884777594E-2</v>
      </c>
      <c r="Z465">
        <v>0.15776221922000799</v>
      </c>
      <c r="AA465">
        <v>283.68949787304001</v>
      </c>
      <c r="AB465">
        <v>6413.8803692541496</v>
      </c>
      <c r="AC465" s="1">
        <v>704.25528319728096</v>
      </c>
      <c r="AD465">
        <v>222335.67144333999</v>
      </c>
      <c r="AE465" s="1" t="e">
        <v>#N/A</v>
      </c>
      <c r="AF465">
        <v>46620.9092957139</v>
      </c>
      <c r="AG465" s="1">
        <v>74210.872669735298</v>
      </c>
      <c r="AH465" s="1">
        <v>32.963376767432003</v>
      </c>
      <c r="AI465">
        <v>21.1470722193983</v>
      </c>
      <c r="AJ465">
        <v>22.168358166583999</v>
      </c>
      <c r="AK465">
        <v>1.8242229471734399</v>
      </c>
      <c r="AL465">
        <v>0.961434381030151</v>
      </c>
      <c r="AM465">
        <v>1.32995761538235</v>
      </c>
      <c r="AN465">
        <v>1371.8772035818099</v>
      </c>
      <c r="AO465" s="1">
        <v>1.12927916157077</v>
      </c>
      <c r="AP465">
        <v>2053.4380231075802</v>
      </c>
      <c r="AQ465" s="1">
        <v>3145.2684328605501</v>
      </c>
      <c r="AR465" s="1">
        <v>8622.9936827647107</v>
      </c>
      <c r="AS465" s="1">
        <v>967.47834407699895</v>
      </c>
      <c r="AT465">
        <v>496.90043581745402</v>
      </c>
      <c r="AU465">
        <v>15286.0789186273</v>
      </c>
      <c r="AV465" s="1">
        <v>7391.4129567364498</v>
      </c>
      <c r="AW465" s="1">
        <v>0.44390126149907799</v>
      </c>
      <c r="AX465">
        <v>7114.8851663970499</v>
      </c>
      <c r="AY465" s="1">
        <v>0.41381597260988601</v>
      </c>
      <c r="AZ465">
        <v>1273.72808345163</v>
      </c>
      <c r="BA465">
        <v>7.5710244329672299E-2</v>
      </c>
      <c r="BB465">
        <v>1123.9463557495401</v>
      </c>
      <c r="BC465" s="1">
        <v>6.65725215577362E-2</v>
      </c>
      <c r="BD465">
        <v>16903.9725623347</v>
      </c>
      <c r="BE465" s="1">
        <v>0.54548738684244502</v>
      </c>
      <c r="BF465">
        <v>0.23321234643578501</v>
      </c>
      <c r="BG465">
        <v>0.15331439553208001</v>
      </c>
      <c r="BH465">
        <v>4.6279431080169402E-2</v>
      </c>
      <c r="BI465">
        <v>2.1706440109521399E-2</v>
      </c>
    </row>
    <row r="466" spans="1:61" x14ac:dyDescent="0.25">
      <c r="A466" t="s">
        <v>1759</v>
      </c>
      <c r="B466" t="s">
        <v>1144</v>
      </c>
      <c r="C466">
        <v>90.4</v>
      </c>
      <c r="D466">
        <v>34.6799710710469</v>
      </c>
      <c r="E466">
        <v>2636.6659074999998</v>
      </c>
      <c r="F466">
        <v>3.2514623420111098E-2</v>
      </c>
      <c r="G466">
        <v>2.2670989340404998E-2</v>
      </c>
      <c r="H466">
        <v>5.0826209268234196E-3</v>
      </c>
      <c r="I466">
        <v>4.60893634804527E-2</v>
      </c>
      <c r="J466">
        <v>0.86191203025709195</v>
      </c>
      <c r="K466">
        <v>4.4394632417999701E-2</v>
      </c>
      <c r="L466">
        <v>0.436965148647738</v>
      </c>
      <c r="M466">
        <v>3.6141178932514603E-2</v>
      </c>
      <c r="N466">
        <v>0.16785440765844201</v>
      </c>
      <c r="O466">
        <v>67827.803140994904</v>
      </c>
      <c r="P466" s="1">
        <v>0.21384467556173301</v>
      </c>
      <c r="Q466">
        <v>0.170704654339945</v>
      </c>
      <c r="R466">
        <v>0.61545067009832199</v>
      </c>
      <c r="S466">
        <v>22.263962091544801</v>
      </c>
      <c r="T466">
        <v>98002.436354498495</v>
      </c>
      <c r="U466" s="1">
        <v>143.64697867759801</v>
      </c>
      <c r="V466">
        <v>291972.95205668698</v>
      </c>
      <c r="W466" s="1">
        <v>0.78968015773602096</v>
      </c>
      <c r="X466">
        <v>0.11638136162952099</v>
      </c>
      <c r="Y466">
        <v>9.3938480634457699E-2</v>
      </c>
      <c r="Z466">
        <v>0.21031984226397901</v>
      </c>
      <c r="AA466">
        <v>291.97295205668797</v>
      </c>
      <c r="AB466">
        <v>7358.4604119966598</v>
      </c>
      <c r="AC466" s="1">
        <v>766.32394485496604</v>
      </c>
      <c r="AD466" s="1">
        <v>221053.207011491</v>
      </c>
      <c r="AE466" s="1" t="e">
        <v>#N/A</v>
      </c>
      <c r="AF466">
        <v>50349.700646411802</v>
      </c>
      <c r="AG466" s="1">
        <v>83236.679230933805</v>
      </c>
      <c r="AH466" s="1">
        <v>41.554896587662903</v>
      </c>
      <c r="AI466">
        <v>22.7045312553619</v>
      </c>
      <c r="AJ466">
        <v>27.0177251922089</v>
      </c>
      <c r="AK466">
        <v>2.6436743985043498</v>
      </c>
      <c r="AL466">
        <v>1.78003899941934</v>
      </c>
      <c r="AM466">
        <v>2.2282702747876</v>
      </c>
      <c r="AN466">
        <v>998.65275877770603</v>
      </c>
      <c r="AO466">
        <v>0.89143178386981103</v>
      </c>
      <c r="AP466">
        <v>1748.04465874484</v>
      </c>
      <c r="AQ466" s="1">
        <v>2753.9978268938098</v>
      </c>
      <c r="AR466" s="1">
        <v>8570.5529038475706</v>
      </c>
      <c r="AS466" s="1">
        <v>1048.55848123792</v>
      </c>
      <c r="AT466">
        <v>426.43066108670399</v>
      </c>
      <c r="AU466">
        <v>14547.5845318108</v>
      </c>
      <c r="AV466" s="1">
        <v>5863.3781718910104</v>
      </c>
      <c r="AW466" s="1">
        <v>0.384759492852569</v>
      </c>
      <c r="AX466">
        <v>7377.27190809898</v>
      </c>
      <c r="AY466" s="1">
        <v>0.47371000512359501</v>
      </c>
      <c r="AZ466">
        <v>1308.9102401759301</v>
      </c>
      <c r="BA466" s="1">
        <v>8.5535107107514594E-2</v>
      </c>
      <c r="BB466">
        <v>856.64219175301196</v>
      </c>
      <c r="BC466" s="1">
        <v>5.5995394916956501E-2</v>
      </c>
      <c r="BD466">
        <v>15406.2025119189</v>
      </c>
      <c r="BE466" s="1">
        <v>0.56143436022936399</v>
      </c>
      <c r="BF466">
        <v>0.23215141183469501</v>
      </c>
      <c r="BG466">
        <v>0.15252284599378199</v>
      </c>
      <c r="BH466">
        <v>3.5561306456323299E-2</v>
      </c>
      <c r="BI466">
        <v>1.8330075485834901E-2</v>
      </c>
    </row>
    <row r="467" spans="1:61" x14ac:dyDescent="0.25">
      <c r="A467" t="s">
        <v>1819</v>
      </c>
      <c r="B467" t="s">
        <v>1210</v>
      </c>
      <c r="C467">
        <v>131.9</v>
      </c>
      <c r="D467">
        <v>9.5555242285604702</v>
      </c>
      <c r="E467">
        <v>1170.3445675999999</v>
      </c>
      <c r="F467">
        <v>1.45973734590201E-2</v>
      </c>
      <c r="G467">
        <v>1.4556297569676401E-2</v>
      </c>
      <c r="H467" t="e">
        <v>#N/A</v>
      </c>
      <c r="I467">
        <v>2.6871679366540901E-2</v>
      </c>
      <c r="J467">
        <v>0.92819346619267196</v>
      </c>
      <c r="K467">
        <v>3.3961767231860299E-2</v>
      </c>
      <c r="L467">
        <v>0.47655671692151702</v>
      </c>
      <c r="M467">
        <v>1.8356053033671701E-2</v>
      </c>
      <c r="N467">
        <v>0.16560722087796401</v>
      </c>
      <c r="O467">
        <v>62600.962983117599</v>
      </c>
      <c r="P467" s="1">
        <v>0.19694411414456001</v>
      </c>
      <c r="Q467">
        <v>0.180179281104273</v>
      </c>
      <c r="R467">
        <v>0.62287660475116702</v>
      </c>
      <c r="S467">
        <v>12.3845019114074</v>
      </c>
      <c r="T467">
        <v>85803.591927535395</v>
      </c>
      <c r="U467" s="1">
        <v>105.716801588225</v>
      </c>
      <c r="V467">
        <v>305866.54217918002</v>
      </c>
      <c r="W467" s="1">
        <v>0.85675463715271105</v>
      </c>
      <c r="X467">
        <v>6.1253983143174401E-2</v>
      </c>
      <c r="Y467">
        <v>8.1991379704114298E-2</v>
      </c>
      <c r="Z467">
        <v>0.143245362847289</v>
      </c>
      <c r="AA467">
        <v>305.86654217917999</v>
      </c>
      <c r="AB467">
        <v>6903.2050249677304</v>
      </c>
      <c r="AC467" s="1">
        <v>745.39949870400903</v>
      </c>
      <c r="AD467">
        <v>221159.33443707001</v>
      </c>
      <c r="AE467" s="1" t="e">
        <v>#N/A</v>
      </c>
      <c r="AF467">
        <v>47014.998120100303</v>
      </c>
      <c r="AG467" s="1">
        <v>74162.958457379398</v>
      </c>
      <c r="AH467" s="1">
        <v>31.8249157921361</v>
      </c>
      <c r="AI467">
        <v>21.135590618611101</v>
      </c>
      <c r="AJ467">
        <v>23.076076465054701</v>
      </c>
      <c r="AK467">
        <v>1.63351767678381</v>
      </c>
      <c r="AL467">
        <v>0.80622710706488698</v>
      </c>
      <c r="AM467">
        <v>1.2152778464138001</v>
      </c>
      <c r="AN467">
        <v>1544.4152948961</v>
      </c>
      <c r="AO467" s="1">
        <v>1.20920790535444</v>
      </c>
      <c r="AP467">
        <v>2190.4376198003401</v>
      </c>
      <c r="AQ467" s="1">
        <v>3317.2760625201699</v>
      </c>
      <c r="AR467" s="1">
        <v>9092.3393311609198</v>
      </c>
      <c r="AS467" s="1">
        <v>1128.53727702474</v>
      </c>
      <c r="AT467">
        <v>421.75178931466701</v>
      </c>
      <c r="AU467">
        <v>16150.342079820801</v>
      </c>
      <c r="AV467" s="1">
        <v>7535.3958905654299</v>
      </c>
      <c r="AW467" s="1">
        <v>0.42958795374759301</v>
      </c>
      <c r="AX467">
        <v>7591.8823561652598</v>
      </c>
      <c r="AY467" s="1">
        <v>0.419218762602523</v>
      </c>
      <c r="AZ467">
        <v>1524.27678095376</v>
      </c>
      <c r="BA467">
        <v>8.5775707969215798E-2</v>
      </c>
      <c r="BB467">
        <v>1164.8980604808901</v>
      </c>
      <c r="BC467" s="1">
        <v>6.5417575674909606E-2</v>
      </c>
      <c r="BD467">
        <v>17816.453088165301</v>
      </c>
      <c r="BE467" s="1">
        <v>0.54946158480005802</v>
      </c>
      <c r="BF467">
        <v>0.23049053593761601</v>
      </c>
      <c r="BG467">
        <v>0.15631769370915499</v>
      </c>
      <c r="BH467">
        <v>4.5756444592412397E-2</v>
      </c>
      <c r="BI467">
        <v>1.7973740960758398E-2</v>
      </c>
    </row>
    <row r="468" spans="1:61" x14ac:dyDescent="0.25">
      <c r="A468" t="s">
        <v>1408</v>
      </c>
      <c r="B468" t="s">
        <v>778</v>
      </c>
      <c r="C468">
        <v>142.94999999999999</v>
      </c>
      <c r="D468">
        <v>9.5585674059200496</v>
      </c>
      <c r="E468">
        <v>1005.9024416</v>
      </c>
      <c r="F468" t="e">
        <v>#N/A</v>
      </c>
      <c r="G468">
        <v>8.9882478659121905E-3</v>
      </c>
      <c r="H468" t="e">
        <v>#N/A</v>
      </c>
      <c r="I468">
        <v>1.7770590582265201E-2</v>
      </c>
      <c r="J468">
        <v>0.95322982824222402</v>
      </c>
      <c r="K468">
        <v>2.74700118465636E-2</v>
      </c>
      <c r="L468">
        <v>0.99848167029284196</v>
      </c>
      <c r="M468" t="e">
        <v>#N/A</v>
      </c>
      <c r="N468">
        <v>0.18953453258525699</v>
      </c>
      <c r="O468">
        <v>63281.675637982997</v>
      </c>
      <c r="P468" s="1">
        <v>0.25925186499132402</v>
      </c>
      <c r="Q468">
        <v>0.15377678010176299</v>
      </c>
      <c r="R468">
        <v>0.58697135490691299</v>
      </c>
      <c r="S468">
        <v>11.577635504041799</v>
      </c>
      <c r="T468">
        <v>91563.3725537071</v>
      </c>
      <c r="U468" s="1">
        <v>99.062239201014407</v>
      </c>
      <c r="V468">
        <v>231719.357027555</v>
      </c>
      <c r="W468" s="1">
        <v>0.616441445326528</v>
      </c>
      <c r="X468">
        <v>8.25333591097904E-2</v>
      </c>
      <c r="Y468">
        <v>0.30102519556368101</v>
      </c>
      <c r="Z468">
        <v>0.383558554673472</v>
      </c>
      <c r="AA468">
        <v>231.71935702755499</v>
      </c>
      <c r="AB468">
        <v>4838.1135175087302</v>
      </c>
      <c r="AC468" s="1">
        <v>405.25092657255999</v>
      </c>
      <c r="AD468">
        <v>160856.710679443</v>
      </c>
      <c r="AE468" s="1" t="e">
        <v>#N/A</v>
      </c>
      <c r="AF468">
        <v>38512.612905260299</v>
      </c>
      <c r="AG468" s="1">
        <v>58049.305615385201</v>
      </c>
      <c r="AH468" s="1">
        <v>23.106359188951402</v>
      </c>
      <c r="AI468">
        <v>20.212885373584001</v>
      </c>
      <c r="AJ468">
        <v>21.0892814589713</v>
      </c>
      <c r="AK468">
        <v>0.79103203084669804</v>
      </c>
      <c r="AL468">
        <v>0.73705309789667794</v>
      </c>
      <c r="AM468">
        <v>0.76689920203549</v>
      </c>
      <c r="AN468">
        <v>0</v>
      </c>
      <c r="AO468" s="1">
        <v>0.79749804226876597</v>
      </c>
      <c r="AP468">
        <v>2505.4534026095798</v>
      </c>
      <c r="AQ468" s="1">
        <v>4839.7228659236998</v>
      </c>
      <c r="AR468" s="1">
        <v>10894.3398691518</v>
      </c>
      <c r="AS468" s="1">
        <v>961.27230187647604</v>
      </c>
      <c r="AT468">
        <v>604.87899008595105</v>
      </c>
      <c r="AU468">
        <v>19805.667429647499</v>
      </c>
      <c r="AV468" s="1">
        <v>12106.221758850301</v>
      </c>
      <c r="AW468" s="1">
        <v>0.58251610029748602</v>
      </c>
      <c r="AX468">
        <v>4365.8150533133503</v>
      </c>
      <c r="AY468" s="1">
        <v>0.21269379045801601</v>
      </c>
      <c r="AZ468">
        <v>1400.0800376970201</v>
      </c>
      <c r="BA468">
        <v>6.47652917296824E-2</v>
      </c>
      <c r="BB468">
        <v>2923.9981597370102</v>
      </c>
      <c r="BC468" s="1">
        <v>0.14002481751263399</v>
      </c>
      <c r="BD468">
        <v>20796.115009597699</v>
      </c>
      <c r="BE468" s="1">
        <v>0.53405221786810797</v>
      </c>
      <c r="BF468">
        <v>0.247413876510478</v>
      </c>
      <c r="BG468">
        <v>0.15264810960011499</v>
      </c>
      <c r="BH468">
        <v>4.3693421928297997E-2</v>
      </c>
      <c r="BI468">
        <v>2.2192374093001701E-2</v>
      </c>
    </row>
    <row r="469" spans="1:61" x14ac:dyDescent="0.25">
      <c r="A469" t="s">
        <v>1711</v>
      </c>
      <c r="B469" t="s">
        <v>1094</v>
      </c>
      <c r="C469">
        <v>136.94999999999999</v>
      </c>
      <c r="D469">
        <v>10.5391393447954</v>
      </c>
      <c r="E469">
        <v>1067.0156301</v>
      </c>
      <c r="F469">
        <v>6.3726324767094701E-3</v>
      </c>
      <c r="G469">
        <v>1.5380156951047899E-2</v>
      </c>
      <c r="H469" t="e">
        <v>#N/A</v>
      </c>
      <c r="I469">
        <v>1.7142281987917101E-2</v>
      </c>
      <c r="J469">
        <v>0.95154814821429301</v>
      </c>
      <c r="K469">
        <v>2.56273709338403E-2</v>
      </c>
      <c r="L469">
        <v>0.99842113760090301</v>
      </c>
      <c r="M469" t="e">
        <v>#N/A</v>
      </c>
      <c r="N469">
        <v>0.18764872616703901</v>
      </c>
      <c r="O469">
        <v>63393.256847410601</v>
      </c>
      <c r="P469" s="1">
        <v>0.244533331034059</v>
      </c>
      <c r="Q469">
        <v>0.17115792829276699</v>
      </c>
      <c r="R469">
        <v>0.58430874067317395</v>
      </c>
      <c r="S469">
        <v>12.4598050996909</v>
      </c>
      <c r="T469">
        <v>90503.528708817306</v>
      </c>
      <c r="U469" s="1">
        <v>99.460118575026002</v>
      </c>
      <c r="V469">
        <v>223497.99925391001</v>
      </c>
      <c r="W469" s="1">
        <v>0.63565163650327305</v>
      </c>
      <c r="X469">
        <v>8.4880469479565096E-2</v>
      </c>
      <c r="Y469">
        <v>0.27946789401716199</v>
      </c>
      <c r="Z469">
        <v>0.364348363496727</v>
      </c>
      <c r="AA469">
        <v>223.49799925391</v>
      </c>
      <c r="AB469">
        <v>4725.1747844850997</v>
      </c>
      <c r="AC469" s="1">
        <v>411.214049843748</v>
      </c>
      <c r="AD469">
        <v>159772.86516052199</v>
      </c>
      <c r="AE469" s="1" t="e">
        <v>#N/A</v>
      </c>
      <c r="AF469">
        <v>39030.237840923401</v>
      </c>
      <c r="AG469" s="1">
        <v>58560.536220870497</v>
      </c>
      <c r="AH469" s="1">
        <v>24.007850139494298</v>
      </c>
      <c r="AI469">
        <v>20.248377566497599</v>
      </c>
      <c r="AJ469">
        <v>21.107123019816399</v>
      </c>
      <c r="AK469">
        <v>0.96571861128775405</v>
      </c>
      <c r="AL469">
        <v>0.91483131505920701</v>
      </c>
      <c r="AM469">
        <v>0.94296798726771702</v>
      </c>
      <c r="AN469">
        <v>0</v>
      </c>
      <c r="AO469" s="1">
        <v>0.78445454465311804</v>
      </c>
      <c r="AP469">
        <v>2453.47779840362</v>
      </c>
      <c r="AQ469" s="1">
        <v>4727.9479617624802</v>
      </c>
      <c r="AR469" s="1">
        <v>11057.715570103001</v>
      </c>
      <c r="AS469" s="1">
        <v>942.46404657235803</v>
      </c>
      <c r="AT469">
        <v>577.23515675424198</v>
      </c>
      <c r="AU469">
        <v>19758.8405335957</v>
      </c>
      <c r="AV469" s="1">
        <v>11941.1535416141</v>
      </c>
      <c r="AW469" s="1">
        <v>0.58797126914553599</v>
      </c>
      <c r="AX469">
        <v>4264.9629040527998</v>
      </c>
      <c r="AY469" s="1">
        <v>0.21214648322065299</v>
      </c>
      <c r="AZ469">
        <v>1316.15935057464</v>
      </c>
      <c r="BA469">
        <v>6.1917105882588801E-2</v>
      </c>
      <c r="BB469">
        <v>2806.5008452035099</v>
      </c>
      <c r="BC469" s="1">
        <v>0.137965141741131</v>
      </c>
      <c r="BD469">
        <v>20328.7766414451</v>
      </c>
      <c r="BE469" s="1">
        <v>0.52975261217192304</v>
      </c>
      <c r="BF469">
        <v>0.25361491563447702</v>
      </c>
      <c r="BG469">
        <v>0.144093292415852</v>
      </c>
      <c r="BH469">
        <v>4.4861336465799699E-2</v>
      </c>
      <c r="BI469">
        <v>2.7677843311947899E-2</v>
      </c>
    </row>
    <row r="470" spans="1:61" x14ac:dyDescent="0.25">
      <c r="A470" t="s">
        <v>1800</v>
      </c>
      <c r="B470" t="s">
        <v>1190</v>
      </c>
      <c r="C470">
        <v>130.35</v>
      </c>
      <c r="D470">
        <v>14.6406167615417</v>
      </c>
      <c r="E470">
        <v>1564.5974326999999</v>
      </c>
      <c r="F470">
        <v>7.0205272804717304E-3</v>
      </c>
      <c r="G470">
        <v>1.3033589987950201E-2</v>
      </c>
      <c r="H470" t="e">
        <v>#N/A</v>
      </c>
      <c r="I470">
        <v>2.36417890227043E-2</v>
      </c>
      <c r="J470">
        <v>0.922272863272805</v>
      </c>
      <c r="K470">
        <v>4.1585744835553301E-2</v>
      </c>
      <c r="L470">
        <v>0.97721011795484503</v>
      </c>
      <c r="M470">
        <v>1.29932018124987E-2</v>
      </c>
      <c r="N470">
        <v>0.19290265266266499</v>
      </c>
      <c r="O470">
        <v>61733.594811478601</v>
      </c>
      <c r="P470" s="1">
        <v>0.21104681890336099</v>
      </c>
      <c r="Q470">
        <v>0.157095208407277</v>
      </c>
      <c r="R470">
        <v>0.63185797268936095</v>
      </c>
      <c r="S470">
        <v>15.1152235780174</v>
      </c>
      <c r="T470">
        <v>92336.311601983296</v>
      </c>
      <c r="U470" s="1">
        <v>114.849496704017</v>
      </c>
      <c r="V470">
        <v>238622.15941113999</v>
      </c>
      <c r="W470" s="1">
        <v>0.661861200554273</v>
      </c>
      <c r="X470">
        <v>0.128877856295076</v>
      </c>
      <c r="Y470">
        <v>0.209260943150651</v>
      </c>
      <c r="Z470">
        <v>0.338138799445727</v>
      </c>
      <c r="AA470">
        <v>238.62215941113999</v>
      </c>
      <c r="AB470">
        <v>5147.2093598559304</v>
      </c>
      <c r="AC470" s="1">
        <v>478.14380866585702</v>
      </c>
      <c r="AD470">
        <v>161477.04241158199</v>
      </c>
      <c r="AE470" s="1" t="e">
        <v>#N/A</v>
      </c>
      <c r="AF470">
        <v>38444.860464380203</v>
      </c>
      <c r="AG470" s="1">
        <v>59234.276748777003</v>
      </c>
      <c r="AH470" s="1">
        <v>27.3285183146028</v>
      </c>
      <c r="AI470">
        <v>20.367195055519499</v>
      </c>
      <c r="AJ470">
        <v>21.026134128173702</v>
      </c>
      <c r="AK470">
        <v>1.29187693303442</v>
      </c>
      <c r="AL470">
        <v>1.18867279675457</v>
      </c>
      <c r="AM470">
        <v>1.2406633701510299</v>
      </c>
      <c r="AN470">
        <v>475.79265467370698</v>
      </c>
      <c r="AO470" s="1">
        <v>0.92412072139535095</v>
      </c>
      <c r="AP470">
        <v>2227.1603628971002</v>
      </c>
      <c r="AQ470" s="1">
        <v>3922.1734512948401</v>
      </c>
      <c r="AR470" s="1">
        <v>10047.3089025669</v>
      </c>
      <c r="AS470" s="1">
        <v>1040.8050307163201</v>
      </c>
      <c r="AT470">
        <v>500.57263397681402</v>
      </c>
      <c r="AU470">
        <v>17738.020381451999</v>
      </c>
      <c r="AV470" s="1">
        <v>9883.1391894329099</v>
      </c>
      <c r="AW470" s="1">
        <v>0.53587819436942197</v>
      </c>
      <c r="AX470">
        <v>4968.0766858426796</v>
      </c>
      <c r="AY470" s="1">
        <v>0.26931697946288702</v>
      </c>
      <c r="AZ470">
        <v>1081.4331195856701</v>
      </c>
      <c r="BA470">
        <v>5.7519508607193397E-2</v>
      </c>
      <c r="BB470">
        <v>2565.0754810057801</v>
      </c>
      <c r="BC470" s="1">
        <v>0.13728531756126899</v>
      </c>
      <c r="BD470">
        <v>18497.724475866999</v>
      </c>
      <c r="BE470" s="1">
        <v>0.54390406057798302</v>
      </c>
      <c r="BF470">
        <v>0.25249721231808497</v>
      </c>
      <c r="BG470">
        <v>0.14153219692831301</v>
      </c>
      <c r="BH470">
        <v>4.16593873616651E-2</v>
      </c>
      <c r="BI470">
        <v>2.0407142813953099E-2</v>
      </c>
    </row>
    <row r="471" spans="1:61" x14ac:dyDescent="0.25">
      <c r="A471" t="s">
        <v>1815</v>
      </c>
      <c r="B471" t="s">
        <v>1206</v>
      </c>
      <c r="C471">
        <v>133.6</v>
      </c>
      <c r="D471">
        <v>10.6889995779853</v>
      </c>
      <c r="E471">
        <v>1013.52530395</v>
      </c>
      <c r="F471" t="e">
        <v>#N/A</v>
      </c>
      <c r="G471">
        <v>8.9882478659121905E-3</v>
      </c>
      <c r="H471" t="e">
        <v>#N/A</v>
      </c>
      <c r="I471">
        <v>1.46688248239979E-2</v>
      </c>
      <c r="J471">
        <v>0.95754863967854698</v>
      </c>
      <c r="K471">
        <v>2.5271251200218899E-2</v>
      </c>
      <c r="L471">
        <v>0.99848320925227696</v>
      </c>
      <c r="M471" t="e">
        <v>#N/A</v>
      </c>
      <c r="N471">
        <v>0.18854897560327299</v>
      </c>
      <c r="O471">
        <v>62920.037740955202</v>
      </c>
      <c r="P471" s="1">
        <v>0.24347767969390799</v>
      </c>
      <c r="Q471">
        <v>0.15248085672327599</v>
      </c>
      <c r="R471">
        <v>0.60404146358281596</v>
      </c>
      <c r="S471">
        <v>11.986129114022701</v>
      </c>
      <c r="T471">
        <v>89671.616930841803</v>
      </c>
      <c r="U471" s="1">
        <v>97.220893127218304</v>
      </c>
      <c r="V471">
        <v>233304.86380403701</v>
      </c>
      <c r="W471" s="1">
        <v>0.57836468368524196</v>
      </c>
      <c r="X471">
        <v>8.2766749254773994E-2</v>
      </c>
      <c r="Y471">
        <v>0.33886856705998403</v>
      </c>
      <c r="Z471">
        <v>0.42163531631475798</v>
      </c>
      <c r="AA471">
        <v>233.30486380403701</v>
      </c>
      <c r="AB471">
        <v>4833.1829811341904</v>
      </c>
      <c r="AC471" s="1">
        <v>382.80286391265099</v>
      </c>
      <c r="AD471">
        <v>159862.416701543</v>
      </c>
      <c r="AE471" s="1" t="e">
        <v>#N/A</v>
      </c>
      <c r="AF471">
        <v>38915.853386611998</v>
      </c>
      <c r="AG471" s="1">
        <v>57931.867628444699</v>
      </c>
      <c r="AH471" s="1">
        <v>22.538287582488199</v>
      </c>
      <c r="AI471">
        <v>20.085039098771901</v>
      </c>
      <c r="AJ471">
        <v>20.8393590981123</v>
      </c>
      <c r="AK471">
        <v>0.68146111342334403</v>
      </c>
      <c r="AL471">
        <v>0.62788816340643305</v>
      </c>
      <c r="AM471">
        <v>0.65750979091634698</v>
      </c>
      <c r="AN471">
        <v>0</v>
      </c>
      <c r="AO471">
        <v>0.74393866455418101</v>
      </c>
      <c r="AP471">
        <v>2495.41681756055</v>
      </c>
      <c r="AQ471" s="1">
        <v>4789.697313013</v>
      </c>
      <c r="AR471" s="1">
        <v>10979.1132166434</v>
      </c>
      <c r="AS471" s="1">
        <v>922.09394709508399</v>
      </c>
      <c r="AT471">
        <v>560.22603460131404</v>
      </c>
      <c r="AU471">
        <v>19746.547328913399</v>
      </c>
      <c r="AV471" s="1">
        <v>12018.4880534068</v>
      </c>
      <c r="AW471" s="1">
        <v>0.583168513270369</v>
      </c>
      <c r="AX471">
        <v>4338.8610727011901</v>
      </c>
      <c r="AY471" s="1">
        <v>0.212113621246002</v>
      </c>
      <c r="AZ471">
        <v>1343.4870949563301</v>
      </c>
      <c r="BA471">
        <v>6.2260405635854998E-2</v>
      </c>
      <c r="BB471">
        <v>2953.6999525439001</v>
      </c>
      <c r="BC471" s="1">
        <v>0.14245745985127001</v>
      </c>
      <c r="BD471">
        <v>20654.5361736083</v>
      </c>
      <c r="BE471" s="1">
        <v>0.54444039369348696</v>
      </c>
      <c r="BF471">
        <v>0.24706136771533299</v>
      </c>
      <c r="BG471">
        <v>0.141522942525491</v>
      </c>
      <c r="BH471">
        <v>4.4674823230389002E-2</v>
      </c>
      <c r="BI471">
        <v>2.2300472835298901E-2</v>
      </c>
    </row>
    <row r="472" spans="1:61" x14ac:dyDescent="0.25">
      <c r="A472" t="s">
        <v>1284</v>
      </c>
      <c r="B472" t="s">
        <v>646</v>
      </c>
      <c r="C472">
        <v>30.3</v>
      </c>
      <c r="D472">
        <v>172.18881990035501</v>
      </c>
      <c r="E472">
        <v>3920.5804158999999</v>
      </c>
      <c r="F472">
        <v>6.9959820411544096E-2</v>
      </c>
      <c r="G472">
        <v>4.0368711307319803E-2</v>
      </c>
      <c r="H472">
        <v>2.5299103729894898E-3</v>
      </c>
      <c r="I472">
        <v>5.11810195447766E-2</v>
      </c>
      <c r="J472">
        <v>0.78566760607199804</v>
      </c>
      <c r="K472">
        <v>5.1584298615118498E-2</v>
      </c>
      <c r="L472">
        <v>0.171721599239719</v>
      </c>
      <c r="M472">
        <v>3.3859096569546401E-2</v>
      </c>
      <c r="N472">
        <v>0.122595984300223</v>
      </c>
      <c r="O472">
        <v>76607.989520830102</v>
      </c>
      <c r="P472" s="1">
        <v>0.15184882549973899</v>
      </c>
      <c r="Q472">
        <v>0.15688503328921799</v>
      </c>
      <c r="R472">
        <v>0.69126614121104202</v>
      </c>
      <c r="S472">
        <v>29.231213979205801</v>
      </c>
      <c r="T472">
        <v>112690.152324922</v>
      </c>
      <c r="U472" s="1">
        <v>159.55692402403</v>
      </c>
      <c r="V472">
        <v>406194.59698913601</v>
      </c>
      <c r="W472" s="1">
        <v>0.81624013391384798</v>
      </c>
      <c r="X472">
        <v>0.152468461813422</v>
      </c>
      <c r="Y472">
        <v>3.1291404272729403E-2</v>
      </c>
      <c r="Z472">
        <v>0.183759866086152</v>
      </c>
      <c r="AA472">
        <v>406.19459698913602</v>
      </c>
      <c r="AB472">
        <v>12779.885000394301</v>
      </c>
      <c r="AC472" s="1">
        <v>1166.14727400011</v>
      </c>
      <c r="AD472">
        <v>318811.29298296099</v>
      </c>
      <c r="AE472" s="1" t="e">
        <v>#N/A</v>
      </c>
      <c r="AF472">
        <v>66490.551710769098</v>
      </c>
      <c r="AG472" s="1">
        <v>141369.070428145</v>
      </c>
      <c r="AH472" s="1">
        <v>66.017726672147404</v>
      </c>
      <c r="AI472">
        <v>29.282349272777498</v>
      </c>
      <c r="AJ472">
        <v>38.096491938655603</v>
      </c>
      <c r="AK472">
        <v>1.93835612156943</v>
      </c>
      <c r="AL472">
        <v>1.2143915947641699</v>
      </c>
      <c r="AM472">
        <v>1.5067801150653499</v>
      </c>
      <c r="AN472">
        <v>222.883493335873</v>
      </c>
      <c r="AO472" s="1">
        <v>0.59614575646994095</v>
      </c>
      <c r="AP472">
        <v>1915.19512494844</v>
      </c>
      <c r="AQ472" s="1">
        <v>2802.7765280456601</v>
      </c>
      <c r="AR472" s="1">
        <v>9789.0776159962606</v>
      </c>
      <c r="AS472" s="1">
        <v>1174.82359444033</v>
      </c>
      <c r="AT472">
        <v>510.72221191523499</v>
      </c>
      <c r="AU472">
        <v>16192.5950753459</v>
      </c>
      <c r="AV472" s="1">
        <v>3148.8247644724602</v>
      </c>
      <c r="AW472" s="1">
        <v>0.19332988071830201</v>
      </c>
      <c r="AX472">
        <v>11238.566440116099</v>
      </c>
      <c r="AY472" s="1">
        <v>0.66992401725943695</v>
      </c>
      <c r="AZ472">
        <v>1683.72340215995</v>
      </c>
      <c r="BA472">
        <v>0.101090000322094</v>
      </c>
      <c r="BB472">
        <v>587.47989353346202</v>
      </c>
      <c r="BC472" s="1">
        <v>3.5656101701547302E-2</v>
      </c>
      <c r="BD472">
        <v>16658.594500282001</v>
      </c>
      <c r="BE472" s="1">
        <v>0.59534831902616803</v>
      </c>
      <c r="BF472">
        <v>0.22325399031698301</v>
      </c>
      <c r="BG472">
        <v>0.130286443506586</v>
      </c>
      <c r="BH472">
        <v>3.3471601534799597E-2</v>
      </c>
      <c r="BI472">
        <v>1.7639645615463301E-2</v>
      </c>
    </row>
    <row r="473" spans="1:61" x14ac:dyDescent="0.25">
      <c r="A473" t="s">
        <v>1386</v>
      </c>
      <c r="B473" t="s">
        <v>753</v>
      </c>
      <c r="C473">
        <v>77.150000000000006</v>
      </c>
      <c r="D473">
        <v>17.722335704411801</v>
      </c>
      <c r="E473">
        <v>1259.871787</v>
      </c>
      <c r="F473">
        <v>9.0031816860753709E-3</v>
      </c>
      <c r="G473">
        <v>1.4253014520484801E-2</v>
      </c>
      <c r="H473" t="e">
        <v>#N/A</v>
      </c>
      <c r="I473">
        <v>4.6188118719635601E-2</v>
      </c>
      <c r="J473">
        <v>0.90625543527538599</v>
      </c>
      <c r="K473">
        <v>3.2498016966668097E-2</v>
      </c>
      <c r="L473">
        <v>0.46731864197600398</v>
      </c>
      <c r="M473">
        <v>1.8576169461516599E-2</v>
      </c>
      <c r="N473">
        <v>0.153048456682289</v>
      </c>
      <c r="O473">
        <v>66760.122948732605</v>
      </c>
      <c r="P473" s="1">
        <v>0.225067076824324</v>
      </c>
      <c r="Q473">
        <v>0.160546953371208</v>
      </c>
      <c r="R473">
        <v>0.61438596980446802</v>
      </c>
      <c r="S473">
        <v>12.146856100806501</v>
      </c>
      <c r="T473">
        <v>90650.839562631896</v>
      </c>
      <c r="U473" s="1">
        <v>114.560539596258</v>
      </c>
      <c r="V473">
        <v>329154.82859368098</v>
      </c>
      <c r="W473" s="1">
        <v>0.815151090808372</v>
      </c>
      <c r="X473">
        <v>8.3237171461701703E-2</v>
      </c>
      <c r="Y473">
        <v>0.101611737729926</v>
      </c>
      <c r="Z473">
        <v>0.184848909191628</v>
      </c>
      <c r="AA473">
        <v>329.15482859368097</v>
      </c>
      <c r="AB473">
        <v>8273.5956210439399</v>
      </c>
      <c r="AC473" s="1">
        <v>801.41592495237001</v>
      </c>
      <c r="AD473">
        <v>258995.91497045601</v>
      </c>
      <c r="AE473" s="1" t="e">
        <v>#N/A</v>
      </c>
      <c r="AF473">
        <v>47209.759835173601</v>
      </c>
      <c r="AG473" s="1">
        <v>79222.014585485304</v>
      </c>
      <c r="AH473" s="1">
        <v>43.541277616933897</v>
      </c>
      <c r="AI473">
        <v>22.691976445068899</v>
      </c>
      <c r="AJ473">
        <v>25.515318599462301</v>
      </c>
      <c r="AK473">
        <v>1.4666427166509</v>
      </c>
      <c r="AL473">
        <v>0.99101924758980797</v>
      </c>
      <c r="AM473">
        <v>1.1976227525843599</v>
      </c>
      <c r="AN473">
        <v>1657.6076308310901</v>
      </c>
      <c r="AO473" s="1">
        <v>1.12354136864883</v>
      </c>
      <c r="AP473">
        <v>2248.3688453291802</v>
      </c>
      <c r="AQ473" s="1">
        <v>3153.2872237419201</v>
      </c>
      <c r="AR473" s="1">
        <v>9027.4854114976697</v>
      </c>
      <c r="AS473" s="1">
        <v>1067.74833707741</v>
      </c>
      <c r="AT473">
        <v>413.48038814365498</v>
      </c>
      <c r="AU473">
        <v>15910.370205789801</v>
      </c>
      <c r="AV473" s="1">
        <v>6256.9995945759902</v>
      </c>
      <c r="AW473" s="1">
        <v>0.35342638198114501</v>
      </c>
      <c r="AX473">
        <v>9239.69022378714</v>
      </c>
      <c r="AY473" s="1">
        <v>0.502767422508693</v>
      </c>
      <c r="AZ473">
        <v>1569.9869301994399</v>
      </c>
      <c r="BA473">
        <v>8.6962836007374894E-2</v>
      </c>
      <c r="BB473">
        <v>1025.2371481005</v>
      </c>
      <c r="BC473" s="1">
        <v>5.6843359501819499E-2</v>
      </c>
      <c r="BD473">
        <v>18091.9138966631</v>
      </c>
      <c r="BE473" s="1">
        <v>0.54464345394446601</v>
      </c>
      <c r="BF473">
        <v>0.22801160112706201</v>
      </c>
      <c r="BG473">
        <v>0.16482050008421101</v>
      </c>
      <c r="BH473">
        <v>4.1290644039582901E-2</v>
      </c>
      <c r="BI473">
        <v>2.1233800804677599E-2</v>
      </c>
    </row>
    <row r="474" spans="1:61" x14ac:dyDescent="0.25">
      <c r="A474" t="s">
        <v>1434</v>
      </c>
      <c r="B474" t="s">
        <v>806</v>
      </c>
      <c r="C474">
        <v>42.7</v>
      </c>
      <c r="D474">
        <v>53.288889723693302</v>
      </c>
      <c r="E474">
        <v>1924.4269878499999</v>
      </c>
      <c r="F474">
        <v>1.5556860293426501E-2</v>
      </c>
      <c r="G474">
        <v>2.8914897393602298E-2</v>
      </c>
      <c r="H474" t="e">
        <v>#N/A</v>
      </c>
      <c r="I474">
        <v>5.2853105269144399E-2</v>
      </c>
      <c r="J474">
        <v>0.85299008301141699</v>
      </c>
      <c r="K474">
        <v>5.3139925736255297E-2</v>
      </c>
      <c r="L474">
        <v>0.46744562121969802</v>
      </c>
      <c r="M474">
        <v>4.00669358579437E-2</v>
      </c>
      <c r="N474">
        <v>0.140895536179654</v>
      </c>
      <c r="O474">
        <v>65638.096652203603</v>
      </c>
      <c r="P474" s="1">
        <v>0.19757268726697599</v>
      </c>
      <c r="Q474">
        <v>0.14726607128512001</v>
      </c>
      <c r="R474">
        <v>0.655161241447904</v>
      </c>
      <c r="S474">
        <v>15.538219743591901</v>
      </c>
      <c r="T474">
        <v>97505.571612453205</v>
      </c>
      <c r="U474" s="1">
        <v>142.86133366485601</v>
      </c>
      <c r="V474">
        <v>283588.27926213801</v>
      </c>
      <c r="W474" s="1">
        <v>0.76293057686981203</v>
      </c>
      <c r="X474">
        <v>0.16727281132010699</v>
      </c>
      <c r="Y474">
        <v>6.9796611810081205E-2</v>
      </c>
      <c r="Z474">
        <v>0.237069423130188</v>
      </c>
      <c r="AA474">
        <v>283.58827926213797</v>
      </c>
      <c r="AB474">
        <v>7632.2539606500504</v>
      </c>
      <c r="AC474" s="1">
        <v>767.33720079958698</v>
      </c>
      <c r="AD474">
        <v>212151.36003527499</v>
      </c>
      <c r="AE474" s="1" t="e">
        <v>#N/A</v>
      </c>
      <c r="AF474">
        <v>46541.633238607799</v>
      </c>
      <c r="AG474" s="1">
        <v>79945.084601476105</v>
      </c>
      <c r="AH474" s="1">
        <v>47.397887073792702</v>
      </c>
      <c r="AI474">
        <v>24.3631887013997</v>
      </c>
      <c r="AJ474">
        <v>28.866443458433</v>
      </c>
      <c r="AK474">
        <v>1.5912804066036601</v>
      </c>
      <c r="AL474">
        <v>1.0398504245973399</v>
      </c>
      <c r="AM474">
        <v>1.32075440488021</v>
      </c>
      <c r="AN474">
        <v>788.45663050858695</v>
      </c>
      <c r="AO474" s="1">
        <v>0.89250350987134897</v>
      </c>
      <c r="AP474">
        <v>1819.3956754949199</v>
      </c>
      <c r="AQ474" s="1">
        <v>2686.5988570323402</v>
      </c>
      <c r="AR474" s="1">
        <v>8404.3113740414101</v>
      </c>
      <c r="AS474" s="1">
        <v>878.75517578836502</v>
      </c>
      <c r="AT474">
        <v>389.21206817869802</v>
      </c>
      <c r="AU474">
        <v>14178.273150535701</v>
      </c>
      <c r="AV474" s="1">
        <v>5828.9095690832901</v>
      </c>
      <c r="AW474" s="1">
        <v>0.37664080349803303</v>
      </c>
      <c r="AX474">
        <v>7651.0312671584797</v>
      </c>
      <c r="AY474" s="1">
        <v>0.47612844784934799</v>
      </c>
      <c r="AZ474">
        <v>1285.7222274749499</v>
      </c>
      <c r="BA474">
        <v>8.1579718777525706E-2</v>
      </c>
      <c r="BB474">
        <v>1014.39524226422</v>
      </c>
      <c r="BC474" s="1">
        <v>6.5651029865966604E-2</v>
      </c>
      <c r="BD474">
        <v>15780.0583059809</v>
      </c>
      <c r="BE474" s="1">
        <v>0.54574587119301299</v>
      </c>
      <c r="BF474">
        <v>0.22263337307681599</v>
      </c>
      <c r="BG474">
        <v>0.177537889819398</v>
      </c>
      <c r="BH474">
        <v>3.6021336377840399E-2</v>
      </c>
      <c r="BI474">
        <v>1.8061529532932399E-2</v>
      </c>
    </row>
    <row r="475" spans="1:61" x14ac:dyDescent="0.25">
      <c r="A475" t="s">
        <v>1500</v>
      </c>
      <c r="B475" t="s">
        <v>875</v>
      </c>
      <c r="C475">
        <v>79.95</v>
      </c>
      <c r="D475">
        <v>15.142955767461199</v>
      </c>
      <c r="E475">
        <v>1104.8168088</v>
      </c>
      <c r="F475">
        <v>7.28495765183566E-3</v>
      </c>
      <c r="G475">
        <v>8.5637800843103296E-3</v>
      </c>
      <c r="H475" t="e">
        <v>#N/A</v>
      </c>
      <c r="I475">
        <v>2.08821779169375E-2</v>
      </c>
      <c r="J475">
        <v>0.94680332549346702</v>
      </c>
      <c r="K475">
        <v>2.74016887269182E-2</v>
      </c>
      <c r="L475">
        <v>0.54165971461850504</v>
      </c>
      <c r="M475" t="e">
        <v>#N/A</v>
      </c>
      <c r="N475">
        <v>0.144148104658331</v>
      </c>
      <c r="O475">
        <v>62521.329931276799</v>
      </c>
      <c r="P475" s="1">
        <v>0.19935401151224399</v>
      </c>
      <c r="Q475">
        <v>0.148487198437492</v>
      </c>
      <c r="R475">
        <v>0.652158790050264</v>
      </c>
      <c r="S475">
        <v>11.7960859219555</v>
      </c>
      <c r="T475">
        <v>84638.037614867397</v>
      </c>
      <c r="U475" s="1">
        <v>103.784590573805</v>
      </c>
      <c r="V475">
        <v>252537.126316031</v>
      </c>
      <c r="W475" s="1">
        <v>0.79223544899230303</v>
      </c>
      <c r="X475">
        <v>8.5560853553902805E-2</v>
      </c>
      <c r="Y475">
        <v>0.122203697453795</v>
      </c>
      <c r="Z475">
        <v>0.207764551007697</v>
      </c>
      <c r="AA475">
        <v>252.53712631603099</v>
      </c>
      <c r="AB475">
        <v>6301.3816811509796</v>
      </c>
      <c r="AC475" s="1">
        <v>601.63738929892304</v>
      </c>
      <c r="AD475">
        <v>191289.88816347101</v>
      </c>
      <c r="AE475" s="1" t="e">
        <v>#N/A</v>
      </c>
      <c r="AF475">
        <v>42477.842267701802</v>
      </c>
      <c r="AG475" s="1">
        <v>69368.846446574098</v>
      </c>
      <c r="AH475" s="1">
        <v>33.142504886363596</v>
      </c>
      <c r="AI475">
        <v>21.329946033841399</v>
      </c>
      <c r="AJ475">
        <v>22.176604195245801</v>
      </c>
      <c r="AK475">
        <v>1.5898575774922601</v>
      </c>
      <c r="AL475">
        <v>0.91914932804463001</v>
      </c>
      <c r="AM475">
        <v>1.21079464268369</v>
      </c>
      <c r="AN475">
        <v>1190.26242678939</v>
      </c>
      <c r="AO475" s="1">
        <v>1.10957975407256</v>
      </c>
      <c r="AP475">
        <v>2074.6752970654102</v>
      </c>
      <c r="AQ475" s="1">
        <v>3118.77034369392</v>
      </c>
      <c r="AR475" s="1">
        <v>8860.6707356605093</v>
      </c>
      <c r="AS475" s="1">
        <v>1058.2571754768201</v>
      </c>
      <c r="AT475">
        <v>568.12633642110495</v>
      </c>
      <c r="AU475">
        <v>15680.4998883178</v>
      </c>
      <c r="AV475" s="1">
        <v>8642.8623414800295</v>
      </c>
      <c r="AW475" s="1">
        <v>0.49910958909869502</v>
      </c>
      <c r="AX475">
        <v>6255.6216964078003</v>
      </c>
      <c r="AY475" s="1">
        <v>0.35735102655195999</v>
      </c>
      <c r="AZ475">
        <v>1337.3344304013001</v>
      </c>
      <c r="BA475">
        <v>7.6916146088701995E-2</v>
      </c>
      <c r="BB475">
        <v>1157.47009429439</v>
      </c>
      <c r="BC475" s="1">
        <v>6.66232382400576E-2</v>
      </c>
      <c r="BD475">
        <v>17393.288562583501</v>
      </c>
      <c r="BE475" s="1">
        <v>0.53394373620393698</v>
      </c>
      <c r="BF475">
        <v>0.24410111104829901</v>
      </c>
      <c r="BG475">
        <v>0.16004843411481101</v>
      </c>
      <c r="BH475">
        <v>4.09687602892959E-2</v>
      </c>
      <c r="BI475">
        <v>2.09379583436579E-2</v>
      </c>
    </row>
    <row r="476" spans="1:61" x14ac:dyDescent="0.25">
      <c r="A476" t="s">
        <v>1704</v>
      </c>
      <c r="B476" t="s">
        <v>1087</v>
      </c>
      <c r="C476">
        <v>30.7</v>
      </c>
      <c r="D476">
        <v>46.168804638556999</v>
      </c>
      <c r="E476">
        <v>1277.7707753499999</v>
      </c>
      <c r="F476">
        <v>1.6816815165016701E-2</v>
      </c>
      <c r="G476">
        <v>2.3559745050214801E-2</v>
      </c>
      <c r="H476" t="e">
        <v>#N/A</v>
      </c>
      <c r="I476">
        <v>3.4887608435392702E-2</v>
      </c>
      <c r="J476">
        <v>0.89630267533705499</v>
      </c>
      <c r="K476">
        <v>3.8598050049969503E-2</v>
      </c>
      <c r="L476">
        <v>0.40310996318005099</v>
      </c>
      <c r="M476">
        <v>5.0554082149634701E-2</v>
      </c>
      <c r="N476">
        <v>0.133451994764994</v>
      </c>
      <c r="O476">
        <v>65298.630142267401</v>
      </c>
      <c r="P476" s="1">
        <v>0.195230029433201</v>
      </c>
      <c r="Q476">
        <v>0.172386306861466</v>
      </c>
      <c r="R476">
        <v>0.63238366370533305</v>
      </c>
      <c r="S476">
        <v>11.9062293283303</v>
      </c>
      <c r="T476">
        <v>92422.538673475006</v>
      </c>
      <c r="U476" s="1">
        <v>133.31592977449699</v>
      </c>
      <c r="V476">
        <v>323128.78918905102</v>
      </c>
      <c r="W476" s="1">
        <v>0.78153027737440794</v>
      </c>
      <c r="X476">
        <v>0.140757875283961</v>
      </c>
      <c r="Y476">
        <v>7.7711847341631501E-2</v>
      </c>
      <c r="Z476">
        <v>0.218469722625592</v>
      </c>
      <c r="AA476">
        <v>323.12878918905102</v>
      </c>
      <c r="AB476">
        <v>8124.1420998664998</v>
      </c>
      <c r="AC476" s="1">
        <v>825.08367372169801</v>
      </c>
      <c r="AD476">
        <v>280499.52037419099</v>
      </c>
      <c r="AE476" s="1" t="e">
        <v>#N/A</v>
      </c>
      <c r="AF476">
        <v>46717.639234849499</v>
      </c>
      <c r="AG476" s="1">
        <v>78971.172302766601</v>
      </c>
      <c r="AH476" s="1">
        <v>43.572065022432199</v>
      </c>
      <c r="AI476">
        <v>23.2536722527562</v>
      </c>
      <c r="AJ476">
        <v>25.5338278531631</v>
      </c>
      <c r="AK476">
        <v>2.2287298976649002</v>
      </c>
      <c r="AL476">
        <v>1.5863305344239</v>
      </c>
      <c r="AM476">
        <v>1.8785348976838601</v>
      </c>
      <c r="AN476">
        <v>1060.97596310157</v>
      </c>
      <c r="AO476" s="1">
        <v>1.02556150175357</v>
      </c>
      <c r="AP476">
        <v>2188.3087604144698</v>
      </c>
      <c r="AQ476" s="1">
        <v>2923.3560448092298</v>
      </c>
      <c r="AR476" s="1">
        <v>8659.4619727229092</v>
      </c>
      <c r="AS476" s="1">
        <v>927.08108320564895</v>
      </c>
      <c r="AT476">
        <v>469.95830205579301</v>
      </c>
      <c r="AU476">
        <v>15168.1661632081</v>
      </c>
      <c r="AV476" s="1">
        <v>6218.4197574059099</v>
      </c>
      <c r="AW476" s="1">
        <v>0.39078793271897599</v>
      </c>
      <c r="AX476">
        <v>8093.42125119308</v>
      </c>
      <c r="AY476" s="1">
        <v>0.464598166197428</v>
      </c>
      <c r="AZ476">
        <v>1544.0825569995</v>
      </c>
      <c r="BA476">
        <v>9.0467538589038596E-2</v>
      </c>
      <c r="BB476">
        <v>868.68146867149596</v>
      </c>
      <c r="BC476" s="1">
        <v>5.4146362488589402E-2</v>
      </c>
      <c r="BD476">
        <v>16724.60503427</v>
      </c>
      <c r="BE476" s="1">
        <v>0.54727162927726902</v>
      </c>
      <c r="BF476">
        <v>0.22633220081052799</v>
      </c>
      <c r="BG476">
        <v>0.16465246573577</v>
      </c>
      <c r="BH476">
        <v>3.89998130714087E-2</v>
      </c>
      <c r="BI476">
        <v>2.2743891105023999E-2</v>
      </c>
    </row>
    <row r="477" spans="1:61" x14ac:dyDescent="0.25">
      <c r="A477" t="s">
        <v>1726</v>
      </c>
      <c r="B477" t="s">
        <v>1109</v>
      </c>
      <c r="C477">
        <v>109.35</v>
      </c>
      <c r="D477">
        <v>13.0072018479325</v>
      </c>
      <c r="E477">
        <v>1250.5572591</v>
      </c>
      <c r="F477">
        <v>7.8171246944955305E-3</v>
      </c>
      <c r="G477">
        <v>8.3352162735394995E-3</v>
      </c>
      <c r="H477" t="e">
        <v>#N/A</v>
      </c>
      <c r="I477">
        <v>2.02356497428961E-2</v>
      </c>
      <c r="J477">
        <v>0.93830003020711406</v>
      </c>
      <c r="K477">
        <v>3.2048946469539E-2</v>
      </c>
      <c r="L477">
        <v>0.65497963443862695</v>
      </c>
      <c r="M477">
        <v>8.8518408970575304E-3</v>
      </c>
      <c r="N477">
        <v>0.164202863164427</v>
      </c>
      <c r="O477">
        <v>61655.888017795798</v>
      </c>
      <c r="P477" s="1">
        <v>0.17589007499888101</v>
      </c>
      <c r="Q477">
        <v>0.15149170117406</v>
      </c>
      <c r="R477">
        <v>0.67261822382705905</v>
      </c>
      <c r="S477">
        <v>11.352864606412</v>
      </c>
      <c r="T477">
        <v>90217.884860107995</v>
      </c>
      <c r="U477" s="1">
        <v>124.861456454722</v>
      </c>
      <c r="V477">
        <v>268857.72286986001</v>
      </c>
      <c r="W477" s="1">
        <v>0.77151884888869204</v>
      </c>
      <c r="X477">
        <v>8.4376937890211501E-2</v>
      </c>
      <c r="Y477">
        <v>0.14410421322109601</v>
      </c>
      <c r="Z477">
        <v>0.22848115111130801</v>
      </c>
      <c r="AA477">
        <v>268.85772286986003</v>
      </c>
      <c r="AB477">
        <v>6738.8961110545297</v>
      </c>
      <c r="AC477" s="1">
        <v>603.20342592140298</v>
      </c>
      <c r="AD477">
        <v>197238.572997326</v>
      </c>
      <c r="AE477" s="1" t="e">
        <v>#N/A</v>
      </c>
      <c r="AF477">
        <v>43039.474429895403</v>
      </c>
      <c r="AG477" s="1">
        <v>69424.671053064696</v>
      </c>
      <c r="AH477" s="1">
        <v>33.425590488977797</v>
      </c>
      <c r="AI477">
        <v>21.335862843430899</v>
      </c>
      <c r="AJ477">
        <v>22.478643844015899</v>
      </c>
      <c r="AK477">
        <v>1.40038378658914</v>
      </c>
      <c r="AL477">
        <v>0.75175765596168898</v>
      </c>
      <c r="AM477">
        <v>0.96251817023421804</v>
      </c>
      <c r="AN477">
        <v>772.25099888271097</v>
      </c>
      <c r="AO477" s="1">
        <v>1.0186688948654501</v>
      </c>
      <c r="AP477">
        <v>2103.2516247140302</v>
      </c>
      <c r="AQ477" s="1">
        <v>3173.1446837994699</v>
      </c>
      <c r="AR477" s="1">
        <v>9149.2430420453693</v>
      </c>
      <c r="AS477" s="1">
        <v>954.46161246468296</v>
      </c>
      <c r="AT477">
        <v>418.852962300157</v>
      </c>
      <c r="AU477">
        <v>15798.9539253237</v>
      </c>
      <c r="AV477" s="1">
        <v>8477.4501828419907</v>
      </c>
      <c r="AW477" s="1">
        <v>0.495527702816219</v>
      </c>
      <c r="AX477">
        <v>6313.2680877201701</v>
      </c>
      <c r="AY477" s="1">
        <v>0.361796006983857</v>
      </c>
      <c r="AZ477">
        <v>1139.86489009297</v>
      </c>
      <c r="BA477">
        <v>6.60591450498733E-2</v>
      </c>
      <c r="BB477">
        <v>1325.5717251446899</v>
      </c>
      <c r="BC477" s="1">
        <v>7.6617145141346293E-2</v>
      </c>
      <c r="BD477">
        <v>17256.154885799799</v>
      </c>
      <c r="BE477" s="1">
        <v>0.54227576550328405</v>
      </c>
      <c r="BF477">
        <v>0.24214281409608199</v>
      </c>
      <c r="BG477">
        <v>0.152684284275239</v>
      </c>
      <c r="BH477">
        <v>4.3339815981224397E-2</v>
      </c>
      <c r="BI477">
        <v>1.9557320144170699E-2</v>
      </c>
    </row>
    <row r="478" spans="1:61" x14ac:dyDescent="0.25">
      <c r="A478" t="s">
        <v>1748</v>
      </c>
      <c r="B478" t="s">
        <v>1132</v>
      </c>
      <c r="C478">
        <v>28.55</v>
      </c>
      <c r="D478">
        <v>102.094805140126</v>
      </c>
      <c r="E478">
        <v>2393.45131365</v>
      </c>
      <c r="F478">
        <v>2.6091269732494801E-2</v>
      </c>
      <c r="G478">
        <v>7.5948448353110903E-2</v>
      </c>
      <c r="H478" t="e">
        <v>#N/A</v>
      </c>
      <c r="I478">
        <v>9.9797525503620907E-2</v>
      </c>
      <c r="J478">
        <v>0.729122123580626</v>
      </c>
      <c r="K478">
        <v>7.1033087169546594E-2</v>
      </c>
      <c r="L478">
        <v>0.46306024037196702</v>
      </c>
      <c r="M478">
        <v>3.1727093074964401E-2</v>
      </c>
      <c r="N478">
        <v>0.15360392617416899</v>
      </c>
      <c r="O478">
        <v>69938.401133071195</v>
      </c>
      <c r="P478" s="1">
        <v>0.183519554200817</v>
      </c>
      <c r="Q478">
        <v>0.15210779810524999</v>
      </c>
      <c r="R478">
        <v>0.66437264769393301</v>
      </c>
      <c r="S478">
        <v>21.1463295515907</v>
      </c>
      <c r="T478">
        <v>102628.99687208299</v>
      </c>
      <c r="U478" s="1">
        <v>134.799110153062</v>
      </c>
      <c r="V478">
        <v>284393.40855526499</v>
      </c>
      <c r="W478" s="1">
        <v>0.72099523081204298</v>
      </c>
      <c r="X478">
        <v>0.22243335244795701</v>
      </c>
      <c r="Y478">
        <v>5.6571416740000498E-2</v>
      </c>
      <c r="Z478">
        <v>0.27900476918795702</v>
      </c>
      <c r="AA478">
        <v>284.39340855526501</v>
      </c>
      <c r="AB478">
        <v>9017.4284836763109</v>
      </c>
      <c r="AC478" s="1">
        <v>830.28712393963497</v>
      </c>
      <c r="AD478">
        <v>212038.09685514</v>
      </c>
      <c r="AE478" s="1" t="e">
        <v>#N/A</v>
      </c>
      <c r="AF478">
        <v>47156.098736072301</v>
      </c>
      <c r="AG478" s="1">
        <v>78560.303298144601</v>
      </c>
      <c r="AH478" s="1">
        <v>58.024905364412199</v>
      </c>
      <c r="AI478">
        <v>28.217635809309101</v>
      </c>
      <c r="AJ478">
        <v>37.162735112854797</v>
      </c>
      <c r="AK478">
        <v>2.1385710872510799</v>
      </c>
      <c r="AL478">
        <v>1.46272315696458</v>
      </c>
      <c r="AM478">
        <v>1.84215900472669</v>
      </c>
      <c r="AN478">
        <v>314.56579384179503</v>
      </c>
      <c r="AO478" s="1">
        <v>0.85028752274334896</v>
      </c>
      <c r="AP478">
        <v>2016.4105471776199</v>
      </c>
      <c r="AQ478" s="1">
        <v>2810.6303663395602</v>
      </c>
      <c r="AR478" s="1">
        <v>9296.9479847351195</v>
      </c>
      <c r="AS478" s="1">
        <v>1045.64002565125</v>
      </c>
      <c r="AT478">
        <v>474.15332830369601</v>
      </c>
      <c r="AU478">
        <v>15643.7822522073</v>
      </c>
      <c r="AV478" s="1">
        <v>5427.1178160588597</v>
      </c>
      <c r="AW478" s="1">
        <v>0.33281073751553603</v>
      </c>
      <c r="AX478">
        <v>8425.78077795225</v>
      </c>
      <c r="AY478" s="1">
        <v>0.50711172316157604</v>
      </c>
      <c r="AZ478">
        <v>1439.73135666282</v>
      </c>
      <c r="BA478">
        <v>8.5798892274413202E-2</v>
      </c>
      <c r="BB478">
        <v>1218.3019672435501</v>
      </c>
      <c r="BC478" s="1">
        <v>7.4278647038966805E-2</v>
      </c>
      <c r="BD478">
        <v>16510.9319179175</v>
      </c>
      <c r="BE478" s="1">
        <v>0.57078948405863905</v>
      </c>
      <c r="BF478">
        <v>0.22855580845284701</v>
      </c>
      <c r="BG478">
        <v>0.15025167227342001</v>
      </c>
      <c r="BH478">
        <v>3.2520805671444997E-2</v>
      </c>
      <c r="BI478">
        <v>1.7882229543649399E-2</v>
      </c>
    </row>
    <row r="479" spans="1:61" x14ac:dyDescent="0.25">
      <c r="A479" t="s">
        <v>1798</v>
      </c>
      <c r="B479" t="s">
        <v>1188</v>
      </c>
      <c r="C479">
        <v>65.400000000000006</v>
      </c>
      <c r="D479">
        <v>14.688319326293501</v>
      </c>
      <c r="E479">
        <v>871.42712710000001</v>
      </c>
      <c r="F479">
        <v>8.4905873894403801E-3</v>
      </c>
      <c r="G479">
        <v>1.6701385837777399E-2</v>
      </c>
      <c r="H479" t="e">
        <v>#N/A</v>
      </c>
      <c r="I479">
        <v>3.0748445879391701E-2</v>
      </c>
      <c r="J479">
        <v>0.92385237545770904</v>
      </c>
      <c r="K479">
        <v>3.6997443578307997E-2</v>
      </c>
      <c r="L479">
        <v>0.62308203560072395</v>
      </c>
      <c r="M479" t="e">
        <v>#N/A</v>
      </c>
      <c r="N479">
        <v>0.15730553168266401</v>
      </c>
      <c r="O479">
        <v>62118.662106763601</v>
      </c>
      <c r="P479" s="1">
        <v>0.246122943584548</v>
      </c>
      <c r="Q479">
        <v>0.187951755763829</v>
      </c>
      <c r="R479">
        <v>0.56592530065162305</v>
      </c>
      <c r="S479">
        <v>9.9324312930096106</v>
      </c>
      <c r="T479">
        <v>86373.289131321901</v>
      </c>
      <c r="U479" s="1">
        <v>100.268114596384</v>
      </c>
      <c r="V479">
        <v>308430.99008685898</v>
      </c>
      <c r="W479" s="1">
        <v>0.794396566285405</v>
      </c>
      <c r="X479">
        <v>8.3235014417709294E-2</v>
      </c>
      <c r="Y479">
        <v>0.12236841929688599</v>
      </c>
      <c r="Z479">
        <v>0.205603433714595</v>
      </c>
      <c r="AA479">
        <v>308.43099008685903</v>
      </c>
      <c r="AB479">
        <v>7755.8006743395999</v>
      </c>
      <c r="AC479" s="1">
        <v>761.48175718180505</v>
      </c>
      <c r="AD479">
        <v>227464.22347709801</v>
      </c>
      <c r="AE479" s="1" t="e">
        <v>#N/A</v>
      </c>
      <c r="AF479">
        <v>44243.359874815302</v>
      </c>
      <c r="AG479" s="1">
        <v>71112.163278456195</v>
      </c>
      <c r="AH479" s="1">
        <v>37.497702373898598</v>
      </c>
      <c r="AI479">
        <v>21.879812432163199</v>
      </c>
      <c r="AJ479">
        <v>24.549519140786199</v>
      </c>
      <c r="AK479">
        <v>1.4745945302366501</v>
      </c>
      <c r="AL479">
        <v>1.08326717479612</v>
      </c>
      <c r="AM479">
        <v>1.3009279367850699</v>
      </c>
      <c r="AN479">
        <v>1241.7016212255601</v>
      </c>
      <c r="AO479" s="1">
        <v>1.1129729148855101</v>
      </c>
      <c r="AP479">
        <v>2452.4276867671501</v>
      </c>
      <c r="AQ479" s="1">
        <v>3458.04767178678</v>
      </c>
      <c r="AR479" s="1">
        <v>9369.5308598799802</v>
      </c>
      <c r="AS479" s="1">
        <v>1018.02336697076</v>
      </c>
      <c r="AT479">
        <v>523.64320240817494</v>
      </c>
      <c r="AU479">
        <v>16821.672787812899</v>
      </c>
      <c r="AV479" s="1">
        <v>8215.5380384723303</v>
      </c>
      <c r="AW479" s="1">
        <v>0.43401125541375701</v>
      </c>
      <c r="AX479">
        <v>8121.62908671691</v>
      </c>
      <c r="AY479" s="1">
        <v>0.40217283775974799</v>
      </c>
      <c r="AZ479">
        <v>1584.9234072813999</v>
      </c>
      <c r="BA479">
        <v>8.1852984235785506E-2</v>
      </c>
      <c r="BB479">
        <v>1603.78427042871</v>
      </c>
      <c r="BC479" s="1">
        <v>8.1962922570356297E-2</v>
      </c>
      <c r="BD479">
        <v>19525.8748028993</v>
      </c>
      <c r="BE479" s="1">
        <v>0.53132911228681301</v>
      </c>
      <c r="BF479">
        <v>0.228253286925134</v>
      </c>
      <c r="BG479">
        <v>0.18171982639492301</v>
      </c>
      <c r="BH479">
        <v>4.0729665408985802E-2</v>
      </c>
      <c r="BI479">
        <v>1.79681089841441E-2</v>
      </c>
    </row>
    <row r="480" spans="1:61" x14ac:dyDescent="0.25">
      <c r="A480" t="s">
        <v>1605</v>
      </c>
      <c r="B480" t="s">
        <v>981</v>
      </c>
      <c r="C480">
        <v>119.4</v>
      </c>
      <c r="D480">
        <v>9.5082150384907198</v>
      </c>
      <c r="E480">
        <v>886.15899924999997</v>
      </c>
      <c r="F480" t="e">
        <v>#N/A</v>
      </c>
      <c r="G480">
        <v>1.4577296205465801E-2</v>
      </c>
      <c r="H480" t="e">
        <v>#N/A</v>
      </c>
      <c r="I480">
        <v>2.5542230131599099E-2</v>
      </c>
      <c r="J480">
        <v>0.93027563483127695</v>
      </c>
      <c r="K480">
        <v>3.6189115142748099E-2</v>
      </c>
      <c r="L480">
        <v>0.757517897668467</v>
      </c>
      <c r="M480">
        <v>1.34334388861257E-2</v>
      </c>
      <c r="N480">
        <v>0.17755709327654901</v>
      </c>
      <c r="O480">
        <v>60946.341393244998</v>
      </c>
      <c r="P480" s="1">
        <v>0.218279796313922</v>
      </c>
      <c r="Q480">
        <v>0.159700896907985</v>
      </c>
      <c r="R480">
        <v>0.62201930677809303</v>
      </c>
      <c r="S480">
        <v>10.433777123227699</v>
      </c>
      <c r="T480">
        <v>85172.2005916997</v>
      </c>
      <c r="U480" s="1">
        <v>100.392823087206</v>
      </c>
      <c r="V480">
        <v>285775.70573038497</v>
      </c>
      <c r="W480" s="1">
        <v>0.77980111558048504</v>
      </c>
      <c r="X480">
        <v>8.9916191084041197E-2</v>
      </c>
      <c r="Y480">
        <v>0.13028269333547399</v>
      </c>
      <c r="Z480">
        <v>0.22019888441951599</v>
      </c>
      <c r="AA480">
        <v>285.77570573038503</v>
      </c>
      <c r="AB480">
        <v>6673.7772848950699</v>
      </c>
      <c r="AC480" s="1">
        <v>623.75825948596002</v>
      </c>
      <c r="AD480">
        <v>187776.04685281901</v>
      </c>
      <c r="AE480" s="1" t="e">
        <v>#N/A</v>
      </c>
      <c r="AF480">
        <v>41538.739326978997</v>
      </c>
      <c r="AG480" s="1">
        <v>63688.935879700199</v>
      </c>
      <c r="AH480" s="1">
        <v>31.3897396677968</v>
      </c>
      <c r="AI480">
        <v>20.732601045386101</v>
      </c>
      <c r="AJ480">
        <v>21.565528822950501</v>
      </c>
      <c r="AK480">
        <v>1.5070759940431799</v>
      </c>
      <c r="AL480">
        <v>1.0856298510958899</v>
      </c>
      <c r="AM480">
        <v>1.3112304838557101</v>
      </c>
      <c r="AN480">
        <v>846.35765831500703</v>
      </c>
      <c r="AO480" s="1">
        <v>1.1295434079408899</v>
      </c>
      <c r="AP480">
        <v>2515.2293091718602</v>
      </c>
      <c r="AQ480" s="1">
        <v>4185.4340904274204</v>
      </c>
      <c r="AR480" s="1">
        <v>9664.2315134735109</v>
      </c>
      <c r="AS480" s="1">
        <v>925.63005306521995</v>
      </c>
      <c r="AT480">
        <v>576.91498357821399</v>
      </c>
      <c r="AU480">
        <v>17867.439949716201</v>
      </c>
      <c r="AV480" s="1">
        <v>9719.3982053569307</v>
      </c>
      <c r="AW480" s="1">
        <v>0.516216919411285</v>
      </c>
      <c r="AX480">
        <v>6199.3505521573597</v>
      </c>
      <c r="AY480" s="1">
        <v>0.31952417908272301</v>
      </c>
      <c r="AZ480">
        <v>1378.5331514279601</v>
      </c>
      <c r="BA480">
        <v>7.1644042457658597E-2</v>
      </c>
      <c r="BB480">
        <v>1791.00988543581</v>
      </c>
      <c r="BC480" s="1">
        <v>9.2614859067324598E-2</v>
      </c>
      <c r="BD480">
        <v>19088.291794378099</v>
      </c>
      <c r="BE480" s="1">
        <v>0.53797401935911404</v>
      </c>
      <c r="BF480">
        <v>0.24886540129746301</v>
      </c>
      <c r="BG480">
        <v>0.14412764914399301</v>
      </c>
      <c r="BH480">
        <v>4.88041600677383E-2</v>
      </c>
      <c r="BI480">
        <v>2.0228770131691599E-2</v>
      </c>
    </row>
    <row r="481" spans="1:61" x14ac:dyDescent="0.25">
      <c r="A481" t="s">
        <v>1685</v>
      </c>
      <c r="B481" t="s">
        <v>1066</v>
      </c>
      <c r="C481">
        <v>96.75</v>
      </c>
      <c r="D481">
        <v>13.662328671748901</v>
      </c>
      <c r="E481">
        <v>1181.8120311499999</v>
      </c>
      <c r="F481">
        <v>7.28495765183566E-3</v>
      </c>
      <c r="G481">
        <v>8.7630369713510205E-3</v>
      </c>
      <c r="H481" t="e">
        <v>#N/A</v>
      </c>
      <c r="I481">
        <v>1.9085169463729301E-2</v>
      </c>
      <c r="J481">
        <v>0.94962469644875103</v>
      </c>
      <c r="K481">
        <v>2.6116515639028899E-2</v>
      </c>
      <c r="L481">
        <v>0.52534229862114901</v>
      </c>
      <c r="M481" t="e">
        <v>#N/A</v>
      </c>
      <c r="N481">
        <v>0.146360137416227</v>
      </c>
      <c r="O481">
        <v>62574.5513621067</v>
      </c>
      <c r="P481" s="1">
        <v>0.184975397293555</v>
      </c>
      <c r="Q481">
        <v>0.167896827596142</v>
      </c>
      <c r="R481">
        <v>0.64712777511030395</v>
      </c>
      <c r="S481">
        <v>12.2730771300255</v>
      </c>
      <c r="T481">
        <v>86030.528169904603</v>
      </c>
      <c r="U481" s="1">
        <v>108.328781686773</v>
      </c>
      <c r="V481">
        <v>267604.54383956001</v>
      </c>
      <c r="W481" s="1">
        <v>0.81364733755278196</v>
      </c>
      <c r="X481">
        <v>6.4800703220351696E-2</v>
      </c>
      <c r="Y481">
        <v>0.121551959226866</v>
      </c>
      <c r="Z481">
        <v>0.18635266244721799</v>
      </c>
      <c r="AA481">
        <v>267.60454383955999</v>
      </c>
      <c r="AB481">
        <v>6716.0998456552197</v>
      </c>
      <c r="AC481" s="1">
        <v>628.30293475473604</v>
      </c>
      <c r="AD481">
        <v>212737.52628012601</v>
      </c>
      <c r="AE481" s="1" t="e">
        <v>#N/A</v>
      </c>
      <c r="AF481">
        <v>44148.212822199799</v>
      </c>
      <c r="AG481" s="1">
        <v>72019.902732312607</v>
      </c>
      <c r="AH481" s="1">
        <v>35.1648083206181</v>
      </c>
      <c r="AI481">
        <v>21.010429538566701</v>
      </c>
      <c r="AJ481">
        <v>22.5355571627864</v>
      </c>
      <c r="AK481">
        <v>1.6158078353338601</v>
      </c>
      <c r="AL481">
        <v>0.95072566925227697</v>
      </c>
      <c r="AM481">
        <v>1.17066783289585</v>
      </c>
      <c r="AN481">
        <v>1713.1433647107899</v>
      </c>
      <c r="AO481" s="1">
        <v>1.2026343823079</v>
      </c>
      <c r="AP481">
        <v>1997.68362715233</v>
      </c>
      <c r="AQ481" s="1">
        <v>3180.5502943157298</v>
      </c>
      <c r="AR481" s="1">
        <v>8781.4082907934007</v>
      </c>
      <c r="AS481" s="1">
        <v>1045.9357617109199</v>
      </c>
      <c r="AT481">
        <v>539.89985901490195</v>
      </c>
      <c r="AU481">
        <v>15545.477832987301</v>
      </c>
      <c r="AV481" s="1">
        <v>7999.8900212316803</v>
      </c>
      <c r="AW481" s="1">
        <v>0.464029662179752</v>
      </c>
      <c r="AX481">
        <v>7051.6752810077996</v>
      </c>
      <c r="AY481" s="1">
        <v>0.397434096983726</v>
      </c>
      <c r="AZ481">
        <v>1344.1730005177999</v>
      </c>
      <c r="BA481">
        <v>7.6573906570681499E-2</v>
      </c>
      <c r="BB481">
        <v>1072.56238170863</v>
      </c>
      <c r="BC481" s="1">
        <v>6.1962334260404497E-2</v>
      </c>
      <c r="BD481">
        <v>17468.300684465899</v>
      </c>
      <c r="BE481" s="1">
        <v>0.53256943547353297</v>
      </c>
      <c r="BF481">
        <v>0.24846362370526001</v>
      </c>
      <c r="BG481">
        <v>0.15203699548529101</v>
      </c>
      <c r="BH481">
        <v>4.4258887266866297E-2</v>
      </c>
      <c r="BI481">
        <v>2.26710580690495E-2</v>
      </c>
    </row>
    <row r="482" spans="1:61" x14ac:dyDescent="0.25">
      <c r="A482" t="s">
        <v>1773</v>
      </c>
      <c r="B482" t="s">
        <v>1161</v>
      </c>
      <c r="C482">
        <v>94.05</v>
      </c>
      <c r="D482">
        <v>10.295137586091601</v>
      </c>
      <c r="E482">
        <v>857.46895864999999</v>
      </c>
      <c r="F482" t="e">
        <v>#N/A</v>
      </c>
      <c r="G482" t="e">
        <v>#N/A</v>
      </c>
      <c r="H482" t="e">
        <v>#N/A</v>
      </c>
      <c r="I482">
        <v>1.66513072932368E-2</v>
      </c>
      <c r="J482">
        <v>0.95931045789015001</v>
      </c>
      <c r="K482">
        <v>2.50723503195074E-2</v>
      </c>
      <c r="L482">
        <v>0.60848836431269604</v>
      </c>
      <c r="M482" t="e">
        <v>#N/A</v>
      </c>
      <c r="N482">
        <v>0.14172085136887499</v>
      </c>
      <c r="O482">
        <v>61460.0897969242</v>
      </c>
      <c r="P482" s="1">
        <v>0.19954030834619199</v>
      </c>
      <c r="Q482">
        <v>0.15116118565137801</v>
      </c>
      <c r="R482">
        <v>0.64929850600243</v>
      </c>
      <c r="S482">
        <v>8.8737720322203693</v>
      </c>
      <c r="T482">
        <v>86668.036675774201</v>
      </c>
      <c r="U482" s="1">
        <v>112.62807323102101</v>
      </c>
      <c r="V482">
        <v>275977.32735721301</v>
      </c>
      <c r="W482" s="1">
        <v>0.78172077249659899</v>
      </c>
      <c r="X482">
        <v>5.6298595200490999E-2</v>
      </c>
      <c r="Y482">
        <v>0.16198063230290999</v>
      </c>
      <c r="Z482">
        <v>0.21827922750340101</v>
      </c>
      <c r="AA482">
        <v>275.97732735721303</v>
      </c>
      <c r="AB482">
        <v>6634.2010898635599</v>
      </c>
      <c r="AC482" s="1">
        <v>616.80131877039798</v>
      </c>
      <c r="AD482">
        <v>212895.17522045699</v>
      </c>
      <c r="AE482" s="1" t="e">
        <v>#N/A</v>
      </c>
      <c r="AF482">
        <v>42314.795658466399</v>
      </c>
      <c r="AG482" s="1">
        <v>67294.012073963604</v>
      </c>
      <c r="AH482" s="1">
        <v>30.832488974397201</v>
      </c>
      <c r="AI482">
        <v>20.7679434963981</v>
      </c>
      <c r="AJ482">
        <v>22.585271602541699</v>
      </c>
      <c r="AK482">
        <v>1.96729089972813</v>
      </c>
      <c r="AL482">
        <v>1.27047765427871</v>
      </c>
      <c r="AM482">
        <v>1.4796331298215499</v>
      </c>
      <c r="AN482">
        <v>1141.45470938209</v>
      </c>
      <c r="AO482" s="1">
        <v>1.1823814406526001</v>
      </c>
      <c r="AP482">
        <v>2114.8177356239298</v>
      </c>
      <c r="AQ482" s="1">
        <v>3279.7784049555598</v>
      </c>
      <c r="AR482" s="1">
        <v>9169.5125190057497</v>
      </c>
      <c r="AS482" s="1">
        <v>1050.82850686352</v>
      </c>
      <c r="AT482">
        <v>542.38945889332899</v>
      </c>
      <c r="AU482">
        <v>16157.326625342101</v>
      </c>
      <c r="AV482" s="1">
        <v>9238.6363656167905</v>
      </c>
      <c r="AW482" s="1">
        <v>0.50571624063551801</v>
      </c>
      <c r="AX482">
        <v>6719.9824535145099</v>
      </c>
      <c r="AY482" s="1">
        <v>0.35071564535427102</v>
      </c>
      <c r="AZ482">
        <v>1380.0759121681201</v>
      </c>
      <c r="BA482">
        <v>7.4074625151819604E-2</v>
      </c>
      <c r="BB482">
        <v>1290.57841589025</v>
      </c>
      <c r="BC482" s="1">
        <v>6.9493488860983194E-2</v>
      </c>
      <c r="BD482">
        <v>18629.273147189699</v>
      </c>
      <c r="BE482" s="1">
        <v>0.51038936179134298</v>
      </c>
      <c r="BF482">
        <v>0.24095050460547299</v>
      </c>
      <c r="BG482">
        <v>0.17468505793069899</v>
      </c>
      <c r="BH482">
        <v>4.6868406500655997E-2</v>
      </c>
      <c r="BI482">
        <v>2.7106669171828902E-2</v>
      </c>
    </row>
    <row r="483" spans="1:61" x14ac:dyDescent="0.25">
      <c r="A483" t="s">
        <v>1373</v>
      </c>
      <c r="B483" t="s">
        <v>740</v>
      </c>
      <c r="C483">
        <v>77.900000000000006</v>
      </c>
      <c r="D483">
        <v>12.267748345703099</v>
      </c>
      <c r="E483">
        <v>872.72590394999997</v>
      </c>
      <c r="F483">
        <v>1.8079396118702001E-2</v>
      </c>
      <c r="G483">
        <v>1.5149243773743401E-2</v>
      </c>
      <c r="H483" t="e">
        <v>#N/A</v>
      </c>
      <c r="I483">
        <v>5.9446170137256303E-2</v>
      </c>
      <c r="J483">
        <v>0.89524448363614395</v>
      </c>
      <c r="K483">
        <v>3.3748254611810698E-2</v>
      </c>
      <c r="L483">
        <v>0.34851461261113298</v>
      </c>
      <c r="M483">
        <v>2.44866772238722E-2</v>
      </c>
      <c r="N483">
        <v>0.12983379887244201</v>
      </c>
      <c r="O483">
        <v>64897.9320292255</v>
      </c>
      <c r="P483" s="1">
        <v>0.215081600364772</v>
      </c>
      <c r="Q483">
        <v>0.173990974716839</v>
      </c>
      <c r="R483">
        <v>0.61092742491838803</v>
      </c>
      <c r="S483">
        <v>9.1644661197299904</v>
      </c>
      <c r="T483">
        <v>88180.503838942706</v>
      </c>
      <c r="U483" s="1">
        <v>111.062475503359</v>
      </c>
      <c r="V483">
        <v>309843.89912814199</v>
      </c>
      <c r="W483" s="1">
        <v>0.77294661225443495</v>
      </c>
      <c r="X483">
        <v>7.0832172804083604E-2</v>
      </c>
      <c r="Y483">
        <v>0.156221214941481</v>
      </c>
      <c r="Z483">
        <v>0.22705338774556499</v>
      </c>
      <c r="AA483">
        <v>309.84389912814203</v>
      </c>
      <c r="AB483">
        <v>7707.47186436828</v>
      </c>
      <c r="AC483" s="1">
        <v>688.535869945287</v>
      </c>
      <c r="AD483">
        <v>244517.733656639</v>
      </c>
      <c r="AE483" s="1" t="e">
        <v>#N/A</v>
      </c>
      <c r="AF483">
        <v>46968.505064705198</v>
      </c>
      <c r="AG483" s="1">
        <v>79609.973010245798</v>
      </c>
      <c r="AH483" s="1">
        <v>36.910090699301698</v>
      </c>
      <c r="AI483">
        <v>21.917286887321101</v>
      </c>
      <c r="AJ483">
        <v>24.105778021894402</v>
      </c>
      <c r="AK483">
        <v>1.7146756105411001</v>
      </c>
      <c r="AL483">
        <v>0.98557421646113996</v>
      </c>
      <c r="AM483">
        <v>1.3853297178608901</v>
      </c>
      <c r="AN483">
        <v>2022.4697061371101</v>
      </c>
      <c r="AO483">
        <v>1.29850331603433</v>
      </c>
      <c r="AP483">
        <v>2267.8991772122199</v>
      </c>
      <c r="AQ483" s="1">
        <v>3233.12727023358</v>
      </c>
      <c r="AR483" s="1">
        <v>8887.2155402921999</v>
      </c>
      <c r="AS483" s="1">
        <v>968.02355261406501</v>
      </c>
      <c r="AT483">
        <v>520.61711981225994</v>
      </c>
      <c r="AU483">
        <v>15876.8826601643</v>
      </c>
      <c r="AV483" s="1">
        <v>7384.7788308607296</v>
      </c>
      <c r="AW483" s="1">
        <v>0.40320540523568299</v>
      </c>
      <c r="AX483">
        <v>8665.6443344034597</v>
      </c>
      <c r="AY483" s="1">
        <v>0.46249287617620599</v>
      </c>
      <c r="AZ483">
        <v>1558.3226604895699</v>
      </c>
      <c r="BA483">
        <v>8.4623563220071904E-2</v>
      </c>
      <c r="BB483">
        <v>921.62235287195699</v>
      </c>
      <c r="BC483" s="1">
        <v>4.9678155381987797E-2</v>
      </c>
      <c r="BD483">
        <v>18530.3681786257</v>
      </c>
      <c r="BE483" s="1">
        <v>0.54462039749067204</v>
      </c>
      <c r="BF483">
        <v>0.23005200459773301</v>
      </c>
      <c r="BG483">
        <v>0.15892096877669601</v>
      </c>
      <c r="BH483">
        <v>4.1125469159329402E-2</v>
      </c>
      <c r="BI483">
        <v>2.52811599755698E-2</v>
      </c>
    </row>
    <row r="484" spans="1:61" x14ac:dyDescent="0.25">
      <c r="A484" t="s">
        <v>1376</v>
      </c>
      <c r="B484" t="s">
        <v>743</v>
      </c>
      <c r="C484">
        <v>79.45</v>
      </c>
      <c r="D484">
        <v>7.9429937423552204</v>
      </c>
      <c r="E484">
        <v>583.28929359999995</v>
      </c>
      <c r="F484">
        <v>2.2348078369749599E-2</v>
      </c>
      <c r="G484">
        <v>3.79965390791095E-2</v>
      </c>
      <c r="H484" t="e">
        <v>#N/A</v>
      </c>
      <c r="I484">
        <v>3.7567152414853998E-2</v>
      </c>
      <c r="J484">
        <v>0.92867528428163904</v>
      </c>
      <c r="K484">
        <v>2.78486543300542E-2</v>
      </c>
      <c r="L484">
        <v>0.50780816573001397</v>
      </c>
      <c r="M484">
        <v>1.8019501998284001E-2</v>
      </c>
      <c r="N484">
        <v>0.149884832451777</v>
      </c>
      <c r="O484">
        <v>62408.072838204702</v>
      </c>
      <c r="P484" s="1">
        <v>0.20391894461736701</v>
      </c>
      <c r="Q484">
        <v>0.180104255318912</v>
      </c>
      <c r="R484">
        <v>0.61597680006372202</v>
      </c>
      <c r="S484">
        <v>7.4760129726192197</v>
      </c>
      <c r="T484">
        <v>83985.916640882206</v>
      </c>
      <c r="U484" s="1">
        <v>87.365342028582603</v>
      </c>
      <c r="V484">
        <v>281647.69146724499</v>
      </c>
      <c r="W484" s="1">
        <v>0.85225787083256899</v>
      </c>
      <c r="X484">
        <v>5.2384466067187802E-2</v>
      </c>
      <c r="Y484">
        <v>9.5357663100243406E-2</v>
      </c>
      <c r="Z484">
        <v>0.14774212916743101</v>
      </c>
      <c r="AA484">
        <v>281.64769146724501</v>
      </c>
      <c r="AB484">
        <v>6882.7756553219197</v>
      </c>
      <c r="AC484" s="1">
        <v>701.00551816471705</v>
      </c>
      <c r="AD484">
        <v>200706.43520000399</v>
      </c>
      <c r="AE484" s="1" t="e">
        <v>#N/A</v>
      </c>
      <c r="AF484">
        <v>44143.2705918879</v>
      </c>
      <c r="AG484" s="1">
        <v>71338.696601152202</v>
      </c>
      <c r="AH484" s="1">
        <v>34.736334122968699</v>
      </c>
      <c r="AI484">
        <v>21.2091052094103</v>
      </c>
      <c r="AJ484">
        <v>24.493484958386301</v>
      </c>
      <c r="AK484">
        <v>1.99425839218764</v>
      </c>
      <c r="AL484">
        <v>0.95943820805718305</v>
      </c>
      <c r="AM484">
        <v>1.54536442989552</v>
      </c>
      <c r="AN484">
        <v>2329.4120437461102</v>
      </c>
      <c r="AO484">
        <v>1.48612313123754</v>
      </c>
      <c r="AP484">
        <v>2622.9634604765902</v>
      </c>
      <c r="AQ484" s="1">
        <v>3917.7840217089802</v>
      </c>
      <c r="AR484" s="1">
        <v>9781.0259636145693</v>
      </c>
      <c r="AS484" s="1">
        <v>999.00251537893098</v>
      </c>
      <c r="AT484" s="1">
        <v>695.01517162769301</v>
      </c>
      <c r="AU484">
        <v>18015.7911328068</v>
      </c>
      <c r="AV484" s="1">
        <v>9657.2298043220399</v>
      </c>
      <c r="AW484" s="1">
        <v>0.48733610433728702</v>
      </c>
      <c r="AX484">
        <v>7803.0083211104002</v>
      </c>
      <c r="AY484" s="1">
        <v>0.37617513220860499</v>
      </c>
      <c r="AZ484">
        <v>1725.50682312559</v>
      </c>
      <c r="BA484">
        <v>8.50073739044611E-2</v>
      </c>
      <c r="BB484">
        <v>1033.2566213221801</v>
      </c>
      <c r="BC484" s="1">
        <v>5.1481389554281401E-2</v>
      </c>
      <c r="BD484">
        <v>20219.001569880202</v>
      </c>
      <c r="BE484" s="1">
        <v>0.53547231149711205</v>
      </c>
      <c r="BF484">
        <v>0.22215515812501199</v>
      </c>
      <c r="BG484">
        <v>0.17110168617229801</v>
      </c>
      <c r="BH484">
        <v>4.2160916312404297E-2</v>
      </c>
      <c r="BI484">
        <v>2.9109927893172599E-2</v>
      </c>
    </row>
    <row r="485" spans="1:61" x14ac:dyDescent="0.25">
      <c r="A485" t="s">
        <v>1504</v>
      </c>
      <c r="B485" t="s">
        <v>879</v>
      </c>
      <c r="C485">
        <v>50.1</v>
      </c>
      <c r="D485">
        <v>12.8902382790793</v>
      </c>
      <c r="E485">
        <v>626.01631114999998</v>
      </c>
      <c r="F485" t="e">
        <v>#N/A</v>
      </c>
      <c r="G485">
        <v>2.1686520491841499E-2</v>
      </c>
      <c r="H485" t="e">
        <v>#N/A</v>
      </c>
      <c r="I485">
        <v>2.2033748087060899E-2</v>
      </c>
      <c r="J485">
        <v>0.96389722469230898</v>
      </c>
      <c r="K485">
        <v>2.1078899470363201E-2</v>
      </c>
      <c r="L485">
        <v>0.22617916391982801</v>
      </c>
      <c r="M485" t="e">
        <v>#N/A</v>
      </c>
      <c r="N485">
        <v>0.10561530030934201</v>
      </c>
      <c r="O485">
        <v>64814.5768456757</v>
      </c>
      <c r="P485" s="1">
        <v>0.176688026590826</v>
      </c>
      <c r="Q485">
        <v>0.15643114067768399</v>
      </c>
      <c r="R485">
        <v>0.66688083273149101</v>
      </c>
      <c r="S485">
        <v>7.1690247247569703</v>
      </c>
      <c r="T485">
        <v>83564.669319539506</v>
      </c>
      <c r="U485" s="1">
        <v>106.745549039357</v>
      </c>
      <c r="V485">
        <v>241811.934934916</v>
      </c>
      <c r="W485" s="1">
        <v>0.85441965127057395</v>
      </c>
      <c r="X485">
        <v>6.0739481270474599E-2</v>
      </c>
      <c r="Y485">
        <v>8.4840867458951794E-2</v>
      </c>
      <c r="Z485">
        <v>0.14558034872942599</v>
      </c>
      <c r="AA485">
        <v>241.811934934916</v>
      </c>
      <c r="AB485">
        <v>5597.3928116393599</v>
      </c>
      <c r="AC485" s="1">
        <v>587.66644007115997</v>
      </c>
      <c r="AD485">
        <v>188314.433003218</v>
      </c>
      <c r="AE485" s="1" t="e">
        <v>#N/A</v>
      </c>
      <c r="AF485">
        <v>50919.9309250183</v>
      </c>
      <c r="AG485" s="1">
        <v>95770.487328092102</v>
      </c>
      <c r="AH485" s="1">
        <v>31.341479926284698</v>
      </c>
      <c r="AI485">
        <v>21.484475781658698</v>
      </c>
      <c r="AJ485">
        <v>22.739812850731099</v>
      </c>
      <c r="AK485">
        <v>1.2419314721716701</v>
      </c>
      <c r="AL485">
        <v>0.73830001174802595</v>
      </c>
      <c r="AM485">
        <v>1.0205180202920501</v>
      </c>
      <c r="AN485">
        <v>2205.97674997178</v>
      </c>
      <c r="AO485" s="1">
        <v>1.1327329089264599</v>
      </c>
      <c r="AP485">
        <v>2088.4284733704599</v>
      </c>
      <c r="AQ485" s="1">
        <v>2948.5828597806499</v>
      </c>
      <c r="AR485" s="1">
        <v>9171.0861949479404</v>
      </c>
      <c r="AS485" s="1">
        <v>711.20015496420501</v>
      </c>
      <c r="AT485">
        <v>577.13074653965396</v>
      </c>
      <c r="AU485">
        <v>15496.4284296029</v>
      </c>
      <c r="AV485" s="1">
        <v>8982.4764157317804</v>
      </c>
      <c r="AW485" s="1">
        <v>0.48607733434766398</v>
      </c>
      <c r="AX485">
        <v>7187.7389726879501</v>
      </c>
      <c r="AY485" s="1">
        <v>0.38017325349958597</v>
      </c>
      <c r="AZ485">
        <v>1781.8727107930499</v>
      </c>
      <c r="BA485">
        <v>9.4146394490877805E-2</v>
      </c>
      <c r="BB485">
        <v>738.96495380301303</v>
      </c>
      <c r="BC485" s="1">
        <v>3.9603017660521503E-2</v>
      </c>
      <c r="BD485">
        <v>18691.053053015799</v>
      </c>
      <c r="BE485" s="1">
        <v>0.55558280288429396</v>
      </c>
      <c r="BF485">
        <v>0.24161368873851799</v>
      </c>
      <c r="BG485">
        <v>0.12311705173915501</v>
      </c>
      <c r="BH485">
        <v>4.1270136552028602E-2</v>
      </c>
      <c r="BI485">
        <v>3.84163200860052E-2</v>
      </c>
    </row>
    <row r="486" spans="1:61" x14ac:dyDescent="0.25">
      <c r="A486" t="s">
        <v>1508</v>
      </c>
      <c r="B486" t="s">
        <v>883</v>
      </c>
      <c r="C486">
        <v>56.95</v>
      </c>
      <c r="D486">
        <v>16.1976600260301</v>
      </c>
      <c r="E486">
        <v>844.35657309999999</v>
      </c>
      <c r="F486">
        <v>2.2285387187903499E-2</v>
      </c>
      <c r="G486" t="e">
        <v>#N/A</v>
      </c>
      <c r="H486" t="e">
        <v>#N/A</v>
      </c>
      <c r="I486">
        <v>1.9001670977993299E-2</v>
      </c>
      <c r="J486">
        <v>0.96144287659634897</v>
      </c>
      <c r="K486">
        <v>1.9493545177008399E-2</v>
      </c>
      <c r="L486">
        <v>0.23246663351357799</v>
      </c>
      <c r="M486">
        <v>1.68662612184203E-2</v>
      </c>
      <c r="N486">
        <v>0.102174791215732</v>
      </c>
      <c r="O486">
        <v>68419.876433683705</v>
      </c>
      <c r="P486" s="1">
        <v>0.160379876466726</v>
      </c>
      <c r="Q486">
        <v>0.13876694561591599</v>
      </c>
      <c r="R486">
        <v>0.70085317791735802</v>
      </c>
      <c r="S486">
        <v>8.0188692387109697</v>
      </c>
      <c r="T486">
        <v>86557.504195219895</v>
      </c>
      <c r="U486" s="1">
        <v>128.900014424452</v>
      </c>
      <c r="V486">
        <v>251952.215542005</v>
      </c>
      <c r="W486" s="1">
        <v>0.86385412286876295</v>
      </c>
      <c r="X486">
        <v>7.6803933425857202E-2</v>
      </c>
      <c r="Y486">
        <v>5.93419437053797E-2</v>
      </c>
      <c r="Z486">
        <v>0.13614587713123699</v>
      </c>
      <c r="AA486">
        <v>251.95221554200501</v>
      </c>
      <c r="AB486">
        <v>5858.3915937777201</v>
      </c>
      <c r="AC486" s="1">
        <v>667.95416470714702</v>
      </c>
      <c r="AD486">
        <v>192800.12156710101</v>
      </c>
      <c r="AE486" s="1" t="e">
        <v>#N/A</v>
      </c>
      <c r="AF486">
        <v>52188.806856286603</v>
      </c>
      <c r="AG486" s="1">
        <v>100590.39690702</v>
      </c>
      <c r="AH486" s="1">
        <v>35.187700041158898</v>
      </c>
      <c r="AI486">
        <v>22.0831338902649</v>
      </c>
      <c r="AJ486">
        <v>24.9127454025502</v>
      </c>
      <c r="AK486">
        <v>1.5111356190880101</v>
      </c>
      <c r="AL486">
        <v>1.0233861200846499</v>
      </c>
      <c r="AM486">
        <v>1.2868797054053001</v>
      </c>
      <c r="AN486">
        <v>2174.3027809443802</v>
      </c>
      <c r="AO486" s="1">
        <v>1.0470204920422499</v>
      </c>
      <c r="AP486">
        <v>1899.91277868575</v>
      </c>
      <c r="AQ486" s="1">
        <v>2646.7450064314498</v>
      </c>
      <c r="AR486" s="1">
        <v>8602.59408336452</v>
      </c>
      <c r="AS486" s="1">
        <v>647.22259340459698</v>
      </c>
      <c r="AT486" s="1">
        <v>498.19287834238298</v>
      </c>
      <c r="AU486">
        <v>14294.6673402287</v>
      </c>
      <c r="AV486" s="1">
        <v>7549.2452068045204</v>
      </c>
      <c r="AW486" s="1">
        <v>0.44096890934594002</v>
      </c>
      <c r="AX486">
        <v>7327.5602188795001</v>
      </c>
      <c r="AY486" s="1">
        <v>0.42606627846559703</v>
      </c>
      <c r="AZ486">
        <v>1586.6642508069101</v>
      </c>
      <c r="BA486">
        <v>9.2584184665911298E-2</v>
      </c>
      <c r="BB486">
        <v>686.65162821566503</v>
      </c>
      <c r="BC486" s="1">
        <v>4.03806275184906E-2</v>
      </c>
      <c r="BD486">
        <v>17150.121304706601</v>
      </c>
      <c r="BE486" s="1">
        <v>0.55912555838619904</v>
      </c>
      <c r="BF486">
        <v>0.239443187358645</v>
      </c>
      <c r="BG486">
        <v>0.12510428754330499</v>
      </c>
      <c r="BH486">
        <v>3.7914501258052798E-2</v>
      </c>
      <c r="BI486">
        <v>3.8412465453798103E-2</v>
      </c>
    </row>
    <row r="487" spans="1:61" x14ac:dyDescent="0.25">
      <c r="A487" t="s">
        <v>1527</v>
      </c>
      <c r="B487" t="s">
        <v>902</v>
      </c>
      <c r="C487">
        <v>78.099999999999994</v>
      </c>
      <c r="D487">
        <v>10.7541772906305</v>
      </c>
      <c r="E487">
        <v>707.42447875000005</v>
      </c>
      <c r="F487" t="e">
        <v>#N/A</v>
      </c>
      <c r="G487">
        <v>5.5253046977692802E-2</v>
      </c>
      <c r="H487" t="e">
        <v>#N/A</v>
      </c>
      <c r="I487">
        <v>0.10766080316172399</v>
      </c>
      <c r="J487">
        <v>0.83428751517940403</v>
      </c>
      <c r="K487">
        <v>4.0058350361044499E-2</v>
      </c>
      <c r="L487">
        <v>0.530523129034976</v>
      </c>
      <c r="M487">
        <v>3.0796647039841099E-2</v>
      </c>
      <c r="N487">
        <v>0.16153719599678201</v>
      </c>
      <c r="O487">
        <v>64384.345456591502</v>
      </c>
      <c r="P487" s="1">
        <v>0.196958850490034</v>
      </c>
      <c r="Q487">
        <v>0.13951359515394399</v>
      </c>
      <c r="R487">
        <v>0.66352755435602195</v>
      </c>
      <c r="S487">
        <v>9.0021860818461192</v>
      </c>
      <c r="T487">
        <v>81208.141938032393</v>
      </c>
      <c r="U487" s="1">
        <v>91.537803301639997</v>
      </c>
      <c r="V487">
        <v>279594.72133264801</v>
      </c>
      <c r="W487" s="1">
        <v>0.72568543208284098</v>
      </c>
      <c r="X487">
        <v>9.5940476470108602E-2</v>
      </c>
      <c r="Y487">
        <v>0.17837409144705099</v>
      </c>
      <c r="Z487">
        <v>0.27431456791715902</v>
      </c>
      <c r="AA487">
        <v>279.59472133264802</v>
      </c>
      <c r="AB487">
        <v>7111.4743709312197</v>
      </c>
      <c r="AC487" s="1">
        <v>609.32673938800997</v>
      </c>
      <c r="AD487">
        <v>210088.470143446</v>
      </c>
      <c r="AE487" s="1" t="e">
        <v>#N/A</v>
      </c>
      <c r="AF487">
        <v>42819.828226440899</v>
      </c>
      <c r="AG487" s="1">
        <v>70488.888046509106</v>
      </c>
      <c r="AH487" s="1">
        <v>36.931719774317401</v>
      </c>
      <c r="AI487">
        <v>22.1454886720642</v>
      </c>
      <c r="AJ487">
        <v>26.776363097790899</v>
      </c>
      <c r="AK487">
        <v>1.6218047461196901</v>
      </c>
      <c r="AL487">
        <v>1.0865602134150301</v>
      </c>
      <c r="AM487">
        <v>1.47789989380063</v>
      </c>
      <c r="AN487">
        <v>2327.2066410664902</v>
      </c>
      <c r="AO487" s="1">
        <v>1.4602988360087099</v>
      </c>
      <c r="AP487">
        <v>2361.4724393646102</v>
      </c>
      <c r="AQ487" s="1">
        <v>3441.3804061484102</v>
      </c>
      <c r="AR487" s="1">
        <v>9984.4163513828607</v>
      </c>
      <c r="AS487" s="1">
        <v>1160.4678282416601</v>
      </c>
      <c r="AT487">
        <v>544.10841095029002</v>
      </c>
      <c r="AU487">
        <v>17491.845436087799</v>
      </c>
      <c r="AV487" s="1">
        <v>8649.2136027576307</v>
      </c>
      <c r="AW487" s="1">
        <v>0.44585974716688898</v>
      </c>
      <c r="AX487">
        <v>8027.67876966109</v>
      </c>
      <c r="AY487" s="1">
        <v>0.41868340574325802</v>
      </c>
      <c r="AZ487">
        <v>1519.41793278094</v>
      </c>
      <c r="BA487">
        <v>7.7261024540332193E-2</v>
      </c>
      <c r="BB487">
        <v>1131.3003217629901</v>
      </c>
      <c r="BC487" s="1">
        <v>5.8195822543269597E-2</v>
      </c>
      <c r="BD487">
        <v>19327.6106269626</v>
      </c>
      <c r="BE487" s="1">
        <v>0.55126820710950697</v>
      </c>
      <c r="BF487">
        <v>0.23519118785121901</v>
      </c>
      <c r="BG487">
        <v>0.14838965003971</v>
      </c>
      <c r="BH487">
        <v>4.1353515038444699E-2</v>
      </c>
      <c r="BI487">
        <v>2.3797439961118601E-2</v>
      </c>
    </row>
    <row r="488" spans="1:61" x14ac:dyDescent="0.25">
      <c r="A488" t="s">
        <v>1589</v>
      </c>
      <c r="B488" t="s">
        <v>965</v>
      </c>
      <c r="C488">
        <v>52.95</v>
      </c>
      <c r="D488">
        <v>13.7425574019782</v>
      </c>
      <c r="E488">
        <v>700.96411269999999</v>
      </c>
      <c r="F488" t="e">
        <v>#N/A</v>
      </c>
      <c r="G488">
        <v>1.36125995397705E-2</v>
      </c>
      <c r="H488" t="e">
        <v>#N/A</v>
      </c>
      <c r="I488">
        <v>2.23822872361828E-2</v>
      </c>
      <c r="J488">
        <v>0.95647392956763599</v>
      </c>
      <c r="K488">
        <v>2.4756099377791801E-2</v>
      </c>
      <c r="L488">
        <v>0.18390293901795501</v>
      </c>
      <c r="M488" t="e">
        <v>#N/A</v>
      </c>
      <c r="N488">
        <v>0.105496065325818</v>
      </c>
      <c r="O488">
        <v>67248.610739347394</v>
      </c>
      <c r="P488" s="1">
        <v>0.16399855027058299</v>
      </c>
      <c r="Q488">
        <v>0.156142563683422</v>
      </c>
      <c r="R488">
        <v>0.67985888604599498</v>
      </c>
      <c r="S488">
        <v>7.2872887040990202</v>
      </c>
      <c r="T488">
        <v>85575.7121269372</v>
      </c>
      <c r="U488" s="1">
        <v>116.841323929022</v>
      </c>
      <c r="V488">
        <v>235577.08420184601</v>
      </c>
      <c r="W488" s="1">
        <v>0.89196970980832502</v>
      </c>
      <c r="X488">
        <v>6.7465333171332798E-2</v>
      </c>
      <c r="Y488">
        <v>4.0564957020342601E-2</v>
      </c>
      <c r="Z488">
        <v>0.108030290191675</v>
      </c>
      <c r="AA488">
        <v>235.57708420184599</v>
      </c>
      <c r="AB488">
        <v>5016.5345647373497</v>
      </c>
      <c r="AC488" s="1">
        <v>606.24005038310997</v>
      </c>
      <c r="AD488">
        <v>178620.811421591</v>
      </c>
      <c r="AE488" s="1" t="e">
        <v>#N/A</v>
      </c>
      <c r="AF488">
        <v>52405.183058521201</v>
      </c>
      <c r="AG488" s="1">
        <v>99093.463205876906</v>
      </c>
      <c r="AH488" s="1">
        <v>32.202999583274</v>
      </c>
      <c r="AI488">
        <v>20.780262525393098</v>
      </c>
      <c r="AJ488">
        <v>22.492542074065</v>
      </c>
      <c r="AK488">
        <v>1.25328697089231</v>
      </c>
      <c r="AL488">
        <v>0.63924779151598099</v>
      </c>
      <c r="AM488">
        <v>1.0006583465199499</v>
      </c>
      <c r="AN488">
        <v>2777.4599337202299</v>
      </c>
      <c r="AO488" s="1">
        <v>1.1346897223913099</v>
      </c>
      <c r="AP488">
        <v>2031.37805160278</v>
      </c>
      <c r="AQ488" s="1">
        <v>2712.29305688248</v>
      </c>
      <c r="AR488" s="1">
        <v>8936.9741895489806</v>
      </c>
      <c r="AS488" s="1">
        <v>588.04207595205798</v>
      </c>
      <c r="AT488">
        <v>557.29727160395896</v>
      </c>
      <c r="AU488">
        <v>14825.984645590301</v>
      </c>
      <c r="AV488" s="1">
        <v>8390.4751103719009</v>
      </c>
      <c r="AW488" s="1">
        <v>0.46829901343420499</v>
      </c>
      <c r="AX488">
        <v>7285.5465244909101</v>
      </c>
      <c r="AY488" s="1">
        <v>0.407261596386915</v>
      </c>
      <c r="AZ488">
        <v>1594.4505637965599</v>
      </c>
      <c r="BA488">
        <v>8.85024673163161E-2</v>
      </c>
      <c r="BB488">
        <v>636.01702255100099</v>
      </c>
      <c r="BC488" s="1">
        <v>3.5936922857780502E-2</v>
      </c>
      <c r="BD488">
        <v>17906.489221210399</v>
      </c>
      <c r="BE488" s="1">
        <v>0.55286792160297704</v>
      </c>
      <c r="BF488">
        <v>0.24046503915456999</v>
      </c>
      <c r="BG488">
        <v>0.12879724714025501</v>
      </c>
      <c r="BH488">
        <v>3.9575281626674702E-2</v>
      </c>
      <c r="BI488">
        <v>3.82945104755225E-2</v>
      </c>
    </row>
    <row r="489" spans="1:61" x14ac:dyDescent="0.25">
      <c r="A489" t="s">
        <v>1661</v>
      </c>
      <c r="B489" t="s">
        <v>1042</v>
      </c>
      <c r="C489">
        <v>48.45</v>
      </c>
      <c r="D489">
        <v>38.458171062940799</v>
      </c>
      <c r="E489">
        <v>1616.7769784499999</v>
      </c>
      <c r="F489">
        <v>2.2397332216944201E-2</v>
      </c>
      <c r="G489">
        <v>2.60424948150287E-2</v>
      </c>
      <c r="H489" t="e">
        <v>#N/A</v>
      </c>
      <c r="I489">
        <v>4.3532279572047201E-2</v>
      </c>
      <c r="J489">
        <v>0.87010640860422095</v>
      </c>
      <c r="K489">
        <v>4.3100316729679899E-2</v>
      </c>
      <c r="L489">
        <v>0.30754336819667699</v>
      </c>
      <c r="M489">
        <v>3.3261005687401202E-2</v>
      </c>
      <c r="N489">
        <v>0.12280136845534501</v>
      </c>
      <c r="O489">
        <v>66710.0000221542</v>
      </c>
      <c r="P489" s="1">
        <v>0.16948412997928999</v>
      </c>
      <c r="Q489">
        <v>0.137905244733945</v>
      </c>
      <c r="R489">
        <v>0.69261062528676498</v>
      </c>
      <c r="S489">
        <v>14.375079382308099</v>
      </c>
      <c r="T489">
        <v>95716.121269081195</v>
      </c>
      <c r="U489" s="1">
        <v>130.71629087784299</v>
      </c>
      <c r="V489">
        <v>341010.41154641297</v>
      </c>
      <c r="W489" s="1">
        <v>0.76925078025975202</v>
      </c>
      <c r="X489">
        <v>0.16252760390007401</v>
      </c>
      <c r="Y489">
        <v>6.8221615840173999E-2</v>
      </c>
      <c r="Z489">
        <v>0.23074921974024801</v>
      </c>
      <c r="AA489">
        <v>341.01041154641302</v>
      </c>
      <c r="AB489">
        <v>9263.6521299051801</v>
      </c>
      <c r="AC489" s="1">
        <v>899.682307694972</v>
      </c>
      <c r="AD489">
        <v>246423.11592277401</v>
      </c>
      <c r="AE489" s="1" t="e">
        <v>#N/A</v>
      </c>
      <c r="AF489">
        <v>49715.610029658797</v>
      </c>
      <c r="AG489" s="1">
        <v>92378.392145682097</v>
      </c>
      <c r="AH489" s="1">
        <v>47.739228418325197</v>
      </c>
      <c r="AI489">
        <v>25.546537991974301</v>
      </c>
      <c r="AJ489">
        <v>28.7085911537519</v>
      </c>
      <c r="AK489">
        <v>1.86554874672733</v>
      </c>
      <c r="AL489">
        <v>1.2309033519552</v>
      </c>
      <c r="AM489">
        <v>1.55295229054406</v>
      </c>
      <c r="AN489">
        <v>882.15041499869301</v>
      </c>
      <c r="AO489" s="1">
        <v>0.88703712147932001</v>
      </c>
      <c r="AP489">
        <v>1994.9609321455</v>
      </c>
      <c r="AQ489" s="1">
        <v>2814.9894875193199</v>
      </c>
      <c r="AR489" s="1">
        <v>8425.3680823432496</v>
      </c>
      <c r="AS489" s="1">
        <v>921.15499499986095</v>
      </c>
      <c r="AT489">
        <v>487.437261603965</v>
      </c>
      <c r="AU489">
        <v>14643.910758611901</v>
      </c>
      <c r="AV489" s="1">
        <v>5021.71077300458</v>
      </c>
      <c r="AW489" s="1">
        <v>0.31081194182184502</v>
      </c>
      <c r="AX489">
        <v>9069.9809353884593</v>
      </c>
      <c r="AY489" s="1">
        <v>0.54744769588547704</v>
      </c>
      <c r="AZ489">
        <v>1587.0317010086201</v>
      </c>
      <c r="BA489">
        <v>9.6825687043365805E-2</v>
      </c>
      <c r="BB489">
        <v>718.78836254129601</v>
      </c>
      <c r="BC489" s="1">
        <v>4.4914675252339498E-2</v>
      </c>
      <c r="BD489">
        <v>16397.511771943002</v>
      </c>
      <c r="BE489" s="1">
        <v>0.55066953027632504</v>
      </c>
      <c r="BF489">
        <v>0.221973011946063</v>
      </c>
      <c r="BG489">
        <v>0.16483399768475701</v>
      </c>
      <c r="BH489">
        <v>3.9794385920931201E-2</v>
      </c>
      <c r="BI489">
        <v>2.2729074171924001E-2</v>
      </c>
    </row>
    <row r="490" spans="1:61" x14ac:dyDescent="0.25">
      <c r="A490" t="s">
        <v>1662</v>
      </c>
      <c r="B490" t="s">
        <v>1043</v>
      </c>
      <c r="C490">
        <v>52.35</v>
      </c>
      <c r="D490">
        <v>13.2429481461809</v>
      </c>
      <c r="E490">
        <v>669.35056450000002</v>
      </c>
      <c r="F490" t="e">
        <v>#N/A</v>
      </c>
      <c r="G490">
        <v>1.36125995397705E-2</v>
      </c>
      <c r="H490" t="e">
        <v>#N/A</v>
      </c>
      <c r="I490">
        <v>2.5011978704038099E-2</v>
      </c>
      <c r="J490">
        <v>0.95480759962632999</v>
      </c>
      <c r="K490">
        <v>2.3201054857052698E-2</v>
      </c>
      <c r="L490">
        <v>0.188257972732852</v>
      </c>
      <c r="M490" t="e">
        <v>#N/A</v>
      </c>
      <c r="N490">
        <v>0.10568635201716101</v>
      </c>
      <c r="O490">
        <v>67355.423267508901</v>
      </c>
      <c r="P490" s="1">
        <v>0.15954128711922799</v>
      </c>
      <c r="Q490">
        <v>0.157915849063202</v>
      </c>
      <c r="R490">
        <v>0.68254286381757001</v>
      </c>
      <c r="S490">
        <v>7.0844387646101703</v>
      </c>
      <c r="T490">
        <v>85773.056319864496</v>
      </c>
      <c r="U490" s="1">
        <v>115.84019314974501</v>
      </c>
      <c r="V490">
        <v>228703.026663392</v>
      </c>
      <c r="W490" s="1">
        <v>0.89501366117176995</v>
      </c>
      <c r="X490">
        <v>6.5229109008088204E-2</v>
      </c>
      <c r="Y490">
        <v>3.9757229820142098E-2</v>
      </c>
      <c r="Z490">
        <v>0.10498633882823</v>
      </c>
      <c r="AA490">
        <v>228.703026663392</v>
      </c>
      <c r="AB490">
        <v>4962.77941063871</v>
      </c>
      <c r="AC490" s="1">
        <v>612.81027947799703</v>
      </c>
      <c r="AD490">
        <v>173270.54365817699</v>
      </c>
      <c r="AE490" s="1" t="e">
        <v>#N/A</v>
      </c>
      <c r="AF490">
        <v>51818.875041216997</v>
      </c>
      <c r="AG490" s="1">
        <v>98068.148148978493</v>
      </c>
      <c r="AH490" s="1">
        <v>33.028745938923898</v>
      </c>
      <c r="AI490">
        <v>21.0279658078267</v>
      </c>
      <c r="AJ490">
        <v>23.0504194302131</v>
      </c>
      <c r="AK490">
        <v>1.32332788450199</v>
      </c>
      <c r="AL490">
        <v>0.71953426364790096</v>
      </c>
      <c r="AM490">
        <v>1.0916738578791501</v>
      </c>
      <c r="AN490">
        <v>2678.5079980312798</v>
      </c>
      <c r="AO490" s="1">
        <v>1.1730958232367701</v>
      </c>
      <c r="AP490">
        <v>2037.49758994937</v>
      </c>
      <c r="AQ490" s="1">
        <v>2820.4713660176499</v>
      </c>
      <c r="AR490" s="1">
        <v>9142.8334023613097</v>
      </c>
      <c r="AS490" s="1">
        <v>622.68522446282304</v>
      </c>
      <c r="AT490">
        <v>533.27841482682402</v>
      </c>
      <c r="AU490">
        <v>15156.765997618</v>
      </c>
      <c r="AV490" s="1">
        <v>8654.6342313184796</v>
      </c>
      <c r="AW490" s="1">
        <v>0.47845650557724001</v>
      </c>
      <c r="AX490">
        <v>7126.2507580579804</v>
      </c>
      <c r="AY490" s="1">
        <v>0.39565740772001101</v>
      </c>
      <c r="AZ490">
        <v>1645.60582361655</v>
      </c>
      <c r="BA490">
        <v>9.0657753914077002E-2</v>
      </c>
      <c r="BB490">
        <v>630.94943425788199</v>
      </c>
      <c r="BC490" s="1">
        <v>3.5228332772636803E-2</v>
      </c>
      <c r="BD490">
        <v>18057.440247250899</v>
      </c>
      <c r="BE490" s="1">
        <v>0.55547825103304405</v>
      </c>
      <c r="BF490">
        <v>0.23782535218696599</v>
      </c>
      <c r="BG490">
        <v>0.127586555333847</v>
      </c>
      <c r="BH490">
        <v>4.0337970918183801E-2</v>
      </c>
      <c r="BI490">
        <v>3.8771870527959398E-2</v>
      </c>
    </row>
    <row r="491" spans="1:61" x14ac:dyDescent="0.25">
      <c r="A491" t="s">
        <v>1665</v>
      </c>
      <c r="B491" t="s">
        <v>1046</v>
      </c>
      <c r="C491">
        <v>72.45</v>
      </c>
      <c r="D491">
        <v>9.4659126540755896</v>
      </c>
      <c r="E491">
        <v>589.73916014999998</v>
      </c>
      <c r="F491" t="e">
        <v>#N/A</v>
      </c>
      <c r="G491">
        <v>3.79965390791095E-2</v>
      </c>
      <c r="H491" t="e">
        <v>#N/A</v>
      </c>
      <c r="I491">
        <v>3.4716600295969499E-2</v>
      </c>
      <c r="J491">
        <v>0.93497129855774597</v>
      </c>
      <c r="K491">
        <v>2.7828268351603E-2</v>
      </c>
      <c r="L491">
        <v>0.37028133580994099</v>
      </c>
      <c r="M491" t="e">
        <v>#N/A</v>
      </c>
      <c r="N491">
        <v>0.13543308500286899</v>
      </c>
      <c r="O491">
        <v>62710.800257928699</v>
      </c>
      <c r="P491" s="1">
        <v>0.188862856121401</v>
      </c>
      <c r="Q491">
        <v>0.184581220181286</v>
      </c>
      <c r="R491">
        <v>0.62655592369731306</v>
      </c>
      <c r="S491">
        <v>7.2774106587595204</v>
      </c>
      <c r="T491">
        <v>85333.000436977803</v>
      </c>
      <c r="U491" s="1">
        <v>89.053585218991302</v>
      </c>
      <c r="V491">
        <v>262413.62191487802</v>
      </c>
      <c r="W491" s="1">
        <v>0.84014666776079105</v>
      </c>
      <c r="X491">
        <v>4.6694161294835002E-2</v>
      </c>
      <c r="Y491">
        <v>0.113159170944374</v>
      </c>
      <c r="Z491">
        <v>0.159853332239209</v>
      </c>
      <c r="AA491">
        <v>262.41362191487798</v>
      </c>
      <c r="AB491">
        <v>5941.3420996306204</v>
      </c>
      <c r="AC491" s="1">
        <v>642.48498760643099</v>
      </c>
      <c r="AD491">
        <v>197860.35815773901</v>
      </c>
      <c r="AE491" s="1" t="e">
        <v>#N/A</v>
      </c>
      <c r="AF491">
        <v>46171.575817099103</v>
      </c>
      <c r="AG491" s="1">
        <v>76359.482113620703</v>
      </c>
      <c r="AH491" s="1">
        <v>33.110771600053397</v>
      </c>
      <c r="AI491">
        <v>20.595001272742</v>
      </c>
      <c r="AJ491">
        <v>22.657638843459299</v>
      </c>
      <c r="AK491">
        <v>1.71417468147931</v>
      </c>
      <c r="AL491">
        <v>1.0833729796037199</v>
      </c>
      <c r="AM491">
        <v>1.4829813018606299</v>
      </c>
      <c r="AN491">
        <v>2376.5126554314702</v>
      </c>
      <c r="AO491" s="1">
        <v>1.3644502427872001</v>
      </c>
      <c r="AP491">
        <v>2484.8919878871002</v>
      </c>
      <c r="AQ491" s="1">
        <v>3422.85226656234</v>
      </c>
      <c r="AR491" s="1">
        <v>9385.8090593680899</v>
      </c>
      <c r="AS491" s="1">
        <v>897.74966336869602</v>
      </c>
      <c r="AT491">
        <v>544.15197715270801</v>
      </c>
      <c r="AU491">
        <v>16735.4549543389</v>
      </c>
      <c r="AV491" s="1">
        <v>9316.7445523250408</v>
      </c>
      <c r="AW491" s="1">
        <v>0.48250496185173197</v>
      </c>
      <c r="AX491">
        <v>7267.1926139751304</v>
      </c>
      <c r="AY491" s="1">
        <v>0.37455665192729698</v>
      </c>
      <c r="AZ491">
        <v>1786.91740521358</v>
      </c>
      <c r="BA491">
        <v>9.3193936850226505E-2</v>
      </c>
      <c r="BB491">
        <v>961.29522966135301</v>
      </c>
      <c r="BC491" s="1">
        <v>4.9744449356565801E-2</v>
      </c>
      <c r="BD491">
        <v>19332.149801175099</v>
      </c>
      <c r="BE491" s="1">
        <v>0.53629942294759103</v>
      </c>
      <c r="BF491">
        <v>0.227193837920282</v>
      </c>
      <c r="BG491">
        <v>0.16535702478560699</v>
      </c>
      <c r="BH491">
        <v>3.9915397746608898E-2</v>
      </c>
      <c r="BI491">
        <v>3.12343165999109E-2</v>
      </c>
    </row>
    <row r="492" spans="1:61" x14ac:dyDescent="0.25">
      <c r="A492" t="s">
        <v>1360</v>
      </c>
      <c r="B492" t="s">
        <v>727</v>
      </c>
      <c r="C492">
        <v>111</v>
      </c>
      <c r="D492">
        <v>13.4645553969501</v>
      </c>
      <c r="E492">
        <v>1342.06348725</v>
      </c>
      <c r="F492">
        <v>7.7665564253993E-3</v>
      </c>
      <c r="G492">
        <v>9.6668674221483605E-3</v>
      </c>
      <c r="H492" t="e">
        <v>#N/A</v>
      </c>
      <c r="I492">
        <v>2.4796198578286001E-2</v>
      </c>
      <c r="J492">
        <v>0.93709554307295495</v>
      </c>
      <c r="K492">
        <v>2.9002688741504499E-2</v>
      </c>
      <c r="L492">
        <v>0.506084301298659</v>
      </c>
      <c r="M492">
        <v>8.2020165693833299E-3</v>
      </c>
      <c r="N492">
        <v>0.14910183960781001</v>
      </c>
      <c r="O492">
        <v>63033.906276430302</v>
      </c>
      <c r="P492" s="1">
        <v>0.20327514731026</v>
      </c>
      <c r="Q492">
        <v>0.151807145213957</v>
      </c>
      <c r="R492">
        <v>0.64491770747578303</v>
      </c>
      <c r="S492">
        <v>13.371110720341999</v>
      </c>
      <c r="T492">
        <v>88153.674573761702</v>
      </c>
      <c r="U492" s="1">
        <v>110.131057707721</v>
      </c>
      <c r="V492">
        <v>278520.26103916299</v>
      </c>
      <c r="W492" s="1">
        <v>0.83551369280521603</v>
      </c>
      <c r="X492">
        <v>8.4514741573193095E-2</v>
      </c>
      <c r="Y492">
        <v>7.9971565621590995E-2</v>
      </c>
      <c r="Z492">
        <v>0.16448630719478399</v>
      </c>
      <c r="AA492">
        <v>278.52026103916302</v>
      </c>
      <c r="AB492">
        <v>6658.4819458212296</v>
      </c>
      <c r="AC492" s="1">
        <v>686.48079226700497</v>
      </c>
      <c r="AD492">
        <v>208217.83318725199</v>
      </c>
      <c r="AE492" s="1" t="e">
        <v>#N/A</v>
      </c>
      <c r="AF492">
        <v>43945.724689343297</v>
      </c>
      <c r="AG492" s="1">
        <v>72919.553111704998</v>
      </c>
      <c r="AH492" s="1">
        <v>32.526943381048</v>
      </c>
      <c r="AI492">
        <v>21.4975952260199</v>
      </c>
      <c r="AJ492">
        <v>22.217130139080101</v>
      </c>
      <c r="AK492">
        <v>1.64408667758538</v>
      </c>
      <c r="AL492">
        <v>0.95529911915427901</v>
      </c>
      <c r="AM492">
        <v>1.1956306723207</v>
      </c>
      <c r="AN492">
        <v>1311.4709093282499</v>
      </c>
      <c r="AO492" s="1">
        <v>1.13278921629386</v>
      </c>
      <c r="AP492">
        <v>2071.4532739404899</v>
      </c>
      <c r="AQ492" s="1">
        <v>3211.0919475430401</v>
      </c>
      <c r="AR492" s="1">
        <v>8776.6806394799296</v>
      </c>
      <c r="AS492" s="1">
        <v>1060.46553983544</v>
      </c>
      <c r="AT492">
        <v>433.44798739140299</v>
      </c>
      <c r="AU492">
        <v>15553.1393881903</v>
      </c>
      <c r="AV492" s="1">
        <v>7860.4379903055697</v>
      </c>
      <c r="AW492" s="1">
        <v>0.46241662435755798</v>
      </c>
      <c r="AX492">
        <v>6766.5260030120398</v>
      </c>
      <c r="AY492" s="1">
        <v>0.388509321799551</v>
      </c>
      <c r="AZ492">
        <v>1313.4705702752301</v>
      </c>
      <c r="BA492">
        <v>7.6779098735226606E-2</v>
      </c>
      <c r="BB492">
        <v>1259.0978977222701</v>
      </c>
      <c r="BC492" s="1">
        <v>7.2294955110088405E-2</v>
      </c>
      <c r="BD492">
        <v>17199.532461315099</v>
      </c>
      <c r="BE492" s="1">
        <v>0.55172102291738301</v>
      </c>
      <c r="BF492">
        <v>0.23603984681950399</v>
      </c>
      <c r="BG492">
        <v>0.14905086306753099</v>
      </c>
      <c r="BH492">
        <v>4.3983979611877798E-2</v>
      </c>
      <c r="BI492">
        <v>1.9204287583705199E-2</v>
      </c>
    </row>
    <row r="493" spans="1:61" x14ac:dyDescent="0.25">
      <c r="A493" t="s">
        <v>1384</v>
      </c>
      <c r="B493" t="s">
        <v>751</v>
      </c>
      <c r="C493">
        <v>87.8</v>
      </c>
      <c r="D493">
        <v>11.838275576579999</v>
      </c>
      <c r="E493">
        <v>875.14993900000002</v>
      </c>
      <c r="F493" t="e">
        <v>#N/A</v>
      </c>
      <c r="G493">
        <v>2.0453370531302199E-2</v>
      </c>
      <c r="H493" t="e">
        <v>#N/A</v>
      </c>
      <c r="I493">
        <v>2.37988335954342E-2</v>
      </c>
      <c r="J493">
        <v>0.93365767850789305</v>
      </c>
      <c r="K493">
        <v>3.3849430500298698E-2</v>
      </c>
      <c r="L493">
        <v>0.62613473209765502</v>
      </c>
      <c r="M493" t="e">
        <v>#N/A</v>
      </c>
      <c r="N493">
        <v>0.15556892858583099</v>
      </c>
      <c r="O493">
        <v>60867.500593782097</v>
      </c>
      <c r="P493" s="1">
        <v>0.25733878656524301</v>
      </c>
      <c r="Q493">
        <v>0.177660992545252</v>
      </c>
      <c r="R493">
        <v>0.56500022088950497</v>
      </c>
      <c r="S493">
        <v>10.297897358577099</v>
      </c>
      <c r="T493">
        <v>84871.658108686999</v>
      </c>
      <c r="U493" s="1">
        <v>99.950219966930206</v>
      </c>
      <c r="V493">
        <v>298117.93268033297</v>
      </c>
      <c r="W493" s="1">
        <v>0.80489910190928704</v>
      </c>
      <c r="X493">
        <v>8.2406231120130402E-2</v>
      </c>
      <c r="Y493">
        <v>0.112694666970582</v>
      </c>
      <c r="Z493">
        <v>0.19510089809071199</v>
      </c>
      <c r="AA493">
        <v>298.11793268033398</v>
      </c>
      <c r="AB493">
        <v>7689.5896349939603</v>
      </c>
      <c r="AC493" s="1">
        <v>734.30990835045895</v>
      </c>
      <c r="AD493">
        <v>208034.478461144</v>
      </c>
      <c r="AE493" s="1" t="e">
        <v>#N/A</v>
      </c>
      <c r="AF493">
        <v>42888.165861071597</v>
      </c>
      <c r="AG493" s="1">
        <v>68206.953592482198</v>
      </c>
      <c r="AH493" s="1">
        <v>33.9086344679516</v>
      </c>
      <c r="AI493">
        <v>21.735323599603401</v>
      </c>
      <c r="AJ493">
        <v>22.730336794019401</v>
      </c>
      <c r="AK493">
        <v>1.69600429129608</v>
      </c>
      <c r="AL493">
        <v>1.1450609585706899</v>
      </c>
      <c r="AM493">
        <v>1.4656831125709899</v>
      </c>
      <c r="AN493">
        <v>870.27057771411205</v>
      </c>
      <c r="AO493">
        <v>1.14210538109607</v>
      </c>
      <c r="AP493">
        <v>2392.6249345256501</v>
      </c>
      <c r="AQ493" s="1">
        <v>3384.5665925367798</v>
      </c>
      <c r="AR493" s="1">
        <v>9674.3182747339506</v>
      </c>
      <c r="AS493" s="1">
        <v>951.21054107734994</v>
      </c>
      <c r="AT493" s="1">
        <v>486.03342015430297</v>
      </c>
      <c r="AU493">
        <v>16888.753763027999</v>
      </c>
      <c r="AV493" s="1">
        <v>8998.7056866876701</v>
      </c>
      <c r="AW493" s="1">
        <v>0.48669647889621898</v>
      </c>
      <c r="AX493">
        <v>7006.85462796714</v>
      </c>
      <c r="AY493" s="1">
        <v>0.36054675504073003</v>
      </c>
      <c r="AZ493">
        <v>1457.4726176879799</v>
      </c>
      <c r="BA493">
        <v>7.8271260748822E-2</v>
      </c>
      <c r="BB493">
        <v>1413.9225243527401</v>
      </c>
      <c r="BC493" s="1">
        <v>7.4485505315556005E-2</v>
      </c>
      <c r="BD493">
        <v>18876.955456695501</v>
      </c>
      <c r="BE493" s="1">
        <v>0.53855339673869795</v>
      </c>
      <c r="BF493">
        <v>0.23914870018704801</v>
      </c>
      <c r="BG493">
        <v>0.156745706088013</v>
      </c>
      <c r="BH493">
        <v>4.35282029957237E-2</v>
      </c>
      <c r="BI493">
        <v>2.2023993990517202E-2</v>
      </c>
    </row>
    <row r="494" spans="1:61" x14ac:dyDescent="0.25">
      <c r="A494" t="s">
        <v>1528</v>
      </c>
      <c r="B494" t="s">
        <v>903</v>
      </c>
      <c r="C494">
        <v>47.15</v>
      </c>
      <c r="D494">
        <v>54.7439490992667</v>
      </c>
      <c r="E494">
        <v>2065.9674037999998</v>
      </c>
      <c r="F494">
        <v>1.47664177340813E-2</v>
      </c>
      <c r="G494">
        <v>2.4447125338142001E-2</v>
      </c>
      <c r="H494" t="e">
        <v>#N/A</v>
      </c>
      <c r="I494">
        <v>3.67292472833292E-2</v>
      </c>
      <c r="J494">
        <v>0.87971435059355196</v>
      </c>
      <c r="K494">
        <v>4.6306952919723102E-2</v>
      </c>
      <c r="L494">
        <v>0.42626855475549602</v>
      </c>
      <c r="M494">
        <v>2.4515242781373198E-2</v>
      </c>
      <c r="N494">
        <v>0.139237169441916</v>
      </c>
      <c r="O494">
        <v>66733.947216166605</v>
      </c>
      <c r="P494" s="1">
        <v>0.17677720419162299</v>
      </c>
      <c r="Q494">
        <v>0.14841212106736901</v>
      </c>
      <c r="R494">
        <v>0.67481067474100898</v>
      </c>
      <c r="S494">
        <v>16.1020244736915</v>
      </c>
      <c r="T494">
        <v>101115.274285703</v>
      </c>
      <c r="U494" s="1">
        <v>148.41255214428</v>
      </c>
      <c r="V494">
        <v>299295.161367347</v>
      </c>
      <c r="W494" s="1">
        <v>0.77676574554369604</v>
      </c>
      <c r="X494">
        <v>0.15674467516622601</v>
      </c>
      <c r="Y494">
        <v>6.6489579290077594E-2</v>
      </c>
      <c r="Z494">
        <v>0.22323425445630399</v>
      </c>
      <c r="AA494">
        <v>299.29516136734702</v>
      </c>
      <c r="AB494">
        <v>7964.2160228355897</v>
      </c>
      <c r="AC494" s="1">
        <v>781.00654929607094</v>
      </c>
      <c r="AD494">
        <v>228155.56404169899</v>
      </c>
      <c r="AE494" s="1" t="e">
        <v>#N/A</v>
      </c>
      <c r="AF494">
        <v>47735.296458050398</v>
      </c>
      <c r="AG494" s="1">
        <v>83017.670255833393</v>
      </c>
      <c r="AH494" s="1">
        <v>49.783262680847898</v>
      </c>
      <c r="AI494">
        <v>24.289153659605802</v>
      </c>
      <c r="AJ494">
        <v>28.8112831601604</v>
      </c>
      <c r="AK494">
        <v>1.7346116940971501</v>
      </c>
      <c r="AL494">
        <v>1.2065361934043799</v>
      </c>
      <c r="AM494">
        <v>1.4666408895588401</v>
      </c>
      <c r="AN494">
        <v>932.48110882900301</v>
      </c>
      <c r="AO494" s="1">
        <v>0.90431508922956705</v>
      </c>
      <c r="AP494">
        <v>1820.91476326322</v>
      </c>
      <c r="AQ494" s="1">
        <v>2620.1186894544198</v>
      </c>
      <c r="AR494" s="1">
        <v>8555.9821282694302</v>
      </c>
      <c r="AS494" s="1">
        <v>997.736365640911</v>
      </c>
      <c r="AT494">
        <v>460.79997450538701</v>
      </c>
      <c r="AU494">
        <v>14455.551921133399</v>
      </c>
      <c r="AV494" s="1">
        <v>5549.0336271925798</v>
      </c>
      <c r="AW494" s="1">
        <v>0.36146079850475099</v>
      </c>
      <c r="AX494">
        <v>7874.2748826549596</v>
      </c>
      <c r="AY494" s="1">
        <v>0.49631865386888502</v>
      </c>
      <c r="AZ494">
        <v>1358.1288525882101</v>
      </c>
      <c r="BA494">
        <v>8.7023678782531894E-2</v>
      </c>
      <c r="BB494">
        <v>850.85320234059498</v>
      </c>
      <c r="BC494" s="1">
        <v>5.51968688402696E-2</v>
      </c>
      <c r="BD494">
        <v>15632.2905647763</v>
      </c>
      <c r="BE494" s="1">
        <v>0.552438606922109</v>
      </c>
      <c r="BF494">
        <v>0.222030953862842</v>
      </c>
      <c r="BG494">
        <v>0.167742877543677</v>
      </c>
      <c r="BH494">
        <v>3.8458956215637503E-2</v>
      </c>
      <c r="BI494">
        <v>1.9328605455734199E-2</v>
      </c>
    </row>
    <row r="495" spans="1:61" x14ac:dyDescent="0.25">
      <c r="A495" t="s">
        <v>1549</v>
      </c>
      <c r="B495" t="s">
        <v>924</v>
      </c>
      <c r="C495">
        <v>64.25</v>
      </c>
      <c r="D495">
        <v>9.6511422291509206</v>
      </c>
      <c r="E495">
        <v>574.12657000000002</v>
      </c>
      <c r="F495" t="e">
        <v>#N/A</v>
      </c>
      <c r="G495" t="e">
        <v>#N/A</v>
      </c>
      <c r="H495" t="e">
        <v>#N/A</v>
      </c>
      <c r="I495">
        <v>3.36373554696748E-2</v>
      </c>
      <c r="J495">
        <v>0.94544781621450102</v>
      </c>
      <c r="K495">
        <v>2.7569166607608199E-2</v>
      </c>
      <c r="L495">
        <v>0.488195754501909</v>
      </c>
      <c r="M495">
        <v>3.03785374466038E-2</v>
      </c>
      <c r="N495">
        <v>0.14788959488120099</v>
      </c>
      <c r="O495">
        <v>60994.717798997503</v>
      </c>
      <c r="P495" s="1">
        <v>0.226880454799436</v>
      </c>
      <c r="Q495">
        <v>0.171256876791995</v>
      </c>
      <c r="R495">
        <v>0.60186266840856895</v>
      </c>
      <c r="S495">
        <v>7.0092695421377202</v>
      </c>
      <c r="T495">
        <v>83830.437662579599</v>
      </c>
      <c r="U495" s="1">
        <v>92.974412076752103</v>
      </c>
      <c r="V495">
        <v>285080.26984363399</v>
      </c>
      <c r="W495" s="1">
        <v>0.82475243880700799</v>
      </c>
      <c r="X495">
        <v>4.8923875378795702E-2</v>
      </c>
      <c r="Y495">
        <v>0.12632368581419601</v>
      </c>
      <c r="Z495">
        <v>0.17524756119299201</v>
      </c>
      <c r="AA495">
        <v>285.08026984363403</v>
      </c>
      <c r="AB495">
        <v>7275.6483818542001</v>
      </c>
      <c r="AC495" s="1">
        <v>697.99393712086896</v>
      </c>
      <c r="AD495">
        <v>213960.85049131</v>
      </c>
      <c r="AE495" s="1" t="e">
        <v>#N/A</v>
      </c>
      <c r="AF495">
        <v>44666.117759408298</v>
      </c>
      <c r="AG495" s="1">
        <v>73082.036794752596</v>
      </c>
      <c r="AH495" s="1">
        <v>35.5678852759468</v>
      </c>
      <c r="AI495">
        <v>21.607770641004699</v>
      </c>
      <c r="AJ495">
        <v>24.535471853339299</v>
      </c>
      <c r="AK495">
        <v>1.7113144795719899</v>
      </c>
      <c r="AL495">
        <v>1.02081929783846</v>
      </c>
      <c r="AM495">
        <v>1.34806828713257</v>
      </c>
      <c r="AN495">
        <v>1851.6385184890501</v>
      </c>
      <c r="AO495">
        <v>1.27352382909412</v>
      </c>
      <c r="AP495">
        <v>2622.4959306446999</v>
      </c>
      <c r="AQ495" s="1">
        <v>3577.9831222582202</v>
      </c>
      <c r="AR495" s="1">
        <v>9647.9577891683293</v>
      </c>
      <c r="AS495" s="1">
        <v>924.66718183762202</v>
      </c>
      <c r="AT495">
        <v>566.67532822945304</v>
      </c>
      <c r="AU495">
        <v>17339.779352138299</v>
      </c>
      <c r="AV495" s="1">
        <v>9406.7257733486204</v>
      </c>
      <c r="AW495" s="1">
        <v>0.48284553978933797</v>
      </c>
      <c r="AX495">
        <v>7695.3158641595501</v>
      </c>
      <c r="AY495" s="1">
        <v>0.38083547097807102</v>
      </c>
      <c r="AZ495">
        <v>1535.48379012536</v>
      </c>
      <c r="BA495">
        <v>7.7416308877533799E-2</v>
      </c>
      <c r="BB495">
        <v>1144.2013781206199</v>
      </c>
      <c r="BC495" s="1">
        <v>5.8902680350872302E-2</v>
      </c>
      <c r="BD495">
        <v>19781.7268057541</v>
      </c>
      <c r="BE495" s="1">
        <v>0.52492327891820301</v>
      </c>
      <c r="BF495">
        <v>0.22998948887485701</v>
      </c>
      <c r="BG495">
        <v>0.17034415757354901</v>
      </c>
      <c r="BH495">
        <v>4.21246537539893E-2</v>
      </c>
      <c r="BI495">
        <v>3.2618420879401103E-2</v>
      </c>
    </row>
    <row r="496" spans="1:61" x14ac:dyDescent="0.25">
      <c r="A496" t="s">
        <v>1554</v>
      </c>
      <c r="B496" t="s">
        <v>930</v>
      </c>
      <c r="C496">
        <v>38.549999999999997</v>
      </c>
      <c r="D496">
        <v>75.489470379115701</v>
      </c>
      <c r="E496">
        <v>2024.9990581</v>
      </c>
      <c r="F496">
        <v>1.31937411802659E-2</v>
      </c>
      <c r="G496">
        <v>5.0473440188152197E-2</v>
      </c>
      <c r="H496" t="e">
        <v>#N/A</v>
      </c>
      <c r="I496">
        <v>8.7531562009498798E-2</v>
      </c>
      <c r="J496">
        <v>0.76510181923068099</v>
      </c>
      <c r="K496">
        <v>8.63137897340093E-2</v>
      </c>
      <c r="L496">
        <v>0.867874504555044</v>
      </c>
      <c r="M496">
        <v>3.0274489718367999E-2</v>
      </c>
      <c r="N496">
        <v>0.18520421999200001</v>
      </c>
      <c r="O496">
        <v>65574.536479009403</v>
      </c>
      <c r="P496" s="1">
        <v>0.23112576968599799</v>
      </c>
      <c r="Q496">
        <v>0.137569871071162</v>
      </c>
      <c r="R496">
        <v>0.63130435924284101</v>
      </c>
      <c r="S496">
        <v>17.6035650160422</v>
      </c>
      <c r="T496">
        <v>95931.030281460495</v>
      </c>
      <c r="U496" s="1">
        <v>127.113944914369</v>
      </c>
      <c r="V496">
        <v>221576.36874211399</v>
      </c>
      <c r="W496" s="1">
        <v>0.72823374911639704</v>
      </c>
      <c r="X496">
        <v>0.19664978586246301</v>
      </c>
      <c r="Y496">
        <v>7.5116465021140402E-2</v>
      </c>
      <c r="Z496">
        <v>0.27176625088360301</v>
      </c>
      <c r="AA496">
        <v>221.576368742114</v>
      </c>
      <c r="AB496">
        <v>5941.5438500445198</v>
      </c>
      <c r="AC496" s="1">
        <v>624.92313314325895</v>
      </c>
      <c r="AD496">
        <v>150995.911837828</v>
      </c>
      <c r="AE496" s="1" t="e">
        <v>#N/A</v>
      </c>
      <c r="AF496">
        <v>40418.7860726402</v>
      </c>
      <c r="AG496" s="1">
        <v>61626.034632303003</v>
      </c>
      <c r="AH496" s="1">
        <v>43.459961236386</v>
      </c>
      <c r="AI496">
        <v>24.483035041811299</v>
      </c>
      <c r="AJ496">
        <v>28.001638219556401</v>
      </c>
      <c r="AK496">
        <v>2.0894026975471101</v>
      </c>
      <c r="AL496">
        <v>1.1385998819296601</v>
      </c>
      <c r="AM496">
        <v>1.64377992776426</v>
      </c>
      <c r="AN496">
        <v>701.40784773138398</v>
      </c>
      <c r="AO496" s="1">
        <v>0.98334900713047702</v>
      </c>
      <c r="AP496">
        <v>2019.90313607248</v>
      </c>
      <c r="AQ496" s="1">
        <v>2752.5595642646199</v>
      </c>
      <c r="AR496" s="1">
        <v>9167.8245294686003</v>
      </c>
      <c r="AS496" s="1">
        <v>1146.24881612433</v>
      </c>
      <c r="AT496">
        <v>530.30951209803902</v>
      </c>
      <c r="AU496">
        <v>15616.845558028101</v>
      </c>
      <c r="AV496" s="1">
        <v>8432.8099941867404</v>
      </c>
      <c r="AW496" s="1">
        <v>0.49833675113266102</v>
      </c>
      <c r="AX496">
        <v>5767.2988367163898</v>
      </c>
      <c r="AY496" s="1">
        <v>0.33659918113195603</v>
      </c>
      <c r="AZ496">
        <v>1162.3722933818301</v>
      </c>
      <c r="BA496">
        <v>6.7423488946361104E-2</v>
      </c>
      <c r="BB496">
        <v>1670.5292315552399</v>
      </c>
      <c r="BC496" s="1">
        <v>9.76405787743964E-2</v>
      </c>
      <c r="BD496">
        <v>17033.010355840201</v>
      </c>
      <c r="BE496" s="1">
        <v>0.53989173117768596</v>
      </c>
      <c r="BF496">
        <v>0.23375367126472801</v>
      </c>
      <c r="BG496">
        <v>0.17847694122630001</v>
      </c>
      <c r="BH496">
        <v>3.3431737505957702E-2</v>
      </c>
      <c r="BI496">
        <v>1.44459188253282E-2</v>
      </c>
    </row>
    <row r="497" spans="1:61" x14ac:dyDescent="0.25">
      <c r="A497" t="s">
        <v>1681</v>
      </c>
      <c r="B497" t="s">
        <v>1062</v>
      </c>
      <c r="C497">
        <v>89.3</v>
      </c>
      <c r="D497">
        <v>8.9967239589660402</v>
      </c>
      <c r="E497">
        <v>701.855504</v>
      </c>
      <c r="F497" t="e">
        <v>#N/A</v>
      </c>
      <c r="G497">
        <v>1.75730245883393E-2</v>
      </c>
      <c r="H497" t="e">
        <v>#N/A</v>
      </c>
      <c r="I497">
        <v>6.5210692849211702E-2</v>
      </c>
      <c r="J497">
        <v>0.89799179387121097</v>
      </c>
      <c r="K497">
        <v>3.6104700082825902E-2</v>
      </c>
      <c r="L497">
        <v>0.77974164064861795</v>
      </c>
      <c r="M497">
        <v>3.1593891516982699E-2</v>
      </c>
      <c r="N497">
        <v>0.19010488453788801</v>
      </c>
      <c r="O497">
        <v>59578.312930840897</v>
      </c>
      <c r="P497" s="1">
        <v>0.23672634961557401</v>
      </c>
      <c r="Q497">
        <v>0.16756668619772999</v>
      </c>
      <c r="R497">
        <v>0.595706964186696</v>
      </c>
      <c r="S497">
        <v>9.9671037008174501</v>
      </c>
      <c r="T497">
        <v>80886.318986639395</v>
      </c>
      <c r="U497" s="1">
        <v>80.196569399444201</v>
      </c>
      <c r="V497">
        <v>240366.029102195</v>
      </c>
      <c r="W497" s="1">
        <v>0.81381483873403004</v>
      </c>
      <c r="X497">
        <v>7.9843631442998594E-2</v>
      </c>
      <c r="Y497">
        <v>0.106341529822971</v>
      </c>
      <c r="Z497">
        <v>0.18618516126597001</v>
      </c>
      <c r="AA497">
        <v>240.366029102195</v>
      </c>
      <c r="AB497">
        <v>5722.8141363980803</v>
      </c>
      <c r="AC497" s="1">
        <v>586.00846920194601</v>
      </c>
      <c r="AD497">
        <v>170627.905831212</v>
      </c>
      <c r="AE497" s="1" t="e">
        <v>#N/A</v>
      </c>
      <c r="AF497">
        <v>40695.159245489602</v>
      </c>
      <c r="AG497" s="1">
        <v>61433.544519951101</v>
      </c>
      <c r="AH497" s="1">
        <v>34.322898043785798</v>
      </c>
      <c r="AI497">
        <v>20.875210610748901</v>
      </c>
      <c r="AJ497">
        <v>23.413339924582299</v>
      </c>
      <c r="AK497">
        <v>1.63810541835546</v>
      </c>
      <c r="AL497">
        <v>1.2311925161913699</v>
      </c>
      <c r="AM497">
        <v>1.4696037263191799</v>
      </c>
      <c r="AN497">
        <v>1530.5705011611601</v>
      </c>
      <c r="AO497" s="1">
        <v>1.3285968271247299</v>
      </c>
      <c r="AP497">
        <v>2519.3290305806299</v>
      </c>
      <c r="AQ497" s="1">
        <v>4092.9222192150801</v>
      </c>
      <c r="AR497" s="1">
        <v>10091.4463092962</v>
      </c>
      <c r="AS497" s="1">
        <v>1137.7468302934301</v>
      </c>
      <c r="AT497">
        <v>692.25715796338602</v>
      </c>
      <c r="AU497">
        <v>18533.701547348701</v>
      </c>
      <c r="AV497" s="1">
        <v>10783.9761790965</v>
      </c>
      <c r="AW497" s="1">
        <v>0.53950996361378301</v>
      </c>
      <c r="AX497">
        <v>6065.3275891147196</v>
      </c>
      <c r="AY497" s="1">
        <v>0.30389635221314998</v>
      </c>
      <c r="AZ497">
        <v>1523.2768361056201</v>
      </c>
      <c r="BA497">
        <v>7.5280113187692302E-2</v>
      </c>
      <c r="BB497">
        <v>1649.50849299724</v>
      </c>
      <c r="BC497" s="1">
        <v>8.1313570963029505E-2</v>
      </c>
      <c r="BD497">
        <v>20022.089097314099</v>
      </c>
      <c r="BE497" s="1">
        <v>0.54043678685804297</v>
      </c>
      <c r="BF497">
        <v>0.241532072550419</v>
      </c>
      <c r="BG497">
        <v>0.14973540833034599</v>
      </c>
      <c r="BH497">
        <v>4.3522538739208902E-2</v>
      </c>
      <c r="BI497">
        <v>2.4773193521983001E-2</v>
      </c>
    </row>
    <row r="498" spans="1:61" x14ac:dyDescent="0.25">
      <c r="A498" t="s">
        <v>1655</v>
      </c>
      <c r="B498" t="s">
        <v>1035</v>
      </c>
      <c r="C498">
        <v>63.55</v>
      </c>
      <c r="D498">
        <v>32.8513788659711</v>
      </c>
      <c r="E498">
        <v>1805.8589158499999</v>
      </c>
      <c r="F498">
        <v>1.30511699477051E-2</v>
      </c>
      <c r="G498">
        <v>2.3542542892177502E-2</v>
      </c>
      <c r="H498">
        <v>5.0826209268234196E-3</v>
      </c>
      <c r="I498">
        <v>6.2636437357008995E-2</v>
      </c>
      <c r="J498">
        <v>0.85402196156145704</v>
      </c>
      <c r="K498">
        <v>5.1183628337591998E-2</v>
      </c>
      <c r="L498">
        <v>0.49963593125529498</v>
      </c>
      <c r="M498">
        <v>2.84581330894506E-2</v>
      </c>
      <c r="N498">
        <v>0.15301671148031101</v>
      </c>
      <c r="O498">
        <v>65033.643231341703</v>
      </c>
      <c r="P498" s="1">
        <v>0.21148917046186599</v>
      </c>
      <c r="Q498">
        <v>0.157511706670005</v>
      </c>
      <c r="R498">
        <v>0.63099912286812998</v>
      </c>
      <c r="S498">
        <v>15.542959957862999</v>
      </c>
      <c r="T498">
        <v>91585.012877257002</v>
      </c>
      <c r="U498" s="1">
        <v>126.926350817841</v>
      </c>
      <c r="V498">
        <v>285068.23123427201</v>
      </c>
      <c r="W498" s="1">
        <v>0.78340444702259404</v>
      </c>
      <c r="X498">
        <v>0.13924148752620799</v>
      </c>
      <c r="Y498">
        <v>7.7354065451197496E-2</v>
      </c>
      <c r="Z498">
        <v>0.21659555297740599</v>
      </c>
      <c r="AA498">
        <v>285.06823123427199</v>
      </c>
      <c r="AB498">
        <v>7413.2075781228896</v>
      </c>
      <c r="AC498" s="1">
        <v>748.626984441731</v>
      </c>
      <c r="AD498">
        <v>213294.35567190999</v>
      </c>
      <c r="AE498" s="1" t="e">
        <v>#N/A</v>
      </c>
      <c r="AF498">
        <v>45784.432279315501</v>
      </c>
      <c r="AG498" s="1">
        <v>75894.859466645794</v>
      </c>
      <c r="AH498" s="1">
        <v>46.107684305159097</v>
      </c>
      <c r="AI498">
        <v>23.515029560203299</v>
      </c>
      <c r="AJ498">
        <v>28.350088827863502</v>
      </c>
      <c r="AK498">
        <v>2.12716312283339</v>
      </c>
      <c r="AL498">
        <v>1.49223878473724</v>
      </c>
      <c r="AM498">
        <v>1.8597147550569899</v>
      </c>
      <c r="AN498">
        <v>997.12528077114098</v>
      </c>
      <c r="AO498" s="1">
        <v>0.987907711924078</v>
      </c>
      <c r="AP498">
        <v>1870.96319947546</v>
      </c>
      <c r="AQ498" s="1">
        <v>2900.0436008784</v>
      </c>
      <c r="AR498" s="1">
        <v>8621.9978653046091</v>
      </c>
      <c r="AS498" s="1">
        <v>1032.0475315884601</v>
      </c>
      <c r="AT498">
        <v>469.886675560475</v>
      </c>
      <c r="AU498">
        <v>14894.938872807399</v>
      </c>
      <c r="AV498" s="1">
        <v>6265.6205795000096</v>
      </c>
      <c r="AW498" s="1">
        <v>0.39409091923024298</v>
      </c>
      <c r="AX498">
        <v>7400.4247047331601</v>
      </c>
      <c r="AY498" s="1">
        <v>0.46335636511524197</v>
      </c>
      <c r="AZ498">
        <v>1318.62117982941</v>
      </c>
      <c r="BA498">
        <v>8.3693575721405206E-2</v>
      </c>
      <c r="BB498">
        <v>942.59268810454705</v>
      </c>
      <c r="BC498" s="1">
        <v>5.8859139938140501E-2</v>
      </c>
      <c r="BD498">
        <v>15927.2591521671</v>
      </c>
      <c r="BE498" s="1">
        <v>0.55706824846068903</v>
      </c>
      <c r="BF498">
        <v>0.228924496952851</v>
      </c>
      <c r="BG498">
        <v>0.159613579236278</v>
      </c>
      <c r="BH498">
        <v>3.8369525342639897E-2</v>
      </c>
      <c r="BI498">
        <v>1.6024150007542599E-2</v>
      </c>
    </row>
    <row r="499" spans="1:61" x14ac:dyDescent="0.25">
      <c r="A499" t="s">
        <v>1268</v>
      </c>
      <c r="B499" t="s">
        <v>628</v>
      </c>
      <c r="C499">
        <v>119.3</v>
      </c>
      <c r="D499">
        <v>9.8907489824613695</v>
      </c>
      <c r="E499">
        <v>1044.34262315</v>
      </c>
      <c r="F499">
        <v>1.45973734590201E-2</v>
      </c>
      <c r="G499">
        <v>1.3892400358852299E-2</v>
      </c>
      <c r="H499" t="e">
        <v>#N/A</v>
      </c>
      <c r="I499">
        <v>2.99569878551008E-2</v>
      </c>
      <c r="J499">
        <v>0.92260882203513495</v>
      </c>
      <c r="K499">
        <v>3.4828085363577302E-2</v>
      </c>
      <c r="L499">
        <v>0.59547307298551899</v>
      </c>
      <c r="M499">
        <v>1.67035822496132E-2</v>
      </c>
      <c r="N499">
        <v>0.17263160583457801</v>
      </c>
      <c r="O499">
        <v>63072.593695090203</v>
      </c>
      <c r="P499" s="1">
        <v>0.19637076850708901</v>
      </c>
      <c r="Q499">
        <v>0.18476348175903401</v>
      </c>
      <c r="R499">
        <v>0.61886574973387698</v>
      </c>
      <c r="S499">
        <v>10.6501209366641</v>
      </c>
      <c r="T499">
        <v>87315.873658619501</v>
      </c>
      <c r="U499" s="1">
        <v>110.39101628872901</v>
      </c>
      <c r="V499">
        <v>294861.68214717298</v>
      </c>
      <c r="W499" s="1">
        <v>0.83560929792317595</v>
      </c>
      <c r="X499">
        <v>5.1396309504074797E-2</v>
      </c>
      <c r="Y499">
        <v>0.112994392572749</v>
      </c>
      <c r="Z499">
        <v>0.16439070207682399</v>
      </c>
      <c r="AA499">
        <v>294.86168214717298</v>
      </c>
      <c r="AB499">
        <v>6692.2691797442403</v>
      </c>
      <c r="AC499" s="1">
        <v>722.79319570736402</v>
      </c>
      <c r="AD499">
        <v>203339.68535270801</v>
      </c>
      <c r="AE499" s="1" t="e">
        <v>#N/A</v>
      </c>
      <c r="AF499">
        <v>45858.9894391567</v>
      </c>
      <c r="AG499" s="1">
        <v>70655.183397034096</v>
      </c>
      <c r="AH499" s="1">
        <v>31.8756375017478</v>
      </c>
      <c r="AI499">
        <v>21.103539666904599</v>
      </c>
      <c r="AJ499">
        <v>23.563199924470201</v>
      </c>
      <c r="AK499">
        <v>1.67785988934814</v>
      </c>
      <c r="AL499">
        <v>0.80195809680633701</v>
      </c>
      <c r="AM499">
        <v>1.2736735688496601</v>
      </c>
      <c r="AN499">
        <v>1211.3754417914799</v>
      </c>
      <c r="AO499" s="1">
        <v>1.15734997442717</v>
      </c>
      <c r="AP499">
        <v>2285.9987489537698</v>
      </c>
      <c r="AQ499" s="1">
        <v>3465.8383999329699</v>
      </c>
      <c r="AR499" s="1">
        <v>9361.2040548648692</v>
      </c>
      <c r="AS499" s="1">
        <v>1006.5993876886999</v>
      </c>
      <c r="AT499">
        <v>666.719882503534</v>
      </c>
      <c r="AU499">
        <v>16786.3604739439</v>
      </c>
      <c r="AV499" s="1">
        <v>8495.9132905528295</v>
      </c>
      <c r="AW499" s="1">
        <v>0.473473366211558</v>
      </c>
      <c r="AX499">
        <v>6937.1980263642299</v>
      </c>
      <c r="AY499" s="1">
        <v>0.37253606402064099</v>
      </c>
      <c r="AZ499">
        <v>1475.8611513594999</v>
      </c>
      <c r="BA499">
        <v>8.0786314472913498E-2</v>
      </c>
      <c r="BB499">
        <v>1337.42681797552</v>
      </c>
      <c r="BC499" s="1">
        <v>7.32042552936253E-2</v>
      </c>
      <c r="BD499">
        <v>18246.399286252101</v>
      </c>
      <c r="BE499" s="1">
        <v>0.54543701388958798</v>
      </c>
      <c r="BF499">
        <v>0.23466731316182901</v>
      </c>
      <c r="BG499">
        <v>0.155501157375382</v>
      </c>
      <c r="BH499">
        <v>4.4825978885652797E-2</v>
      </c>
      <c r="BI499">
        <v>1.9568536687548599E-2</v>
      </c>
    </row>
    <row r="500" spans="1:61" x14ac:dyDescent="0.25">
      <c r="A500" t="s">
        <v>1488</v>
      </c>
      <c r="B500" t="s">
        <v>863</v>
      </c>
      <c r="C500">
        <v>138.69999999999999</v>
      </c>
      <c r="D500">
        <v>10.3072216492419</v>
      </c>
      <c r="E500">
        <v>1084.9311198</v>
      </c>
      <c r="F500">
        <v>6.3726324767094701E-3</v>
      </c>
      <c r="G500">
        <v>1.52318643696719E-2</v>
      </c>
      <c r="H500" t="e">
        <v>#N/A</v>
      </c>
      <c r="I500">
        <v>1.5375603443395501E-2</v>
      </c>
      <c r="J500">
        <v>0.95216831244088795</v>
      </c>
      <c r="K500">
        <v>2.5727319469605801E-2</v>
      </c>
      <c r="L500">
        <v>0.99779964677762201</v>
      </c>
      <c r="M500" t="e">
        <v>#N/A</v>
      </c>
      <c r="N500">
        <v>0.191956638814758</v>
      </c>
      <c r="O500">
        <v>63027.190331471698</v>
      </c>
      <c r="P500" s="1">
        <v>0.25175460756910401</v>
      </c>
      <c r="Q500">
        <v>0.160714196225867</v>
      </c>
      <c r="R500">
        <v>0.58753119620502903</v>
      </c>
      <c r="S500">
        <v>12.9323913776057</v>
      </c>
      <c r="T500">
        <v>89474.688982335007</v>
      </c>
      <c r="U500" s="1">
        <v>97.212289942172404</v>
      </c>
      <c r="V500">
        <v>245067.628393786</v>
      </c>
      <c r="W500" s="1">
        <v>0.59210287633993097</v>
      </c>
      <c r="X500">
        <v>0.10478052466606599</v>
      </c>
      <c r="Y500">
        <v>0.30311659899400301</v>
      </c>
      <c r="Z500">
        <v>0.40789712366006903</v>
      </c>
      <c r="AA500">
        <v>245.06762839378601</v>
      </c>
      <c r="AB500">
        <v>5211.6898453814601</v>
      </c>
      <c r="AC500" s="1">
        <v>407.58326213512697</v>
      </c>
      <c r="AD500">
        <v>171023.628771007</v>
      </c>
      <c r="AE500" s="1" t="e">
        <v>#N/A</v>
      </c>
      <c r="AF500">
        <v>39247.374244398197</v>
      </c>
      <c r="AG500" s="1">
        <v>59357.754712251502</v>
      </c>
      <c r="AH500" s="1">
        <v>23.605941398684902</v>
      </c>
      <c r="AI500">
        <v>20.102846202544399</v>
      </c>
      <c r="AJ500">
        <v>21.017123776122201</v>
      </c>
      <c r="AK500">
        <v>0.90193072169677102</v>
      </c>
      <c r="AL500">
        <v>0.85188372842829796</v>
      </c>
      <c r="AM500">
        <v>0.87955577919499806</v>
      </c>
      <c r="AN500">
        <v>0</v>
      </c>
      <c r="AO500">
        <v>0.73474964366741702</v>
      </c>
      <c r="AP500">
        <v>2494.75449694811</v>
      </c>
      <c r="AQ500" s="1">
        <v>4877.1195156384001</v>
      </c>
      <c r="AR500" s="1">
        <v>10969.4378761058</v>
      </c>
      <c r="AS500" s="1">
        <v>922.40332334137497</v>
      </c>
      <c r="AT500">
        <v>541.14026299497095</v>
      </c>
      <c r="AU500">
        <v>19804.8554750287</v>
      </c>
      <c r="AV500" s="1">
        <v>11500.3784078638</v>
      </c>
      <c r="AW500" s="1">
        <v>0.56990000610547098</v>
      </c>
      <c r="AX500">
        <v>4660.3491608029399</v>
      </c>
      <c r="AY500" s="1">
        <v>0.230856101417588</v>
      </c>
      <c r="AZ500">
        <v>1273.81383020306</v>
      </c>
      <c r="BA500">
        <v>5.9871051231381499E-2</v>
      </c>
      <c r="BB500">
        <v>2820.7049520620599</v>
      </c>
      <c r="BC500" s="1">
        <v>0.139372841240164</v>
      </c>
      <c r="BD500">
        <v>20255.2463509318</v>
      </c>
      <c r="BE500" s="1">
        <v>0.52789344051947296</v>
      </c>
      <c r="BF500">
        <v>0.25494017807351999</v>
      </c>
      <c r="BG500">
        <v>0.14330921024283699</v>
      </c>
      <c r="BH500">
        <v>4.5990476450804403E-2</v>
      </c>
      <c r="BI500">
        <v>2.7866694713365701E-2</v>
      </c>
    </row>
    <row r="501" spans="1:61" x14ac:dyDescent="0.25">
      <c r="A501" t="s">
        <v>1664</v>
      </c>
      <c r="B501" t="s">
        <v>1045</v>
      </c>
      <c r="C501">
        <v>112.9</v>
      </c>
      <c r="D501">
        <v>7.1151392836607004</v>
      </c>
      <c r="E501">
        <v>755.07941964999998</v>
      </c>
      <c r="F501">
        <v>1.3601702601406701E-2</v>
      </c>
      <c r="G501">
        <v>1.1262018438559099E-2</v>
      </c>
      <c r="H501" t="e">
        <v>#N/A</v>
      </c>
      <c r="I501">
        <v>2.7060549537678801E-2</v>
      </c>
      <c r="J501">
        <v>0.94421939430331603</v>
      </c>
      <c r="K501">
        <v>2.5249436059946301E-2</v>
      </c>
      <c r="L501">
        <v>0.43176488548778702</v>
      </c>
      <c r="M501" t="e">
        <v>#N/A</v>
      </c>
      <c r="N501">
        <v>0.154998650416449</v>
      </c>
      <c r="O501">
        <v>62583.684711205598</v>
      </c>
      <c r="P501" s="1">
        <v>0.196394417554244</v>
      </c>
      <c r="Q501">
        <v>0.15021890782054301</v>
      </c>
      <c r="R501">
        <v>0.65338667462521305</v>
      </c>
      <c r="S501">
        <v>8.7376350271527397</v>
      </c>
      <c r="T501">
        <v>83938.931121972899</v>
      </c>
      <c r="U501" s="1">
        <v>100.04700956563499</v>
      </c>
      <c r="V501">
        <v>318782.49788820097</v>
      </c>
      <c r="W501" s="1">
        <v>0.76165592719016395</v>
      </c>
      <c r="X501">
        <v>3.8007614799242299E-2</v>
      </c>
      <c r="Y501">
        <v>0.20033645801059299</v>
      </c>
      <c r="Z501">
        <v>0.23834407280983599</v>
      </c>
      <c r="AA501">
        <v>318.78249788820102</v>
      </c>
      <c r="AB501">
        <v>8291.0692399772706</v>
      </c>
      <c r="AC501" s="1">
        <v>629.57693671528205</v>
      </c>
      <c r="AD501">
        <v>242881.337502679</v>
      </c>
      <c r="AE501" s="1" t="e">
        <v>#N/A</v>
      </c>
      <c r="AF501">
        <v>42706.7308423102</v>
      </c>
      <c r="AG501" s="1">
        <v>70220.762719388906</v>
      </c>
      <c r="AH501" s="1">
        <v>34.123757271668701</v>
      </c>
      <c r="AI501">
        <v>20.661615178213498</v>
      </c>
      <c r="AJ501">
        <v>23.839468527508298</v>
      </c>
      <c r="AK501">
        <v>1.25561756009847</v>
      </c>
      <c r="AL501">
        <v>0.74642472957269301</v>
      </c>
      <c r="AM501">
        <v>1.0466205142770799</v>
      </c>
      <c r="AN501">
        <v>1852.53818882839</v>
      </c>
      <c r="AO501" s="1">
        <v>1.3756812983226101</v>
      </c>
      <c r="AP501">
        <v>2400.82007511248</v>
      </c>
      <c r="AQ501" s="1">
        <v>3392.7474525626199</v>
      </c>
      <c r="AR501" s="1">
        <v>9646.8883251730094</v>
      </c>
      <c r="AS501" s="1">
        <v>1016.28734677433</v>
      </c>
      <c r="AT501">
        <v>622.74707767556595</v>
      </c>
      <c r="AU501">
        <v>17079.490277297999</v>
      </c>
      <c r="AV501" s="1">
        <v>8840.38454174443</v>
      </c>
      <c r="AW501" s="1">
        <v>0.45266450969364302</v>
      </c>
      <c r="AX501">
        <v>8067.9467432537003</v>
      </c>
      <c r="AY501" s="1">
        <v>0.39080328169096001</v>
      </c>
      <c r="AZ501">
        <v>2042.9173128764901</v>
      </c>
      <c r="BA501">
        <v>0.102002706665933</v>
      </c>
      <c r="BB501">
        <v>1090.1470618911901</v>
      </c>
      <c r="BC501" s="1">
        <v>5.4529501961124702E-2</v>
      </c>
      <c r="BD501">
        <v>20041.3956597658</v>
      </c>
      <c r="BE501" s="1">
        <v>0.534288974199986</v>
      </c>
      <c r="BF501">
        <v>0.23768039034437499</v>
      </c>
      <c r="BG501">
        <v>0.15457968585781501</v>
      </c>
      <c r="BH501">
        <v>4.4618650824205401E-2</v>
      </c>
      <c r="BI501">
        <v>2.8832298773618599E-2</v>
      </c>
    </row>
    <row r="502" spans="1:61" x14ac:dyDescent="0.25">
      <c r="A502" t="s">
        <v>1728</v>
      </c>
      <c r="B502" t="s">
        <v>1112</v>
      </c>
      <c r="C502">
        <v>111.4</v>
      </c>
      <c r="D502">
        <v>8.4437599709590803</v>
      </c>
      <c r="E502">
        <v>871.88105214999996</v>
      </c>
      <c r="F502">
        <v>2.2348078369749599E-2</v>
      </c>
      <c r="G502" t="e">
        <v>#N/A</v>
      </c>
      <c r="H502" t="e">
        <v>#N/A</v>
      </c>
      <c r="I502">
        <v>2.5159594254046101E-2</v>
      </c>
      <c r="J502">
        <v>0.93489004034668199</v>
      </c>
      <c r="K502">
        <v>3.2420678363663302E-2</v>
      </c>
      <c r="L502">
        <v>0.61746102233879896</v>
      </c>
      <c r="M502">
        <v>1.5634240236235799E-2</v>
      </c>
      <c r="N502">
        <v>0.164756977163276</v>
      </c>
      <c r="O502">
        <v>61541.783867981401</v>
      </c>
      <c r="P502" s="1">
        <v>0.19770766022949601</v>
      </c>
      <c r="Q502">
        <v>0.172802242381561</v>
      </c>
      <c r="R502">
        <v>0.62949009738894302</v>
      </c>
      <c r="S502">
        <v>9.6146582566549501</v>
      </c>
      <c r="T502">
        <v>85753.978236807001</v>
      </c>
      <c r="U502" s="1">
        <v>103.877777260428</v>
      </c>
      <c r="V502">
        <v>282433.92994120799</v>
      </c>
      <c r="W502" s="1">
        <v>0.81254861997863403</v>
      </c>
      <c r="X502">
        <v>5.4869312858670499E-2</v>
      </c>
      <c r="Y502">
        <v>0.13258206716269599</v>
      </c>
      <c r="Z502">
        <v>0.18745138002136599</v>
      </c>
      <c r="AA502">
        <v>282.43392994120802</v>
      </c>
      <c r="AB502">
        <v>6867.7828646857997</v>
      </c>
      <c r="AC502" s="1">
        <v>630.17940652009202</v>
      </c>
      <c r="AD502">
        <v>204165.976218111</v>
      </c>
      <c r="AE502" s="1" t="e">
        <v>#N/A</v>
      </c>
      <c r="AF502">
        <v>43814.772638064802</v>
      </c>
      <c r="AG502" s="1">
        <v>68246.101674763297</v>
      </c>
      <c r="AH502" s="1">
        <v>30.761679663023202</v>
      </c>
      <c r="AI502">
        <v>21.168300442596301</v>
      </c>
      <c r="AJ502">
        <v>22.8887558848004</v>
      </c>
      <c r="AK502">
        <v>1.1205048686411001</v>
      </c>
      <c r="AL502">
        <v>0.69800077597882204</v>
      </c>
      <c r="AM502">
        <v>0.93744240042228899</v>
      </c>
      <c r="AN502">
        <v>1190.8525204667201</v>
      </c>
      <c r="AO502" s="1">
        <v>1.1768284721437701</v>
      </c>
      <c r="AP502">
        <v>2305.5318062516699</v>
      </c>
      <c r="AQ502" s="1">
        <v>3834.5130385111602</v>
      </c>
      <c r="AR502" s="1">
        <v>9339.6639712719098</v>
      </c>
      <c r="AS502" s="1">
        <v>1049.20784520343</v>
      </c>
      <c r="AT502">
        <v>569.60546083132397</v>
      </c>
      <c r="AU502">
        <v>17098.522122069498</v>
      </c>
      <c r="AV502" s="1">
        <v>9220.8087593256896</v>
      </c>
      <c r="AW502" s="1">
        <v>0.50549889986185104</v>
      </c>
      <c r="AX502">
        <v>6660.0656435785904</v>
      </c>
      <c r="AY502" s="1">
        <v>0.34410526886315101</v>
      </c>
      <c r="AZ502">
        <v>1464.19632285066</v>
      </c>
      <c r="BA502">
        <v>7.64673199877344E-2</v>
      </c>
      <c r="BB502">
        <v>1364.24470991003</v>
      </c>
      <c r="BC502" s="1">
        <v>7.3928511283288201E-2</v>
      </c>
      <c r="BD502">
        <v>18709.315435665001</v>
      </c>
      <c r="BE502" s="1">
        <v>0.53393009446867001</v>
      </c>
      <c r="BF502">
        <v>0.23074127424535101</v>
      </c>
      <c r="BG502">
        <v>0.16711446632514701</v>
      </c>
      <c r="BH502">
        <v>4.89414993937747E-2</v>
      </c>
      <c r="BI502">
        <v>1.9272665567057201E-2</v>
      </c>
    </row>
    <row r="503" spans="1:61" x14ac:dyDescent="0.25">
      <c r="A503" t="s">
        <v>1776</v>
      </c>
      <c r="B503" t="s">
        <v>1164</v>
      </c>
      <c r="C503">
        <v>86.65</v>
      </c>
      <c r="D503">
        <v>24.865140504334601</v>
      </c>
      <c r="E503">
        <v>1882.4565300500001</v>
      </c>
      <c r="F503">
        <v>1.7232949701873199E-2</v>
      </c>
      <c r="G503">
        <v>1.7422018188626699E-2</v>
      </c>
      <c r="H503">
        <v>5.0826209268234196E-3</v>
      </c>
      <c r="I503">
        <v>5.6118843608324101E-2</v>
      </c>
      <c r="J503">
        <v>0.86858821018169796</v>
      </c>
      <c r="K503">
        <v>4.7144530035602497E-2</v>
      </c>
      <c r="L503">
        <v>0.63841491102140302</v>
      </c>
      <c r="M503">
        <v>1.5678545467319699E-2</v>
      </c>
      <c r="N503">
        <v>0.166198663822129</v>
      </c>
      <c r="O503">
        <v>64668.591569580203</v>
      </c>
      <c r="P503" s="1">
        <v>0.186746017877855</v>
      </c>
      <c r="Q503">
        <v>0.156247219796673</v>
      </c>
      <c r="R503">
        <v>0.65700676232547195</v>
      </c>
      <c r="S503">
        <v>15.8080627470981</v>
      </c>
      <c r="T503">
        <v>91999.859655846507</v>
      </c>
      <c r="U503" s="1">
        <v>130.927841671067</v>
      </c>
      <c r="V503">
        <v>272576.694977584</v>
      </c>
      <c r="W503" s="1">
        <v>0.79360620041346996</v>
      </c>
      <c r="X503">
        <v>0.14199134493824001</v>
      </c>
      <c r="Y503">
        <v>6.4402454648289698E-2</v>
      </c>
      <c r="Z503">
        <v>0.20639379958653001</v>
      </c>
      <c r="AA503">
        <v>272.576694977584</v>
      </c>
      <c r="AB503">
        <v>7455.30091981844</v>
      </c>
      <c r="AC503" s="1">
        <v>771.32304721078197</v>
      </c>
      <c r="AD503">
        <v>192303.751344474</v>
      </c>
      <c r="AE503" s="1" t="e">
        <v>#N/A</v>
      </c>
      <c r="AF503">
        <v>43102.890321340303</v>
      </c>
      <c r="AG503" s="1">
        <v>68932.5053817679</v>
      </c>
      <c r="AH503" s="1">
        <v>41.058463283923999</v>
      </c>
      <c r="AI503">
        <v>23.409547324017598</v>
      </c>
      <c r="AJ503">
        <v>28.517006246802602</v>
      </c>
      <c r="AK503">
        <v>2.25469127756871</v>
      </c>
      <c r="AL503">
        <v>1.5618883642180099</v>
      </c>
      <c r="AM503">
        <v>2.0011322803251899</v>
      </c>
      <c r="AN503">
        <v>1476.63467449427</v>
      </c>
      <c r="AO503" s="1">
        <v>1.1841336450040301</v>
      </c>
      <c r="AP503">
        <v>1890.18226832866</v>
      </c>
      <c r="AQ503" s="1">
        <v>3276.92685038318</v>
      </c>
      <c r="AR503" s="1">
        <v>8790.6093523766394</v>
      </c>
      <c r="AS503" s="1">
        <v>1102.46647843968</v>
      </c>
      <c r="AT503">
        <v>533.10916214003896</v>
      </c>
      <c r="AU503">
        <v>15593.2941116682</v>
      </c>
      <c r="AV503" s="1">
        <v>6874.9540690485601</v>
      </c>
      <c r="AW503" s="1">
        <v>0.413230364963386</v>
      </c>
      <c r="AX503">
        <v>7335.4747293168302</v>
      </c>
      <c r="AY503" s="1">
        <v>0.43657422898210901</v>
      </c>
      <c r="AZ503">
        <v>1206.11158972255</v>
      </c>
      <c r="BA503">
        <v>7.2434436481975395E-2</v>
      </c>
      <c r="BB503">
        <v>1311.486878315</v>
      </c>
      <c r="BC503" s="1">
        <v>7.7760969568465593E-2</v>
      </c>
      <c r="BD503">
        <v>16728.0272664029</v>
      </c>
      <c r="BE503" s="1">
        <v>0.55443908490027305</v>
      </c>
      <c r="BF503">
        <v>0.23524345957831999</v>
      </c>
      <c r="BG503">
        <v>0.153717813530687</v>
      </c>
      <c r="BH503">
        <v>3.7565181897890702E-2</v>
      </c>
      <c r="BI503">
        <v>1.9034460092829102E-2</v>
      </c>
    </row>
    <row r="504" spans="1:61" x14ac:dyDescent="0.25">
      <c r="A504" t="s">
        <v>1840</v>
      </c>
      <c r="B504" t="s">
        <v>1231</v>
      </c>
      <c r="C504">
        <v>105.45</v>
      </c>
      <c r="D504">
        <v>12.0292843183513</v>
      </c>
      <c r="E504">
        <v>1118.8153606999999</v>
      </c>
      <c r="F504">
        <v>9.9742939070002895E-3</v>
      </c>
      <c r="G504">
        <v>1.35633361240243E-2</v>
      </c>
      <c r="H504" t="e">
        <v>#N/A</v>
      </c>
      <c r="I504">
        <v>2.4191055061501699E-2</v>
      </c>
      <c r="J504">
        <v>0.93012718381418902</v>
      </c>
      <c r="K504">
        <v>3.42559493456049E-2</v>
      </c>
      <c r="L504">
        <v>0.48762794999548598</v>
      </c>
      <c r="M504" t="e">
        <v>#N/A</v>
      </c>
      <c r="N504">
        <v>0.168283708871379</v>
      </c>
      <c r="O504">
        <v>62814.147177074199</v>
      </c>
      <c r="P504" s="1">
        <v>0.22905089612888799</v>
      </c>
      <c r="Q504">
        <v>0.17895906756715299</v>
      </c>
      <c r="R504">
        <v>0.59199003630395897</v>
      </c>
      <c r="S504">
        <v>12.132600510958</v>
      </c>
      <c r="T504">
        <v>87648.353723045206</v>
      </c>
      <c r="U504" s="1">
        <v>101.994075568147</v>
      </c>
      <c r="V504">
        <v>309838.80828478502</v>
      </c>
      <c r="W504" s="1">
        <v>0.84521241573920303</v>
      </c>
      <c r="X504">
        <v>5.6385677217354102E-2</v>
      </c>
      <c r="Y504">
        <v>9.8401907043442496E-2</v>
      </c>
      <c r="Z504">
        <v>0.154787584260797</v>
      </c>
      <c r="AA504">
        <v>309.83880828478499</v>
      </c>
      <c r="AB504">
        <v>7026.2209262855004</v>
      </c>
      <c r="AC504" s="1">
        <v>744.15714848524203</v>
      </c>
      <c r="AD504">
        <v>220499.73216950501</v>
      </c>
      <c r="AE504" s="1" t="e">
        <v>#N/A</v>
      </c>
      <c r="AF504">
        <v>46757.130660229603</v>
      </c>
      <c r="AG504" s="1">
        <v>73273.903337119904</v>
      </c>
      <c r="AH504" s="1">
        <v>31.795114944527601</v>
      </c>
      <c r="AI504">
        <v>20.832759527190198</v>
      </c>
      <c r="AJ504">
        <v>21.712224216405499</v>
      </c>
      <c r="AK504">
        <v>1.3951141584612501</v>
      </c>
      <c r="AL504">
        <v>0.85519973507549796</v>
      </c>
      <c r="AM504">
        <v>1.09150230922334</v>
      </c>
      <c r="AN504">
        <v>1413.00228977094</v>
      </c>
      <c r="AO504">
        <v>1.11560628816163</v>
      </c>
      <c r="AP504">
        <v>2293.3759752767801</v>
      </c>
      <c r="AQ504" s="1">
        <v>3471.9056628518802</v>
      </c>
      <c r="AR504" s="1">
        <v>9142.1795144111002</v>
      </c>
      <c r="AS504" s="1">
        <v>1102.09630186748</v>
      </c>
      <c r="AT504">
        <v>536.10488429898396</v>
      </c>
      <c r="AU504">
        <v>16545.662338706199</v>
      </c>
      <c r="AV504" s="1">
        <v>7978.14207607764</v>
      </c>
      <c r="AW504" s="1">
        <v>0.44662318989147298</v>
      </c>
      <c r="AX504">
        <v>7533.0733003948499</v>
      </c>
      <c r="AY504" s="1">
        <v>0.40302391679664101</v>
      </c>
      <c r="AZ504">
        <v>1466.3621588041599</v>
      </c>
      <c r="BA504">
        <v>8.1293057698962307E-2</v>
      </c>
      <c r="BB504">
        <v>1260.9872104009</v>
      </c>
      <c r="BC504" s="1">
        <v>6.9059835618910395E-2</v>
      </c>
      <c r="BD504">
        <v>18238.564745677599</v>
      </c>
      <c r="BE504" s="1">
        <v>0.54118003486740596</v>
      </c>
      <c r="BF504">
        <v>0.22803035773274999</v>
      </c>
      <c r="BG504">
        <v>0.16577413180379599</v>
      </c>
      <c r="BH504">
        <v>4.56389366107669E-2</v>
      </c>
      <c r="BI504">
        <v>1.9376538985281199E-2</v>
      </c>
    </row>
    <row r="505" spans="1:61" x14ac:dyDescent="0.25">
      <c r="A505" t="s">
        <v>1523</v>
      </c>
      <c r="B505" t="s">
        <v>898</v>
      </c>
      <c r="C505">
        <v>107.1</v>
      </c>
      <c r="D505">
        <v>9.0554068536694601</v>
      </c>
      <c r="E505">
        <v>853.51677210000003</v>
      </c>
      <c r="F505">
        <v>2.2348078369749599E-2</v>
      </c>
      <c r="G505">
        <v>3.3459344868080797E-2</v>
      </c>
      <c r="H505" t="e">
        <v>#N/A</v>
      </c>
      <c r="I505">
        <v>5.64338209720169E-2</v>
      </c>
      <c r="J505">
        <v>0.89781741436996099</v>
      </c>
      <c r="K505">
        <v>3.5130830367241503E-2</v>
      </c>
      <c r="L505">
        <v>0.52669983444662705</v>
      </c>
      <c r="M505">
        <v>2.5335275023497101E-2</v>
      </c>
      <c r="N505">
        <v>0.161125069617547</v>
      </c>
      <c r="O505">
        <v>63474.066536226397</v>
      </c>
      <c r="P505" s="1">
        <v>0.21996761980814</v>
      </c>
      <c r="Q505">
        <v>0.17922902874956101</v>
      </c>
      <c r="R505">
        <v>0.60080335144229902</v>
      </c>
      <c r="S505">
        <v>10.157210245607001</v>
      </c>
      <c r="T505">
        <v>85026.235448914696</v>
      </c>
      <c r="U505" s="1">
        <v>91.807258153232297</v>
      </c>
      <c r="V505">
        <v>300238.634994247</v>
      </c>
      <c r="W505" s="1">
        <v>0.82990408733084298</v>
      </c>
      <c r="X505">
        <v>4.5481178492956797E-2</v>
      </c>
      <c r="Y505">
        <v>0.124614734176201</v>
      </c>
      <c r="Z505">
        <v>0.170095912669157</v>
      </c>
      <c r="AA505">
        <v>300.23863499424698</v>
      </c>
      <c r="AB505">
        <v>7172.3393729429399</v>
      </c>
      <c r="AC505" s="1">
        <v>736.69514595822204</v>
      </c>
      <c r="AD505">
        <v>220857.81502745999</v>
      </c>
      <c r="AE505" s="1" t="e">
        <v>#N/A</v>
      </c>
      <c r="AF505">
        <v>45161.300456237499</v>
      </c>
      <c r="AG505" s="1">
        <v>70126.663572461097</v>
      </c>
      <c r="AH505" s="1">
        <v>35.171893173961301</v>
      </c>
      <c r="AI505">
        <v>21.2171497479099</v>
      </c>
      <c r="AJ505">
        <v>25.871542750786901</v>
      </c>
      <c r="AK505">
        <v>1.97620252483495</v>
      </c>
      <c r="AL505">
        <v>0.92092573427271296</v>
      </c>
      <c r="AM505">
        <v>1.5407435472284601</v>
      </c>
      <c r="AN505">
        <v>1696.8590147755301</v>
      </c>
      <c r="AO505" s="1">
        <v>1.35445223325105</v>
      </c>
      <c r="AP505">
        <v>2416.8764527316298</v>
      </c>
      <c r="AQ505" s="1">
        <v>3462.8680268672101</v>
      </c>
      <c r="AR505" s="1">
        <v>9330.6895849340508</v>
      </c>
      <c r="AS505" s="1">
        <v>1022.64997951058</v>
      </c>
      <c r="AT505">
        <v>521.50730137948506</v>
      </c>
      <c r="AU505">
        <v>16754.591345422999</v>
      </c>
      <c r="AV505" s="1">
        <v>8471.1827152328406</v>
      </c>
      <c r="AW505" s="1">
        <v>0.454557293415629</v>
      </c>
      <c r="AX505">
        <v>7900.4582908554703</v>
      </c>
      <c r="AY505" s="1">
        <v>0.40056480071786499</v>
      </c>
      <c r="AZ505">
        <v>1578.2003897504601</v>
      </c>
      <c r="BA505">
        <v>8.1962900532881994E-2</v>
      </c>
      <c r="BB505">
        <v>1197.7080533066701</v>
      </c>
      <c r="BC505" s="1">
        <v>6.2915005344292299E-2</v>
      </c>
      <c r="BD505">
        <v>19147.549449145401</v>
      </c>
      <c r="BE505" s="1">
        <v>0.54424794629966</v>
      </c>
      <c r="BF505">
        <v>0.233156996463462</v>
      </c>
      <c r="BG505">
        <v>0.15385794508709999</v>
      </c>
      <c r="BH505">
        <v>4.6915892994944301E-2</v>
      </c>
      <c r="BI505">
        <v>2.18212191548342E-2</v>
      </c>
    </row>
    <row r="506" spans="1:61" x14ac:dyDescent="0.25">
      <c r="A506" t="s">
        <v>1831</v>
      </c>
      <c r="B506" t="s">
        <v>1222</v>
      </c>
      <c r="C506">
        <v>77.75</v>
      </c>
      <c r="D506">
        <v>15.754556226739</v>
      </c>
      <c r="E506">
        <v>1054.2368411</v>
      </c>
      <c r="F506">
        <v>5.6944854650541797E-2</v>
      </c>
      <c r="G506">
        <v>1.46994426332964E-2</v>
      </c>
      <c r="H506" t="e">
        <v>#N/A</v>
      </c>
      <c r="I506">
        <v>5.78766719926289E-2</v>
      </c>
      <c r="J506">
        <v>0.89172198631922595</v>
      </c>
      <c r="K506">
        <v>3.2075405258255203E-2</v>
      </c>
      <c r="L506">
        <v>0.33877253846194</v>
      </c>
      <c r="M506">
        <v>2.3744227700119701E-2</v>
      </c>
      <c r="N506">
        <v>0.136051516086834</v>
      </c>
      <c r="O506">
        <v>64022.954503610999</v>
      </c>
      <c r="P506" s="1">
        <v>0.19165011977982199</v>
      </c>
      <c r="Q506">
        <v>0.16571648515955301</v>
      </c>
      <c r="R506">
        <v>0.642633395060625</v>
      </c>
      <c r="S506">
        <v>10.5835671164959</v>
      </c>
      <c r="T506">
        <v>86199.869124189499</v>
      </c>
      <c r="U506" s="1">
        <v>114.069923946556</v>
      </c>
      <c r="V506">
        <v>313897.71259057202</v>
      </c>
      <c r="W506" s="1">
        <v>0.81685557637031003</v>
      </c>
      <c r="X506">
        <v>7.7807945473505405E-2</v>
      </c>
      <c r="Y506">
        <v>0.10533647815618399</v>
      </c>
      <c r="Z506">
        <v>0.18314442362969</v>
      </c>
      <c r="AA506">
        <v>313.89771259057198</v>
      </c>
      <c r="AB506">
        <v>7802.4984797697398</v>
      </c>
      <c r="AC506" s="1">
        <v>751.26415111201197</v>
      </c>
      <c r="AD506">
        <v>238740.58299346</v>
      </c>
      <c r="AE506" s="1" t="e">
        <v>#N/A</v>
      </c>
      <c r="AF506">
        <v>48177.292589149598</v>
      </c>
      <c r="AG506" s="1">
        <v>83034.745065650102</v>
      </c>
      <c r="AH506" s="1">
        <v>40.4118450370377</v>
      </c>
      <c r="AI506">
        <v>22.780216606601599</v>
      </c>
      <c r="AJ506">
        <v>24.359977392998399</v>
      </c>
      <c r="AK506">
        <v>1.5559916865297601</v>
      </c>
      <c r="AL506">
        <v>0.94594191440790798</v>
      </c>
      <c r="AM506">
        <v>1.1193310119717499</v>
      </c>
      <c r="AN506">
        <v>1741.32063159977</v>
      </c>
      <c r="AO506">
        <v>1.11855492846694</v>
      </c>
      <c r="AP506">
        <v>2263.2569162641098</v>
      </c>
      <c r="AQ506" s="1">
        <v>3122.0116203355101</v>
      </c>
      <c r="AR506" s="1">
        <v>8759.0595239159302</v>
      </c>
      <c r="AS506" s="1">
        <v>935.71937399826504</v>
      </c>
      <c r="AT506" s="1">
        <v>466.99717492921502</v>
      </c>
      <c r="AU506">
        <v>15547.044609443001</v>
      </c>
      <c r="AV506" s="1">
        <v>6815.5249621577404</v>
      </c>
      <c r="AW506" s="1">
        <v>0.38828510957708001</v>
      </c>
      <c r="AX506">
        <v>8393.3503403233808</v>
      </c>
      <c r="AY506" s="1">
        <v>0.47913785445084101</v>
      </c>
      <c r="AZ506">
        <v>1479.4678994953999</v>
      </c>
      <c r="BA506">
        <v>8.4530652291817304E-2</v>
      </c>
      <c r="BB506">
        <v>852.31469924013197</v>
      </c>
      <c r="BC506" s="1">
        <v>4.8046383684399799E-2</v>
      </c>
      <c r="BD506">
        <v>17540.657901216699</v>
      </c>
      <c r="BE506" s="1">
        <v>0.55032391079166698</v>
      </c>
      <c r="BF506">
        <v>0.22839155345891601</v>
      </c>
      <c r="BG506">
        <v>0.159555882521102</v>
      </c>
      <c r="BH506">
        <v>4.0814199895095798E-2</v>
      </c>
      <c r="BI506">
        <v>2.0914453333219198E-2</v>
      </c>
    </row>
    <row r="507" spans="1:61" x14ac:dyDescent="0.25">
      <c r="A507" t="s">
        <v>1313</v>
      </c>
      <c r="B507" t="s">
        <v>676</v>
      </c>
      <c r="C507">
        <v>122</v>
      </c>
      <c r="D507">
        <v>7.7943819707105497</v>
      </c>
      <c r="E507">
        <v>845.86445845000003</v>
      </c>
      <c r="F507" t="e">
        <v>#N/A</v>
      </c>
      <c r="G507" t="e">
        <v>#N/A</v>
      </c>
      <c r="H507" t="e">
        <v>#N/A</v>
      </c>
      <c r="I507">
        <v>1.54782376911713E-2</v>
      </c>
      <c r="J507">
        <v>0.961933724789648</v>
      </c>
      <c r="K507">
        <v>2.3144856229629598E-2</v>
      </c>
      <c r="L507">
        <v>0.63812386882473804</v>
      </c>
      <c r="M507" t="e">
        <v>#N/A</v>
      </c>
      <c r="N507">
        <v>0.14946902037138299</v>
      </c>
      <c r="O507">
        <v>61933.273743744801</v>
      </c>
      <c r="P507" s="1">
        <v>0.18146041527770301</v>
      </c>
      <c r="Q507">
        <v>0.15003920957118</v>
      </c>
      <c r="R507">
        <v>0.66850037515111704</v>
      </c>
      <c r="S507">
        <v>8.8020034231088307</v>
      </c>
      <c r="T507">
        <v>88682.951645938898</v>
      </c>
      <c r="U507" s="1">
        <v>112.43605436483</v>
      </c>
      <c r="V507">
        <v>352612.35357559402</v>
      </c>
      <c r="W507" s="1">
        <v>0.67231462505316397</v>
      </c>
      <c r="X507">
        <v>8.2770893136544302E-2</v>
      </c>
      <c r="Y507">
        <v>0.24491448181029099</v>
      </c>
      <c r="Z507">
        <v>0.32768537494683603</v>
      </c>
      <c r="AA507">
        <v>352.612353575594</v>
      </c>
      <c r="AB507">
        <v>9721.0607655364092</v>
      </c>
      <c r="AC507" s="1">
        <v>583.07878711888702</v>
      </c>
      <c r="AD507">
        <v>283058.94100314099</v>
      </c>
      <c r="AE507" s="1" t="e">
        <v>#N/A</v>
      </c>
      <c r="AF507">
        <v>41844.979135215101</v>
      </c>
      <c r="AG507" s="1">
        <v>70265.618632954298</v>
      </c>
      <c r="AH507" s="1">
        <v>32.9008123376816</v>
      </c>
      <c r="AI507">
        <v>20.6716641220541</v>
      </c>
      <c r="AJ507">
        <v>23.128333224503201</v>
      </c>
      <c r="AK507">
        <v>1.4676924626729499</v>
      </c>
      <c r="AL507">
        <v>0.85916998424297997</v>
      </c>
      <c r="AM507">
        <v>1.0281239663364801</v>
      </c>
      <c r="AN507">
        <v>734.72329200214995</v>
      </c>
      <c r="AO507" s="1">
        <v>1.0731279906826801</v>
      </c>
      <c r="AP507">
        <v>2361.0858578449802</v>
      </c>
      <c r="AQ507" s="1">
        <v>3612.2069067648499</v>
      </c>
      <c r="AR507" s="1">
        <v>9819.5124567832609</v>
      </c>
      <c r="AS507" s="1">
        <v>1032.86199434474</v>
      </c>
      <c r="AT507">
        <v>469.56317886653198</v>
      </c>
      <c r="AU507">
        <v>17295.230394604401</v>
      </c>
      <c r="AV507" s="1">
        <v>8765.0457882761493</v>
      </c>
      <c r="AW507" s="1">
        <v>0.46554142977937901</v>
      </c>
      <c r="AX507">
        <v>8194.3641273211397</v>
      </c>
      <c r="AY507" s="1">
        <v>0.394591769638728</v>
      </c>
      <c r="AZ507">
        <v>1436.89343823794</v>
      </c>
      <c r="BA507">
        <v>7.1991919383775194E-2</v>
      </c>
      <c r="BB507">
        <v>1277.8478121286</v>
      </c>
      <c r="BC507" s="1">
        <v>6.7874881195663497E-2</v>
      </c>
      <c r="BD507">
        <v>19674.151165963802</v>
      </c>
      <c r="BE507" s="1">
        <v>0.51607296893115695</v>
      </c>
      <c r="BF507">
        <v>0.24762113274951</v>
      </c>
      <c r="BG507">
        <v>0.167403957954392</v>
      </c>
      <c r="BH507">
        <v>4.3740702493727003E-2</v>
      </c>
      <c r="BI507">
        <v>2.5161237871213899E-2</v>
      </c>
    </row>
    <row r="508" spans="1:61" x14ac:dyDescent="0.25">
      <c r="A508" t="s">
        <v>1358</v>
      </c>
      <c r="B508" t="s">
        <v>725</v>
      </c>
      <c r="C508">
        <v>51.2</v>
      </c>
      <c r="D508">
        <v>18.142045163277398</v>
      </c>
      <c r="E508">
        <v>760.8613431</v>
      </c>
      <c r="F508" t="e">
        <v>#N/A</v>
      </c>
      <c r="G508">
        <v>1.32432721854529E-2</v>
      </c>
      <c r="H508" t="e">
        <v>#N/A</v>
      </c>
      <c r="I508">
        <v>2.60996973905483E-2</v>
      </c>
      <c r="J508">
        <v>0.92631967733699705</v>
      </c>
      <c r="K508">
        <v>4.0667420600152902E-2</v>
      </c>
      <c r="L508">
        <v>0.77450874613441001</v>
      </c>
      <c r="M508">
        <v>3.03785374466038E-2</v>
      </c>
      <c r="N508">
        <v>0.162902099820072</v>
      </c>
      <c r="O508">
        <v>60801.689134354798</v>
      </c>
      <c r="P508" s="1">
        <v>0.210639246453483</v>
      </c>
      <c r="Q508">
        <v>0.182381220296785</v>
      </c>
      <c r="R508">
        <v>0.60697953324973297</v>
      </c>
      <c r="S508">
        <v>9.66544243373718</v>
      </c>
      <c r="T508">
        <v>83415.077073885899</v>
      </c>
      <c r="U508" s="1">
        <v>93.940280952149195</v>
      </c>
      <c r="V508">
        <v>297860.86986182199</v>
      </c>
      <c r="W508" s="1">
        <v>0.764065541263106</v>
      </c>
      <c r="X508">
        <v>0.103130775618516</v>
      </c>
      <c r="Y508">
        <v>0.13280368311837801</v>
      </c>
      <c r="Z508">
        <v>0.235934458736894</v>
      </c>
      <c r="AA508">
        <v>297.86086986182198</v>
      </c>
      <c r="AB508">
        <v>7326.0076235301603</v>
      </c>
      <c r="AC508" s="1">
        <v>779.79401487613802</v>
      </c>
      <c r="AD508">
        <v>214121.43059223099</v>
      </c>
      <c r="AE508" s="1" t="e">
        <v>#N/A</v>
      </c>
      <c r="AF508">
        <v>41386.822945168198</v>
      </c>
      <c r="AG508" s="1">
        <v>67143.109302734098</v>
      </c>
      <c r="AH508" s="1">
        <v>37.8108303105899</v>
      </c>
      <c r="AI508">
        <v>21.768869409913801</v>
      </c>
      <c r="AJ508">
        <v>23.312395706970701</v>
      </c>
      <c r="AK508">
        <v>2.1332759727637698</v>
      </c>
      <c r="AL508">
        <v>1.70291370713384</v>
      </c>
      <c r="AM508">
        <v>1.9173149442419699</v>
      </c>
      <c r="AN508">
        <v>905.180183939877</v>
      </c>
      <c r="AO508" s="1">
        <v>1.0500697312221901</v>
      </c>
      <c r="AP508">
        <v>2513.7135252626799</v>
      </c>
      <c r="AQ508" s="1">
        <v>3558.8945095665199</v>
      </c>
      <c r="AR508" s="1">
        <v>9450.9159700533091</v>
      </c>
      <c r="AS508" s="1">
        <v>1061.50205858711</v>
      </c>
      <c r="AT508">
        <v>521.78178336998496</v>
      </c>
      <c r="AU508">
        <v>17106.807846839602</v>
      </c>
      <c r="AV508" s="1">
        <v>8977.2863354242108</v>
      </c>
      <c r="AW508" s="1">
        <v>0.47551558880992001</v>
      </c>
      <c r="AX508">
        <v>7016.1382839856697</v>
      </c>
      <c r="AY508" s="1">
        <v>0.35652967861035201</v>
      </c>
      <c r="AZ508">
        <v>1492.9105533440099</v>
      </c>
      <c r="BA508">
        <v>7.4207163834390605E-2</v>
      </c>
      <c r="BB508">
        <v>1800.0761296334499</v>
      </c>
      <c r="BC508" s="1">
        <v>9.3747568725071298E-2</v>
      </c>
      <c r="BD508">
        <v>19286.4113023873</v>
      </c>
      <c r="BE508" s="1">
        <v>0.52461223270667401</v>
      </c>
      <c r="BF508">
        <v>0.23300507632045001</v>
      </c>
      <c r="BG508">
        <v>0.17576072798829001</v>
      </c>
      <c r="BH508">
        <v>4.45354304162058E-2</v>
      </c>
      <c r="BI508">
        <v>2.2086532568380699E-2</v>
      </c>
    </row>
    <row r="509" spans="1:61" x14ac:dyDescent="0.25">
      <c r="A509" t="s">
        <v>1463</v>
      </c>
      <c r="B509" t="s">
        <v>837</v>
      </c>
      <c r="C509">
        <v>73.400000000000006</v>
      </c>
      <c r="D509">
        <v>12.9071561762141</v>
      </c>
      <c r="E509">
        <v>706.62319319999995</v>
      </c>
      <c r="F509" t="e">
        <v>#N/A</v>
      </c>
      <c r="G509">
        <v>1.3942952827457999E-2</v>
      </c>
      <c r="H509" t="e">
        <v>#N/A</v>
      </c>
      <c r="I509">
        <v>2.13797442478947E-2</v>
      </c>
      <c r="J509">
        <v>0.95555980686625497</v>
      </c>
      <c r="K509">
        <v>2.7289396195398798E-2</v>
      </c>
      <c r="L509">
        <v>0.81915725902422698</v>
      </c>
      <c r="M509">
        <v>3.03785374466038E-2</v>
      </c>
      <c r="N509">
        <v>0.163948061053907</v>
      </c>
      <c r="O509">
        <v>59502.704463571499</v>
      </c>
      <c r="P509" s="1">
        <v>0.21995379129771001</v>
      </c>
      <c r="Q509">
        <v>0.179001637722079</v>
      </c>
      <c r="R509">
        <v>0.60104457098021102</v>
      </c>
      <c r="S509">
        <v>8.2672600553235007</v>
      </c>
      <c r="T509">
        <v>85733.956222367895</v>
      </c>
      <c r="U509" s="1">
        <v>99.329619630601499</v>
      </c>
      <c r="V509">
        <v>288188.92722413398</v>
      </c>
      <c r="W509" s="1">
        <v>0.74658306804978902</v>
      </c>
      <c r="X509">
        <v>9.3719794844178403E-2</v>
      </c>
      <c r="Y509">
        <v>0.15969713710603201</v>
      </c>
      <c r="Z509">
        <v>0.25341693195021098</v>
      </c>
      <c r="AA509">
        <v>288.18892722413398</v>
      </c>
      <c r="AB509">
        <v>6891.4970480196198</v>
      </c>
      <c r="AC509" s="1">
        <v>650.64416074136898</v>
      </c>
      <c r="AD509">
        <v>202721.62997055901</v>
      </c>
      <c r="AE509" s="1" t="e">
        <v>#N/A</v>
      </c>
      <c r="AF509">
        <v>41590.027096573896</v>
      </c>
      <c r="AG509" s="1">
        <v>66218.630829350004</v>
      </c>
      <c r="AH509" s="1">
        <v>33.544430646606898</v>
      </c>
      <c r="AI509">
        <v>21.382857909767999</v>
      </c>
      <c r="AJ509">
        <v>22.964589712188499</v>
      </c>
      <c r="AK509">
        <v>1.69895276587703</v>
      </c>
      <c r="AL509">
        <v>1.07640887142773</v>
      </c>
      <c r="AM509">
        <v>1.27275065238624</v>
      </c>
      <c r="AN509">
        <v>511.414695947741</v>
      </c>
      <c r="AO509" s="1">
        <v>0.99116701376620997</v>
      </c>
      <c r="AP509">
        <v>2456.4281136024301</v>
      </c>
      <c r="AQ509" s="1">
        <v>3963.48866050778</v>
      </c>
      <c r="AR509" s="1">
        <v>9806.3701951525509</v>
      </c>
      <c r="AS509" s="1">
        <v>965.02492355497202</v>
      </c>
      <c r="AT509">
        <v>416.47969856079197</v>
      </c>
      <c r="AU509">
        <v>17607.7915913785</v>
      </c>
      <c r="AV509" s="1">
        <v>9873.0183764899793</v>
      </c>
      <c r="AW509" s="1">
        <v>0.52127185499744999</v>
      </c>
      <c r="AX509">
        <v>6387.0153564827096</v>
      </c>
      <c r="AY509" s="1">
        <v>0.32380187321454701</v>
      </c>
      <c r="AZ509">
        <v>1232.74668988033</v>
      </c>
      <c r="BA509">
        <v>6.27397834332869E-2</v>
      </c>
      <c r="BB509">
        <v>1776.7647699597901</v>
      </c>
      <c r="BC509" s="1">
        <v>9.2186488367754602E-2</v>
      </c>
      <c r="BD509">
        <v>19269.545192812799</v>
      </c>
      <c r="BE509" s="1">
        <v>0.50648813784143698</v>
      </c>
      <c r="BF509">
        <v>0.24565503735703301</v>
      </c>
      <c r="BG509">
        <v>0.187238376252128</v>
      </c>
      <c r="BH509">
        <v>4.2695331295927397E-2</v>
      </c>
      <c r="BI509">
        <v>1.7923117253475E-2</v>
      </c>
    </row>
    <row r="510" spans="1:61" x14ac:dyDescent="0.25">
      <c r="A510" t="s">
        <v>1592</v>
      </c>
      <c r="B510" t="s">
        <v>968</v>
      </c>
      <c r="C510">
        <v>109.3</v>
      </c>
      <c r="D510">
        <v>10.5300674848343</v>
      </c>
      <c r="E510">
        <v>913.52489109999999</v>
      </c>
      <c r="F510" t="e">
        <v>#N/A</v>
      </c>
      <c r="G510" t="e">
        <v>#N/A</v>
      </c>
      <c r="H510" t="e">
        <v>#N/A</v>
      </c>
      <c r="I510">
        <v>1.2639846147549301E-2</v>
      </c>
      <c r="J510">
        <v>0.97009460133811798</v>
      </c>
      <c r="K510">
        <v>1.83525668078575E-2</v>
      </c>
      <c r="L510">
        <v>0.70798609578477301</v>
      </c>
      <c r="M510" t="e">
        <v>#N/A</v>
      </c>
      <c r="N510">
        <v>0.140958213661946</v>
      </c>
      <c r="O510">
        <v>61877.081798998399</v>
      </c>
      <c r="P510" s="1">
        <v>0.18606869871737899</v>
      </c>
      <c r="Q510">
        <v>0.16646287491676401</v>
      </c>
      <c r="R510">
        <v>0.647468426365857</v>
      </c>
      <c r="S510">
        <v>9.8542464372380998</v>
      </c>
      <c r="T510">
        <v>88613.114574796404</v>
      </c>
      <c r="U510" s="1">
        <v>106.560126143226</v>
      </c>
      <c r="V510">
        <v>306053.00821452303</v>
      </c>
      <c r="W510" s="1">
        <v>0.71442571798103205</v>
      </c>
      <c r="X510">
        <v>7.7517864485605201E-2</v>
      </c>
      <c r="Y510">
        <v>0.20805641753336299</v>
      </c>
      <c r="Z510">
        <v>0.28557428201896801</v>
      </c>
      <c r="AA510">
        <v>306.05300821452403</v>
      </c>
      <c r="AB510">
        <v>7407.0366510235499</v>
      </c>
      <c r="AC510" s="1">
        <v>596.53864860081399</v>
      </c>
      <c r="AD510">
        <v>255019.312963832</v>
      </c>
      <c r="AE510" s="1" t="e">
        <v>#N/A</v>
      </c>
      <c r="AF510">
        <v>42631.130715410298</v>
      </c>
      <c r="AG510" s="1">
        <v>69841.454870818299</v>
      </c>
      <c r="AH510" s="1">
        <v>30.874925024272802</v>
      </c>
      <c r="AI510">
        <v>21.210086507382499</v>
      </c>
      <c r="AJ510">
        <v>22.8939387384873</v>
      </c>
      <c r="AK510">
        <v>2.09580714285695</v>
      </c>
      <c r="AL510">
        <v>1.5786996437291401</v>
      </c>
      <c r="AM510">
        <v>1.69411521686605</v>
      </c>
      <c r="AN510">
        <v>936.97063138513101</v>
      </c>
      <c r="AO510" s="1">
        <v>1.0851751562391201</v>
      </c>
      <c r="AP510">
        <v>2249.6600897490298</v>
      </c>
      <c r="AQ510" s="1">
        <v>3770.4949783606398</v>
      </c>
      <c r="AR510" s="1">
        <v>9538.1771185325906</v>
      </c>
      <c r="AS510" s="1">
        <v>1002.81925366795</v>
      </c>
      <c r="AT510">
        <v>550.70296157363202</v>
      </c>
      <c r="AU510">
        <v>17111.8544018838</v>
      </c>
      <c r="AV510" s="1">
        <v>8840.6624600693394</v>
      </c>
      <c r="AW510" s="1">
        <v>0.48257493380959898</v>
      </c>
      <c r="AX510">
        <v>7325.7194399554401</v>
      </c>
      <c r="AY510" s="1">
        <v>0.37539905272144602</v>
      </c>
      <c r="AZ510">
        <v>1387.98167142444</v>
      </c>
      <c r="BA510">
        <v>7.3387657345874796E-2</v>
      </c>
      <c r="BB510">
        <v>1270.9643019504799</v>
      </c>
      <c r="BC510" s="1">
        <v>6.8638356111702506E-2</v>
      </c>
      <c r="BD510">
        <v>18825.327873399699</v>
      </c>
      <c r="BE510" s="1">
        <v>0.51249798240454703</v>
      </c>
      <c r="BF510">
        <v>0.25358044058441098</v>
      </c>
      <c r="BG510">
        <v>0.16545942457898499</v>
      </c>
      <c r="BH510">
        <v>4.4371514378130798E-2</v>
      </c>
      <c r="BI510">
        <v>2.4090638053925199E-2</v>
      </c>
    </row>
    <row r="511" spans="1:61" x14ac:dyDescent="0.25">
      <c r="A511" t="s">
        <v>1641</v>
      </c>
      <c r="B511" t="s">
        <v>1018</v>
      </c>
      <c r="C511">
        <v>152.1</v>
      </c>
      <c r="D511">
        <v>9.1263540404561496</v>
      </c>
      <c r="E511">
        <v>1006.73695355</v>
      </c>
      <c r="F511" t="e">
        <v>#N/A</v>
      </c>
      <c r="G511" t="e">
        <v>#N/A</v>
      </c>
      <c r="H511" t="e">
        <v>#N/A</v>
      </c>
      <c r="I511">
        <v>1.3940428726075401E-2</v>
      </c>
      <c r="J511">
        <v>0.96199533502275403</v>
      </c>
      <c r="K511">
        <v>2.23477080655448E-2</v>
      </c>
      <c r="L511">
        <v>0.907248038796308</v>
      </c>
      <c r="M511" t="e">
        <v>#N/A</v>
      </c>
      <c r="N511">
        <v>0.18598731180168701</v>
      </c>
      <c r="O511">
        <v>63851.174444867</v>
      </c>
      <c r="P511" s="1">
        <v>0.23626928280912901</v>
      </c>
      <c r="Q511">
        <v>0.15442886986379201</v>
      </c>
      <c r="R511">
        <v>0.60930184732707904</v>
      </c>
      <c r="S511">
        <v>12.122359900253899</v>
      </c>
      <c r="T511">
        <v>90773.860680168</v>
      </c>
      <c r="U511" s="1">
        <v>101.04378337320701</v>
      </c>
      <c r="V511">
        <v>306034.005122767</v>
      </c>
      <c r="W511" s="1">
        <v>0.57795826540502404</v>
      </c>
      <c r="X511">
        <v>7.8293452712957498E-2</v>
      </c>
      <c r="Y511">
        <v>0.343748281882018</v>
      </c>
      <c r="Z511">
        <v>0.42204173459497502</v>
      </c>
      <c r="AA511">
        <v>306.03400512276698</v>
      </c>
      <c r="AB511">
        <v>7436.2388542522003</v>
      </c>
      <c r="AC511" s="1">
        <v>437.90819830882901</v>
      </c>
      <c r="AD511">
        <v>198857.76616987301</v>
      </c>
      <c r="AE511" s="1" t="e">
        <v>#N/A</v>
      </c>
      <c r="AF511">
        <v>39956.571659252797</v>
      </c>
      <c r="AG511" s="1">
        <v>60404.857489928101</v>
      </c>
      <c r="AH511" s="1">
        <v>26.275110592930901</v>
      </c>
      <c r="AI511">
        <v>20.385331314388502</v>
      </c>
      <c r="AJ511">
        <v>23.5632383145518</v>
      </c>
      <c r="AK511">
        <v>0.88891365459155602</v>
      </c>
      <c r="AL511">
        <v>0.76917996042556402</v>
      </c>
      <c r="AM511">
        <v>0.83640626734620904</v>
      </c>
      <c r="AN511">
        <v>0</v>
      </c>
      <c r="AO511" s="1">
        <v>0.81032165241711995</v>
      </c>
      <c r="AP511">
        <v>2628.9934621621601</v>
      </c>
      <c r="AQ511" s="1">
        <v>4878.7499204041696</v>
      </c>
      <c r="AR511" s="1">
        <v>11340.7472242281</v>
      </c>
      <c r="AS511" s="1">
        <v>1083.54833122337</v>
      </c>
      <c r="AT511">
        <v>641.98446746288096</v>
      </c>
      <c r="AU511">
        <v>20574.023405480701</v>
      </c>
      <c r="AV511" s="1">
        <v>11216.3989087873</v>
      </c>
      <c r="AW511" s="1">
        <v>0.52500592539240698</v>
      </c>
      <c r="AX511">
        <v>6546.6793586693802</v>
      </c>
      <c r="AY511" s="1">
        <v>0.28097428005156899</v>
      </c>
      <c r="AZ511">
        <v>1582.38415859661</v>
      </c>
      <c r="BA511" s="1">
        <v>6.8570525188132503E-2</v>
      </c>
      <c r="BB511">
        <v>2731.0687259076799</v>
      </c>
      <c r="BC511" s="1">
        <v>0.12544926933804901</v>
      </c>
      <c r="BD511">
        <v>22076.531151961</v>
      </c>
      <c r="BE511" s="1">
        <v>0.52956560737493197</v>
      </c>
      <c r="BF511">
        <v>0.245664721431501</v>
      </c>
      <c r="BG511">
        <v>0.15018584982198199</v>
      </c>
      <c r="BH511">
        <v>5.0027424172488899E-2</v>
      </c>
      <c r="BI511">
        <v>2.4556397199096702E-2</v>
      </c>
    </row>
    <row r="512" spans="1:61" x14ac:dyDescent="0.25">
      <c r="A512" t="s">
        <v>1782</v>
      </c>
      <c r="B512" t="s">
        <v>1170</v>
      </c>
      <c r="C512">
        <v>73.75</v>
      </c>
      <c r="D512">
        <v>13.7933871328704</v>
      </c>
      <c r="E512">
        <v>932.64573314999996</v>
      </c>
      <c r="F512" t="e">
        <v>#N/A</v>
      </c>
      <c r="G512">
        <v>1.5843903772769299E-2</v>
      </c>
      <c r="H512" t="e">
        <v>#N/A</v>
      </c>
      <c r="I512">
        <v>2.5388935235447E-2</v>
      </c>
      <c r="J512">
        <v>0.92990569525359901</v>
      </c>
      <c r="K512">
        <v>3.4535201605498798E-2</v>
      </c>
      <c r="L512">
        <v>0.59565270891926803</v>
      </c>
      <c r="M512" t="e">
        <v>#N/A</v>
      </c>
      <c r="N512">
        <v>0.15531381998862401</v>
      </c>
      <c r="O512">
        <v>63244.0321064241</v>
      </c>
      <c r="P512" s="1">
        <v>0.22691682618433101</v>
      </c>
      <c r="Q512">
        <v>0.17061521707680999</v>
      </c>
      <c r="R512">
        <v>0.602467956738859</v>
      </c>
      <c r="S512">
        <v>10.0620605512417</v>
      </c>
      <c r="T512">
        <v>85668.409733909895</v>
      </c>
      <c r="U512" s="1">
        <v>107.066420000663</v>
      </c>
      <c r="V512">
        <v>294337.82072088198</v>
      </c>
      <c r="W512" s="1">
        <v>0.819586139680343</v>
      </c>
      <c r="X512">
        <v>7.0276346151544503E-2</v>
      </c>
      <c r="Y512">
        <v>0.110137514168113</v>
      </c>
      <c r="Z512">
        <v>0.180413860319657</v>
      </c>
      <c r="AA512">
        <v>294.33782072088201</v>
      </c>
      <c r="AB512">
        <v>7158.9815003487001</v>
      </c>
      <c r="AC512" s="1">
        <v>729.86620889897995</v>
      </c>
      <c r="AD512">
        <v>207036.05519614599</v>
      </c>
      <c r="AE512" s="1" t="e">
        <v>#N/A</v>
      </c>
      <c r="AF512">
        <v>44229.021829224897</v>
      </c>
      <c r="AG512" s="1">
        <v>70143.143331241299</v>
      </c>
      <c r="AH512" s="1">
        <v>37.275405944595398</v>
      </c>
      <c r="AI512">
        <v>21.758735261572902</v>
      </c>
      <c r="AJ512">
        <v>23.1450562868928</v>
      </c>
      <c r="AK512">
        <v>1.62294779555171</v>
      </c>
      <c r="AL512">
        <v>0.93670418193053195</v>
      </c>
      <c r="AM512">
        <v>1.2742271760414301</v>
      </c>
      <c r="AN512">
        <v>1132.44528062418</v>
      </c>
      <c r="AO512" s="1">
        <v>1.15972214735427</v>
      </c>
      <c r="AP512">
        <v>2270.2471707544501</v>
      </c>
      <c r="AQ512" s="1">
        <v>3221.3823333031801</v>
      </c>
      <c r="AR512" s="1">
        <v>9063.3399747088097</v>
      </c>
      <c r="AS512" s="1">
        <v>1056.36171000586</v>
      </c>
      <c r="AT512">
        <v>598.07448066702204</v>
      </c>
      <c r="AU512">
        <v>16209.4056694393</v>
      </c>
      <c r="AV512" s="1">
        <v>8491.7176399116306</v>
      </c>
      <c r="AW512" s="1">
        <v>0.46839706373026402</v>
      </c>
      <c r="AX512">
        <v>7169.3179806012904</v>
      </c>
      <c r="AY512" s="1">
        <v>0.37997855682078202</v>
      </c>
      <c r="AZ512">
        <v>1380.29190344264</v>
      </c>
      <c r="BA512">
        <v>7.5939635836525896E-2</v>
      </c>
      <c r="BB512">
        <v>1384.5672985419301</v>
      </c>
      <c r="BC512" s="1">
        <v>7.5684743613704294E-2</v>
      </c>
      <c r="BD512">
        <v>18425.894822497499</v>
      </c>
      <c r="BE512" s="1">
        <v>0.53796387731507</v>
      </c>
      <c r="BF512">
        <v>0.23375312620167299</v>
      </c>
      <c r="BG512">
        <v>0.16801890984502099</v>
      </c>
      <c r="BH512">
        <v>4.36543832772242E-2</v>
      </c>
      <c r="BI512">
        <v>1.66097033610124E-2</v>
      </c>
    </row>
    <row r="513" spans="1:61" x14ac:dyDescent="0.25">
      <c r="A513" t="s">
        <v>1797</v>
      </c>
      <c r="B513" t="s">
        <v>1187</v>
      </c>
      <c r="C513">
        <v>147.55000000000001</v>
      </c>
      <c r="D513">
        <v>11.2085624889421</v>
      </c>
      <c r="E513">
        <v>1314.7078116499999</v>
      </c>
      <c r="F513">
        <v>6.3726324767094701E-3</v>
      </c>
      <c r="G513">
        <v>1.26785300473855E-2</v>
      </c>
      <c r="H513" t="e">
        <v>#N/A</v>
      </c>
      <c r="I513">
        <v>1.5925310655975002E-2</v>
      </c>
      <c r="J513">
        <v>0.9388925047751</v>
      </c>
      <c r="K513">
        <v>3.4881564496561303E-2</v>
      </c>
      <c r="L513">
        <v>0.99784893186156498</v>
      </c>
      <c r="M513" t="e">
        <v>#N/A</v>
      </c>
      <c r="N513">
        <v>0.19365398851535601</v>
      </c>
      <c r="O513">
        <v>63723.659571317803</v>
      </c>
      <c r="P513" s="1">
        <v>0.241174942885027</v>
      </c>
      <c r="Q513">
        <v>0.15221570175645099</v>
      </c>
      <c r="R513">
        <v>0.60660935535852201</v>
      </c>
      <c r="S513">
        <v>14.8089699577868</v>
      </c>
      <c r="T513">
        <v>92087.801218087596</v>
      </c>
      <c r="U513" s="1">
        <v>107.424083093634</v>
      </c>
      <c r="V513">
        <v>250764.765051664</v>
      </c>
      <c r="W513" s="1">
        <v>0.64472204602951499</v>
      </c>
      <c r="X513">
        <v>0.108345262793846</v>
      </c>
      <c r="Y513">
        <v>0.24693269117663899</v>
      </c>
      <c r="Z513">
        <v>0.35527795397048501</v>
      </c>
      <c r="AA513">
        <v>250.764765051664</v>
      </c>
      <c r="AB513">
        <v>5507.2751038978004</v>
      </c>
      <c r="AC513" s="1">
        <v>459.93137078961502</v>
      </c>
      <c r="AD513">
        <v>168835.589688343</v>
      </c>
      <c r="AE513" s="1" t="e">
        <v>#N/A</v>
      </c>
      <c r="AF513">
        <v>38756.384254199998</v>
      </c>
      <c r="AG513" s="1">
        <v>58855.3446927283</v>
      </c>
      <c r="AH513" s="1">
        <v>25.385244649119301</v>
      </c>
      <c r="AI513">
        <v>20.216220617564499</v>
      </c>
      <c r="AJ513">
        <v>20.803004780006301</v>
      </c>
      <c r="AK513">
        <v>1.1325573509362401</v>
      </c>
      <c r="AL513">
        <v>1.03559658496497</v>
      </c>
      <c r="AM513">
        <v>1.0829271635298501</v>
      </c>
      <c r="AN513">
        <v>121.415834823149</v>
      </c>
      <c r="AO513">
        <v>0.88646826161735304</v>
      </c>
      <c r="AP513">
        <v>2316.9762528276101</v>
      </c>
      <c r="AQ513" s="1">
        <v>4132.5900594453997</v>
      </c>
      <c r="AR513" s="1">
        <v>10551.951872933099</v>
      </c>
      <c r="AS513" s="1">
        <v>1013.77757109944</v>
      </c>
      <c r="AT513">
        <v>543.09301669387401</v>
      </c>
      <c r="AU513">
        <v>18558.388772999398</v>
      </c>
      <c r="AV513" s="1">
        <v>10545.582618955699</v>
      </c>
      <c r="AW513" s="1">
        <v>0.54278821168466296</v>
      </c>
      <c r="AX513">
        <v>4849.2901493376703</v>
      </c>
      <c r="AY513" s="1">
        <v>0.251812194950084</v>
      </c>
      <c r="AZ513">
        <v>1320.8703070745401</v>
      </c>
      <c r="BA513">
        <v>6.4755487641585605E-2</v>
      </c>
      <c r="BB513">
        <v>2747.6697407206302</v>
      </c>
      <c r="BC513" s="1">
        <v>0.14064410572722599</v>
      </c>
      <c r="BD513">
        <v>19463.412816088599</v>
      </c>
      <c r="BE513" s="1">
        <v>0.54237696119712198</v>
      </c>
      <c r="BF513">
        <v>0.25868590149210802</v>
      </c>
      <c r="BG513">
        <v>0.13300673005955799</v>
      </c>
      <c r="BH513">
        <v>4.1144822524400798E-2</v>
      </c>
      <c r="BI513">
        <v>2.4785584726810899E-2</v>
      </c>
    </row>
    <row r="514" spans="1:61" x14ac:dyDescent="0.25">
      <c r="A514" t="s">
        <v>1821</v>
      </c>
      <c r="B514" t="s">
        <v>1212</v>
      </c>
      <c r="C514">
        <v>29.7</v>
      </c>
      <c r="D514">
        <v>63.138333746172499</v>
      </c>
      <c r="E514">
        <v>1592.0152915000001</v>
      </c>
      <c r="F514">
        <v>1.1930322585018799E-2</v>
      </c>
      <c r="G514">
        <v>2.4761297055099499E-2</v>
      </c>
      <c r="H514" t="e">
        <v>#N/A</v>
      </c>
      <c r="I514">
        <v>2.82086857319232E-2</v>
      </c>
      <c r="J514">
        <v>0.89226840114458394</v>
      </c>
      <c r="K514">
        <v>4.7564276809169102E-2</v>
      </c>
      <c r="L514">
        <v>0.52415176482409398</v>
      </c>
      <c r="M514">
        <v>1.3801391465622899E-2</v>
      </c>
      <c r="N514">
        <v>0.15369330324289801</v>
      </c>
      <c r="O514">
        <v>63402.6170336535</v>
      </c>
      <c r="P514" s="1">
        <v>0.19454249870846299</v>
      </c>
      <c r="Q514">
        <v>0.15822585896258501</v>
      </c>
      <c r="R514">
        <v>0.64723164232895103</v>
      </c>
      <c r="S514">
        <v>15.0347617237293</v>
      </c>
      <c r="T514">
        <v>90405.861003023994</v>
      </c>
      <c r="U514" s="1">
        <v>129.39166728114299</v>
      </c>
      <c r="V514">
        <v>289797.94934337802</v>
      </c>
      <c r="W514" s="1">
        <v>0.78798567740380798</v>
      </c>
      <c r="X514">
        <v>0.146018527403356</v>
      </c>
      <c r="Y514">
        <v>6.5995795192836298E-2</v>
      </c>
      <c r="Z514">
        <v>0.21201432259619199</v>
      </c>
      <c r="AA514">
        <v>289.79794934337798</v>
      </c>
      <c r="AB514">
        <v>8113.4299519383703</v>
      </c>
      <c r="AC514" s="1">
        <v>830.86735288434295</v>
      </c>
      <c r="AD514">
        <v>211765.47692637899</v>
      </c>
      <c r="AE514" s="1" t="e">
        <v>#N/A</v>
      </c>
      <c r="AF514">
        <v>45188.040433631497</v>
      </c>
      <c r="AG514" s="1">
        <v>74405.686726582397</v>
      </c>
      <c r="AH514" s="1">
        <v>52.725515204080899</v>
      </c>
      <c r="AI514">
        <v>25.013641670879199</v>
      </c>
      <c r="AJ514">
        <v>30.8148689656045</v>
      </c>
      <c r="AK514">
        <v>1.9462956011185999</v>
      </c>
      <c r="AL514">
        <v>1.0878872438865801</v>
      </c>
      <c r="AM514">
        <v>1.4541622158071701</v>
      </c>
      <c r="AN514">
        <v>370.56009961070203</v>
      </c>
      <c r="AO514">
        <v>0.94037914788766797</v>
      </c>
      <c r="AP514">
        <v>1992.10624573326</v>
      </c>
      <c r="AQ514" s="1">
        <v>2667.0344036076699</v>
      </c>
      <c r="AR514" s="1">
        <v>8350.1915521645005</v>
      </c>
      <c r="AS514" s="1">
        <v>918.15422898530596</v>
      </c>
      <c r="AT514">
        <v>494.87170739276797</v>
      </c>
      <c r="AU514">
        <v>14422.358137883501</v>
      </c>
      <c r="AV514" s="1">
        <v>6157.4300684846503</v>
      </c>
      <c r="AW514" s="1">
        <v>0.39181562013923299</v>
      </c>
      <c r="AX514">
        <v>7606.7311215015197</v>
      </c>
      <c r="AY514" s="1">
        <v>0.46971589161904498</v>
      </c>
      <c r="AZ514">
        <v>1129.6257145952</v>
      </c>
      <c r="BA514">
        <v>6.99501137402328E-2</v>
      </c>
      <c r="BB514">
        <v>1077.08397345199</v>
      </c>
      <c r="BC514" s="1">
        <v>6.8518374506345403E-2</v>
      </c>
      <c r="BD514">
        <v>15970.8708780334</v>
      </c>
      <c r="BE514" s="1">
        <v>0.54760909455177398</v>
      </c>
      <c r="BF514">
        <v>0.24066025834405899</v>
      </c>
      <c r="BG514">
        <v>0.15568286903226999</v>
      </c>
      <c r="BH514">
        <v>3.5597382013027999E-2</v>
      </c>
      <c r="BI514">
        <v>2.0450396058868101E-2</v>
      </c>
    </row>
    <row r="515" spans="1:61" x14ac:dyDescent="0.25">
      <c r="A515" t="s">
        <v>1713</v>
      </c>
      <c r="B515" t="s">
        <v>1096</v>
      </c>
      <c r="C515">
        <v>106.1</v>
      </c>
      <c r="D515">
        <v>7.41173686956403</v>
      </c>
      <c r="E515">
        <v>727.47243015000004</v>
      </c>
      <c r="F515">
        <v>1.3601702601406701E-2</v>
      </c>
      <c r="G515">
        <v>1.1262018438559099E-2</v>
      </c>
      <c r="H515" t="e">
        <v>#N/A</v>
      </c>
      <c r="I515">
        <v>3.6192383252798603E-2</v>
      </c>
      <c r="J515">
        <v>0.93581921330764595</v>
      </c>
      <c r="K515">
        <v>2.3728640698915299E-2</v>
      </c>
      <c r="L515">
        <v>0.40905284828414901</v>
      </c>
      <c r="M515" t="e">
        <v>#N/A</v>
      </c>
      <c r="N515">
        <v>0.15200689975468201</v>
      </c>
      <c r="O515">
        <v>63882.755515097699</v>
      </c>
      <c r="P515" s="1">
        <v>0.18071158328501299</v>
      </c>
      <c r="Q515">
        <v>0.16145465050116301</v>
      </c>
      <c r="R515">
        <v>0.65783376621382395</v>
      </c>
      <c r="S515">
        <v>8.2869598631469206</v>
      </c>
      <c r="T515">
        <v>84341.089920171304</v>
      </c>
      <c r="U515" s="1">
        <v>96.690913194119801</v>
      </c>
      <c r="V515">
        <v>309679.53995665198</v>
      </c>
      <c r="W515" s="1">
        <v>0.78348676035208997</v>
      </c>
      <c r="X515">
        <v>3.6215034005452403E-2</v>
      </c>
      <c r="Y515">
        <v>0.18029820564245699</v>
      </c>
      <c r="Z515">
        <v>0.21651323964791</v>
      </c>
      <c r="AA515">
        <v>309.67953995665198</v>
      </c>
      <c r="AB515">
        <v>7944.5261572432701</v>
      </c>
      <c r="AC515" s="1">
        <v>633.60064642581699</v>
      </c>
      <c r="AD515">
        <v>240719.54412787201</v>
      </c>
      <c r="AE515" s="1" t="e">
        <v>#N/A</v>
      </c>
      <c r="AF515">
        <v>44078.985329419498</v>
      </c>
      <c r="AG515" s="1">
        <v>73739.788523894298</v>
      </c>
      <c r="AH515" s="1">
        <v>34.801386230815901</v>
      </c>
      <c r="AI515">
        <v>20.6276358815953</v>
      </c>
      <c r="AJ515">
        <v>24.614733565008301</v>
      </c>
      <c r="AK515">
        <v>1.4218138493602099</v>
      </c>
      <c r="AL515">
        <v>0.77937474169367305</v>
      </c>
      <c r="AM515">
        <v>1.1101217093382101</v>
      </c>
      <c r="AN515">
        <v>2312.4274395569</v>
      </c>
      <c r="AO515" s="1">
        <v>1.3587560875618201</v>
      </c>
      <c r="AP515">
        <v>2442.77708796962</v>
      </c>
      <c r="AQ515" s="1">
        <v>3341.3407501900801</v>
      </c>
      <c r="AR515" s="1">
        <v>9875.6841678778801</v>
      </c>
      <c r="AS515" s="1">
        <v>939.99374637331698</v>
      </c>
      <c r="AT515">
        <v>524.60317076388696</v>
      </c>
      <c r="AU515">
        <v>17124.398923174798</v>
      </c>
      <c r="AV515" s="1">
        <v>8647.9277684008903</v>
      </c>
      <c r="AW515" s="1">
        <v>0.44235269515402798</v>
      </c>
      <c r="AX515">
        <v>8355.5906174989505</v>
      </c>
      <c r="AY515" s="1">
        <v>0.40831584343378002</v>
      </c>
      <c r="AZ515">
        <v>2024.99377760369</v>
      </c>
      <c r="BA515">
        <v>0.101022697192652</v>
      </c>
      <c r="BB515">
        <v>953.51554200638805</v>
      </c>
      <c r="BC515" s="1">
        <v>4.8308764223665403E-2</v>
      </c>
      <c r="BD515">
        <v>19982.0277055099</v>
      </c>
      <c r="BE515" s="1">
        <v>0.53395215874618995</v>
      </c>
      <c r="BF515">
        <v>0.231263467608114</v>
      </c>
      <c r="BG515">
        <v>0.159337145443324</v>
      </c>
      <c r="BH515">
        <v>3.9942179059733303E-2</v>
      </c>
      <c r="BI515">
        <v>3.5505049142638898E-2</v>
      </c>
    </row>
    <row r="516" spans="1:61" x14ac:dyDescent="0.25">
      <c r="A516" t="s">
        <v>1483</v>
      </c>
      <c r="B516" t="s">
        <v>858</v>
      </c>
      <c r="C516">
        <v>83.35</v>
      </c>
      <c r="D516">
        <v>10.738288844581399</v>
      </c>
      <c r="E516">
        <v>824.04164709999998</v>
      </c>
      <c r="F516">
        <v>2.2348078369749599E-2</v>
      </c>
      <c r="G516">
        <v>1.93277764171551E-2</v>
      </c>
      <c r="H516" t="e">
        <v>#N/A</v>
      </c>
      <c r="I516">
        <v>4.6825775704782101E-2</v>
      </c>
      <c r="J516">
        <v>0.91369903973285105</v>
      </c>
      <c r="K516">
        <v>2.93229833081479E-2</v>
      </c>
      <c r="L516">
        <v>0.43774575734731003</v>
      </c>
      <c r="M516">
        <v>1.82989422458423E-2</v>
      </c>
      <c r="N516">
        <v>0.14790133564243901</v>
      </c>
      <c r="O516">
        <v>63867.022722489397</v>
      </c>
      <c r="P516" s="1">
        <v>0.207475336821525</v>
      </c>
      <c r="Q516">
        <v>0.19625319716253201</v>
      </c>
      <c r="R516">
        <v>0.59627146601594305</v>
      </c>
      <c r="S516">
        <v>9.8582944847497096</v>
      </c>
      <c r="T516">
        <v>80995.619268120601</v>
      </c>
      <c r="U516" s="1">
        <v>94.555435857213794</v>
      </c>
      <c r="V516">
        <v>321896.92357601202</v>
      </c>
      <c r="W516" s="1">
        <v>0.78420905854526302</v>
      </c>
      <c r="X516">
        <v>6.2416233096599702E-2</v>
      </c>
      <c r="Y516">
        <v>0.15337470835813699</v>
      </c>
      <c r="Z516">
        <v>0.21579094145473701</v>
      </c>
      <c r="AA516">
        <v>321.896923576012</v>
      </c>
      <c r="AB516">
        <v>8343.8218495352503</v>
      </c>
      <c r="AC516" s="1">
        <v>719.54728876469699</v>
      </c>
      <c r="AD516">
        <v>246295.974943187</v>
      </c>
      <c r="AE516" s="1" t="e">
        <v>#N/A</v>
      </c>
      <c r="AF516">
        <v>45413.131401048202</v>
      </c>
      <c r="AG516" s="1">
        <v>74408.150439627003</v>
      </c>
      <c r="AH516" s="1">
        <v>40.040449474122603</v>
      </c>
      <c r="AI516">
        <v>21.613659911961602</v>
      </c>
      <c r="AJ516">
        <v>25.761841432781999</v>
      </c>
      <c r="AK516">
        <v>1.7154403410917101</v>
      </c>
      <c r="AL516">
        <v>0.82472816184834596</v>
      </c>
      <c r="AM516">
        <v>1.2771437777372501</v>
      </c>
      <c r="AN516">
        <v>1830.4959662032099</v>
      </c>
      <c r="AO516" s="1">
        <v>1.26052534721698</v>
      </c>
      <c r="AP516">
        <v>2456.2171725458702</v>
      </c>
      <c r="AQ516" s="1">
        <v>3507.6960165451801</v>
      </c>
      <c r="AR516" s="1">
        <v>9513.1686985581291</v>
      </c>
      <c r="AS516" s="1">
        <v>1061.5434645548301</v>
      </c>
      <c r="AT516">
        <v>532.38692673352398</v>
      </c>
      <c r="AU516">
        <v>17071.012278937498</v>
      </c>
      <c r="AV516" s="1">
        <v>7940.7221857425102</v>
      </c>
      <c r="AW516" s="1">
        <v>0.407935113159757</v>
      </c>
      <c r="AX516">
        <v>9157.4360593802503</v>
      </c>
      <c r="AY516" s="1">
        <v>0.453736652963871</v>
      </c>
      <c r="AZ516">
        <v>1684.9596031938199</v>
      </c>
      <c r="BA516">
        <v>8.6144670648214794E-2</v>
      </c>
      <c r="BB516">
        <v>1038.8780415676399</v>
      </c>
      <c r="BC516" s="1">
        <v>5.2183563228115501E-2</v>
      </c>
      <c r="BD516">
        <v>19821.995889884201</v>
      </c>
      <c r="BE516" s="1">
        <v>0.54690204105099904</v>
      </c>
      <c r="BF516">
        <v>0.22828784309679601</v>
      </c>
      <c r="BG516">
        <v>0.165123813137947</v>
      </c>
      <c r="BH516">
        <v>4.1721806460647E-2</v>
      </c>
      <c r="BI516">
        <v>1.7964496253610601E-2</v>
      </c>
    </row>
    <row r="517" spans="1:61" x14ac:dyDescent="0.25">
      <c r="A517" t="s">
        <v>1617</v>
      </c>
      <c r="B517" t="s">
        <v>993</v>
      </c>
      <c r="C517">
        <v>71.25</v>
      </c>
      <c r="D517">
        <v>8.6532572024046601</v>
      </c>
      <c r="E517">
        <v>527.81063619999998</v>
      </c>
      <c r="F517" t="e">
        <v>#N/A</v>
      </c>
      <c r="G517">
        <v>3.0573860944834701E-2</v>
      </c>
      <c r="H517" t="e">
        <v>#N/A</v>
      </c>
      <c r="I517">
        <v>3.68657789573495E-2</v>
      </c>
      <c r="J517">
        <v>0.93612763382874897</v>
      </c>
      <c r="K517">
        <v>2.7612873849794401E-2</v>
      </c>
      <c r="L517">
        <v>0.39484313055762599</v>
      </c>
      <c r="M517" t="e">
        <v>#N/A</v>
      </c>
      <c r="N517">
        <v>0.140380407415232</v>
      </c>
      <c r="O517">
        <v>61946.507021441299</v>
      </c>
      <c r="P517" s="1">
        <v>0.18577946192209699</v>
      </c>
      <c r="Q517">
        <v>0.194528012872273</v>
      </c>
      <c r="R517">
        <v>0.61969252520563001</v>
      </c>
      <c r="S517">
        <v>6.8184890705249099</v>
      </c>
      <c r="T517">
        <v>87301.606323022497</v>
      </c>
      <c r="U517" s="1">
        <v>87.665495907853398</v>
      </c>
      <c r="V517">
        <v>267256.27682604903</v>
      </c>
      <c r="W517" s="1">
        <v>0.85787800775184797</v>
      </c>
      <c r="X517">
        <v>4.5123702735059001E-2</v>
      </c>
      <c r="Y517">
        <v>9.6998289513093E-2</v>
      </c>
      <c r="Z517">
        <v>0.142121992248152</v>
      </c>
      <c r="AA517">
        <v>267.25627682604897</v>
      </c>
      <c r="AB517">
        <v>6096.5840384858802</v>
      </c>
      <c r="AC517" s="1">
        <v>678.76971290181802</v>
      </c>
      <c r="AD517">
        <v>196643.62357405599</v>
      </c>
      <c r="AE517" s="1" t="e">
        <v>#N/A</v>
      </c>
      <c r="AF517">
        <v>45977.248066963097</v>
      </c>
      <c r="AG517" s="1">
        <v>76315.518048313199</v>
      </c>
      <c r="AH517" s="1">
        <v>33.383220070347903</v>
      </c>
      <c r="AI517">
        <v>20.884557462526601</v>
      </c>
      <c r="AJ517">
        <v>23.130119433267399</v>
      </c>
      <c r="AK517">
        <v>1.6468179031354999</v>
      </c>
      <c r="AL517">
        <v>0.88419895531373804</v>
      </c>
      <c r="AM517">
        <v>1.3432440979606199</v>
      </c>
      <c r="AN517">
        <v>2713.5141209191102</v>
      </c>
      <c r="AO517" s="1">
        <v>1.38721507413589</v>
      </c>
      <c r="AP517">
        <v>2622.4359316918199</v>
      </c>
      <c r="AQ517" s="1">
        <v>3925.1068373979801</v>
      </c>
      <c r="AR517" s="1">
        <v>9564.2562223531004</v>
      </c>
      <c r="AS517" s="1">
        <v>898.93889391083098</v>
      </c>
      <c r="AT517">
        <v>720.659472189697</v>
      </c>
      <c r="AU517">
        <v>17731.397357543399</v>
      </c>
      <c r="AV517" s="1">
        <v>9696.0914473769608</v>
      </c>
      <c r="AW517" s="1">
        <v>0.48096719308868602</v>
      </c>
      <c r="AX517">
        <v>7889.6637321016697</v>
      </c>
      <c r="AY517" s="1">
        <v>0.38272585447628898</v>
      </c>
      <c r="AZ517">
        <v>1881.64781649002</v>
      </c>
      <c r="BA517" s="1">
        <v>9.2070378788649099E-2</v>
      </c>
      <c r="BB517">
        <v>914.42588468957297</v>
      </c>
      <c r="BC517" s="1">
        <v>4.4236573641502498E-2</v>
      </c>
      <c r="BD517">
        <v>20381.828880658199</v>
      </c>
      <c r="BE517" s="1">
        <v>0.52584741003652502</v>
      </c>
      <c r="BF517">
        <v>0.22620046576248001</v>
      </c>
      <c r="BG517">
        <v>0.17117823888098199</v>
      </c>
      <c r="BH517">
        <v>4.6132436938127797E-2</v>
      </c>
      <c r="BI517">
        <v>3.0641448381885199E-2</v>
      </c>
    </row>
    <row r="518" spans="1:61" x14ac:dyDescent="0.25">
      <c r="A518" t="s">
        <v>1652</v>
      </c>
      <c r="B518" t="s">
        <v>1032</v>
      </c>
      <c r="C518">
        <v>90.25</v>
      </c>
      <c r="D518">
        <v>8.6766737952907906</v>
      </c>
      <c r="E518">
        <v>702.14867990000005</v>
      </c>
      <c r="F518">
        <v>2.2348078369749599E-2</v>
      </c>
      <c r="G518">
        <v>3.79965390791095E-2</v>
      </c>
      <c r="H518" t="e">
        <v>#N/A</v>
      </c>
      <c r="I518">
        <v>7.0379699955014405E-2</v>
      </c>
      <c r="J518">
        <v>0.89237167428109898</v>
      </c>
      <c r="K518">
        <v>3.00543067378184E-2</v>
      </c>
      <c r="L518">
        <v>0.46811453233544398</v>
      </c>
      <c r="M518">
        <v>3.1244126689493001E-2</v>
      </c>
      <c r="N518">
        <v>0.15545363635245099</v>
      </c>
      <c r="O518">
        <v>64547.468016515297</v>
      </c>
      <c r="P518" s="1">
        <v>0.19517453035263499</v>
      </c>
      <c r="Q518">
        <v>0.16654948852978399</v>
      </c>
      <c r="R518">
        <v>0.63827598111758099</v>
      </c>
      <c r="S518">
        <v>8.6740696290704502</v>
      </c>
      <c r="T518">
        <v>80776.119410145402</v>
      </c>
      <c r="U518" s="1">
        <v>87.797387833741098</v>
      </c>
      <c r="V518">
        <v>273952.790920856</v>
      </c>
      <c r="W518" s="1">
        <v>0.80531701606121797</v>
      </c>
      <c r="X518">
        <v>5.0878787508843497E-2</v>
      </c>
      <c r="Y518">
        <v>0.143804196429938</v>
      </c>
      <c r="Z518">
        <v>0.194682983938782</v>
      </c>
      <c r="AA518">
        <v>273.95279092085599</v>
      </c>
      <c r="AB518">
        <v>6297.9397050633097</v>
      </c>
      <c r="AC518" s="1">
        <v>624.562713786568</v>
      </c>
      <c r="AD518">
        <v>206397.49170362801</v>
      </c>
      <c r="AE518" s="1" t="e">
        <v>#N/A</v>
      </c>
      <c r="AF518">
        <v>44180.847860679401</v>
      </c>
      <c r="AG518" s="1">
        <v>70578.429968577097</v>
      </c>
      <c r="AH518" s="1">
        <v>33.833638104245999</v>
      </c>
      <c r="AI518">
        <v>20.443026671170902</v>
      </c>
      <c r="AJ518">
        <v>23.5545302920384</v>
      </c>
      <c r="AK518">
        <v>1.8104883357204999</v>
      </c>
      <c r="AL518">
        <v>1.06652493854995</v>
      </c>
      <c r="AM518">
        <v>1.5866141551753301</v>
      </c>
      <c r="AN518">
        <v>2478.8730333408698</v>
      </c>
      <c r="AO518" s="1">
        <v>1.4605961030992201</v>
      </c>
      <c r="AP518">
        <v>2418.0255059965398</v>
      </c>
      <c r="AQ518" s="1">
        <v>3472.7476591528698</v>
      </c>
      <c r="AR518" s="1">
        <v>9451.8727991416108</v>
      </c>
      <c r="AS518" s="1">
        <v>1032.6451558710701</v>
      </c>
      <c r="AT518">
        <v>486.52768107269401</v>
      </c>
      <c r="AU518">
        <v>16861.8188012348</v>
      </c>
      <c r="AV518" s="1">
        <v>9175.4162922104497</v>
      </c>
      <c r="AW518" s="1">
        <v>0.47674999392445699</v>
      </c>
      <c r="AX518">
        <v>7465.0073426050303</v>
      </c>
      <c r="AY518" s="1">
        <v>0.385551849150367</v>
      </c>
      <c r="AZ518">
        <v>1650.13869042702</v>
      </c>
      <c r="BA518">
        <v>8.5888040858128401E-2</v>
      </c>
      <c r="BB518">
        <v>1007.30872210146</v>
      </c>
      <c r="BC518" s="1">
        <v>5.1810116059555301E-2</v>
      </c>
      <c r="BD518">
        <v>19297.871047344001</v>
      </c>
      <c r="BE518" s="1">
        <v>0.54767266569448303</v>
      </c>
      <c r="BF518">
        <v>0.22827785220621499</v>
      </c>
      <c r="BG518">
        <v>0.151981622674698</v>
      </c>
      <c r="BH518">
        <v>4.3499322041011097E-2</v>
      </c>
      <c r="BI518">
        <v>2.85685373835925E-2</v>
      </c>
    </row>
    <row r="519" spans="1:61" x14ac:dyDescent="0.25">
      <c r="A519" t="s">
        <v>1275</v>
      </c>
      <c r="B519" t="s">
        <v>635</v>
      </c>
      <c r="C519">
        <v>90.5</v>
      </c>
      <c r="D519">
        <v>14.720018432166199</v>
      </c>
      <c r="E519">
        <v>1146.4411244999999</v>
      </c>
      <c r="F519">
        <v>2.0485344573162499E-2</v>
      </c>
      <c r="G519">
        <v>1.1990536644967799E-2</v>
      </c>
      <c r="H519" t="e">
        <v>#N/A</v>
      </c>
      <c r="I519">
        <v>3.3706241080452601E-2</v>
      </c>
      <c r="J519">
        <v>0.92906325731847605</v>
      </c>
      <c r="K519">
        <v>2.9381507557471601E-2</v>
      </c>
      <c r="L519">
        <v>0.29997064043903199</v>
      </c>
      <c r="M519">
        <v>1.65750760156285E-2</v>
      </c>
      <c r="N519">
        <v>0.13004595115700299</v>
      </c>
      <c r="O519">
        <v>66638.1905801088</v>
      </c>
      <c r="P519" s="1">
        <v>0.17635969505795099</v>
      </c>
      <c r="Q519">
        <v>0.169613234664753</v>
      </c>
      <c r="R519">
        <v>0.65402707027729601</v>
      </c>
      <c r="S519">
        <v>11.3172065084952</v>
      </c>
      <c r="T519">
        <v>87301.463255260605</v>
      </c>
      <c r="U519" s="1">
        <v>117.122060092206</v>
      </c>
      <c r="V519">
        <v>277966.71729565097</v>
      </c>
      <c r="W519" s="1">
        <v>0.86400337300640195</v>
      </c>
      <c r="X519">
        <v>6.1115278329082298E-2</v>
      </c>
      <c r="Y519">
        <v>7.4881348664516095E-2</v>
      </c>
      <c r="Z519">
        <v>0.13599662699359799</v>
      </c>
      <c r="AA519">
        <v>277.96671729565099</v>
      </c>
      <c r="AB519">
        <v>6248.5625706459896</v>
      </c>
      <c r="AC519" s="1">
        <v>680.86917053017805</v>
      </c>
      <c r="AD519">
        <v>212237.51310054801</v>
      </c>
      <c r="AE519" s="1" t="e">
        <v>#N/A</v>
      </c>
      <c r="AF519">
        <v>50035.979545817201</v>
      </c>
      <c r="AG519" s="1">
        <v>87988.204288276102</v>
      </c>
      <c r="AH519" s="1">
        <v>37.331161389960101</v>
      </c>
      <c r="AI519">
        <v>21.016467153479901</v>
      </c>
      <c r="AJ519">
        <v>22.7355810712519</v>
      </c>
      <c r="AK519">
        <v>1.43379548555439</v>
      </c>
      <c r="AL519">
        <v>0.91129607048398098</v>
      </c>
      <c r="AM519">
        <v>1.13868846591836</v>
      </c>
      <c r="AN519">
        <v>2378.1520374097499</v>
      </c>
      <c r="AO519" s="1">
        <v>1.1542258915113699</v>
      </c>
      <c r="AP519">
        <v>2159.3356052886402</v>
      </c>
      <c r="AQ519" s="1">
        <v>2878.4902146102299</v>
      </c>
      <c r="AR519" s="1">
        <v>8733.7276380999192</v>
      </c>
      <c r="AS519" s="1">
        <v>765.33539381070898</v>
      </c>
      <c r="AT519">
        <v>533.78425190992004</v>
      </c>
      <c r="AU519">
        <v>15070.6731037194</v>
      </c>
      <c r="AV519" s="1">
        <v>6887.9363569073603</v>
      </c>
      <c r="AW519" s="1">
        <v>0.40193357403596103</v>
      </c>
      <c r="AX519">
        <v>7965.2067311199398</v>
      </c>
      <c r="AY519" s="1">
        <v>0.46386157971373898</v>
      </c>
      <c r="AZ519">
        <v>1556.0026498740799</v>
      </c>
      <c r="BA519">
        <v>9.0069292559627701E-2</v>
      </c>
      <c r="BB519">
        <v>760.77737511690395</v>
      </c>
      <c r="BC519" s="1">
        <v>4.4135553690588698E-2</v>
      </c>
      <c r="BD519">
        <v>17169.9231130183</v>
      </c>
      <c r="BE519" s="1">
        <v>0.54428291376318005</v>
      </c>
      <c r="BF519">
        <v>0.230661096467763</v>
      </c>
      <c r="BG519">
        <v>0.15050587015525299</v>
      </c>
      <c r="BH519">
        <v>4.1415580070888101E-2</v>
      </c>
      <c r="BI519">
        <v>3.3134539542915502E-2</v>
      </c>
    </row>
    <row r="520" spans="1:61" x14ac:dyDescent="0.25">
      <c r="A520" t="s">
        <v>1317</v>
      </c>
      <c r="B520" t="s">
        <v>680</v>
      </c>
      <c r="C520">
        <v>59.85</v>
      </c>
      <c r="D520">
        <v>11.8141869213391</v>
      </c>
      <c r="E520">
        <v>668.00240010000005</v>
      </c>
      <c r="F520" t="e">
        <v>#N/A</v>
      </c>
      <c r="G520">
        <v>1.04414451338965E-2</v>
      </c>
      <c r="H520" t="e">
        <v>#N/A</v>
      </c>
      <c r="I520">
        <v>2.8653800546130599E-2</v>
      </c>
      <c r="J520">
        <v>0.94228765574849405</v>
      </c>
      <c r="K520">
        <v>3.2058967651223798E-2</v>
      </c>
      <c r="L520">
        <v>0.27439545594668802</v>
      </c>
      <c r="M520" t="e">
        <v>#N/A</v>
      </c>
      <c r="N520">
        <v>0.121637564765362</v>
      </c>
      <c r="O520">
        <v>64221.701900783999</v>
      </c>
      <c r="P520" s="1">
        <v>0.17500678685186599</v>
      </c>
      <c r="Q520">
        <v>0.18630513199821</v>
      </c>
      <c r="R520">
        <v>0.63868808114992404</v>
      </c>
      <c r="S520">
        <v>7.2161554254915599</v>
      </c>
      <c r="T520">
        <v>88318.857610601102</v>
      </c>
      <c r="U520" s="1">
        <v>108.99839401294901</v>
      </c>
      <c r="V520">
        <v>240774.64358799101</v>
      </c>
      <c r="W520" s="1">
        <v>0.86714372536342399</v>
      </c>
      <c r="X520">
        <v>5.7047178120528397E-2</v>
      </c>
      <c r="Y520">
        <v>7.5809096516047197E-2</v>
      </c>
      <c r="Z520">
        <v>0.13285627463657601</v>
      </c>
      <c r="AA520">
        <v>240.77464358799099</v>
      </c>
      <c r="AB520">
        <v>5259.6595453460004</v>
      </c>
      <c r="AC520" s="1">
        <v>586.10073173597902</v>
      </c>
      <c r="AD520">
        <v>184559.168944256</v>
      </c>
      <c r="AE520" s="1" t="e">
        <v>#N/A</v>
      </c>
      <c r="AF520">
        <v>49175.749671087098</v>
      </c>
      <c r="AG520" s="1">
        <v>86382.667717393706</v>
      </c>
      <c r="AH520" s="1">
        <v>33.008332270660198</v>
      </c>
      <c r="AI520">
        <v>20.421172984606901</v>
      </c>
      <c r="AJ520">
        <v>22.525153277446101</v>
      </c>
      <c r="AK520">
        <v>1.2134813744758299</v>
      </c>
      <c r="AL520">
        <v>0.72788675242474199</v>
      </c>
      <c r="AM520">
        <v>0.97818315689672397</v>
      </c>
      <c r="AN520">
        <v>2868.4041175797602</v>
      </c>
      <c r="AO520" s="1">
        <v>1.27048803781847</v>
      </c>
      <c r="AP520">
        <v>2173.0809803717698</v>
      </c>
      <c r="AQ520" s="1">
        <v>3062.3770950430198</v>
      </c>
      <c r="AR520" s="1">
        <v>9188.7762635001309</v>
      </c>
      <c r="AS520" s="1">
        <v>801.19731444060699</v>
      </c>
      <c r="AT520">
        <v>678.62245918897599</v>
      </c>
      <c r="AU520">
        <v>15904.0541125445</v>
      </c>
      <c r="AV520" s="1">
        <v>8862.9547652494693</v>
      </c>
      <c r="AW520" s="1">
        <v>0.46708531227869698</v>
      </c>
      <c r="AX520">
        <v>7453.9281193307097</v>
      </c>
      <c r="AY520" s="1">
        <v>0.39392226870158698</v>
      </c>
      <c r="AZ520">
        <v>1718.6724802336901</v>
      </c>
      <c r="BA520">
        <v>9.0419994144122606E-2</v>
      </c>
      <c r="BB520">
        <v>917.33501243355397</v>
      </c>
      <c r="BC520" s="1">
        <v>4.8572424886688101E-2</v>
      </c>
      <c r="BD520">
        <v>18952.8903772474</v>
      </c>
      <c r="BE520" s="1">
        <v>0.54089104064163196</v>
      </c>
      <c r="BF520">
        <v>0.23381333153511399</v>
      </c>
      <c r="BG520">
        <v>0.151375467229516</v>
      </c>
      <c r="BH520">
        <v>4.1002256725020302E-2</v>
      </c>
      <c r="BI520">
        <v>3.2917903868718401E-2</v>
      </c>
    </row>
    <row r="521" spans="1:61" x14ac:dyDescent="0.25">
      <c r="A521" t="s">
        <v>1426</v>
      </c>
      <c r="B521" t="s">
        <v>798</v>
      </c>
      <c r="C521">
        <v>76.45</v>
      </c>
      <c r="D521">
        <v>9.1032655710318</v>
      </c>
      <c r="E521">
        <v>615.11724155000002</v>
      </c>
      <c r="F521" t="e">
        <v>#N/A</v>
      </c>
      <c r="G521" t="e">
        <v>#N/A</v>
      </c>
      <c r="H521" t="e">
        <v>#N/A</v>
      </c>
      <c r="I521">
        <v>2.7378517204977099E-2</v>
      </c>
      <c r="J521">
        <v>0.94869718106799705</v>
      </c>
      <c r="K521">
        <v>2.47358527402936E-2</v>
      </c>
      <c r="L521">
        <v>0.43321658012912201</v>
      </c>
      <c r="M521" t="e">
        <v>#N/A</v>
      </c>
      <c r="N521">
        <v>0.143083094122612</v>
      </c>
      <c r="O521">
        <v>62204.360010729702</v>
      </c>
      <c r="P521" s="1">
        <v>0.193274088387687</v>
      </c>
      <c r="Q521">
        <v>0.14519972146756499</v>
      </c>
      <c r="R521">
        <v>0.66152619014474801</v>
      </c>
      <c r="S521">
        <v>6.8459173870883996</v>
      </c>
      <c r="T521">
        <v>89777.377837025895</v>
      </c>
      <c r="U521" s="1">
        <v>102.394964266918</v>
      </c>
      <c r="V521">
        <v>293814.14353561</v>
      </c>
      <c r="W521" s="1">
        <v>0.79592366187456598</v>
      </c>
      <c r="X521">
        <v>4.2630712057227002E-2</v>
      </c>
      <c r="Y521">
        <v>0.161445626068207</v>
      </c>
      <c r="Z521">
        <v>0.20407633812543399</v>
      </c>
      <c r="AA521">
        <v>293.81414353561001</v>
      </c>
      <c r="AB521">
        <v>7476.7267755510702</v>
      </c>
      <c r="AC521" s="1">
        <v>652.98415874000602</v>
      </c>
      <c r="AD521">
        <v>224200.694790006</v>
      </c>
      <c r="AE521" s="1" t="e">
        <v>#N/A</v>
      </c>
      <c r="AF521">
        <v>45203.587476274202</v>
      </c>
      <c r="AG521" s="1">
        <v>75083.903724340096</v>
      </c>
      <c r="AH521" s="1">
        <v>35.104599016122101</v>
      </c>
      <c r="AI521">
        <v>21.0920742693033</v>
      </c>
      <c r="AJ521">
        <v>24.043782101533999</v>
      </c>
      <c r="AK521">
        <v>1.4233607716429599</v>
      </c>
      <c r="AL521">
        <v>0.84801111868665502</v>
      </c>
      <c r="AM521">
        <v>1.12866205585748</v>
      </c>
      <c r="AN521">
        <v>2265.8406322475198</v>
      </c>
      <c r="AO521" s="1">
        <v>1.30319120902307</v>
      </c>
      <c r="AP521">
        <v>2446.94998340028</v>
      </c>
      <c r="AQ521" s="1">
        <v>3379.84536128631</v>
      </c>
      <c r="AR521" s="1">
        <v>9495.2396762320896</v>
      </c>
      <c r="AS521" s="1">
        <v>910.40823955587302</v>
      </c>
      <c r="AT521">
        <v>636.20011936893502</v>
      </c>
      <c r="AU521">
        <v>16868.643379843499</v>
      </c>
      <c r="AV521" s="1">
        <v>9026.9147937180496</v>
      </c>
      <c r="AW521" s="1">
        <v>0.46329352041389299</v>
      </c>
      <c r="AX521">
        <v>8231.0746449059297</v>
      </c>
      <c r="AY521" s="1">
        <v>0.40738462757405602</v>
      </c>
      <c r="AZ521">
        <v>1654.4362999330301</v>
      </c>
      <c r="BA521">
        <v>8.2685313389322501E-2</v>
      </c>
      <c r="BB521">
        <v>919.80044887587701</v>
      </c>
      <c r="BC521" s="1">
        <v>4.6636538628350897E-2</v>
      </c>
      <c r="BD521">
        <v>19832.226187432901</v>
      </c>
      <c r="BE521" s="1">
        <v>0.52884412148563398</v>
      </c>
      <c r="BF521">
        <v>0.23042585749330599</v>
      </c>
      <c r="BG521">
        <v>0.16529759002281499</v>
      </c>
      <c r="BH521">
        <v>4.3343095276660498E-2</v>
      </c>
      <c r="BI521">
        <v>3.20893357215839E-2</v>
      </c>
    </row>
    <row r="522" spans="1:61" x14ac:dyDescent="0.25">
      <c r="A522" t="s">
        <v>1440</v>
      </c>
      <c r="B522" t="s">
        <v>812</v>
      </c>
      <c r="C522">
        <v>54.7</v>
      </c>
      <c r="D522">
        <v>15.586313850168199</v>
      </c>
      <c r="E522">
        <v>822.86126339999998</v>
      </c>
      <c r="F522">
        <v>2.2285387187903499E-2</v>
      </c>
      <c r="G522">
        <v>1.04414451338965E-2</v>
      </c>
      <c r="H522" t="e">
        <v>#N/A</v>
      </c>
      <c r="I522">
        <v>1.9225515101102601E-2</v>
      </c>
      <c r="J522">
        <v>0.95896140424492804</v>
      </c>
      <c r="K522">
        <v>2.27755031324532E-2</v>
      </c>
      <c r="L522">
        <v>0.24483901319569701</v>
      </c>
      <c r="M522">
        <v>1.68662612184203E-2</v>
      </c>
      <c r="N522">
        <v>0.103111510652745</v>
      </c>
      <c r="O522">
        <v>67040.351571500098</v>
      </c>
      <c r="P522" s="1">
        <v>0.16415331583923901</v>
      </c>
      <c r="Q522">
        <v>0.14271680226683101</v>
      </c>
      <c r="R522">
        <v>0.69312988189392999</v>
      </c>
      <c r="S522">
        <v>7.6705626610798099</v>
      </c>
      <c r="T522">
        <v>87922.768242363105</v>
      </c>
      <c r="U522" s="1">
        <v>131.45659016481801</v>
      </c>
      <c r="V522">
        <v>238833.37634337801</v>
      </c>
      <c r="W522" s="1">
        <v>0.86097932681262801</v>
      </c>
      <c r="X522">
        <v>7.3871344215866303E-2</v>
      </c>
      <c r="Y522">
        <v>6.5149328971505702E-2</v>
      </c>
      <c r="Z522">
        <v>0.13902067318737199</v>
      </c>
      <c r="AA522">
        <v>238.83337634337801</v>
      </c>
      <c r="AB522">
        <v>5458.0122430879301</v>
      </c>
      <c r="AC522" s="1">
        <v>617.63091313844905</v>
      </c>
      <c r="AD522">
        <v>182092.52743752199</v>
      </c>
      <c r="AE522" s="1" t="e">
        <v>#N/A</v>
      </c>
      <c r="AF522">
        <v>51760.517804225303</v>
      </c>
      <c r="AG522" s="1">
        <v>98668.014191210401</v>
      </c>
      <c r="AH522" s="1">
        <v>33.523175289034398</v>
      </c>
      <c r="AI522">
        <v>21.876118930123301</v>
      </c>
      <c r="AJ522">
        <v>23.918052377887999</v>
      </c>
      <c r="AK522">
        <v>1.4682720235096201</v>
      </c>
      <c r="AL522">
        <v>1.0007815244996101</v>
      </c>
      <c r="AM522">
        <v>1.27561407199328</v>
      </c>
      <c r="AN522">
        <v>2062.4363850689901</v>
      </c>
      <c r="AO522" s="1">
        <v>1.0581790895023</v>
      </c>
      <c r="AP522">
        <v>1893.63235129291</v>
      </c>
      <c r="AQ522" s="1">
        <v>2601.1431995912799</v>
      </c>
      <c r="AR522" s="1">
        <v>8557.0165290150399</v>
      </c>
      <c r="AS522" s="1">
        <v>586.57277231115802</v>
      </c>
      <c r="AT522">
        <v>501.96600128351599</v>
      </c>
      <c r="AU522">
        <v>14140.330853493901</v>
      </c>
      <c r="AV522" s="1">
        <v>7907.8424940552004</v>
      </c>
      <c r="AW522" s="1">
        <v>0.462581364849046</v>
      </c>
      <c r="AX522">
        <v>6849.3225874109803</v>
      </c>
      <c r="AY522" s="1">
        <v>0.40302487522192898</v>
      </c>
      <c r="AZ522">
        <v>1587.87709245326</v>
      </c>
      <c r="BA522">
        <v>9.3166334152383207E-2</v>
      </c>
      <c r="BB522">
        <v>698.95580118930195</v>
      </c>
      <c r="BC522" s="1">
        <v>4.1227425776517702E-2</v>
      </c>
      <c r="BD522">
        <v>17043.997975108701</v>
      </c>
      <c r="BE522" s="1">
        <v>0.55741638198254295</v>
      </c>
      <c r="BF522">
        <v>0.24001207149827899</v>
      </c>
      <c r="BG522">
        <v>0.12465782817745399</v>
      </c>
      <c r="BH522">
        <v>3.8041803704798101E-2</v>
      </c>
      <c r="BI522">
        <v>3.98719146369255E-2</v>
      </c>
    </row>
    <row r="523" spans="1:61" x14ac:dyDescent="0.25">
      <c r="A523" t="s">
        <v>1473</v>
      </c>
      <c r="B523" t="s">
        <v>848</v>
      </c>
      <c r="C523">
        <v>89.3</v>
      </c>
      <c r="D523">
        <v>9.4128324025900394</v>
      </c>
      <c r="E523">
        <v>731.88002134999999</v>
      </c>
      <c r="F523">
        <v>2.2348078369749599E-2</v>
      </c>
      <c r="G523">
        <v>3.79965390791095E-2</v>
      </c>
      <c r="H523" t="e">
        <v>#N/A</v>
      </c>
      <c r="I523">
        <v>3.3045569064351597E-2</v>
      </c>
      <c r="J523">
        <v>0.92849144142385098</v>
      </c>
      <c r="K523">
        <v>3.2447529785340899E-2</v>
      </c>
      <c r="L523">
        <v>0.53048449435406597</v>
      </c>
      <c r="M523">
        <v>1.8356053033671701E-2</v>
      </c>
      <c r="N523">
        <v>0.15354193716662801</v>
      </c>
      <c r="O523">
        <v>62267.3499768498</v>
      </c>
      <c r="P523" s="1">
        <v>0.204160073682428</v>
      </c>
      <c r="Q523">
        <v>0.21734697639259801</v>
      </c>
      <c r="R523">
        <v>0.57849294992497302</v>
      </c>
      <c r="S523">
        <v>8.5423108510345394</v>
      </c>
      <c r="T523">
        <v>85652.239819580602</v>
      </c>
      <c r="U523" s="1">
        <v>96.021706194991907</v>
      </c>
      <c r="V523">
        <v>268125.60976596997</v>
      </c>
      <c r="W523" s="1">
        <v>0.86147621109156203</v>
      </c>
      <c r="X523">
        <v>4.56945589220909E-2</v>
      </c>
      <c r="Y523">
        <v>9.2829229986346906E-2</v>
      </c>
      <c r="Z523">
        <v>0.138523788908438</v>
      </c>
      <c r="AA523">
        <v>268.12560976597001</v>
      </c>
      <c r="AB523">
        <v>6113.7541256371896</v>
      </c>
      <c r="AC523" s="1">
        <v>675.90917372976298</v>
      </c>
      <c r="AD523">
        <v>189938.03411347599</v>
      </c>
      <c r="AE523" s="1" t="e">
        <v>#N/A</v>
      </c>
      <c r="AF523">
        <v>45676.975344870101</v>
      </c>
      <c r="AG523" s="1">
        <v>71800.882183224094</v>
      </c>
      <c r="AH523" s="1">
        <v>32.927300915903103</v>
      </c>
      <c r="AI523">
        <v>20.9575543897414</v>
      </c>
      <c r="AJ523">
        <v>24.8726328367813</v>
      </c>
      <c r="AK523">
        <v>1.9225803036090801</v>
      </c>
      <c r="AL523">
        <v>0.93053898563359305</v>
      </c>
      <c r="AM523">
        <v>1.53749790065031</v>
      </c>
      <c r="AN523">
        <v>2200.3700928049702</v>
      </c>
      <c r="AO523" s="1">
        <v>1.3313612316911201</v>
      </c>
      <c r="AP523">
        <v>2446.0808852218602</v>
      </c>
      <c r="AQ523" s="1">
        <v>3678.6906760124002</v>
      </c>
      <c r="AR523" s="1">
        <v>9448.4357760505809</v>
      </c>
      <c r="AS523" s="1">
        <v>940.83564097004898</v>
      </c>
      <c r="AT523" s="1">
        <v>691.95018271692595</v>
      </c>
      <c r="AU523">
        <v>17205.993160971801</v>
      </c>
      <c r="AV523" s="1">
        <v>9218.85524095238</v>
      </c>
      <c r="AW523" s="1">
        <v>0.48219065460815902</v>
      </c>
      <c r="AX523">
        <v>7309.6019099171599</v>
      </c>
      <c r="AY523" s="1">
        <v>0.36929129457875998</v>
      </c>
      <c r="AZ523">
        <v>1683.5448146566901</v>
      </c>
      <c r="BA523">
        <v>8.7366803431537202E-2</v>
      </c>
      <c r="BB523">
        <v>1189.8450489921299</v>
      </c>
      <c r="BC523" s="1">
        <v>6.1151247387591597E-2</v>
      </c>
      <c r="BD523">
        <v>19401.8470145184</v>
      </c>
      <c r="BE523" s="1">
        <v>0.53641712935174202</v>
      </c>
      <c r="BF523">
        <v>0.228168042191913</v>
      </c>
      <c r="BG523">
        <v>0.162913463451444</v>
      </c>
      <c r="BH523">
        <v>4.5923090567233198E-2</v>
      </c>
      <c r="BI523">
        <v>2.6578274437668199E-2</v>
      </c>
    </row>
    <row r="524" spans="1:61" x14ac:dyDescent="0.25">
      <c r="A524" t="s">
        <v>1496</v>
      </c>
      <c r="B524" t="s">
        <v>871</v>
      </c>
      <c r="C524">
        <v>67.849999999999994</v>
      </c>
      <c r="D524">
        <v>9.8988429317580806</v>
      </c>
      <c r="E524">
        <v>594.47592154999995</v>
      </c>
      <c r="F524" t="e">
        <v>#N/A</v>
      </c>
      <c r="G524" t="e">
        <v>#N/A</v>
      </c>
      <c r="H524" t="e">
        <v>#N/A</v>
      </c>
      <c r="I524">
        <v>2.6804989317170399E-2</v>
      </c>
      <c r="J524">
        <v>0.94757322749557604</v>
      </c>
      <c r="K524">
        <v>2.67398972082388E-2</v>
      </c>
      <c r="L524">
        <v>0.35617660152374803</v>
      </c>
      <c r="M524" t="e">
        <v>#N/A</v>
      </c>
      <c r="N524">
        <v>0.13690181623802</v>
      </c>
      <c r="O524">
        <v>62674.687226687798</v>
      </c>
      <c r="P524" s="1">
        <v>0.17975238140386701</v>
      </c>
      <c r="Q524">
        <v>0.163220936685742</v>
      </c>
      <c r="R524">
        <v>0.65702668191039004</v>
      </c>
      <c r="S524">
        <v>7.0418712910004801</v>
      </c>
      <c r="T524">
        <v>89439.551482886498</v>
      </c>
      <c r="U524" s="1">
        <v>96.081198362458693</v>
      </c>
      <c r="V524">
        <v>298009.306311491</v>
      </c>
      <c r="W524" s="1">
        <v>0.79957670929132396</v>
      </c>
      <c r="X524">
        <v>3.9021827735673302E-2</v>
      </c>
      <c r="Y524">
        <v>0.16140146297300201</v>
      </c>
      <c r="Z524">
        <v>0.20042329070867601</v>
      </c>
      <c r="AA524">
        <v>298.009306311491</v>
      </c>
      <c r="AB524">
        <v>7574.6623820511904</v>
      </c>
      <c r="AC524" s="1">
        <v>656.38519384032099</v>
      </c>
      <c r="AD524">
        <v>223945.14281056399</v>
      </c>
      <c r="AE524" s="1" t="e">
        <v>#N/A</v>
      </c>
      <c r="AF524">
        <v>46491.537303846002</v>
      </c>
      <c r="AG524" s="1">
        <v>77717.967209879294</v>
      </c>
      <c r="AH524" s="1">
        <v>34.479614975297103</v>
      </c>
      <c r="AI524">
        <v>21.116539701020201</v>
      </c>
      <c r="AJ524">
        <v>24.387236060508702</v>
      </c>
      <c r="AK524">
        <v>1.3061708214294601</v>
      </c>
      <c r="AL524">
        <v>0.80965911043577399</v>
      </c>
      <c r="AM524">
        <v>1.0704005422896301</v>
      </c>
      <c r="AN524">
        <v>2336.45925116443</v>
      </c>
      <c r="AO524" s="1">
        <v>1.2705298585268701</v>
      </c>
      <c r="AP524">
        <v>2475.7230531097498</v>
      </c>
      <c r="AQ524" s="1">
        <v>3379.6086656657299</v>
      </c>
      <c r="AR524" s="1">
        <v>9233.1532170194805</v>
      </c>
      <c r="AS524" s="1">
        <v>949.86065209792901</v>
      </c>
      <c r="AT524">
        <v>670.70503034068599</v>
      </c>
      <c r="AU524">
        <v>16709.050618233599</v>
      </c>
      <c r="AV524" s="1">
        <v>8902.3501466576708</v>
      </c>
      <c r="AW524" s="1">
        <v>0.45158803724676699</v>
      </c>
      <c r="AX524">
        <v>8414.5830445935808</v>
      </c>
      <c r="AY524" s="1">
        <v>0.41352307800888299</v>
      </c>
      <c r="AZ524">
        <v>1767.1015090251601</v>
      </c>
      <c r="BA524">
        <v>8.7959108157840499E-2</v>
      </c>
      <c r="BB524">
        <v>937.52892912178697</v>
      </c>
      <c r="BC524" s="1">
        <v>4.6929776588907401E-2</v>
      </c>
      <c r="BD524">
        <v>20021.563629398199</v>
      </c>
      <c r="BE524" s="1">
        <v>0.54113006390512697</v>
      </c>
      <c r="BF524">
        <v>0.23314873351020299</v>
      </c>
      <c r="BG524">
        <v>0.15650752522192399</v>
      </c>
      <c r="BH524">
        <v>4.48121994613448E-2</v>
      </c>
      <c r="BI524">
        <v>2.44014779014016E-2</v>
      </c>
    </row>
    <row r="525" spans="1:61" x14ac:dyDescent="0.25">
      <c r="A525" t="s">
        <v>1707</v>
      </c>
      <c r="B525" t="s">
        <v>1090</v>
      </c>
      <c r="C525">
        <v>49.6</v>
      </c>
      <c r="D525">
        <v>14.7608372780933</v>
      </c>
      <c r="E525">
        <v>722.28713585000003</v>
      </c>
      <c r="F525">
        <v>2.2285387187903499E-2</v>
      </c>
      <c r="G525">
        <v>1.04414451338965E-2</v>
      </c>
      <c r="H525" t="e">
        <v>#N/A</v>
      </c>
      <c r="I525">
        <v>2.38984938266481E-2</v>
      </c>
      <c r="J525">
        <v>0.95597373181341705</v>
      </c>
      <c r="K525">
        <v>2.6300451616567699E-2</v>
      </c>
      <c r="L525">
        <v>0.182342418727236</v>
      </c>
      <c r="M525">
        <v>1.68662612184203E-2</v>
      </c>
      <c r="N525">
        <v>0.103150693733846</v>
      </c>
      <c r="O525">
        <v>65956.2702632406</v>
      </c>
      <c r="P525" s="1">
        <v>0.16205523409411601</v>
      </c>
      <c r="Q525">
        <v>0.16219343833459199</v>
      </c>
      <c r="R525">
        <v>0.67575132757129197</v>
      </c>
      <c r="S525">
        <v>7.0133229791960403</v>
      </c>
      <c r="T525">
        <v>86995.8179068834</v>
      </c>
      <c r="U525" s="1">
        <v>126.172140503104</v>
      </c>
      <c r="V525">
        <v>228322.98003746901</v>
      </c>
      <c r="W525" s="1">
        <v>0.89032428523957197</v>
      </c>
      <c r="X525">
        <v>7.0804578340341706E-2</v>
      </c>
      <c r="Y525">
        <v>3.8871136420086702E-2</v>
      </c>
      <c r="Z525">
        <v>0.10967571476042801</v>
      </c>
      <c r="AA525">
        <v>228.32298003746899</v>
      </c>
      <c r="AB525">
        <v>4962.60977399491</v>
      </c>
      <c r="AC525" s="1">
        <v>588.99200315862902</v>
      </c>
      <c r="AD525">
        <v>176197.87154185699</v>
      </c>
      <c r="AE525" s="1" t="e">
        <v>#N/A</v>
      </c>
      <c r="AF525">
        <v>52054.827467059498</v>
      </c>
      <c r="AG525" s="1">
        <v>96357.555634275806</v>
      </c>
      <c r="AH525" s="1">
        <v>33.324609752506497</v>
      </c>
      <c r="AI525">
        <v>21.164008511015201</v>
      </c>
      <c r="AJ525">
        <v>23.020634904804599</v>
      </c>
      <c r="AK525">
        <v>1.3487155850333601</v>
      </c>
      <c r="AL525">
        <v>0.75267309434778096</v>
      </c>
      <c r="AM525">
        <v>1.07071892105291</v>
      </c>
      <c r="AN525">
        <v>2389.9010986379899</v>
      </c>
      <c r="AO525" s="1">
        <v>1.1383568197287799</v>
      </c>
      <c r="AP525">
        <v>1859.26895045642</v>
      </c>
      <c r="AQ525" s="1">
        <v>2625.6859978105099</v>
      </c>
      <c r="AR525" s="1">
        <v>8898.7389494844992</v>
      </c>
      <c r="AS525" s="1">
        <v>589.81948709172798</v>
      </c>
      <c r="AT525">
        <v>517.78428264527099</v>
      </c>
      <c r="AU525">
        <v>14491.297667488399</v>
      </c>
      <c r="AV525" s="1">
        <v>8602.0442533779205</v>
      </c>
      <c r="AW525" s="1">
        <v>0.486228077421345</v>
      </c>
      <c r="AX525">
        <v>6874.9314173815901</v>
      </c>
      <c r="AY525" s="1">
        <v>0.386045575007544</v>
      </c>
      <c r="AZ525">
        <v>1628.9414723017801</v>
      </c>
      <c r="BA525">
        <v>9.1580827269915704E-2</v>
      </c>
      <c r="BB525">
        <v>634.41614158321295</v>
      </c>
      <c r="BC525" s="1">
        <v>3.6145520302584201E-2</v>
      </c>
      <c r="BD525">
        <v>17740.333284644501</v>
      </c>
      <c r="BE525" s="1">
        <v>0.56483625226216205</v>
      </c>
      <c r="BF525">
        <v>0.23934646484053301</v>
      </c>
      <c r="BG525">
        <v>0.120831724503506</v>
      </c>
      <c r="BH525">
        <v>3.84201776293987E-2</v>
      </c>
      <c r="BI525">
        <v>3.6565380764399497E-2</v>
      </c>
    </row>
    <row r="526" spans="1:61" x14ac:dyDescent="0.25">
      <c r="A526" t="s">
        <v>1339</v>
      </c>
      <c r="B526" t="s">
        <v>705</v>
      </c>
      <c r="C526">
        <v>50.45</v>
      </c>
      <c r="D526">
        <v>44.612494120774002</v>
      </c>
      <c r="E526">
        <v>1847.28449965</v>
      </c>
      <c r="F526">
        <v>9.9633446270610809E-3</v>
      </c>
      <c r="G526">
        <v>4.7788748270175901E-2</v>
      </c>
      <c r="H526" t="e">
        <v>#N/A</v>
      </c>
      <c r="I526">
        <v>9.0835342363944596E-2</v>
      </c>
      <c r="J526">
        <v>0.76011832975625004</v>
      </c>
      <c r="K526">
        <v>9.46491525922043E-2</v>
      </c>
      <c r="L526">
        <v>0.84918489828921195</v>
      </c>
      <c r="M526">
        <v>3.4967923286976003E-2</v>
      </c>
      <c r="N526">
        <v>0.19264575032668199</v>
      </c>
      <c r="O526">
        <v>61031.644625571098</v>
      </c>
      <c r="P526" s="1">
        <v>0.22839270164727399</v>
      </c>
      <c r="Q526">
        <v>0.14524734592301</v>
      </c>
      <c r="R526">
        <v>0.62635995242971598</v>
      </c>
      <c r="S526">
        <v>18.2003817868239</v>
      </c>
      <c r="T526">
        <v>94464.184219986404</v>
      </c>
      <c r="U526" s="1">
        <v>117.707818670169</v>
      </c>
      <c r="V526">
        <v>228262.95223063501</v>
      </c>
      <c r="W526" s="1">
        <v>0.71947324302071702</v>
      </c>
      <c r="X526">
        <v>0.18378476019081499</v>
      </c>
      <c r="Y526">
        <v>9.6741996788467996E-2</v>
      </c>
      <c r="Z526">
        <v>0.28052675697928298</v>
      </c>
      <c r="AA526">
        <v>228.26295223063499</v>
      </c>
      <c r="AB526">
        <v>6005.5761590063403</v>
      </c>
      <c r="AC526" s="1">
        <v>620.74983453672803</v>
      </c>
      <c r="AD526">
        <v>150836.28918038</v>
      </c>
      <c r="AE526" s="1" t="e">
        <v>#N/A</v>
      </c>
      <c r="AF526">
        <v>39211.435441158697</v>
      </c>
      <c r="AG526" s="1">
        <v>59472.995508837397</v>
      </c>
      <c r="AH526" s="1">
        <v>42.611541356002697</v>
      </c>
      <c r="AI526">
        <v>24.2006411944487</v>
      </c>
      <c r="AJ526">
        <v>29.974218567944501</v>
      </c>
      <c r="AK526">
        <v>2.1209220831682001</v>
      </c>
      <c r="AL526">
        <v>1.30956990631874</v>
      </c>
      <c r="AM526">
        <v>1.79705657181356</v>
      </c>
      <c r="AN526">
        <v>709.31775384260595</v>
      </c>
      <c r="AO526" s="1">
        <v>0.95100923101643797</v>
      </c>
      <c r="AP526">
        <v>2154.8879765159099</v>
      </c>
      <c r="AQ526" s="1">
        <v>2962.47018531085</v>
      </c>
      <c r="AR526" s="1">
        <v>9293.8069510964997</v>
      </c>
      <c r="AS526" s="1">
        <v>1079.2936750553299</v>
      </c>
      <c r="AT526">
        <v>459.67149032046001</v>
      </c>
      <c r="AU526">
        <v>15950.130278299101</v>
      </c>
      <c r="AV526" s="1">
        <v>8419.5939047538704</v>
      </c>
      <c r="AW526" s="1">
        <v>0.49522249691088799</v>
      </c>
      <c r="AX526">
        <v>5881.3789379201498</v>
      </c>
      <c r="AY526" s="1">
        <v>0.34129879087144999</v>
      </c>
      <c r="AZ526">
        <v>930.23462072766699</v>
      </c>
      <c r="BA526">
        <v>5.43561550691029E-2</v>
      </c>
      <c r="BB526">
        <v>1880.0785987471299</v>
      </c>
      <c r="BC526" s="1">
        <v>0.10912255716462101</v>
      </c>
      <c r="BD526">
        <v>17111.2860621488</v>
      </c>
      <c r="BE526" s="1">
        <v>0.53323057685317599</v>
      </c>
      <c r="BF526">
        <v>0.242518541432584</v>
      </c>
      <c r="BG526">
        <v>0.17542499459270999</v>
      </c>
      <c r="BH526">
        <v>3.1765579924667199E-2</v>
      </c>
      <c r="BI526">
        <v>1.7060307196862901E-2</v>
      </c>
    </row>
    <row r="527" spans="1:61" x14ac:dyDescent="0.25">
      <c r="A527" t="s">
        <v>1427</v>
      </c>
      <c r="B527" t="s">
        <v>799</v>
      </c>
      <c r="C527">
        <v>77.349999999999994</v>
      </c>
      <c r="D527">
        <v>17.575707630360299</v>
      </c>
      <c r="E527">
        <v>1243.1192078500001</v>
      </c>
      <c r="F527">
        <v>8.4032076407121303E-3</v>
      </c>
      <c r="G527">
        <v>1.17982689897631E-2</v>
      </c>
      <c r="H527" t="e">
        <v>#N/A</v>
      </c>
      <c r="I527">
        <v>2.64304290089022E-2</v>
      </c>
      <c r="J527">
        <v>0.92185785408985699</v>
      </c>
      <c r="K527">
        <v>3.9268948022377299E-2</v>
      </c>
      <c r="L527">
        <v>0.67701501414160903</v>
      </c>
      <c r="M527">
        <v>1.1053092845671001E-2</v>
      </c>
      <c r="N527">
        <v>0.148776689562614</v>
      </c>
      <c r="O527">
        <v>62733.018525522202</v>
      </c>
      <c r="P527" s="1">
        <v>0.183604537070965</v>
      </c>
      <c r="Q527">
        <v>0.148620183838683</v>
      </c>
      <c r="R527">
        <v>0.66777527909035295</v>
      </c>
      <c r="S527">
        <v>11.298480085861399</v>
      </c>
      <c r="T527">
        <v>88535.242561153194</v>
      </c>
      <c r="U527" s="1">
        <v>124.08838884067301</v>
      </c>
      <c r="V527">
        <v>277907.92131472402</v>
      </c>
      <c r="W527" s="1">
        <v>0.79018247119063301</v>
      </c>
      <c r="X527">
        <v>0.10361461011326099</v>
      </c>
      <c r="Y527">
        <v>0.106202918696106</v>
      </c>
      <c r="Z527">
        <v>0.20981752880936699</v>
      </c>
      <c r="AA527">
        <v>277.90792131472398</v>
      </c>
      <c r="AB527">
        <v>6884.3068275014903</v>
      </c>
      <c r="AC527" s="1">
        <v>665.00441573078103</v>
      </c>
      <c r="AD527">
        <v>208909.80506884601</v>
      </c>
      <c r="AE527" s="1" t="e">
        <v>#N/A</v>
      </c>
      <c r="AF527">
        <v>42489.5223369862</v>
      </c>
      <c r="AG527" s="1">
        <v>69811.588334222295</v>
      </c>
      <c r="AH527" s="1">
        <v>40.043130943101801</v>
      </c>
      <c r="AI527">
        <v>22.048758212559601</v>
      </c>
      <c r="AJ527">
        <v>24.4839616208595</v>
      </c>
      <c r="AK527">
        <v>1.3687606671389401</v>
      </c>
      <c r="AL527">
        <v>0.74919052619483995</v>
      </c>
      <c r="AM527">
        <v>1.0467880719592999</v>
      </c>
      <c r="AN527">
        <v>884.18508141387201</v>
      </c>
      <c r="AO527" s="1">
        <v>1.08467108581765</v>
      </c>
      <c r="AP527">
        <v>2088.1078311785</v>
      </c>
      <c r="AQ527" s="1">
        <v>3609.69256340334</v>
      </c>
      <c r="AR527" s="1">
        <v>8867.8498448800201</v>
      </c>
      <c r="AS527" s="1">
        <v>952.83582420755704</v>
      </c>
      <c r="AT527">
        <v>526.43947930934496</v>
      </c>
      <c r="AU527">
        <v>16044.925542978801</v>
      </c>
      <c r="AV527" s="1">
        <v>8199.8826992387603</v>
      </c>
      <c r="AW527" s="1">
        <v>0.47486556190532397</v>
      </c>
      <c r="AX527">
        <v>6632.3123137561797</v>
      </c>
      <c r="AY527" s="1">
        <v>0.36826093721571501</v>
      </c>
      <c r="AZ527">
        <v>1358.3337502434699</v>
      </c>
      <c r="BA527">
        <v>7.6989076917173493E-2</v>
      </c>
      <c r="BB527">
        <v>1400.7247390314001</v>
      </c>
      <c r="BC527" s="1">
        <v>7.9884423958504494E-2</v>
      </c>
      <c r="BD527">
        <v>17591.253502269799</v>
      </c>
      <c r="BE527" s="1">
        <v>0.53322320612773699</v>
      </c>
      <c r="BF527">
        <v>0.24101938652461</v>
      </c>
      <c r="BG527">
        <v>0.164775034953445</v>
      </c>
      <c r="BH527">
        <v>4.3286649075227002E-2</v>
      </c>
      <c r="BI527">
        <v>1.76957233189819E-2</v>
      </c>
    </row>
    <row r="528" spans="1:61" x14ac:dyDescent="0.25">
      <c r="A528" t="s">
        <v>1498</v>
      </c>
      <c r="B528" t="s">
        <v>873</v>
      </c>
      <c r="C528">
        <v>28.85</v>
      </c>
      <c r="D528">
        <v>177.108721655956</v>
      </c>
      <c r="E528">
        <v>4711.4262304000003</v>
      </c>
      <c r="F528">
        <v>3.7891663071823997E-2</v>
      </c>
      <c r="G528">
        <v>5.3417493512460897E-2</v>
      </c>
      <c r="H528">
        <v>2.64036713166805E-3</v>
      </c>
      <c r="I528">
        <v>5.60144579722874E-2</v>
      </c>
      <c r="J528">
        <v>0.79591615386014303</v>
      </c>
      <c r="K528">
        <v>5.5213068495391801E-2</v>
      </c>
      <c r="L528">
        <v>0.30726433470535203</v>
      </c>
      <c r="M528">
        <v>3.2874732875536203E-2</v>
      </c>
      <c r="N528">
        <v>0.150682761797371</v>
      </c>
      <c r="O528">
        <v>75555.2928080602</v>
      </c>
      <c r="P528" s="1">
        <v>0.17687606628932601</v>
      </c>
      <c r="Q528">
        <v>0.16997947872305899</v>
      </c>
      <c r="R528">
        <v>0.65314445498761398</v>
      </c>
      <c r="S528">
        <v>35.168871266701899</v>
      </c>
      <c r="T528">
        <v>109007.597608713</v>
      </c>
      <c r="U528" s="1">
        <v>148.62341756213499</v>
      </c>
      <c r="V528">
        <v>341734.002139583</v>
      </c>
      <c r="W528" s="1">
        <v>0.807412271933034</v>
      </c>
      <c r="X528">
        <v>0.15604991041216701</v>
      </c>
      <c r="Y528">
        <v>3.6537817654798903E-2</v>
      </c>
      <c r="Z528">
        <v>0.192587728066965</v>
      </c>
      <c r="AA528">
        <v>341.73400213958303</v>
      </c>
      <c r="AB528">
        <v>11293.7851189665</v>
      </c>
      <c r="AC528" s="1">
        <v>1107.1751090661</v>
      </c>
      <c r="AD528">
        <v>250163.87372927699</v>
      </c>
      <c r="AE528" s="1" t="e">
        <v>#N/A</v>
      </c>
      <c r="AF528">
        <v>53020.603219985998</v>
      </c>
      <c r="AG528" s="1">
        <v>93664.127083333704</v>
      </c>
      <c r="AH528" s="1">
        <v>67.876490751189095</v>
      </c>
      <c r="AI528">
        <v>30.521692335726701</v>
      </c>
      <c r="AJ528">
        <v>37.970252121088002</v>
      </c>
      <c r="AK528">
        <v>2.04112524459787</v>
      </c>
      <c r="AL528">
        <v>1.4213749232642201</v>
      </c>
      <c r="AM528">
        <v>1.6690302005389701</v>
      </c>
      <c r="AN528">
        <v>0</v>
      </c>
      <c r="AO528" s="1">
        <v>0.82394603098025099</v>
      </c>
      <c r="AP528">
        <v>1984.4102380663301</v>
      </c>
      <c r="AQ528" s="1">
        <v>2810.27742174282</v>
      </c>
      <c r="AR528" s="1">
        <v>9567.6658511902206</v>
      </c>
      <c r="AS528" s="1">
        <v>1197.4921258654599</v>
      </c>
      <c r="AT528">
        <v>488.166953174333</v>
      </c>
      <c r="AU528">
        <v>16048.012590039199</v>
      </c>
      <c r="AV528" s="1">
        <v>4386.9046522286799</v>
      </c>
      <c r="AW528" s="1">
        <v>0.27107134155978202</v>
      </c>
      <c r="AX528">
        <v>9731.56657190632</v>
      </c>
      <c r="AY528" s="1">
        <v>0.586190578575017</v>
      </c>
      <c r="AZ528">
        <v>1567.82265590412</v>
      </c>
      <c r="BA528">
        <v>9.7616267690948999E-2</v>
      </c>
      <c r="BB528">
        <v>731.23465951363903</v>
      </c>
      <c r="BC528" s="1">
        <v>4.5121812172809E-2</v>
      </c>
      <c r="BD528">
        <v>16417.528539552801</v>
      </c>
      <c r="BE528" s="1">
        <v>0.59025793624910206</v>
      </c>
      <c r="BF528">
        <v>0.236835913496901</v>
      </c>
      <c r="BG528">
        <v>0.125777680630074</v>
      </c>
      <c r="BH528">
        <v>3.0795854013837099E-2</v>
      </c>
      <c r="BI528">
        <v>1.63326156100853E-2</v>
      </c>
    </row>
    <row r="529" spans="1:61" x14ac:dyDescent="0.25">
      <c r="A529" t="s">
        <v>1517</v>
      </c>
      <c r="B529" t="s">
        <v>892</v>
      </c>
      <c r="C529">
        <v>36.9</v>
      </c>
      <c r="D529">
        <v>112.850971275665</v>
      </c>
      <c r="E529">
        <v>3534.5729089000001</v>
      </c>
      <c r="F529">
        <v>2.0653856824652501E-2</v>
      </c>
      <c r="G529">
        <v>2.5834081053633998E-2</v>
      </c>
      <c r="H529" t="e">
        <v>#N/A</v>
      </c>
      <c r="I529">
        <v>4.5288764585441003E-2</v>
      </c>
      <c r="J529">
        <v>0.86142307475590596</v>
      </c>
      <c r="K529">
        <v>4.5864014346671603E-2</v>
      </c>
      <c r="L529">
        <v>0.32349658157623001</v>
      </c>
      <c r="M529">
        <v>2.0447012022572798E-2</v>
      </c>
      <c r="N529">
        <v>0.146207872378502</v>
      </c>
      <c r="O529">
        <v>71133.163353233002</v>
      </c>
      <c r="P529" s="1">
        <v>0.158534984955013</v>
      </c>
      <c r="Q529">
        <v>0.149972724306562</v>
      </c>
      <c r="R529">
        <v>0.691492290738424</v>
      </c>
      <c r="S529">
        <v>27.3473294627405</v>
      </c>
      <c r="T529">
        <v>103446.368447017</v>
      </c>
      <c r="U529" s="1">
        <v>151.795477527115</v>
      </c>
      <c r="V529">
        <v>329547.73335330701</v>
      </c>
      <c r="W529" s="1">
        <v>0.807345060912952</v>
      </c>
      <c r="X529">
        <v>0.152338201544408</v>
      </c>
      <c r="Y529">
        <v>4.0316737542639799E-2</v>
      </c>
      <c r="Z529">
        <v>0.192654939087048</v>
      </c>
      <c r="AA529">
        <v>329.54773335330702</v>
      </c>
      <c r="AB529">
        <v>10054.1335872626</v>
      </c>
      <c r="AC529" s="1">
        <v>1001.55716355041</v>
      </c>
      <c r="AD529">
        <v>232039.762021993</v>
      </c>
      <c r="AE529" s="1" t="e">
        <v>#N/A</v>
      </c>
      <c r="AF529">
        <v>51473.246380900702</v>
      </c>
      <c r="AG529" s="1">
        <v>94452.465392374797</v>
      </c>
      <c r="AH529" s="1">
        <v>61.190401100909199</v>
      </c>
      <c r="AI529">
        <v>28.649157423263102</v>
      </c>
      <c r="AJ529">
        <v>33.435983278866999</v>
      </c>
      <c r="AK529">
        <v>1.54157469140401</v>
      </c>
      <c r="AL529">
        <v>1.0845886162859399</v>
      </c>
      <c r="AM529">
        <v>1.2783460038735299</v>
      </c>
      <c r="AN529">
        <v>126.22483762510601</v>
      </c>
      <c r="AO529" s="1">
        <v>0.81287127852382601</v>
      </c>
      <c r="AP529">
        <v>1825.2704086977801</v>
      </c>
      <c r="AQ529" s="1">
        <v>2705.1904037468898</v>
      </c>
      <c r="AR529" s="1">
        <v>9011.4331080279208</v>
      </c>
      <c r="AS529" s="1">
        <v>1106.22356329236</v>
      </c>
      <c r="AT529" s="1">
        <v>420.77319801640499</v>
      </c>
      <c r="AU529">
        <v>15068.8906817813</v>
      </c>
      <c r="AV529" s="1">
        <v>4828.6821785176098</v>
      </c>
      <c r="AW529" s="1">
        <v>0.30796402826817398</v>
      </c>
      <c r="AX529">
        <v>8837.7758457984</v>
      </c>
      <c r="AY529" s="1">
        <v>0.56229017072446996</v>
      </c>
      <c r="AZ529">
        <v>1236.71592463156</v>
      </c>
      <c r="BA529">
        <v>7.8789058866571199E-2</v>
      </c>
      <c r="BB529">
        <v>794.27965346437497</v>
      </c>
      <c r="BC529" s="1">
        <v>5.0956742121916997E-2</v>
      </c>
      <c r="BD529">
        <v>15697.453602411901</v>
      </c>
      <c r="BE529" s="1">
        <v>0.57133617362329703</v>
      </c>
      <c r="BF529">
        <v>0.239645179483023</v>
      </c>
      <c r="BG529">
        <v>0.139807066409673</v>
      </c>
      <c r="BH529">
        <v>3.2301174383889499E-2</v>
      </c>
      <c r="BI529">
        <v>1.6910406100117299E-2</v>
      </c>
    </row>
    <row r="530" spans="1:61" x14ac:dyDescent="0.25">
      <c r="A530" t="s">
        <v>1546</v>
      </c>
      <c r="B530" t="s">
        <v>921</v>
      </c>
      <c r="C530">
        <v>54.75</v>
      </c>
      <c r="D530">
        <v>48.541086830241497</v>
      </c>
      <c r="E530">
        <v>2091.9149993000001</v>
      </c>
      <c r="F530">
        <v>1.0796098062422601E-2</v>
      </c>
      <c r="G530">
        <v>2.01051291844009E-2</v>
      </c>
      <c r="H530" t="e">
        <v>#N/A</v>
      </c>
      <c r="I530">
        <v>3.1349375318600103E-2</v>
      </c>
      <c r="J530">
        <v>0.89602664437245705</v>
      </c>
      <c r="K530">
        <v>4.4900157534439801E-2</v>
      </c>
      <c r="L530">
        <v>0.536949617150703</v>
      </c>
      <c r="M530">
        <v>1.45739118872154E-2</v>
      </c>
      <c r="N530">
        <v>0.156478989873574</v>
      </c>
      <c r="O530">
        <v>64782.221178670399</v>
      </c>
      <c r="P530" s="1">
        <v>0.195407284198543</v>
      </c>
      <c r="Q530">
        <v>0.164993475470122</v>
      </c>
      <c r="R530">
        <v>0.63959924033133497</v>
      </c>
      <c r="S530">
        <v>17.645572626354301</v>
      </c>
      <c r="T530">
        <v>93900.049300951097</v>
      </c>
      <c r="U530" s="1">
        <v>147.05347970836399</v>
      </c>
      <c r="V530">
        <v>261975.54331002099</v>
      </c>
      <c r="W530" s="1">
        <v>0.79265108547990704</v>
      </c>
      <c r="X530">
        <v>0.122252994318724</v>
      </c>
      <c r="Y530">
        <v>8.5095920201369593E-2</v>
      </c>
      <c r="Z530">
        <v>0.20734891452009299</v>
      </c>
      <c r="AA530">
        <v>261.97554331002101</v>
      </c>
      <c r="AB530">
        <v>6746.2959798664897</v>
      </c>
      <c r="AC530" s="1">
        <v>725.56289357258504</v>
      </c>
      <c r="AD530">
        <v>194608.85839111701</v>
      </c>
      <c r="AE530" s="1" t="e">
        <v>#N/A</v>
      </c>
      <c r="AF530">
        <v>45731.131812553896</v>
      </c>
      <c r="AG530" s="1">
        <v>73879.893501386803</v>
      </c>
      <c r="AH530" s="1">
        <v>43.050537194675201</v>
      </c>
      <c r="AI530">
        <v>23.1976987799538</v>
      </c>
      <c r="AJ530">
        <v>27.159760261580299</v>
      </c>
      <c r="AK530">
        <v>1.86925140077368</v>
      </c>
      <c r="AL530">
        <v>1.39129519924661</v>
      </c>
      <c r="AM530">
        <v>1.62228327520697</v>
      </c>
      <c r="AN530">
        <v>944.70261227692902</v>
      </c>
      <c r="AO530" s="1">
        <v>0.94172700124374298</v>
      </c>
      <c r="AP530">
        <v>1912.60936837244</v>
      </c>
      <c r="AQ530" s="1">
        <v>2616.42226253528</v>
      </c>
      <c r="AR530" s="1">
        <v>8473.6294375878297</v>
      </c>
      <c r="AS530" s="1">
        <v>1044.1017236507601</v>
      </c>
      <c r="AT530">
        <v>492.23326370553502</v>
      </c>
      <c r="AU530">
        <v>14538.9960558518</v>
      </c>
      <c r="AV530" s="1">
        <v>6348.5508850085198</v>
      </c>
      <c r="AW530" s="1">
        <v>0.41350212657199897</v>
      </c>
      <c r="AX530">
        <v>6978.8925370819597</v>
      </c>
      <c r="AY530" s="1">
        <v>0.44510877010913702</v>
      </c>
      <c r="AZ530">
        <v>1173.16543943135</v>
      </c>
      <c r="BA530">
        <v>7.5338919917328204E-2</v>
      </c>
      <c r="BB530">
        <v>1018.96247164217</v>
      </c>
      <c r="BC530" s="1">
        <v>6.6050183385639297E-2</v>
      </c>
      <c r="BD530">
        <v>15519.571333164</v>
      </c>
      <c r="BE530" s="1">
        <v>0.54792445661876699</v>
      </c>
      <c r="BF530">
        <v>0.22724548439332801</v>
      </c>
      <c r="BG530">
        <v>0.16194751520985001</v>
      </c>
      <c r="BH530">
        <v>3.9558502389070001E-2</v>
      </c>
      <c r="BI530">
        <v>2.3324041388985601E-2</v>
      </c>
    </row>
    <row r="531" spans="1:61" x14ac:dyDescent="0.25">
      <c r="A531" t="s">
        <v>1567</v>
      </c>
      <c r="B531" t="s">
        <v>943</v>
      </c>
      <c r="C531">
        <v>78.5</v>
      </c>
      <c r="D531">
        <v>22.7400705412403</v>
      </c>
      <c r="E531">
        <v>1550.8531241999999</v>
      </c>
      <c r="F531">
        <v>1.1260590694105699E-2</v>
      </c>
      <c r="G531">
        <v>1.5786962086005801E-2</v>
      </c>
      <c r="H531" t="e">
        <v>#N/A</v>
      </c>
      <c r="I531">
        <v>5.2189620581902199E-2</v>
      </c>
      <c r="J531">
        <v>0.88078547482763203</v>
      </c>
      <c r="K531">
        <v>4.7786791126643802E-2</v>
      </c>
      <c r="L531">
        <v>0.61318307999646904</v>
      </c>
      <c r="M531">
        <v>1.0993178821045699E-2</v>
      </c>
      <c r="N531">
        <v>0.16177839449401299</v>
      </c>
      <c r="O531">
        <v>63060.1386950206</v>
      </c>
      <c r="P531" s="1">
        <v>0.19985609868236701</v>
      </c>
      <c r="Q531">
        <v>0.16218472007656601</v>
      </c>
      <c r="R531">
        <v>0.63795918124106599</v>
      </c>
      <c r="S531">
        <v>12.2166707693689</v>
      </c>
      <c r="T531">
        <v>94092.459010317805</v>
      </c>
      <c r="U531" s="1">
        <v>134.61799174351901</v>
      </c>
      <c r="V531">
        <v>275945.40206427098</v>
      </c>
      <c r="W531" s="1">
        <v>0.77492666308853897</v>
      </c>
      <c r="X531">
        <v>0.12591592817535399</v>
      </c>
      <c r="Y531">
        <v>9.9157408736107205E-2</v>
      </c>
      <c r="Z531">
        <v>0.225073336911461</v>
      </c>
      <c r="AA531">
        <v>275.94540206427098</v>
      </c>
      <c r="AB531">
        <v>7804.8588619530901</v>
      </c>
      <c r="AC531" s="1">
        <v>737.554077914402</v>
      </c>
      <c r="AD531">
        <v>211419.675121557</v>
      </c>
      <c r="AE531" s="1" t="e">
        <v>#N/A</v>
      </c>
      <c r="AF531">
        <v>43704.910408813601</v>
      </c>
      <c r="AG531" s="1">
        <v>71815.644058766193</v>
      </c>
      <c r="AH531" s="1">
        <v>39.687594009593603</v>
      </c>
      <c r="AI531">
        <v>23.338156006921398</v>
      </c>
      <c r="AJ531">
        <v>27.511275137506502</v>
      </c>
      <c r="AK531">
        <v>1.89695821461015</v>
      </c>
      <c r="AL531">
        <v>1.32069958045874</v>
      </c>
      <c r="AM531">
        <v>1.6817442306713699</v>
      </c>
      <c r="AN531">
        <v>1174.9861109123301</v>
      </c>
      <c r="AO531" s="1">
        <v>1.0983682888737401</v>
      </c>
      <c r="AP531">
        <v>1969.3071305997801</v>
      </c>
      <c r="AQ531" s="1">
        <v>3332.02955190591</v>
      </c>
      <c r="AR531" s="1">
        <v>8476.3679595906906</v>
      </c>
      <c r="AS531" s="1">
        <v>1131.91651105293</v>
      </c>
      <c r="AT531">
        <v>478.48569533803402</v>
      </c>
      <c r="AU531">
        <v>15388.106848487299</v>
      </c>
      <c r="AV531" s="1">
        <v>7011.3887879081803</v>
      </c>
      <c r="AW531" s="1">
        <v>0.42554658413163599</v>
      </c>
      <c r="AX531">
        <v>7155.3579380761003</v>
      </c>
      <c r="AY531" s="1">
        <v>0.419358225356883</v>
      </c>
      <c r="AZ531">
        <v>1364.6660031373499</v>
      </c>
      <c r="BA531">
        <v>8.1336716827858702E-2</v>
      </c>
      <c r="BB531">
        <v>1230.23508017483</v>
      </c>
      <c r="BC531" s="1">
        <v>7.3758473676978201E-2</v>
      </c>
      <c r="BD531">
        <v>16761.647809296501</v>
      </c>
      <c r="BE531" s="1">
        <v>0.54626558169768302</v>
      </c>
      <c r="BF531">
        <v>0.23056770196894899</v>
      </c>
      <c r="BG531">
        <v>0.16609429288356101</v>
      </c>
      <c r="BH531">
        <v>3.9311431528946499E-2</v>
      </c>
      <c r="BI531">
        <v>1.7760991920860301E-2</v>
      </c>
    </row>
    <row r="532" spans="1:61" x14ac:dyDescent="0.25">
      <c r="A532" t="s">
        <v>1591</v>
      </c>
      <c r="B532" t="s">
        <v>967</v>
      </c>
      <c r="C532">
        <v>121</v>
      </c>
      <c r="D532">
        <v>14.1377706893275</v>
      </c>
      <c r="E532">
        <v>1358.8603036500001</v>
      </c>
      <c r="F532">
        <v>7.8171246944955305E-3</v>
      </c>
      <c r="G532">
        <v>8.9468025183490497E-3</v>
      </c>
      <c r="H532" t="e">
        <v>#N/A</v>
      </c>
      <c r="I532">
        <v>2.2899010475180202E-2</v>
      </c>
      <c r="J532">
        <v>0.93746721767388597</v>
      </c>
      <c r="K532">
        <v>2.9959776518375499E-2</v>
      </c>
      <c r="L532">
        <v>0.58725050704884696</v>
      </c>
      <c r="M532">
        <v>1.33673460139071E-2</v>
      </c>
      <c r="N532">
        <v>0.163686614105087</v>
      </c>
      <c r="O532">
        <v>62394.056738157</v>
      </c>
      <c r="P532" s="1">
        <v>0.17597807796253401</v>
      </c>
      <c r="Q532">
        <v>0.14181412134718699</v>
      </c>
      <c r="R532">
        <v>0.68220780069027898</v>
      </c>
      <c r="S532">
        <v>14.7476571919461</v>
      </c>
      <c r="T532">
        <v>84063.513430147694</v>
      </c>
      <c r="U532" s="1">
        <v>109.768186965821</v>
      </c>
      <c r="V532">
        <v>308153.16031768703</v>
      </c>
      <c r="W532" s="1">
        <v>0.75136788022724299</v>
      </c>
      <c r="X532">
        <v>9.8988954934158699E-2</v>
      </c>
      <c r="Y532">
        <v>0.14964316483859799</v>
      </c>
      <c r="Z532">
        <v>0.24863211977275701</v>
      </c>
      <c r="AA532">
        <v>308.15316031768702</v>
      </c>
      <c r="AB532">
        <v>7744.8304448451199</v>
      </c>
      <c r="AC532" s="1">
        <v>652.95595626475404</v>
      </c>
      <c r="AD532">
        <v>226595.57793166299</v>
      </c>
      <c r="AE532" s="1" t="e">
        <v>#N/A</v>
      </c>
      <c r="AF532">
        <v>41614.970446449202</v>
      </c>
      <c r="AG532" s="1">
        <v>68275.653418877293</v>
      </c>
      <c r="AH532" s="1">
        <v>33.229415824618002</v>
      </c>
      <c r="AI532">
        <v>21.490722191583298</v>
      </c>
      <c r="AJ532">
        <v>22.6699983636247</v>
      </c>
      <c r="AK532">
        <v>1.6247240002153001</v>
      </c>
      <c r="AL532">
        <v>1.1038146349184399</v>
      </c>
      <c r="AM532">
        <v>1.3262389333195399</v>
      </c>
      <c r="AN532">
        <v>499.67252938083101</v>
      </c>
      <c r="AO532" s="1">
        <v>1.0319102455403899</v>
      </c>
      <c r="AP532">
        <v>2034.4654314900499</v>
      </c>
      <c r="AQ532" s="1">
        <v>3182.1079704700401</v>
      </c>
      <c r="AR532" s="1">
        <v>9215.1062742541399</v>
      </c>
      <c r="AS532" s="1">
        <v>1016.66532004002</v>
      </c>
      <c r="AT532">
        <v>442.10293720872102</v>
      </c>
      <c r="AU532">
        <v>15890.447933463</v>
      </c>
      <c r="AV532" s="1">
        <v>8263.2036355037799</v>
      </c>
      <c r="AW532" s="1">
        <v>0.47503272213512099</v>
      </c>
      <c r="AX532">
        <v>6740.4603916131</v>
      </c>
      <c r="AY532" s="1">
        <v>0.37240144950537502</v>
      </c>
      <c r="AZ532">
        <v>1155.4943044869999</v>
      </c>
      <c r="BA532">
        <v>6.5257670499845197E-2</v>
      </c>
      <c r="BB532">
        <v>1552.5220498543899</v>
      </c>
      <c r="BC532" s="1">
        <v>8.7308157863389801E-2</v>
      </c>
      <c r="BD532">
        <v>17711.6803814583</v>
      </c>
      <c r="BE532" s="1">
        <v>0.53725346166626997</v>
      </c>
      <c r="BF532">
        <v>0.24674101457782299</v>
      </c>
      <c r="BG532">
        <v>0.15448327792050301</v>
      </c>
      <c r="BH532">
        <v>4.2851959488210398E-2</v>
      </c>
      <c r="BI532">
        <v>1.8670286347194101E-2</v>
      </c>
    </row>
    <row r="533" spans="1:61" x14ac:dyDescent="0.25">
      <c r="A533" t="s">
        <v>1642</v>
      </c>
      <c r="B533" t="s">
        <v>1019</v>
      </c>
      <c r="C533">
        <v>43.3</v>
      </c>
      <c r="D533">
        <v>49.529218715754403</v>
      </c>
      <c r="E533">
        <v>1611.6371090499999</v>
      </c>
      <c r="F533">
        <v>1.19599854781896E-2</v>
      </c>
      <c r="G533">
        <v>1.6700599288057099E-2</v>
      </c>
      <c r="H533" t="e">
        <v>#N/A</v>
      </c>
      <c r="I533">
        <v>2.8846306958243601E-2</v>
      </c>
      <c r="J533">
        <v>0.90681550528816401</v>
      </c>
      <c r="K533">
        <v>4.08084460723009E-2</v>
      </c>
      <c r="L533">
        <v>0.50363950604282404</v>
      </c>
      <c r="M533">
        <v>1.3976813773245301E-2</v>
      </c>
      <c r="N533">
        <v>0.15011944994073001</v>
      </c>
      <c r="O533">
        <v>64639.229463526797</v>
      </c>
      <c r="P533" s="1">
        <v>0.185904288466713</v>
      </c>
      <c r="Q533">
        <v>0.154309491701283</v>
      </c>
      <c r="R533">
        <v>0.65978621983200403</v>
      </c>
      <c r="S533">
        <v>13.8078895256051</v>
      </c>
      <c r="T533">
        <v>93814.469962213596</v>
      </c>
      <c r="U533" s="1">
        <v>138.853851514659</v>
      </c>
      <c r="V533">
        <v>275189.400895236</v>
      </c>
      <c r="W533" s="1">
        <v>0.804246388620249</v>
      </c>
      <c r="X533">
        <v>0.124305265884931</v>
      </c>
      <c r="Y533">
        <v>7.1448345494820695E-2</v>
      </c>
      <c r="Z533">
        <v>0.195753611379751</v>
      </c>
      <c r="AA533">
        <v>275.18940089523602</v>
      </c>
      <c r="AB533">
        <v>7228.3769929242699</v>
      </c>
      <c r="AC533" s="1">
        <v>766.06974769138105</v>
      </c>
      <c r="AD533" s="1">
        <v>202988.49556661199</v>
      </c>
      <c r="AE533" s="1" t="e">
        <v>#N/A</v>
      </c>
      <c r="AF533">
        <v>46430.371556777602</v>
      </c>
      <c r="AG533" s="1">
        <v>74989.715798492703</v>
      </c>
      <c r="AH533" s="1">
        <v>44.765220481921901</v>
      </c>
      <c r="AI533">
        <v>24.133144945402201</v>
      </c>
      <c r="AJ533">
        <v>27.8270145098688</v>
      </c>
      <c r="AK533">
        <v>1.8344424557043899</v>
      </c>
      <c r="AL533">
        <v>1.1728965502931501</v>
      </c>
      <c r="AM533">
        <v>1.4783861195161001</v>
      </c>
      <c r="AN533">
        <v>823.83225016619303</v>
      </c>
      <c r="AO533" s="1">
        <v>0.94880569788448299</v>
      </c>
      <c r="AP533">
        <v>1864.54316894658</v>
      </c>
      <c r="AQ533" s="1">
        <v>2751.9397124792799</v>
      </c>
      <c r="AR533" s="1">
        <v>8405.4053309712708</v>
      </c>
      <c r="AS533" s="1">
        <v>981.88887474351702</v>
      </c>
      <c r="AT533" s="1">
        <v>500.06338646238999</v>
      </c>
      <c r="AU533">
        <v>14503.840473603001</v>
      </c>
      <c r="AV533" s="1">
        <v>6218.1144167393304</v>
      </c>
      <c r="AW533" s="1">
        <v>0.410513079511862</v>
      </c>
      <c r="AX533">
        <v>7063.9733105511696</v>
      </c>
      <c r="AY533" s="1">
        <v>0.45194426534066301</v>
      </c>
      <c r="AZ533">
        <v>1192.29122818872</v>
      </c>
      <c r="BA533">
        <v>7.7238742488712597E-2</v>
      </c>
      <c r="BB533">
        <v>916.96675338486295</v>
      </c>
      <c r="BC533" s="1">
        <v>6.0303912659342998E-2</v>
      </c>
      <c r="BD533">
        <v>15391.345708864101</v>
      </c>
      <c r="BE533" s="1">
        <v>0.550223647638171</v>
      </c>
      <c r="BF533">
        <v>0.23350614356871499</v>
      </c>
      <c r="BG533">
        <v>0.156823663093141</v>
      </c>
      <c r="BH533">
        <v>3.8769607068011101E-2</v>
      </c>
      <c r="BI533">
        <v>2.0676938631961999E-2</v>
      </c>
    </row>
    <row r="534" spans="1:61" x14ac:dyDescent="0.25">
      <c r="A534" t="s">
        <v>1658</v>
      </c>
      <c r="B534" t="s">
        <v>1039</v>
      </c>
      <c r="C534">
        <v>57.1</v>
      </c>
      <c r="D534">
        <v>19.953343844578001</v>
      </c>
      <c r="E534">
        <v>1022.7248367</v>
      </c>
      <c r="F534" t="e">
        <v>#N/A</v>
      </c>
      <c r="G534">
        <v>1.17741682786717E-2</v>
      </c>
      <c r="H534" t="e">
        <v>#N/A</v>
      </c>
      <c r="I534">
        <v>2.60023081500689E-2</v>
      </c>
      <c r="J534">
        <v>0.925796853916657</v>
      </c>
      <c r="K534">
        <v>3.6831532455258303E-2</v>
      </c>
      <c r="L534">
        <v>0.60754724919776104</v>
      </c>
      <c r="M534">
        <v>1.3986255169294901E-2</v>
      </c>
      <c r="N534">
        <v>0.151371414419189</v>
      </c>
      <c r="O534">
        <v>63480.966609107301</v>
      </c>
      <c r="P534" s="1">
        <v>0.18586494916087601</v>
      </c>
      <c r="Q534">
        <v>0.17108177955540499</v>
      </c>
      <c r="R534">
        <v>0.64305327128371903</v>
      </c>
      <c r="S534">
        <v>10.906692670063199</v>
      </c>
      <c r="T534">
        <v>89517.3810814842</v>
      </c>
      <c r="U534" s="1">
        <v>105.218382809926</v>
      </c>
      <c r="V534">
        <v>306265.02374839602</v>
      </c>
      <c r="W534" s="1">
        <v>0.75160273011932899</v>
      </c>
      <c r="X534">
        <v>0.112429952826669</v>
      </c>
      <c r="Y534">
        <v>0.135967317054002</v>
      </c>
      <c r="Z534">
        <v>0.24839726988067101</v>
      </c>
      <c r="AA534">
        <v>306.265023748396</v>
      </c>
      <c r="AB534">
        <v>7836.0681802341096</v>
      </c>
      <c r="AC534" s="1">
        <v>776.12782687591903</v>
      </c>
      <c r="AD534">
        <v>224377.45657515799</v>
      </c>
      <c r="AE534" s="1" t="e">
        <v>#N/A</v>
      </c>
      <c r="AF534">
        <v>43598.2159637398</v>
      </c>
      <c r="AG534" s="1">
        <v>72086.061240776093</v>
      </c>
      <c r="AH534" s="1">
        <v>37.112533925500003</v>
      </c>
      <c r="AI534">
        <v>22.675563958295399</v>
      </c>
      <c r="AJ534">
        <v>24.852192850750299</v>
      </c>
      <c r="AK534">
        <v>1.4881293318208899</v>
      </c>
      <c r="AL534">
        <v>1.0256521577500901</v>
      </c>
      <c r="AM534">
        <v>1.2736245919515901</v>
      </c>
      <c r="AN534">
        <v>1244.12267438973</v>
      </c>
      <c r="AO534" s="1">
        <v>1.0788379456563599</v>
      </c>
      <c r="AP534">
        <v>2198.3028467895601</v>
      </c>
      <c r="AQ534" s="1">
        <v>3243.8559267854698</v>
      </c>
      <c r="AR534" s="1">
        <v>9037.9460176455905</v>
      </c>
      <c r="AS534" s="1">
        <v>1055.14037038737</v>
      </c>
      <c r="AT534">
        <v>570.10185738847997</v>
      </c>
      <c r="AU534">
        <v>16105.347018996499</v>
      </c>
      <c r="AV534" s="1">
        <v>7555.1182913074099</v>
      </c>
      <c r="AW534" s="1">
        <v>0.43058399097983002</v>
      </c>
      <c r="AX534">
        <v>7712.8390470340501</v>
      </c>
      <c r="AY534" s="1">
        <v>0.41601951865866899</v>
      </c>
      <c r="AZ534">
        <v>1518.9397660396901</v>
      </c>
      <c r="BA534">
        <v>8.29313654130968E-2</v>
      </c>
      <c r="BB534">
        <v>1248.8905573367599</v>
      </c>
      <c r="BC534" s="1">
        <v>7.0465124928271297E-2</v>
      </c>
      <c r="BD534">
        <v>18035.787661717899</v>
      </c>
      <c r="BE534" s="1">
        <v>0.53793117796102696</v>
      </c>
      <c r="BF534">
        <v>0.236876176361836</v>
      </c>
      <c r="BG534">
        <v>0.16291484967137099</v>
      </c>
      <c r="BH534">
        <v>4.2372367412778902E-2</v>
      </c>
      <c r="BI534">
        <v>1.9905428592987499E-2</v>
      </c>
    </row>
    <row r="535" spans="1:61" x14ac:dyDescent="0.25">
      <c r="A535" t="s">
        <v>1673</v>
      </c>
      <c r="B535" t="s">
        <v>1054</v>
      </c>
      <c r="C535">
        <v>32.25</v>
      </c>
      <c r="D535">
        <v>125.259774377417</v>
      </c>
      <c r="E535">
        <v>3685.4643408000002</v>
      </c>
      <c r="F535">
        <v>1.9461591763229799E-2</v>
      </c>
      <c r="G535">
        <v>5.6967403372865898E-2</v>
      </c>
      <c r="H535">
        <v>2.24712332223968E-3</v>
      </c>
      <c r="I535">
        <v>7.6050650284276905E-2</v>
      </c>
      <c r="J535">
        <v>0.77274839884915403</v>
      </c>
      <c r="K535">
        <v>7.4138713766936301E-2</v>
      </c>
      <c r="L535">
        <v>0.66631205123689097</v>
      </c>
      <c r="M535">
        <v>2.2148128767465702E-2</v>
      </c>
      <c r="N535">
        <v>0.18012766826443299</v>
      </c>
      <c r="O535">
        <v>68204.313643576199</v>
      </c>
      <c r="P535" s="1">
        <v>0.210300639055123</v>
      </c>
      <c r="Q535">
        <v>0.153211802569658</v>
      </c>
      <c r="R535">
        <v>0.63648755837521898</v>
      </c>
      <c r="S535">
        <v>31.717039941396301</v>
      </c>
      <c r="T535">
        <v>104117.751284452</v>
      </c>
      <c r="U535" s="1">
        <v>142.53667512538101</v>
      </c>
      <c r="V535">
        <v>280365.653877337</v>
      </c>
      <c r="W535" s="1">
        <v>0.74789832167540204</v>
      </c>
      <c r="X535">
        <v>0.20154144187717199</v>
      </c>
      <c r="Y535">
        <v>5.05602364474265E-2</v>
      </c>
      <c r="Z535">
        <v>0.25210167832459801</v>
      </c>
      <c r="AA535">
        <v>280.36565387733702</v>
      </c>
      <c r="AB535">
        <v>8033.1988895525301</v>
      </c>
      <c r="AC535" s="1">
        <v>815.64650123503395</v>
      </c>
      <c r="AD535">
        <v>191397.44732712899</v>
      </c>
      <c r="AE535" s="1" t="e">
        <v>#N/A</v>
      </c>
      <c r="AF535">
        <v>43890.413038959901</v>
      </c>
      <c r="AG535" s="1">
        <v>70822.485694641597</v>
      </c>
      <c r="AH535" s="1">
        <v>54.553425417827697</v>
      </c>
      <c r="AI535">
        <v>25.078075181095802</v>
      </c>
      <c r="AJ535">
        <v>31.9553937365778</v>
      </c>
      <c r="AK535">
        <v>2.2279938728105</v>
      </c>
      <c r="AL535">
        <v>1.5102817314266701</v>
      </c>
      <c r="AM535">
        <v>1.8432695601786699</v>
      </c>
      <c r="AN535">
        <v>757.24929152189304</v>
      </c>
      <c r="AO535">
        <v>0.957049719449656</v>
      </c>
      <c r="AP535">
        <v>1889.54808798621</v>
      </c>
      <c r="AQ535" s="1">
        <v>2834.9170577599598</v>
      </c>
      <c r="AR535" s="1">
        <v>9234.6561849007794</v>
      </c>
      <c r="AS535" s="1">
        <v>1143.6158480331701</v>
      </c>
      <c r="AT535">
        <v>598.02981149495395</v>
      </c>
      <c r="AU535">
        <v>15700.7669901751</v>
      </c>
      <c r="AV535" s="1">
        <v>6194.1490004596599</v>
      </c>
      <c r="AW535" s="1">
        <v>0.38137780634849</v>
      </c>
      <c r="AX535">
        <v>7801.9736485826697</v>
      </c>
      <c r="AY535" s="1">
        <v>0.47065402160952102</v>
      </c>
      <c r="AZ535">
        <v>1201.56226192185</v>
      </c>
      <c r="BA535">
        <v>7.3777533494813197E-2</v>
      </c>
      <c r="BB535">
        <v>1214.1948131003401</v>
      </c>
      <c r="BC535" s="1">
        <v>7.4190638550649904E-2</v>
      </c>
      <c r="BD535">
        <v>16411.8797240645</v>
      </c>
      <c r="BE535" s="1">
        <v>0.566058241176572</v>
      </c>
      <c r="BF535">
        <v>0.23773728378181599</v>
      </c>
      <c r="BG535">
        <v>0.15230229104297499</v>
      </c>
      <c r="BH535">
        <v>3.1801541482467499E-2</v>
      </c>
      <c r="BI535">
        <v>1.21006425161701E-2</v>
      </c>
    </row>
    <row r="536" spans="1:61" x14ac:dyDescent="0.25">
      <c r="A536" t="s">
        <v>1679</v>
      </c>
      <c r="B536" t="s">
        <v>1060</v>
      </c>
      <c r="C536">
        <v>28.05</v>
      </c>
      <c r="D536">
        <v>210.57796038428799</v>
      </c>
      <c r="E536">
        <v>5179.17000405</v>
      </c>
      <c r="F536">
        <v>3.2473924906696101E-2</v>
      </c>
      <c r="G536">
        <v>0.118309267769728</v>
      </c>
      <c r="H536">
        <v>1.85205406875314E-3</v>
      </c>
      <c r="I536">
        <v>9.5387892213913902E-2</v>
      </c>
      <c r="J536">
        <v>0.66905443144604404</v>
      </c>
      <c r="K536">
        <v>8.3431749713259895E-2</v>
      </c>
      <c r="L536">
        <v>0.66934952369995104</v>
      </c>
      <c r="M536">
        <v>5.2374826080972998E-2</v>
      </c>
      <c r="N536">
        <v>0.176820245197232</v>
      </c>
      <c r="O536">
        <v>71939.926648626497</v>
      </c>
      <c r="P536" s="1">
        <v>0.194056188698739</v>
      </c>
      <c r="Q536">
        <v>0.132058749711642</v>
      </c>
      <c r="R536">
        <v>0.67388506158961803</v>
      </c>
      <c r="S536">
        <v>40.061203047232198</v>
      </c>
      <c r="T536">
        <v>106923.44651775601</v>
      </c>
      <c r="U536" s="1">
        <v>144.894085396034</v>
      </c>
      <c r="V536">
        <v>286756.01116368797</v>
      </c>
      <c r="W536" s="1">
        <v>0.74900556752910097</v>
      </c>
      <c r="X536">
        <v>0.20426279777263501</v>
      </c>
      <c r="Y536">
        <v>4.6731634698263899E-2</v>
      </c>
      <c r="Z536">
        <v>0.25099443247089898</v>
      </c>
      <c r="AA536">
        <v>286.75601116368802</v>
      </c>
      <c r="AB536">
        <v>9747.0107875440699</v>
      </c>
      <c r="AC536" s="1">
        <v>961.23837885355897</v>
      </c>
      <c r="AD536">
        <v>194741.74554882199</v>
      </c>
      <c r="AE536" s="1" t="e">
        <v>#N/A</v>
      </c>
      <c r="AF536">
        <v>44200.102850092502</v>
      </c>
      <c r="AG536" s="1">
        <v>68896.852800150606</v>
      </c>
      <c r="AH536" s="1">
        <v>65.231448673725495</v>
      </c>
      <c r="AI536">
        <v>29.940121288206001</v>
      </c>
      <c r="AJ536">
        <v>40.203144578682803</v>
      </c>
      <c r="AK536">
        <v>2.11286574422531</v>
      </c>
      <c r="AL536">
        <v>1.4036921553424</v>
      </c>
      <c r="AM536">
        <v>1.78978947558103</v>
      </c>
      <c r="AN536">
        <v>322.88361478621499</v>
      </c>
      <c r="AO536" s="1">
        <v>0.97581781641548104</v>
      </c>
      <c r="AP536">
        <v>1992.62268064765</v>
      </c>
      <c r="AQ536" s="1">
        <v>2748.2671984834501</v>
      </c>
      <c r="AR536" s="1">
        <v>9891.9928043368709</v>
      </c>
      <c r="AS536" s="1">
        <v>1304.1461689263299</v>
      </c>
      <c r="AT536">
        <v>503.81525378768202</v>
      </c>
      <c r="AU536">
        <v>16440.844106182001</v>
      </c>
      <c r="AV536" s="1">
        <v>5838.90379427686</v>
      </c>
      <c r="AW536" s="1">
        <v>0.347315729328596</v>
      </c>
      <c r="AX536">
        <v>8776.1708768248609</v>
      </c>
      <c r="AY536" s="1">
        <v>0.50333060312647004</v>
      </c>
      <c r="AZ536">
        <v>1243.27083964142</v>
      </c>
      <c r="BA536">
        <v>7.3929385843612805E-2</v>
      </c>
      <c r="BB536">
        <v>1288.3668226292</v>
      </c>
      <c r="BC536" s="1">
        <v>7.54242816904903E-2</v>
      </c>
      <c r="BD536">
        <v>17146.712333372299</v>
      </c>
      <c r="BE536" s="1">
        <v>0.58825151669484999</v>
      </c>
      <c r="BF536">
        <v>0.243996950149861</v>
      </c>
      <c r="BG536">
        <v>0.123216039468039</v>
      </c>
      <c r="BH536">
        <v>3.0448483745720199E-2</v>
      </c>
      <c r="BI536">
        <v>1.4087009941529199E-2</v>
      </c>
    </row>
    <row r="537" spans="1:61" x14ac:dyDescent="0.25">
      <c r="A537" t="s">
        <v>1710</v>
      </c>
      <c r="B537" t="s">
        <v>1093</v>
      </c>
      <c r="C537">
        <v>103.85</v>
      </c>
      <c r="D537">
        <v>12.203536341390301</v>
      </c>
      <c r="E537">
        <v>1097.53241215</v>
      </c>
      <c r="F537">
        <v>8.4905873894403801E-3</v>
      </c>
      <c r="G537">
        <v>9.9240356026839907E-3</v>
      </c>
      <c r="H537" t="e">
        <v>#N/A</v>
      </c>
      <c r="I537">
        <v>2.2293126627362499E-2</v>
      </c>
      <c r="J537">
        <v>0.937861976118195</v>
      </c>
      <c r="K537">
        <v>3.1705104541146202E-2</v>
      </c>
      <c r="L537">
        <v>0.63330756887418105</v>
      </c>
      <c r="M537">
        <v>2.1117961951771399E-2</v>
      </c>
      <c r="N537">
        <v>0.16323224385500801</v>
      </c>
      <c r="O537">
        <v>62027.232187436399</v>
      </c>
      <c r="P537" s="1">
        <v>0.19380956003279201</v>
      </c>
      <c r="Q537">
        <v>0.15490428484423399</v>
      </c>
      <c r="R537">
        <v>0.65128615512297405</v>
      </c>
      <c r="S537">
        <v>11.178502983353599</v>
      </c>
      <c r="T537">
        <v>88046.461755762997</v>
      </c>
      <c r="U537" s="1">
        <v>110.45613560159001</v>
      </c>
      <c r="V537">
        <v>306214.008606488</v>
      </c>
      <c r="W537" s="1">
        <v>0.76736925828517399</v>
      </c>
      <c r="X537">
        <v>8.35296968613706E-2</v>
      </c>
      <c r="Y537">
        <v>0.14910104485345499</v>
      </c>
      <c r="Z537">
        <v>0.23263074171482601</v>
      </c>
      <c r="AA537">
        <v>306.21400860648799</v>
      </c>
      <c r="AB537">
        <v>7913.6860596085498</v>
      </c>
      <c r="AC537" s="1">
        <v>661.75782506251505</v>
      </c>
      <c r="AD537">
        <v>215637.62396463199</v>
      </c>
      <c r="AE537" s="1" t="e">
        <v>#N/A</v>
      </c>
      <c r="AF537">
        <v>42078.829335748298</v>
      </c>
      <c r="AG537" s="1">
        <v>66864.405630178997</v>
      </c>
      <c r="AH537" s="1">
        <v>34.329108436422302</v>
      </c>
      <c r="AI537">
        <v>21.688391314015099</v>
      </c>
      <c r="AJ537">
        <v>22.7703419700556</v>
      </c>
      <c r="AK537">
        <v>1.30732652013825</v>
      </c>
      <c r="AL537">
        <v>0.81523591522083305</v>
      </c>
      <c r="AM537">
        <v>1.0507939625227201</v>
      </c>
      <c r="AN537">
        <v>880.11950199060004</v>
      </c>
      <c r="AO537">
        <v>1.16013563525588</v>
      </c>
      <c r="AP537">
        <v>2253.1476894206098</v>
      </c>
      <c r="AQ537" s="1">
        <v>3596.5189198991302</v>
      </c>
      <c r="AR537" s="1">
        <v>9506.1790658753398</v>
      </c>
      <c r="AS537" s="1">
        <v>999.82510434509697</v>
      </c>
      <c r="AT537">
        <v>571.45136449444794</v>
      </c>
      <c r="AU537">
        <v>16927.122144034602</v>
      </c>
      <c r="AV537" s="1">
        <v>8562.4306624606197</v>
      </c>
      <c r="AW537" s="1">
        <v>0.47388245956319902</v>
      </c>
      <c r="AX537">
        <v>7144.3248558764699</v>
      </c>
      <c r="AY537" s="1">
        <v>0.37771806349124998</v>
      </c>
      <c r="AZ537">
        <v>1249.6758451027399</v>
      </c>
      <c r="BA537">
        <v>6.7510567089330994E-2</v>
      </c>
      <c r="BB537">
        <v>1487.43583519198</v>
      </c>
      <c r="BC537" s="1">
        <v>8.0888909852517094E-2</v>
      </c>
      <c r="BD537">
        <v>18443.8671986318</v>
      </c>
      <c r="BE537" s="1">
        <v>0.53445399407009497</v>
      </c>
      <c r="BF537">
        <v>0.244198430917141</v>
      </c>
      <c r="BG537">
        <v>0.15729720916325299</v>
      </c>
      <c r="BH537">
        <v>4.2609789775013701E-2</v>
      </c>
      <c r="BI537">
        <v>2.14405760744973E-2</v>
      </c>
    </row>
    <row r="538" spans="1:61" x14ac:dyDescent="0.25">
      <c r="A538" t="s">
        <v>1772</v>
      </c>
      <c r="B538" t="s">
        <v>1160</v>
      </c>
      <c r="C538">
        <v>69.400000000000006</v>
      </c>
      <c r="D538">
        <v>23.6589755617502</v>
      </c>
      <c r="E538">
        <v>1407.4387745500001</v>
      </c>
      <c r="F538">
        <v>9.2207707603300902E-3</v>
      </c>
      <c r="G538">
        <v>1.3491318762104101E-2</v>
      </c>
      <c r="H538" t="e">
        <v>#N/A</v>
      </c>
      <c r="I538">
        <v>3.52787523430916E-2</v>
      </c>
      <c r="J538">
        <v>0.91482694149004395</v>
      </c>
      <c r="K538">
        <v>3.4587040941964901E-2</v>
      </c>
      <c r="L538">
        <v>0.46526378893619103</v>
      </c>
      <c r="M538">
        <v>1.33823110456027E-2</v>
      </c>
      <c r="N538">
        <v>0.14930791234670299</v>
      </c>
      <c r="O538">
        <v>63965.530199943103</v>
      </c>
      <c r="P538" s="1">
        <v>0.233310727211643</v>
      </c>
      <c r="Q538">
        <v>0.152643141238269</v>
      </c>
      <c r="R538">
        <v>0.61404613155008902</v>
      </c>
      <c r="S538">
        <v>12.575521581694399</v>
      </c>
      <c r="T538">
        <v>91628.281567309794</v>
      </c>
      <c r="U538" s="1">
        <v>122.70060985424701</v>
      </c>
      <c r="V538">
        <v>299241.58220286301</v>
      </c>
      <c r="W538" s="1">
        <v>0.82303307378743396</v>
      </c>
      <c r="X538">
        <v>8.7672560633578894E-2</v>
      </c>
      <c r="Y538">
        <v>8.9294365578987497E-2</v>
      </c>
      <c r="Z538">
        <v>0.17696692621256599</v>
      </c>
      <c r="AA538">
        <v>299.24158220286301</v>
      </c>
      <c r="AB538">
        <v>7138.6324447487104</v>
      </c>
      <c r="AC538" s="1">
        <v>735.72718488665896</v>
      </c>
      <c r="AD538">
        <v>226104.65205425301</v>
      </c>
      <c r="AE538" s="1" t="e">
        <v>#N/A</v>
      </c>
      <c r="AF538">
        <v>47276.8208156908</v>
      </c>
      <c r="AG538" s="1">
        <v>79599.665041026907</v>
      </c>
      <c r="AH538" s="1">
        <v>40.469789080882599</v>
      </c>
      <c r="AI538">
        <v>22.0328765253029</v>
      </c>
      <c r="AJ538">
        <v>24.931786262016001</v>
      </c>
      <c r="AK538">
        <v>2.2190983783103402</v>
      </c>
      <c r="AL538">
        <v>1.42825019488601</v>
      </c>
      <c r="AM538">
        <v>1.7002061314595001</v>
      </c>
      <c r="AN538">
        <v>1387.94090892129</v>
      </c>
      <c r="AO538" s="1">
        <v>1.03919865906353</v>
      </c>
      <c r="AP538">
        <v>2054.56128095132</v>
      </c>
      <c r="AQ538" s="1">
        <v>3049.1829528230301</v>
      </c>
      <c r="AR538" s="1">
        <v>8423.3753477415194</v>
      </c>
      <c r="AS538" s="1">
        <v>953.71585696803902</v>
      </c>
      <c r="AT538">
        <v>421.452961738711</v>
      </c>
      <c r="AU538">
        <v>14902.2884002226</v>
      </c>
      <c r="AV538" s="1">
        <v>6543.9061184448301</v>
      </c>
      <c r="AW538" s="1">
        <v>0.40575997366211303</v>
      </c>
      <c r="AX538">
        <v>7407.1155227147801</v>
      </c>
      <c r="AY538" s="1">
        <v>0.45337306585534698</v>
      </c>
      <c r="AZ538">
        <v>1386.37054264312</v>
      </c>
      <c r="BA538">
        <v>8.4903425878124203E-2</v>
      </c>
      <c r="BB538">
        <v>899.72227942783604</v>
      </c>
      <c r="BC538" s="1">
        <v>5.5963534609920401E-2</v>
      </c>
      <c r="BD538">
        <v>16237.1144632306</v>
      </c>
      <c r="BE538" s="1">
        <v>0.54027427859058397</v>
      </c>
      <c r="BF538">
        <v>0.22148107397250699</v>
      </c>
      <c r="BG538">
        <v>0.17855025320767101</v>
      </c>
      <c r="BH538">
        <v>4.0647112616978398E-2</v>
      </c>
      <c r="BI538">
        <v>1.9047281612260301E-2</v>
      </c>
    </row>
    <row r="539" spans="1:61" x14ac:dyDescent="0.25">
      <c r="A539" t="s">
        <v>1832</v>
      </c>
      <c r="B539" t="s">
        <v>1223</v>
      </c>
      <c r="C539">
        <v>36.9</v>
      </c>
      <c r="D539">
        <v>99.4101109339517</v>
      </c>
      <c r="E539">
        <v>2685.0459823000001</v>
      </c>
      <c r="F539">
        <v>6.3023191472156195E-2</v>
      </c>
      <c r="G539">
        <v>0.13330839829626201</v>
      </c>
      <c r="H539">
        <v>3.3146447733301801E-3</v>
      </c>
      <c r="I539">
        <v>8.1661745638208202E-2</v>
      </c>
      <c r="J539">
        <v>0.65245596919059101</v>
      </c>
      <c r="K539">
        <v>7.1916337303026101E-2</v>
      </c>
      <c r="L539">
        <v>0.53530292022272496</v>
      </c>
      <c r="M539">
        <v>5.2533765360768599E-2</v>
      </c>
      <c r="N539">
        <v>0.16583443638681999</v>
      </c>
      <c r="O539">
        <v>72554.622035577704</v>
      </c>
      <c r="P539" s="1">
        <v>0.25029688441418502</v>
      </c>
      <c r="Q539">
        <v>0.152598238750703</v>
      </c>
      <c r="R539">
        <v>0.59710487683511304</v>
      </c>
      <c r="S539">
        <v>26.4936189621185</v>
      </c>
      <c r="T539">
        <v>100074.457373745</v>
      </c>
      <c r="U539" s="1">
        <v>125.578764137779</v>
      </c>
      <c r="V539">
        <v>322503.46340744698</v>
      </c>
      <c r="W539" s="1">
        <v>0.707463214692306</v>
      </c>
      <c r="X539">
        <v>0.23238105210430099</v>
      </c>
      <c r="Y539">
        <v>6.01557332033925E-2</v>
      </c>
      <c r="Z539">
        <v>0.292536785307694</v>
      </c>
      <c r="AA539">
        <v>322.50346340744699</v>
      </c>
      <c r="AB539">
        <v>10673.8239825041</v>
      </c>
      <c r="AC539" s="1">
        <v>936.62907025739401</v>
      </c>
      <c r="AD539" s="1">
        <v>239830.80091228199</v>
      </c>
      <c r="AE539" s="1" t="e">
        <v>#N/A</v>
      </c>
      <c r="AF539">
        <v>46204.321849729102</v>
      </c>
      <c r="AG539" s="1">
        <v>79862.804658063003</v>
      </c>
      <c r="AH539" s="1">
        <v>61.8157540332748</v>
      </c>
      <c r="AI539">
        <v>29.164536499521301</v>
      </c>
      <c r="AJ539">
        <v>36.971256255970196</v>
      </c>
      <c r="AK539">
        <v>2.0707206268604899</v>
      </c>
      <c r="AL539">
        <v>1.45652184557165</v>
      </c>
      <c r="AM539">
        <v>1.79083167343585</v>
      </c>
      <c r="AN539">
        <v>732.07073229197999</v>
      </c>
      <c r="AO539">
        <v>1.00514425014849</v>
      </c>
      <c r="AP539">
        <v>2171.1010008500698</v>
      </c>
      <c r="AQ539" s="1">
        <v>2986.6574546074198</v>
      </c>
      <c r="AR539" s="1">
        <v>9983.6406889157406</v>
      </c>
      <c r="AS539" s="1">
        <v>1115.1748633872901</v>
      </c>
      <c r="AT539" s="1">
        <v>555.18587198386604</v>
      </c>
      <c r="AU539">
        <v>16811.759879744401</v>
      </c>
      <c r="AV539" s="1">
        <v>5201.56828634258</v>
      </c>
      <c r="AW539" s="1">
        <v>0.29206828131311702</v>
      </c>
      <c r="AX539">
        <v>10090.798833025499</v>
      </c>
      <c r="AY539" s="1">
        <v>0.55076320342695595</v>
      </c>
      <c r="AZ539">
        <v>1577.6751060143699</v>
      </c>
      <c r="BA539">
        <v>8.6359622552271406E-2</v>
      </c>
      <c r="BB539">
        <v>1259.35774227458</v>
      </c>
      <c r="BC539" s="1">
        <v>7.0808892711748797E-2</v>
      </c>
      <c r="BD539">
        <v>18129.399967656998</v>
      </c>
      <c r="BE539" s="1">
        <v>0.56872990503146703</v>
      </c>
      <c r="BF539">
        <v>0.22571179800413499</v>
      </c>
      <c r="BG539">
        <v>0.154419357808814</v>
      </c>
      <c r="BH539">
        <v>3.3790017954144998E-2</v>
      </c>
      <c r="BI539">
        <v>1.7348921201439001E-2</v>
      </c>
    </row>
    <row r="540" spans="1:61" x14ac:dyDescent="0.25">
      <c r="A540" t="s">
        <v>1377</v>
      </c>
      <c r="B540" t="s">
        <v>744</v>
      </c>
      <c r="C540">
        <v>22.85</v>
      </c>
      <c r="D540">
        <v>176.92215362429999</v>
      </c>
      <c r="E540">
        <v>3874.4988558499999</v>
      </c>
      <c r="F540">
        <v>8.2486049538436704E-2</v>
      </c>
      <c r="G540">
        <v>6.6840111248788997E-2</v>
      </c>
      <c r="H540">
        <v>4.0833085488554697E-3</v>
      </c>
      <c r="I540">
        <v>5.5072035444147703E-2</v>
      </c>
      <c r="J540">
        <v>0.74114167743876302</v>
      </c>
      <c r="K540">
        <v>5.30675076766286E-2</v>
      </c>
      <c r="L540">
        <v>0.23012086064262299</v>
      </c>
      <c r="M540">
        <v>4.0563222627825503E-2</v>
      </c>
      <c r="N540">
        <v>0.13103558430625301</v>
      </c>
      <c r="O540">
        <v>77350.179836967203</v>
      </c>
      <c r="P540" s="1">
        <v>0.15923608571193601</v>
      </c>
      <c r="Q540">
        <v>0.150826134656389</v>
      </c>
      <c r="R540">
        <v>0.68993777963167602</v>
      </c>
      <c r="S540">
        <v>26.806535033908101</v>
      </c>
      <c r="T540">
        <v>112923.104056143</v>
      </c>
      <c r="U540" s="1">
        <v>161.66759597273699</v>
      </c>
      <c r="V540">
        <v>391093.67801518401</v>
      </c>
      <c r="W540" s="1">
        <v>0.80442095883431697</v>
      </c>
      <c r="X540">
        <v>0.164800166538351</v>
      </c>
      <c r="Y540">
        <v>3.0778874627332E-2</v>
      </c>
      <c r="Z540">
        <v>0.195579041165683</v>
      </c>
      <c r="AA540">
        <v>391.09367801518403</v>
      </c>
      <c r="AB540">
        <v>13489.1443756884</v>
      </c>
      <c r="AC540" s="1">
        <v>1240.54518915209</v>
      </c>
      <c r="AD540">
        <v>293243.19976409402</v>
      </c>
      <c r="AE540" s="1" t="e">
        <v>#N/A</v>
      </c>
      <c r="AF540">
        <v>60016.132602663798</v>
      </c>
      <c r="AG540" s="1">
        <v>119690.777673968</v>
      </c>
      <c r="AH540" s="1">
        <v>70.723525981884407</v>
      </c>
      <c r="AI540">
        <v>32.466731060688197</v>
      </c>
      <c r="AJ540">
        <v>40.038914022304901</v>
      </c>
      <c r="AK540">
        <v>2.2197821317308599</v>
      </c>
      <c r="AL540">
        <v>1.26658641904056</v>
      </c>
      <c r="AM540">
        <v>1.63825680291361</v>
      </c>
      <c r="AN540">
        <v>134.18507524270299</v>
      </c>
      <c r="AO540" s="1">
        <v>0.74312703045517903</v>
      </c>
      <c r="AP540">
        <v>2034.20735332</v>
      </c>
      <c r="AQ540" s="1">
        <v>2933.3053950551998</v>
      </c>
      <c r="AR540" s="1">
        <v>9976.3216445756607</v>
      </c>
      <c r="AS540" s="1">
        <v>1317.4180883530501</v>
      </c>
      <c r="AT540">
        <v>548.556738838868</v>
      </c>
      <c r="AU540">
        <v>16809.809220142801</v>
      </c>
      <c r="AV540" s="1">
        <v>3436.2787660326999</v>
      </c>
      <c r="AW540" s="1">
        <v>0.20228371879596699</v>
      </c>
      <c r="AX540">
        <v>11733.282625588599</v>
      </c>
      <c r="AY540" s="1">
        <v>0.67593268487565406</v>
      </c>
      <c r="AZ540">
        <v>1473.47726343608</v>
      </c>
      <c r="BA540">
        <v>8.6673958294424397E-2</v>
      </c>
      <c r="BB540">
        <v>600.51755749004599</v>
      </c>
      <c r="BC540" s="1">
        <v>3.5109638047891703E-2</v>
      </c>
      <c r="BD540">
        <v>17243.556212547399</v>
      </c>
      <c r="BE540" s="1">
        <v>0.58279571886236503</v>
      </c>
      <c r="BF540">
        <v>0.24031998416511899</v>
      </c>
      <c r="BG540">
        <v>0.132890822656374</v>
      </c>
      <c r="BH540">
        <v>3.0273468578787599E-2</v>
      </c>
      <c r="BI540">
        <v>1.3720005737355099E-2</v>
      </c>
    </row>
    <row r="541" spans="1:61" x14ac:dyDescent="0.25">
      <c r="A541" t="s">
        <v>1380</v>
      </c>
      <c r="B541" t="s">
        <v>747</v>
      </c>
      <c r="C541">
        <v>20</v>
      </c>
      <c r="D541">
        <v>131.905815093965</v>
      </c>
      <c r="E541">
        <v>1639.2655467</v>
      </c>
      <c r="F541">
        <v>1.6339505759510702E-2</v>
      </c>
      <c r="G541">
        <v>4.78707206734321E-2</v>
      </c>
      <c r="H541" t="e">
        <v>#N/A</v>
      </c>
      <c r="I541">
        <v>8.9494436220950602E-2</v>
      </c>
      <c r="J541">
        <v>0.78653985833204298</v>
      </c>
      <c r="K541">
        <v>6.6806855208957905E-2</v>
      </c>
      <c r="L541">
        <v>0.59330305725894805</v>
      </c>
      <c r="M541">
        <v>3.6271477380192901E-2</v>
      </c>
      <c r="N541">
        <v>0.16145252286265499</v>
      </c>
      <c r="O541">
        <v>67649.1038020571</v>
      </c>
      <c r="P541" s="1">
        <v>0.191653078479713</v>
      </c>
      <c r="Q541">
        <v>0.12762789724940901</v>
      </c>
      <c r="R541">
        <v>0.68071902427087805</v>
      </c>
      <c r="S541">
        <v>15.3139669347044</v>
      </c>
      <c r="T541">
        <v>96549.403937758601</v>
      </c>
      <c r="U541" s="1">
        <v>123.08705918771</v>
      </c>
      <c r="V541">
        <v>298690.30907510902</v>
      </c>
      <c r="W541" s="1">
        <v>0.71958462739524398</v>
      </c>
      <c r="X541">
        <v>0.22715496915990499</v>
      </c>
      <c r="Y541">
        <v>5.3260403444851098E-2</v>
      </c>
      <c r="Z541">
        <v>0.28041537260475602</v>
      </c>
      <c r="AA541">
        <v>298.69030907510898</v>
      </c>
      <c r="AB541">
        <v>9658.6024039078893</v>
      </c>
      <c r="AC541" s="1">
        <v>864.55298279953797</v>
      </c>
      <c r="AD541">
        <v>206000.92444082801</v>
      </c>
      <c r="AE541" s="1" t="e">
        <v>#N/A</v>
      </c>
      <c r="AF541">
        <v>43448.842257427001</v>
      </c>
      <c r="AG541" s="1">
        <v>72044.548976609294</v>
      </c>
      <c r="AH541" s="1">
        <v>57.2476318242839</v>
      </c>
      <c r="AI541">
        <v>28.412517568921398</v>
      </c>
      <c r="AJ541">
        <v>38.693188426227302</v>
      </c>
      <c r="AK541">
        <v>2.0264498222586802</v>
      </c>
      <c r="AL541">
        <v>1.1700832031813799</v>
      </c>
      <c r="AM541">
        <v>1.6651940245535699</v>
      </c>
      <c r="AN541">
        <v>110.845449271956</v>
      </c>
      <c r="AO541" s="1">
        <v>0.95974516655398201</v>
      </c>
      <c r="AP541">
        <v>2205.7338991104398</v>
      </c>
      <c r="AQ541" s="1">
        <v>3017.8546062649302</v>
      </c>
      <c r="AR541" s="1">
        <v>9446.8689884775995</v>
      </c>
      <c r="AS541" s="1">
        <v>1068.77454359177</v>
      </c>
      <c r="AT541">
        <v>488.02262428468299</v>
      </c>
      <c r="AU541">
        <v>16227.254661729399</v>
      </c>
      <c r="AV541" s="1">
        <v>6276.7666128212004</v>
      </c>
      <c r="AW541" s="1">
        <v>0.37303936728060999</v>
      </c>
      <c r="AX541">
        <v>8728.5961434225301</v>
      </c>
      <c r="AY541" s="1">
        <v>0.483817797353086</v>
      </c>
      <c r="AZ541">
        <v>1299.06295292752</v>
      </c>
      <c r="BA541">
        <v>7.2280351281277799E-2</v>
      </c>
      <c r="BB541">
        <v>1216.27742625009</v>
      </c>
      <c r="BC541" s="1">
        <v>7.0862484102141104E-2</v>
      </c>
      <c r="BD541">
        <v>17520.7031354213</v>
      </c>
      <c r="BE541" s="1">
        <v>0.55351720610168598</v>
      </c>
      <c r="BF541">
        <v>0.23490730302146801</v>
      </c>
      <c r="BG541">
        <v>0.15988948249736401</v>
      </c>
      <c r="BH541">
        <v>3.42708096783459E-2</v>
      </c>
      <c r="BI541">
        <v>1.7415198701136302E-2</v>
      </c>
    </row>
    <row r="542" spans="1:61" x14ac:dyDescent="0.25">
      <c r="A542" t="s">
        <v>1557</v>
      </c>
      <c r="B542" t="s">
        <v>933</v>
      </c>
      <c r="C542">
        <v>29.5</v>
      </c>
      <c r="D542">
        <v>54.449652225511201</v>
      </c>
      <c r="E542">
        <v>1396.4698448500001</v>
      </c>
      <c r="F542">
        <v>1.21481383768167E-2</v>
      </c>
      <c r="G542">
        <v>1.7497146301429199E-2</v>
      </c>
      <c r="H542" t="e">
        <v>#N/A</v>
      </c>
      <c r="I542">
        <v>2.7672257858672E-2</v>
      </c>
      <c r="J542">
        <v>0.91097025606585202</v>
      </c>
      <c r="K542">
        <v>3.8529288994680701E-2</v>
      </c>
      <c r="L542">
        <v>0.51937446735397197</v>
      </c>
      <c r="M542">
        <v>1.4499300488338199E-2</v>
      </c>
      <c r="N542">
        <v>0.14891609547503801</v>
      </c>
      <c r="O542">
        <v>64685.197920581602</v>
      </c>
      <c r="P542" s="1">
        <v>0.19474642194552599</v>
      </c>
      <c r="Q542">
        <v>0.15700118756994799</v>
      </c>
      <c r="R542">
        <v>0.64825239048452499</v>
      </c>
      <c r="S542">
        <v>13.275495299733</v>
      </c>
      <c r="T542">
        <v>94452.571413046593</v>
      </c>
      <c r="U542" s="1">
        <v>125.08625777182201</v>
      </c>
      <c r="V542">
        <v>276276.84867154498</v>
      </c>
      <c r="W542" s="1">
        <v>0.80294821846075703</v>
      </c>
      <c r="X542">
        <v>0.120969894381266</v>
      </c>
      <c r="Y542">
        <v>7.6081887157977798E-2</v>
      </c>
      <c r="Z542">
        <v>0.19705178153924299</v>
      </c>
      <c r="AA542">
        <v>276.276848671545</v>
      </c>
      <c r="AB542">
        <v>7178.2036948149998</v>
      </c>
      <c r="AC542" s="1">
        <v>770.85813701593304</v>
      </c>
      <c r="AD542">
        <v>202579.779604824</v>
      </c>
      <c r="AE542" s="1" t="e">
        <v>#N/A</v>
      </c>
      <c r="AF542">
        <v>46645.974925329603</v>
      </c>
      <c r="AG542" s="1">
        <v>76238.646209978397</v>
      </c>
      <c r="AH542" s="1">
        <v>45.933037908353803</v>
      </c>
      <c r="AI542">
        <v>23.5140060818729</v>
      </c>
      <c r="AJ542">
        <v>28.180746655378499</v>
      </c>
      <c r="AK542">
        <v>1.9296370510595899</v>
      </c>
      <c r="AL542">
        <v>1.2855166124558199</v>
      </c>
      <c r="AM542">
        <v>1.5823511615163599</v>
      </c>
      <c r="AN542">
        <v>963.79162855791503</v>
      </c>
      <c r="AO542" s="1">
        <v>0.95726807159018901</v>
      </c>
      <c r="AP542">
        <v>2032.41791719811</v>
      </c>
      <c r="AQ542" s="1">
        <v>2861.1056316287099</v>
      </c>
      <c r="AR542" s="1">
        <v>8571.1012587498208</v>
      </c>
      <c r="AS542" s="1">
        <v>953.48113273654099</v>
      </c>
      <c r="AT542">
        <v>489.92021991959899</v>
      </c>
      <c r="AU542">
        <v>14908.026160232799</v>
      </c>
      <c r="AV542" s="1">
        <v>6347.5277589838397</v>
      </c>
      <c r="AW542" s="1">
        <v>0.40645732793794098</v>
      </c>
      <c r="AX542">
        <v>7173.3393791263898</v>
      </c>
      <c r="AY542" s="1">
        <v>0.44222995723001501</v>
      </c>
      <c r="AZ542">
        <v>1452.47560501116</v>
      </c>
      <c r="BA542">
        <v>8.9467770739506E-2</v>
      </c>
      <c r="BB542">
        <v>970.551072608298</v>
      </c>
      <c r="BC542" s="1">
        <v>6.1844944089820698E-2</v>
      </c>
      <c r="BD542">
        <v>15943.8938157297</v>
      </c>
      <c r="BE542" s="1">
        <v>0.55408508515527599</v>
      </c>
      <c r="BF542">
        <v>0.235943743986296</v>
      </c>
      <c r="BG542">
        <v>0.15584279396398101</v>
      </c>
      <c r="BH542">
        <v>3.6479849738875102E-2</v>
      </c>
      <c r="BI542">
        <v>1.7648527155572E-2</v>
      </c>
    </row>
    <row r="543" spans="1:61" x14ac:dyDescent="0.25">
      <c r="A543" t="s">
        <v>1464</v>
      </c>
      <c r="B543" t="s">
        <v>838</v>
      </c>
      <c r="C543">
        <v>28.6</v>
      </c>
      <c r="D543">
        <v>151.517899927618</v>
      </c>
      <c r="E543">
        <v>4009.9801963499999</v>
      </c>
      <c r="F543">
        <v>2.89011947441116E-2</v>
      </c>
      <c r="G543">
        <v>3.77929681330696E-2</v>
      </c>
      <c r="H543">
        <v>1.71156324629086E-3</v>
      </c>
      <c r="I543">
        <v>5.2871164998746098E-2</v>
      </c>
      <c r="J543">
        <v>0.82932114440776095</v>
      </c>
      <c r="K543">
        <v>5.0073693394549298E-2</v>
      </c>
      <c r="L543">
        <v>0.28531944728960601</v>
      </c>
      <c r="M543">
        <v>2.4576817216491399E-2</v>
      </c>
      <c r="N543">
        <v>0.144483954676208</v>
      </c>
      <c r="O543">
        <v>74083.246510674406</v>
      </c>
      <c r="P543" s="1">
        <v>0.15839358345045501</v>
      </c>
      <c r="Q543">
        <v>0.16874961159334401</v>
      </c>
      <c r="R543">
        <v>0.67285680495620104</v>
      </c>
      <c r="S543">
        <v>30.873721730733902</v>
      </c>
      <c r="T543">
        <v>104473.301395665</v>
      </c>
      <c r="U543" s="1">
        <v>149.706709756447</v>
      </c>
      <c r="V543">
        <v>341116.52914023702</v>
      </c>
      <c r="W543" s="1">
        <v>0.80721300874667601</v>
      </c>
      <c r="X543">
        <v>0.15613921470415901</v>
      </c>
      <c r="Y543">
        <v>3.6647776549164603E-2</v>
      </c>
      <c r="Z543">
        <v>0.19278699125332399</v>
      </c>
      <c r="AA543">
        <v>341.11652914023801</v>
      </c>
      <c r="AB543">
        <v>11044.3921245078</v>
      </c>
      <c r="AC543" s="1">
        <v>1083.5536109268</v>
      </c>
      <c r="AD543">
        <v>243016.59099266</v>
      </c>
      <c r="AE543" s="1" t="e">
        <v>#N/A</v>
      </c>
      <c r="AF543">
        <v>52392.373455175999</v>
      </c>
      <c r="AG543" s="1">
        <v>93172.457442012004</v>
      </c>
      <c r="AH543" s="1">
        <v>65.511108896943497</v>
      </c>
      <c r="AI543">
        <v>30.6878407526155</v>
      </c>
      <c r="AJ543">
        <v>36.902338703199</v>
      </c>
      <c r="AK543">
        <v>1.4517946333354801</v>
      </c>
      <c r="AL543">
        <v>0.93150697290178197</v>
      </c>
      <c r="AM543">
        <v>1.14459878501013</v>
      </c>
      <c r="AN543">
        <v>0</v>
      </c>
      <c r="AO543" s="1">
        <v>0.83370546466088702</v>
      </c>
      <c r="AP543">
        <v>1877.7366127278499</v>
      </c>
      <c r="AQ543" s="1">
        <v>2726.5961935303499</v>
      </c>
      <c r="AR543" s="1">
        <v>9290.2750711610697</v>
      </c>
      <c r="AS543" s="1">
        <v>1153.33414107872</v>
      </c>
      <c r="AT543">
        <v>450.66318410871997</v>
      </c>
      <c r="AU543">
        <v>15498.605202606699</v>
      </c>
      <c r="AV543" s="1">
        <v>4563.2535389201303</v>
      </c>
      <c r="AW543" s="1">
        <v>0.28272466040116301</v>
      </c>
      <c r="AX543">
        <v>9559.6714469663893</v>
      </c>
      <c r="AY543" s="1">
        <v>0.58751218693297802</v>
      </c>
      <c r="AZ543">
        <v>1378.30489677022</v>
      </c>
      <c r="BA543">
        <v>8.5181507947501706E-2</v>
      </c>
      <c r="BB543">
        <v>719.64537897509194</v>
      </c>
      <c r="BC543" s="1">
        <v>4.4581644701391102E-2</v>
      </c>
      <c r="BD543">
        <v>16220.8752616318</v>
      </c>
      <c r="BE543" s="1">
        <v>0.57660677567838403</v>
      </c>
      <c r="BF543">
        <v>0.236297555185008</v>
      </c>
      <c r="BG543">
        <v>0.13469594556928099</v>
      </c>
      <c r="BH543">
        <v>3.3200222150284897E-2</v>
      </c>
      <c r="BI543">
        <v>1.9199501417042401E-2</v>
      </c>
    </row>
    <row r="544" spans="1:61" x14ac:dyDescent="0.25">
      <c r="A544" t="s">
        <v>1487</v>
      </c>
      <c r="B544" t="s">
        <v>862</v>
      </c>
      <c r="C544">
        <v>21.85</v>
      </c>
      <c r="D544">
        <v>356.755895412418</v>
      </c>
      <c r="E544">
        <v>4063.6171122999999</v>
      </c>
      <c r="F544">
        <v>0.103584394108267</v>
      </c>
      <c r="G544">
        <v>4.70081393693461E-2</v>
      </c>
      <c r="H544">
        <v>2.2225110254642899E-3</v>
      </c>
      <c r="I544">
        <v>5.0189759027286701E-2</v>
      </c>
      <c r="J544">
        <v>0.73881702848110598</v>
      </c>
      <c r="K544">
        <v>5.90337075020737E-2</v>
      </c>
      <c r="L544">
        <v>0.127935061276748</v>
      </c>
      <c r="M544">
        <v>3.1494961026978102E-2</v>
      </c>
      <c r="N544">
        <v>0.12839855995240099</v>
      </c>
      <c r="O544">
        <v>80408.613237328696</v>
      </c>
      <c r="P544" s="1">
        <v>0.184799393860441</v>
      </c>
      <c r="Q544">
        <v>0.18925026365474101</v>
      </c>
      <c r="R544">
        <v>0.62595034248481796</v>
      </c>
      <c r="S544">
        <v>66.592621612546097</v>
      </c>
      <c r="T544">
        <v>108488.959492911</v>
      </c>
      <c r="U544" s="1">
        <v>136.641063958335</v>
      </c>
      <c r="V544">
        <v>383636.11061713402</v>
      </c>
      <c r="W544" s="1">
        <v>0.86410263211654903</v>
      </c>
      <c r="X544">
        <v>0.104407782077007</v>
      </c>
      <c r="Y544">
        <v>3.1489585806444502E-2</v>
      </c>
      <c r="Z544">
        <v>0.135897367883451</v>
      </c>
      <c r="AA544">
        <v>383.63611061713402</v>
      </c>
      <c r="AB544">
        <v>13545.3084601383</v>
      </c>
      <c r="AC544" s="1">
        <v>1284.6059607090799</v>
      </c>
      <c r="AD544">
        <v>330144.40326492902</v>
      </c>
      <c r="AE544" s="1" t="e">
        <v>#N/A</v>
      </c>
      <c r="AF544">
        <v>80661.732900239702</v>
      </c>
      <c r="AG544" s="1">
        <v>191196.86920094601</v>
      </c>
      <c r="AH544" s="1">
        <v>82.542610495768102</v>
      </c>
      <c r="AI544">
        <v>33.776819630791501</v>
      </c>
      <c r="AJ544">
        <v>45.6355212986212</v>
      </c>
      <c r="AK544">
        <v>1.66284840624193</v>
      </c>
      <c r="AL544">
        <v>1.11212683795142</v>
      </c>
      <c r="AM544">
        <v>1.32787860106234</v>
      </c>
      <c r="AN544">
        <v>322.03299974768601</v>
      </c>
      <c r="AO544" s="1">
        <v>0.57865496465281396</v>
      </c>
      <c r="AP544">
        <v>2063.7428199413698</v>
      </c>
      <c r="AQ544" s="1">
        <v>2685.02438405779</v>
      </c>
      <c r="AR544" s="1">
        <v>11045.066404299199</v>
      </c>
      <c r="AS544" s="1">
        <v>1206.23106460088</v>
      </c>
      <c r="AT544">
        <v>613.63317140591596</v>
      </c>
      <c r="AU544">
        <v>17613.697844305101</v>
      </c>
      <c r="AV544" s="1">
        <v>3126.7103764059002</v>
      </c>
      <c r="AW544" s="1">
        <v>0.17708809395342501</v>
      </c>
      <c r="AX544">
        <v>12120.2129074191</v>
      </c>
      <c r="AY544" s="1">
        <v>0.66413684275515295</v>
      </c>
      <c r="AZ544">
        <v>2340.9754122271702</v>
      </c>
      <c r="BA544">
        <v>0.131871443516237</v>
      </c>
      <c r="BB544">
        <v>474.49023948075302</v>
      </c>
      <c r="BC544" s="1">
        <v>2.6903619768628199E-2</v>
      </c>
      <c r="BD544">
        <v>18062.388935532999</v>
      </c>
      <c r="BE544" s="1">
        <v>0.59966171397352097</v>
      </c>
      <c r="BF544">
        <v>0.220003723640466</v>
      </c>
      <c r="BG544">
        <v>0.116807224678892</v>
      </c>
      <c r="BH544">
        <v>3.3654568280721602E-2</v>
      </c>
      <c r="BI544">
        <v>2.9872769426399999E-2</v>
      </c>
    </row>
    <row r="545" spans="1:61" x14ac:dyDescent="0.25">
      <c r="A545" t="s">
        <v>1595</v>
      </c>
      <c r="B545" t="s">
        <v>971</v>
      </c>
      <c r="C545">
        <v>22.95</v>
      </c>
      <c r="D545">
        <v>75.762075748455999</v>
      </c>
      <c r="E545">
        <v>1313.1740445</v>
      </c>
      <c r="F545">
        <v>1.24620558412381E-2</v>
      </c>
      <c r="G545">
        <v>1.2705885143198399E-2</v>
      </c>
      <c r="H545" t="e">
        <v>#N/A</v>
      </c>
      <c r="I545">
        <v>2.7357473505359699E-2</v>
      </c>
      <c r="J545">
        <v>0.91734450437139203</v>
      </c>
      <c r="K545">
        <v>3.4475053258954599E-2</v>
      </c>
      <c r="L545">
        <v>0.48909869047976301</v>
      </c>
      <c r="M545">
        <v>9.8785778407437796E-3</v>
      </c>
      <c r="N545">
        <v>0.138668656841342</v>
      </c>
      <c r="O545">
        <v>65721.977282169901</v>
      </c>
      <c r="P545" s="1">
        <v>0.15948825604210701</v>
      </c>
      <c r="Q545">
        <v>0.16724708160038401</v>
      </c>
      <c r="R545">
        <v>0.67326466235750904</v>
      </c>
      <c r="S545">
        <v>13.3630697087548</v>
      </c>
      <c r="T545">
        <v>90673.867876328601</v>
      </c>
      <c r="U545" s="1">
        <v>130.269587094549</v>
      </c>
      <c r="V545">
        <v>297889.58640965598</v>
      </c>
      <c r="W545" s="1">
        <v>0.81702362989489496</v>
      </c>
      <c r="X545">
        <v>0.11899464790166001</v>
      </c>
      <c r="Y545">
        <v>6.3981722203444502E-2</v>
      </c>
      <c r="Z545">
        <v>0.18297637010510501</v>
      </c>
      <c r="AA545">
        <v>297.88958640965598</v>
      </c>
      <c r="AB545">
        <v>7922.6126145078597</v>
      </c>
      <c r="AC545" s="1">
        <v>870.70602582261097</v>
      </c>
      <c r="AD545">
        <v>248477.910659785</v>
      </c>
      <c r="AE545" s="1" t="e">
        <v>#N/A</v>
      </c>
      <c r="AF545">
        <v>46647.828335894097</v>
      </c>
      <c r="AG545" s="1">
        <v>79342.676985411395</v>
      </c>
      <c r="AH545" s="1">
        <v>46.978816628912597</v>
      </c>
      <c r="AI545">
        <v>25.249031671411799</v>
      </c>
      <c r="AJ545">
        <v>28.957301799743998</v>
      </c>
      <c r="AK545">
        <v>2.1611406485616098</v>
      </c>
      <c r="AL545">
        <v>1.24658895252504</v>
      </c>
      <c r="AM545">
        <v>1.6590473266485199</v>
      </c>
      <c r="AN545">
        <v>583.53456360902101</v>
      </c>
      <c r="AO545" s="1">
        <v>0.99759972118982099</v>
      </c>
      <c r="AP545">
        <v>2012.7083455311199</v>
      </c>
      <c r="AQ545" s="1">
        <v>2752.0821890566999</v>
      </c>
      <c r="AR545" s="1">
        <v>8650.9634405129309</v>
      </c>
      <c r="AS545" s="1">
        <v>921.92651162318998</v>
      </c>
      <c r="AT545">
        <v>441.51455089165802</v>
      </c>
      <c r="AU545">
        <v>14779.1950376156</v>
      </c>
      <c r="AV545" s="1">
        <v>6544.2684822005504</v>
      </c>
      <c r="AW545" s="1">
        <v>0.41931001100739801</v>
      </c>
      <c r="AX545">
        <v>7455.2785165836704</v>
      </c>
      <c r="AY545" s="1">
        <v>0.450159593946798</v>
      </c>
      <c r="AZ545">
        <v>1149.3179959556101</v>
      </c>
      <c r="BA545">
        <v>7.0885109823247694E-2</v>
      </c>
      <c r="BB545">
        <v>932.02228849335404</v>
      </c>
      <c r="BC545" s="1">
        <v>5.9645285228056601E-2</v>
      </c>
      <c r="BD545">
        <v>16080.8872832332</v>
      </c>
      <c r="BE545" s="1">
        <v>0.55680899835916697</v>
      </c>
      <c r="BF545">
        <v>0.23408665797620101</v>
      </c>
      <c r="BG545">
        <v>0.1452137985144</v>
      </c>
      <c r="BH545">
        <v>3.77937331785008E-2</v>
      </c>
      <c r="BI545">
        <v>2.6096811971731301E-2</v>
      </c>
    </row>
    <row r="546" spans="1:61" x14ac:dyDescent="0.25">
      <c r="A546" t="s">
        <v>1624</v>
      </c>
      <c r="B546" t="s">
        <v>1000</v>
      </c>
      <c r="C546">
        <v>27.7</v>
      </c>
      <c r="D546">
        <v>166.98751996614999</v>
      </c>
      <c r="E546">
        <v>4239.0057138499997</v>
      </c>
      <c r="F546">
        <v>5.0054628359204899E-2</v>
      </c>
      <c r="G546">
        <v>6.0814777246007999E-2</v>
      </c>
      <c r="H546">
        <v>3.0397179846465999E-3</v>
      </c>
      <c r="I546">
        <v>5.7374527333650303E-2</v>
      </c>
      <c r="J546">
        <v>0.77524488970053496</v>
      </c>
      <c r="K546">
        <v>5.4943471618535501E-2</v>
      </c>
      <c r="L546">
        <v>0.286082913803058</v>
      </c>
      <c r="M546">
        <v>3.5733378237088602E-2</v>
      </c>
      <c r="N546">
        <v>0.14383733939483101</v>
      </c>
      <c r="O546">
        <v>74529.822583369401</v>
      </c>
      <c r="P546" s="1">
        <v>0.17507521324473299</v>
      </c>
      <c r="Q546">
        <v>0.177505697497745</v>
      </c>
      <c r="R546">
        <v>0.64741908925752201</v>
      </c>
      <c r="S546">
        <v>32.130006174023201</v>
      </c>
      <c r="T546">
        <v>105479.25383361201</v>
      </c>
      <c r="U546" s="1">
        <v>150.222423469597</v>
      </c>
      <c r="V546">
        <v>355399.27761307801</v>
      </c>
      <c r="W546" s="1">
        <v>0.78908652095096299</v>
      </c>
      <c r="X546">
        <v>0.177710321333091</v>
      </c>
      <c r="Y546">
        <v>3.3203157715945897E-2</v>
      </c>
      <c r="Z546">
        <v>0.21091347904903701</v>
      </c>
      <c r="AA546">
        <v>355.39927761307803</v>
      </c>
      <c r="AB546">
        <v>11737.259597796499</v>
      </c>
      <c r="AC546" s="1">
        <v>1114.20751594371</v>
      </c>
      <c r="AD546">
        <v>257777.29167044599</v>
      </c>
      <c r="AE546" s="1" t="e">
        <v>#N/A</v>
      </c>
      <c r="AF546">
        <v>53780.570094335701</v>
      </c>
      <c r="AG546" s="1">
        <v>99649.930483144999</v>
      </c>
      <c r="AH546" s="1">
        <v>66.919740897027395</v>
      </c>
      <c r="AI546">
        <v>30.892599724420801</v>
      </c>
      <c r="AJ546">
        <v>38.293623597732598</v>
      </c>
      <c r="AK546">
        <v>2.04495787598312</v>
      </c>
      <c r="AL546">
        <v>1.3198632549445799</v>
      </c>
      <c r="AM546">
        <v>1.6084589233161399</v>
      </c>
      <c r="AN546">
        <v>0</v>
      </c>
      <c r="AO546" s="1">
        <v>0.811412878438866</v>
      </c>
      <c r="AP546">
        <v>1951.9718120372399</v>
      </c>
      <c r="AQ546" s="1">
        <v>2847.7870652682</v>
      </c>
      <c r="AR546" s="1">
        <v>9363.6407266009501</v>
      </c>
      <c r="AS546" s="1">
        <v>1086.0198135517101</v>
      </c>
      <c r="AT546">
        <v>478.16274459773598</v>
      </c>
      <c r="AU546">
        <v>15727.5821620558</v>
      </c>
      <c r="AV546" s="1">
        <v>4047.7741316479401</v>
      </c>
      <c r="AW546" s="1">
        <v>0.25236493580364799</v>
      </c>
      <c r="AX546">
        <v>10067.2089211207</v>
      </c>
      <c r="AY546" s="1">
        <v>0.61967269711303496</v>
      </c>
      <c r="AZ546">
        <v>1324.94102226274</v>
      </c>
      <c r="BA546">
        <v>8.2365903210950803E-2</v>
      </c>
      <c r="BB546">
        <v>731.07117723648798</v>
      </c>
      <c r="BC546" s="1">
        <v>4.5596463877411599E-2</v>
      </c>
      <c r="BD546">
        <v>16170.9952522679</v>
      </c>
      <c r="BE546" s="1">
        <v>0.57853409169964998</v>
      </c>
      <c r="BF546">
        <v>0.235706427493173</v>
      </c>
      <c r="BG546">
        <v>0.136387480967089</v>
      </c>
      <c r="BH546">
        <v>3.1526773456906097E-2</v>
      </c>
      <c r="BI546">
        <v>1.7845226383182599E-2</v>
      </c>
    </row>
    <row r="547" spans="1:61" x14ac:dyDescent="0.25">
      <c r="A547" t="s">
        <v>1689</v>
      </c>
      <c r="B547" t="s">
        <v>1071</v>
      </c>
      <c r="C547">
        <v>30.8</v>
      </c>
      <c r="D547">
        <v>211.99471824630999</v>
      </c>
      <c r="E547">
        <v>3593.1301642499998</v>
      </c>
      <c r="F547">
        <v>6.8543389656267106E-2</v>
      </c>
      <c r="G547">
        <v>4.0432325644831603E-2</v>
      </c>
      <c r="H547">
        <v>2.2361670107491102E-3</v>
      </c>
      <c r="I547">
        <v>5.0620765928721702E-2</v>
      </c>
      <c r="J547">
        <v>0.78652875018379598</v>
      </c>
      <c r="K547">
        <v>5.2780231792549301E-2</v>
      </c>
      <c r="L547">
        <v>0.14206335110358601</v>
      </c>
      <c r="M547">
        <v>2.8534252060377501E-2</v>
      </c>
      <c r="N547">
        <v>0.11932952914268601</v>
      </c>
      <c r="O547">
        <v>76881.849062797803</v>
      </c>
      <c r="P547" s="1">
        <v>0.15172900795295499</v>
      </c>
      <c r="Q547">
        <v>0.16037602383149099</v>
      </c>
      <c r="R547">
        <v>0.68789496821555396</v>
      </c>
      <c r="S547">
        <v>28.557537861475801</v>
      </c>
      <c r="T547">
        <v>110906.97007465801</v>
      </c>
      <c r="U547" s="1">
        <v>153.56390946910901</v>
      </c>
      <c r="V547">
        <v>382034.85575272102</v>
      </c>
      <c r="W547" s="1">
        <v>0.84357218904672404</v>
      </c>
      <c r="X547">
        <v>0.123289241308338</v>
      </c>
      <c r="Y547">
        <v>3.31385696449382E-2</v>
      </c>
      <c r="Z547">
        <v>0.15642781095327599</v>
      </c>
      <c r="AA547">
        <v>382.034855752721</v>
      </c>
      <c r="AB547">
        <v>12842.9454376953</v>
      </c>
      <c r="AC547" s="1">
        <v>1210.41199377418</v>
      </c>
      <c r="AD547">
        <v>301843.06170827599</v>
      </c>
      <c r="AE547" s="1" t="e">
        <v>#N/A</v>
      </c>
      <c r="AF547">
        <v>71662.283048018799</v>
      </c>
      <c r="AG547" s="1">
        <v>165569.625002555</v>
      </c>
      <c r="AH547" s="1">
        <v>74.311817186509799</v>
      </c>
      <c r="AI547">
        <v>31.204969527101301</v>
      </c>
      <c r="AJ547">
        <v>41.822563004799001</v>
      </c>
      <c r="AK547">
        <v>1.82733683790593</v>
      </c>
      <c r="AL547">
        <v>1.15785488063387</v>
      </c>
      <c r="AM547">
        <v>1.4146137022910801</v>
      </c>
      <c r="AN547">
        <v>416.16802137534802</v>
      </c>
      <c r="AO547">
        <v>0.61118666541356503</v>
      </c>
      <c r="AP547">
        <v>2048.1754025284899</v>
      </c>
      <c r="AQ547" s="1">
        <v>2758.12279015185</v>
      </c>
      <c r="AR547" s="1">
        <v>10065.589790858399</v>
      </c>
      <c r="AS547" s="1">
        <v>1264.45504735795</v>
      </c>
      <c r="AT547">
        <v>554.36447037697906</v>
      </c>
      <c r="AU547">
        <v>16690.707501273599</v>
      </c>
      <c r="AV547" s="1">
        <v>3301.4390000884</v>
      </c>
      <c r="AW547" s="1">
        <v>0.19501583223445601</v>
      </c>
      <c r="AX547">
        <v>11607.7689978008</v>
      </c>
      <c r="AY547" s="1">
        <v>0.66642152855203696</v>
      </c>
      <c r="AZ547">
        <v>1851.2080748359699</v>
      </c>
      <c r="BA547">
        <v>0.107763016146717</v>
      </c>
      <c r="BB547">
        <v>522.35651700045798</v>
      </c>
      <c r="BC547" s="1">
        <v>3.0799623067300299E-2</v>
      </c>
      <c r="BD547">
        <v>17282.772589725599</v>
      </c>
      <c r="BE547" s="1">
        <v>0.59949544207397498</v>
      </c>
      <c r="BF547">
        <v>0.22674235834960199</v>
      </c>
      <c r="BG547">
        <v>0.123112412462675</v>
      </c>
      <c r="BH547">
        <v>3.5683478447698203E-2</v>
      </c>
      <c r="BI547">
        <v>1.49663086660499E-2</v>
      </c>
    </row>
    <row r="548" spans="1:61" x14ac:dyDescent="0.25">
      <c r="A548" t="s">
        <v>1740</v>
      </c>
      <c r="B548" t="s">
        <v>1124</v>
      </c>
      <c r="C548">
        <v>29.25</v>
      </c>
      <c r="D548">
        <v>99.727567242992393</v>
      </c>
      <c r="E548">
        <v>2043.0650765</v>
      </c>
      <c r="F548">
        <v>1.22672074320194E-2</v>
      </c>
      <c r="G548">
        <v>4.7127303523615299E-2</v>
      </c>
      <c r="H548" t="e">
        <v>#N/A</v>
      </c>
      <c r="I548">
        <v>8.1721840461363396E-2</v>
      </c>
      <c r="J548">
        <v>0.77928766862764798</v>
      </c>
      <c r="K548">
        <v>8.3332203691125803E-2</v>
      </c>
      <c r="L548">
        <v>0.78516159511982497</v>
      </c>
      <c r="M548">
        <v>2.9745390441369701E-2</v>
      </c>
      <c r="N548">
        <v>0.184212432173674</v>
      </c>
      <c r="O548">
        <v>66681.672058248994</v>
      </c>
      <c r="P548" s="1">
        <v>0.21644333428604001</v>
      </c>
      <c r="Q548">
        <v>0.13187826824526</v>
      </c>
      <c r="R548">
        <v>0.65167839746870004</v>
      </c>
      <c r="S548">
        <v>18.0371983292804</v>
      </c>
      <c r="T548">
        <v>96099.781660767607</v>
      </c>
      <c r="U548" s="1">
        <v>123.935408360309</v>
      </c>
      <c r="V548">
        <v>238983.225946205</v>
      </c>
      <c r="W548" s="1">
        <v>0.73180398937065405</v>
      </c>
      <c r="X548">
        <v>0.21018623012565901</v>
      </c>
      <c r="Y548">
        <v>5.8009780503687401E-2</v>
      </c>
      <c r="Z548">
        <v>0.268196010629346</v>
      </c>
      <c r="AA548">
        <v>238.98322594620501</v>
      </c>
      <c r="AB548">
        <v>7009.4078327318502</v>
      </c>
      <c r="AC548" s="1">
        <v>704.84316043762601</v>
      </c>
      <c r="AD548">
        <v>167698.614033469</v>
      </c>
      <c r="AE548" s="1" t="e">
        <v>#N/A</v>
      </c>
      <c r="AF548">
        <v>41125.786680116304</v>
      </c>
      <c r="AG548" s="1">
        <v>63689.958105321297</v>
      </c>
      <c r="AH548" s="1">
        <v>48.353309118411097</v>
      </c>
      <c r="AI548">
        <v>26.311728884320299</v>
      </c>
      <c r="AJ548">
        <v>31.1819995146964</v>
      </c>
      <c r="AK548">
        <v>1.9231314043400201</v>
      </c>
      <c r="AL548">
        <v>1.1191460064894201</v>
      </c>
      <c r="AM548">
        <v>1.54997804499641</v>
      </c>
      <c r="AN548">
        <v>548.84703277340805</v>
      </c>
      <c r="AO548">
        <v>1.00961854069249</v>
      </c>
      <c r="AP548">
        <v>2077.7997384069099</v>
      </c>
      <c r="AQ548" s="1">
        <v>2815.1847555698801</v>
      </c>
      <c r="AR548" s="1">
        <v>9346.2818757648092</v>
      </c>
      <c r="AS548" s="1">
        <v>1169.9205840250199</v>
      </c>
      <c r="AT548" s="1">
        <v>493.19129238221302</v>
      </c>
      <c r="AU548">
        <v>15902.378246148801</v>
      </c>
      <c r="AV548" s="1">
        <v>7851.36575468299</v>
      </c>
      <c r="AW548" s="1">
        <v>0.46164328835480001</v>
      </c>
      <c r="AX548">
        <v>6597.0009507498398</v>
      </c>
      <c r="AY548" s="1">
        <v>0.38319823315372598</v>
      </c>
      <c r="AZ548">
        <v>1141.8917382899001</v>
      </c>
      <c r="BA548">
        <v>6.6056735180032203E-2</v>
      </c>
      <c r="BB548">
        <v>1528.81929028733</v>
      </c>
      <c r="BC548" s="1">
        <v>8.9101743301035694E-2</v>
      </c>
      <c r="BD548">
        <v>17119.077734010101</v>
      </c>
      <c r="BE548" s="1">
        <v>0.53476658683452905</v>
      </c>
      <c r="BF548">
        <v>0.238920707799716</v>
      </c>
      <c r="BG548">
        <v>0.179468202161264</v>
      </c>
      <c r="BH548">
        <v>3.32275184725601E-2</v>
      </c>
      <c r="BI548">
        <v>1.36169847319309E-2</v>
      </c>
    </row>
    <row r="549" spans="1:61" x14ac:dyDescent="0.25">
      <c r="A549" t="s">
        <v>1774</v>
      </c>
      <c r="B549" t="s">
        <v>1162</v>
      </c>
      <c r="C549">
        <v>29.1</v>
      </c>
      <c r="D549">
        <v>181.55352980029201</v>
      </c>
      <c r="E549">
        <v>5233.3817980000003</v>
      </c>
      <c r="F549">
        <v>6.6400766172787506E-2</v>
      </c>
      <c r="G549">
        <v>0.11759007188087001</v>
      </c>
      <c r="H549">
        <v>2.6550375210696599E-3</v>
      </c>
      <c r="I549">
        <v>6.0528109906706699E-2</v>
      </c>
      <c r="J549">
        <v>0.691825970079188</v>
      </c>
      <c r="K549">
        <v>6.1983844789926301E-2</v>
      </c>
      <c r="L549">
        <v>0.37088257138778102</v>
      </c>
      <c r="M549">
        <v>4.8091911247934001E-2</v>
      </c>
      <c r="N549">
        <v>0.14842970497703301</v>
      </c>
      <c r="O549">
        <v>76846.921113431599</v>
      </c>
      <c r="P549" s="1">
        <v>0.180447193228471</v>
      </c>
      <c r="Q549">
        <v>0.18085068805475299</v>
      </c>
      <c r="R549">
        <v>0.63870211871677596</v>
      </c>
      <c r="S549">
        <v>43.162471445873102</v>
      </c>
      <c r="T549">
        <v>109461.24127119999</v>
      </c>
      <c r="U549" s="1">
        <v>149.41072694645899</v>
      </c>
      <c r="V549">
        <v>351248.38812686998</v>
      </c>
      <c r="W549" s="1">
        <v>0.79470177142576803</v>
      </c>
      <c r="X549">
        <v>0.172611358749305</v>
      </c>
      <c r="Y549">
        <v>3.2686869824927398E-2</v>
      </c>
      <c r="Z549">
        <v>0.20529822857423199</v>
      </c>
      <c r="AA549">
        <v>351.24838812687</v>
      </c>
      <c r="AB549">
        <v>11677.840316056399</v>
      </c>
      <c r="AC549" s="1">
        <v>1100.57715246404</v>
      </c>
      <c r="AD549">
        <v>278245.737201588</v>
      </c>
      <c r="AE549" s="1" t="e">
        <v>#N/A</v>
      </c>
      <c r="AF549">
        <v>56739.115048997497</v>
      </c>
      <c r="AG549" s="1">
        <v>106304.609769856</v>
      </c>
      <c r="AH549" s="1">
        <v>68.374663433761398</v>
      </c>
      <c r="AI549">
        <v>30.734314382878701</v>
      </c>
      <c r="AJ549">
        <v>38.074941416733203</v>
      </c>
      <c r="AK549">
        <v>1.96507961806869</v>
      </c>
      <c r="AL549">
        <v>1.2918337238591999</v>
      </c>
      <c r="AM549">
        <v>1.57330769451802</v>
      </c>
      <c r="AN549">
        <v>422.488453039099</v>
      </c>
      <c r="AO549" s="1">
        <v>0.80375693284907401</v>
      </c>
      <c r="AP549">
        <v>1936.8455547947401</v>
      </c>
      <c r="AQ549" s="1">
        <v>2794.0561275479899</v>
      </c>
      <c r="AR549" s="1">
        <v>9584.5362039454194</v>
      </c>
      <c r="AS549" s="1">
        <v>1264.3205183364701</v>
      </c>
      <c r="AT549">
        <v>501.71034368320301</v>
      </c>
      <c r="AU549">
        <v>16081.4687483078</v>
      </c>
      <c r="AV549" s="1">
        <v>3991.66000345357</v>
      </c>
      <c r="AW549" s="1">
        <v>0.24327908806934501</v>
      </c>
      <c r="AX549">
        <v>10506.870496927</v>
      </c>
      <c r="AY549" s="1">
        <v>0.62718622915595001</v>
      </c>
      <c r="AZ549">
        <v>1361.19411858637</v>
      </c>
      <c r="BA549">
        <v>8.1848962986515797E-2</v>
      </c>
      <c r="BB549">
        <v>787.52265165209894</v>
      </c>
      <c r="BC549" s="1">
        <v>4.7685719794360398E-2</v>
      </c>
      <c r="BD549">
        <v>16647.247270618998</v>
      </c>
      <c r="BE549" s="1">
        <v>0.59334508076214598</v>
      </c>
      <c r="BF549">
        <v>0.233032054230951</v>
      </c>
      <c r="BG549">
        <v>0.123736654529727</v>
      </c>
      <c r="BH549">
        <v>3.2234515330904198E-2</v>
      </c>
      <c r="BI549">
        <v>1.7651695146271101E-2</v>
      </c>
    </row>
    <row r="550" spans="1:61" x14ac:dyDescent="0.25">
      <c r="A550" t="s">
        <v>1314</v>
      </c>
      <c r="B550" t="s">
        <v>677</v>
      </c>
      <c r="C550">
        <v>54</v>
      </c>
      <c r="D550">
        <v>7.8403132222222203</v>
      </c>
      <c r="E550">
        <v>423.376914</v>
      </c>
      <c r="F550" t="e">
        <v>#N/A</v>
      </c>
      <c r="G550" t="e">
        <v>#N/A</v>
      </c>
      <c r="H550" t="e">
        <v>#N/A</v>
      </c>
      <c r="I550">
        <v>3.60975485795808E-2</v>
      </c>
      <c r="J550">
        <v>0.92749577618855605</v>
      </c>
      <c r="K550">
        <v>2.42711168212419E-2</v>
      </c>
      <c r="L550">
        <v>0.55015818639710401</v>
      </c>
      <c r="M550">
        <v>4.2603666581794597E-2</v>
      </c>
      <c r="N550">
        <v>0.18850983242966099</v>
      </c>
      <c r="O550">
        <v>53421.571929824597</v>
      </c>
      <c r="P550" s="1">
        <v>0.25490196078431399</v>
      </c>
      <c r="Q550">
        <v>0.27450980392156898</v>
      </c>
      <c r="R550">
        <v>0.47058823529411797</v>
      </c>
      <c r="S550">
        <v>6.09</v>
      </c>
      <c r="T550">
        <v>69829.699507389203</v>
      </c>
      <c r="U550" s="1">
        <v>69.520018719211805</v>
      </c>
      <c r="V550">
        <v>348615.72541954898</v>
      </c>
      <c r="W550" s="1">
        <v>0.93965196175908705</v>
      </c>
      <c r="X550">
        <v>2.41476301671084E-2</v>
      </c>
      <c r="Y550">
        <v>3.6200408073804202E-2</v>
      </c>
      <c r="Z550">
        <v>6.0348038240912602E-2</v>
      </c>
      <c r="AA550">
        <v>348.61572541954899</v>
      </c>
      <c r="AB550">
        <v>8985.6883410511091</v>
      </c>
      <c r="AC550" s="1">
        <v>1143.32072437941</v>
      </c>
      <c r="AD550">
        <v>223724.18937662401</v>
      </c>
      <c r="AE550" s="1" t="e">
        <v>#N/A</v>
      </c>
      <c r="AF550">
        <v>32578</v>
      </c>
      <c r="AG550" s="1">
        <v>63681.277589453901</v>
      </c>
      <c r="AH550" s="1">
        <v>43.199832304890698</v>
      </c>
      <c r="AI550">
        <v>25.109898980255998</v>
      </c>
      <c r="AJ550">
        <v>25.5478958163234</v>
      </c>
      <c r="AK550">
        <v>2.5</v>
      </c>
      <c r="AL550">
        <v>0.81087699999999996</v>
      </c>
      <c r="AM550">
        <v>1.6281699999999999</v>
      </c>
      <c r="AN550">
        <v>0</v>
      </c>
      <c r="AO550" s="1">
        <v>1.29689398144471</v>
      </c>
      <c r="AP550">
        <v>3054.6833028311999</v>
      </c>
      <c r="AQ550" s="1">
        <v>4138.5764600287102</v>
      </c>
      <c r="AR550" s="1">
        <v>9503.8977491342393</v>
      </c>
      <c r="AS550" s="1">
        <v>410.86203391807999</v>
      </c>
      <c r="AT550">
        <v>465.88617252758399</v>
      </c>
      <c r="AU550">
        <v>17573.905718439801</v>
      </c>
      <c r="AV550" s="1">
        <v>10521.309415587801</v>
      </c>
      <c r="AW550" s="1">
        <v>0.48835553700000001</v>
      </c>
      <c r="AX550">
        <v>7721.6540994262004</v>
      </c>
      <c r="AY550" s="1">
        <v>0.35840715109999999</v>
      </c>
      <c r="AZ550">
        <v>1711.7443723259</v>
      </c>
      <c r="BA550">
        <v>7.9452072799999995E-2</v>
      </c>
      <c r="BB550">
        <v>1589.6560432029</v>
      </c>
      <c r="BC550" s="1">
        <v>7.3785239099999997E-2</v>
      </c>
      <c r="BD550">
        <v>21544.363930542801</v>
      </c>
      <c r="BE550" s="1">
        <v>0.50694363272609</v>
      </c>
      <c r="BF550">
        <v>0.21777699764163999</v>
      </c>
      <c r="BG550">
        <v>0.22475513809406999</v>
      </c>
      <c r="BH550">
        <v>3.7865680503666503E-2</v>
      </c>
      <c r="BI550">
        <v>1.2658551034533699E-2</v>
      </c>
    </row>
    <row r="551" spans="1:61" x14ac:dyDescent="0.25">
      <c r="A551" t="s">
        <v>1323</v>
      </c>
      <c r="B551" t="s">
        <v>686</v>
      </c>
      <c r="C551">
        <v>80.25</v>
      </c>
      <c r="D551">
        <v>11.2212588117336</v>
      </c>
      <c r="E551">
        <v>680.11261790000003</v>
      </c>
      <c r="F551" t="e">
        <v>#N/A</v>
      </c>
      <c r="G551">
        <v>1.86221339191667E-2</v>
      </c>
      <c r="H551" t="e">
        <v>#N/A</v>
      </c>
      <c r="I551">
        <v>3.6343805083883102E-2</v>
      </c>
      <c r="J551">
        <v>0.92909702818404305</v>
      </c>
      <c r="K551">
        <v>3.4347721330795201E-2</v>
      </c>
      <c r="L551">
        <v>0.72354684913024903</v>
      </c>
      <c r="M551">
        <v>3.03785374466038E-2</v>
      </c>
      <c r="N551">
        <v>0.181823908031258</v>
      </c>
      <c r="O551">
        <v>59654.483896920501</v>
      </c>
      <c r="P551" s="1">
        <v>0.22697138946043599</v>
      </c>
      <c r="Q551">
        <v>0.16707789904186399</v>
      </c>
      <c r="R551">
        <v>0.60595071149769997</v>
      </c>
      <c r="S551">
        <v>9.6882979032794996</v>
      </c>
      <c r="T551">
        <v>80467.7516217417</v>
      </c>
      <c r="U551" s="1">
        <v>78.011543532647906</v>
      </c>
      <c r="V551">
        <v>255575.41196149</v>
      </c>
      <c r="W551" s="1">
        <v>0.79137731978523196</v>
      </c>
      <c r="X551">
        <v>8.4410617972966104E-2</v>
      </c>
      <c r="Y551">
        <v>0.12421206224180199</v>
      </c>
      <c r="Z551">
        <v>0.20862268021476801</v>
      </c>
      <c r="AA551">
        <v>255.57541196149</v>
      </c>
      <c r="AB551">
        <v>6159.3772703919103</v>
      </c>
      <c r="AC551" s="1">
        <v>644.12903020777799</v>
      </c>
      <c r="AD551">
        <v>184185.02588829299</v>
      </c>
      <c r="AE551" s="1" t="e">
        <v>#N/A</v>
      </c>
      <c r="AF551">
        <v>38920.866220222</v>
      </c>
      <c r="AG551" s="1">
        <v>62538.643252566399</v>
      </c>
      <c r="AH551" s="1">
        <v>35.089297399885702</v>
      </c>
      <c r="AI551">
        <v>21.697195045472601</v>
      </c>
      <c r="AJ551">
        <v>23.4466183225206</v>
      </c>
      <c r="AK551">
        <v>1.52209739415496</v>
      </c>
      <c r="AL551">
        <v>1.07452026014179</v>
      </c>
      <c r="AM551">
        <v>1.2443166690860801</v>
      </c>
      <c r="AN551">
        <v>871.61693798652902</v>
      </c>
      <c r="AO551" s="1">
        <v>1.1979559596507701</v>
      </c>
      <c r="AP551">
        <v>2575.54758638158</v>
      </c>
      <c r="AQ551" s="1">
        <v>4157.9726578691398</v>
      </c>
      <c r="AR551" s="1">
        <v>10083.416700421099</v>
      </c>
      <c r="AS551" s="1">
        <v>1098.50804975045</v>
      </c>
      <c r="AT551" s="1">
        <v>584.29471758224201</v>
      </c>
      <c r="AU551">
        <v>18499.739712004499</v>
      </c>
      <c r="AV551" s="1">
        <v>10915.3180269109</v>
      </c>
      <c r="AW551" s="1">
        <v>0.54286311813396004</v>
      </c>
      <c r="AX551">
        <v>6218.7835452735098</v>
      </c>
      <c r="AY551" s="1">
        <v>0.29704876762978399</v>
      </c>
      <c r="AZ551">
        <v>1484.70776411767</v>
      </c>
      <c r="BA551">
        <v>7.2194375876975497E-2</v>
      </c>
      <c r="BB551">
        <v>1815.1510310420099</v>
      </c>
      <c r="BC551" s="1">
        <v>8.7893738363703094E-2</v>
      </c>
      <c r="BD551">
        <v>20433.960367344102</v>
      </c>
      <c r="BE551" s="1">
        <v>0.52305442394263602</v>
      </c>
      <c r="BF551">
        <v>0.247817212058525</v>
      </c>
      <c r="BG551">
        <v>0.17339793573541501</v>
      </c>
      <c r="BH551">
        <v>3.8646198884289197E-2</v>
      </c>
      <c r="BI551">
        <v>1.7084229379133599E-2</v>
      </c>
    </row>
    <row r="552" spans="1:61" x14ac:dyDescent="0.25">
      <c r="A552" t="s">
        <v>1931</v>
      </c>
      <c r="B552" t="s">
        <v>687</v>
      </c>
      <c r="C552">
        <v>44.05</v>
      </c>
      <c r="D552">
        <v>32.654212386874399</v>
      </c>
      <c r="E552">
        <v>1207.2643023000001</v>
      </c>
      <c r="F552">
        <v>1.1036503765684999E-2</v>
      </c>
      <c r="G552">
        <v>2.2198389992982501E-2</v>
      </c>
      <c r="H552" t="e">
        <v>#N/A</v>
      </c>
      <c r="I552">
        <v>3.6366236601414699E-2</v>
      </c>
      <c r="J552">
        <v>0.88162879067407696</v>
      </c>
      <c r="K552">
        <v>5.8272910915155199E-2</v>
      </c>
      <c r="L552">
        <v>0.81270990393470399</v>
      </c>
      <c r="M552">
        <v>1.3369017750090599E-2</v>
      </c>
      <c r="N552">
        <v>0.17103820868313799</v>
      </c>
      <c r="O552">
        <v>60675.577897798401</v>
      </c>
      <c r="P552" s="1">
        <v>0.19048921926544601</v>
      </c>
      <c r="Q552">
        <v>0.142453352326674</v>
      </c>
      <c r="R552">
        <v>0.66705742840787996</v>
      </c>
      <c r="S552">
        <v>12.3600900039977</v>
      </c>
      <c r="T552">
        <v>87468.410078602101</v>
      </c>
      <c r="U552" s="1">
        <v>112.41216068205701</v>
      </c>
      <c r="V552">
        <v>231810.28376871301</v>
      </c>
      <c r="W552" s="1">
        <v>0.72032744785499803</v>
      </c>
      <c r="X552">
        <v>0.15354834566998901</v>
      </c>
      <c r="Y552">
        <v>0.12612420647501299</v>
      </c>
      <c r="Z552">
        <v>0.27967255214500197</v>
      </c>
      <c r="AA552">
        <v>231.81028376871299</v>
      </c>
      <c r="AB552">
        <v>6510.24028874742</v>
      </c>
      <c r="AC552" s="1">
        <v>585.73383943583201</v>
      </c>
      <c r="AD552">
        <v>164020.455874498</v>
      </c>
      <c r="AE552" s="1" t="e">
        <v>#N/A</v>
      </c>
      <c r="AF552">
        <v>39007.517819000197</v>
      </c>
      <c r="AG552" s="1">
        <v>62585.805942075101</v>
      </c>
      <c r="AH552" s="1">
        <v>39.681643906608201</v>
      </c>
      <c r="AI552">
        <v>22.202473639061999</v>
      </c>
      <c r="AJ552">
        <v>27.281849802125102</v>
      </c>
      <c r="AK552">
        <v>1.9309821558471001</v>
      </c>
      <c r="AL552">
        <v>1.19242920237418</v>
      </c>
      <c r="AM552">
        <v>1.61716885603019</v>
      </c>
      <c r="AN552">
        <v>443.94345047636199</v>
      </c>
      <c r="AO552">
        <v>0.86805960855092601</v>
      </c>
      <c r="AP552">
        <v>2093.7670174495602</v>
      </c>
      <c r="AQ552" s="1">
        <v>3405.28141904623</v>
      </c>
      <c r="AR552" s="1">
        <v>8842.3794293946503</v>
      </c>
      <c r="AS552" s="1">
        <v>1047.9898822400601</v>
      </c>
      <c r="AT552" s="1">
        <v>500.995378433464</v>
      </c>
      <c r="AU552">
        <v>15890.413126564001</v>
      </c>
      <c r="AV552" s="1">
        <v>8855.6666910896492</v>
      </c>
      <c r="AW552" s="1">
        <v>0.51849228881550702</v>
      </c>
      <c r="AX552">
        <v>5354.8268001922297</v>
      </c>
      <c r="AY552" s="1">
        <v>0.31274421892667797</v>
      </c>
      <c r="AZ552">
        <v>1027.2981469123499</v>
      </c>
      <c r="BA552">
        <v>6.0001305756600502E-2</v>
      </c>
      <c r="BB552">
        <v>1870.62832987003</v>
      </c>
      <c r="BC552" s="1">
        <v>0.108762186492058</v>
      </c>
      <c r="BD552">
        <v>17108.4199680643</v>
      </c>
      <c r="BE552" s="1">
        <v>0.53663902815081599</v>
      </c>
      <c r="BF552">
        <v>0.24449207812223001</v>
      </c>
      <c r="BG552">
        <v>0.16138585786281301</v>
      </c>
      <c r="BH552">
        <v>3.6739285348423703E-2</v>
      </c>
      <c r="BI552">
        <v>2.07437505157173E-2</v>
      </c>
    </row>
    <row r="553" spans="1:61" x14ac:dyDescent="0.25">
      <c r="A553" t="s">
        <v>1350</v>
      </c>
      <c r="B553" t="s">
        <v>717</v>
      </c>
      <c r="C553">
        <v>40.15</v>
      </c>
      <c r="D553">
        <v>37.055868191127203</v>
      </c>
      <c r="E553">
        <v>1285.4120147000001</v>
      </c>
      <c r="F553">
        <v>1.31437123332586E-2</v>
      </c>
      <c r="G553">
        <v>1.34754834745551E-2</v>
      </c>
      <c r="H553" t="e">
        <v>#N/A</v>
      </c>
      <c r="I553">
        <v>3.7981649187071601E-2</v>
      </c>
      <c r="J553">
        <v>0.90319028005661395</v>
      </c>
      <c r="K553">
        <v>4.0536645251683497E-2</v>
      </c>
      <c r="L553">
        <v>0.580264385384201</v>
      </c>
      <c r="M553">
        <v>1.4596708879690499E-2</v>
      </c>
      <c r="N553">
        <v>0.15572380827326601</v>
      </c>
      <c r="O553">
        <v>64787.904658708401</v>
      </c>
      <c r="P553" s="1">
        <v>0.17069948976493801</v>
      </c>
      <c r="Q553">
        <v>0.15224388957243401</v>
      </c>
      <c r="R553">
        <v>0.67705662066262795</v>
      </c>
      <c r="S553">
        <v>13.4767895775796</v>
      </c>
      <c r="T553">
        <v>86636.490742573107</v>
      </c>
      <c r="U553" s="1">
        <v>107.602458562281</v>
      </c>
      <c r="V553">
        <v>275208.15999418101</v>
      </c>
      <c r="W553" s="1">
        <v>0.77692569937682499</v>
      </c>
      <c r="X553">
        <v>0.123481541246542</v>
      </c>
      <c r="Y553">
        <v>9.95927593766332E-2</v>
      </c>
      <c r="Z553">
        <v>0.22307430062317499</v>
      </c>
      <c r="AA553">
        <v>275.20815999418102</v>
      </c>
      <c r="AB553">
        <v>7299.4896910076304</v>
      </c>
      <c r="AC553" s="1">
        <v>783.37952888592997</v>
      </c>
      <c r="AD553">
        <v>196835.14673445001</v>
      </c>
      <c r="AE553" s="1" t="e">
        <v>#N/A</v>
      </c>
      <c r="AF553">
        <v>44227.590503243497</v>
      </c>
      <c r="AG553" s="1">
        <v>71314.019654574498</v>
      </c>
      <c r="AH553" s="1">
        <v>42.623543389509699</v>
      </c>
      <c r="AI553">
        <v>24.1424198768633</v>
      </c>
      <c r="AJ553">
        <v>28.4251557157998</v>
      </c>
      <c r="AK553">
        <v>2.1761699560026702</v>
      </c>
      <c r="AL553">
        <v>1.5027042179324399</v>
      </c>
      <c r="AM553">
        <v>1.9093168045034901</v>
      </c>
      <c r="AN553">
        <v>1174.61641032847</v>
      </c>
      <c r="AO553" s="1">
        <v>1.03790363351699</v>
      </c>
      <c r="AP553">
        <v>2042.7848946260499</v>
      </c>
      <c r="AQ553" s="1">
        <v>3113.8013132965302</v>
      </c>
      <c r="AR553" s="1">
        <v>8650.1630122035604</v>
      </c>
      <c r="AS553" s="1">
        <v>1063.6544418165399</v>
      </c>
      <c r="AT553">
        <v>542.63960506296598</v>
      </c>
      <c r="AU553">
        <v>15413.0432670056</v>
      </c>
      <c r="AV553" s="1">
        <v>7016.5823735793201</v>
      </c>
      <c r="AW553" s="1">
        <v>0.42387380608469499</v>
      </c>
      <c r="AX553">
        <v>7397.25642874198</v>
      </c>
      <c r="AY553" s="1">
        <v>0.43083125659737398</v>
      </c>
      <c r="AZ553">
        <v>1326.8186874590999</v>
      </c>
      <c r="BA553">
        <v>7.7183208007277307E-2</v>
      </c>
      <c r="BB553">
        <v>1140.2441601374701</v>
      </c>
      <c r="BC553" s="1">
        <v>6.8111729287999204E-2</v>
      </c>
      <c r="BD553">
        <v>16880.901649917902</v>
      </c>
      <c r="BE553" s="1">
        <v>0.55135527379009397</v>
      </c>
      <c r="BF553">
        <v>0.23281779452050999</v>
      </c>
      <c r="BG553">
        <v>0.15187089275933399</v>
      </c>
      <c r="BH553">
        <v>3.9967022269590403E-2</v>
      </c>
      <c r="BI553">
        <v>2.39890166604717E-2</v>
      </c>
    </row>
    <row r="554" spans="1:61" x14ac:dyDescent="0.25">
      <c r="A554" t="s">
        <v>1572</v>
      </c>
      <c r="B554" t="s">
        <v>948</v>
      </c>
      <c r="C554">
        <v>61.1</v>
      </c>
      <c r="D554">
        <v>13.0966839820084</v>
      </c>
      <c r="E554">
        <v>715.06966465000005</v>
      </c>
      <c r="F554" t="e">
        <v>#N/A</v>
      </c>
      <c r="G554">
        <v>2.8516663703091E-2</v>
      </c>
      <c r="H554" t="e">
        <v>#N/A</v>
      </c>
      <c r="I554">
        <v>3.3056961652219399E-2</v>
      </c>
      <c r="J554">
        <v>0.92518332726757302</v>
      </c>
      <c r="K554">
        <v>3.5472256527573201E-2</v>
      </c>
      <c r="L554">
        <v>0.54141858825629097</v>
      </c>
      <c r="M554">
        <v>3.03785374466038E-2</v>
      </c>
      <c r="N554">
        <v>0.14633649540829599</v>
      </c>
      <c r="O554">
        <v>61584.975815443599</v>
      </c>
      <c r="P554" s="1">
        <v>0.25725858762093901</v>
      </c>
      <c r="Q554">
        <v>0.18194469638508601</v>
      </c>
      <c r="R554">
        <v>0.56079671599397496</v>
      </c>
      <c r="S554">
        <v>8.3261868963084407</v>
      </c>
      <c r="T554">
        <v>83966.464328625094</v>
      </c>
      <c r="U554" s="1">
        <v>94.582008972889099</v>
      </c>
      <c r="V554">
        <v>326133.82951176801</v>
      </c>
      <c r="W554" s="1">
        <v>0.75462319113412102</v>
      </c>
      <c r="X554">
        <v>6.5158940726529793E-2</v>
      </c>
      <c r="Y554">
        <v>0.18021786813934901</v>
      </c>
      <c r="Z554">
        <v>0.24537680886587901</v>
      </c>
      <c r="AA554">
        <v>326.133829511768</v>
      </c>
      <c r="AB554">
        <v>8745.23261039305</v>
      </c>
      <c r="AC554" s="1">
        <v>751.97324342264005</v>
      </c>
      <c r="AD554">
        <v>245588.76547153</v>
      </c>
      <c r="AE554" s="1" t="e">
        <v>#N/A</v>
      </c>
      <c r="AF554">
        <v>44060.807812734398</v>
      </c>
      <c r="AG554" s="1">
        <v>72069.625349453505</v>
      </c>
      <c r="AH554" s="1">
        <v>38.537524388547503</v>
      </c>
      <c r="AI554">
        <v>21.896190675120401</v>
      </c>
      <c r="AJ554">
        <v>24.5774510282161</v>
      </c>
      <c r="AK554">
        <v>1.6598233587386699</v>
      </c>
      <c r="AL554">
        <v>1.08068251673613</v>
      </c>
      <c r="AM554">
        <v>1.3744406063858601</v>
      </c>
      <c r="AN554">
        <v>1102.2774331865901</v>
      </c>
      <c r="AO554" s="1">
        <v>1.1094920482433701</v>
      </c>
      <c r="AP554">
        <v>2379.9823047073201</v>
      </c>
      <c r="AQ554" s="1">
        <v>3318.6059111618301</v>
      </c>
      <c r="AR554" s="1">
        <v>9428.9565147476005</v>
      </c>
      <c r="AS554" s="1">
        <v>978.69331352846996</v>
      </c>
      <c r="AT554" s="1">
        <v>565.11926456535105</v>
      </c>
      <c r="AU554">
        <v>16671.357308710602</v>
      </c>
      <c r="AV554" s="1">
        <v>8608.72135887691</v>
      </c>
      <c r="AW554" s="1">
        <v>0.450961341761621</v>
      </c>
      <c r="AX554">
        <v>8158.4420523277504</v>
      </c>
      <c r="AY554" s="1">
        <v>0.399415090041501</v>
      </c>
      <c r="AZ554">
        <v>1641.3274954799799</v>
      </c>
      <c r="BA554">
        <v>8.4039669430551606E-2</v>
      </c>
      <c r="BB554">
        <v>1311.5465762573799</v>
      </c>
      <c r="BC554" s="1">
        <v>6.55838987537469E-2</v>
      </c>
      <c r="BD554">
        <v>19720.037482942</v>
      </c>
      <c r="BE554" s="1">
        <v>0.52863814891864103</v>
      </c>
      <c r="BF554">
        <v>0.22811368252457701</v>
      </c>
      <c r="BG554">
        <v>0.17935260729761601</v>
      </c>
      <c r="BH554">
        <v>4.06107057780399E-2</v>
      </c>
      <c r="BI554">
        <v>2.3284855481126802E-2</v>
      </c>
    </row>
    <row r="555" spans="1:61" x14ac:dyDescent="0.25">
      <c r="A555" t="s">
        <v>1484</v>
      </c>
      <c r="B555" t="s">
        <v>859</v>
      </c>
      <c r="C555">
        <v>24.4</v>
      </c>
      <c r="D555">
        <v>119.672295428658</v>
      </c>
      <c r="E555">
        <v>2528.9280258499998</v>
      </c>
      <c r="F555">
        <v>2.2945548477170102E-2</v>
      </c>
      <c r="G555">
        <v>4.5428931486244897E-2</v>
      </c>
      <c r="H555">
        <v>2.4453439303051701E-3</v>
      </c>
      <c r="I555">
        <v>8.8619962482845802E-2</v>
      </c>
      <c r="J555">
        <v>0.77815993060226796</v>
      </c>
      <c r="K555">
        <v>6.7654558123012104E-2</v>
      </c>
      <c r="L555">
        <v>0.58270639104683597</v>
      </c>
      <c r="M555">
        <v>3.61482086014163E-2</v>
      </c>
      <c r="N555">
        <v>0.16602376454616499</v>
      </c>
      <c r="O555">
        <v>68379.101357118605</v>
      </c>
      <c r="P555" s="1">
        <v>0.186003019615959</v>
      </c>
      <c r="Q555">
        <v>0.13065136736404101</v>
      </c>
      <c r="R555">
        <v>0.68334561301999996</v>
      </c>
      <c r="S555">
        <v>24.386459489615401</v>
      </c>
      <c r="T555">
        <v>96402.709032678904</v>
      </c>
      <c r="U555" s="1">
        <v>124.192390200204</v>
      </c>
      <c r="V555">
        <v>282645.56562844501</v>
      </c>
      <c r="W555" s="1">
        <v>0.73982681462830502</v>
      </c>
      <c r="X555">
        <v>0.20925956851381</v>
      </c>
      <c r="Y555">
        <v>5.0913616857885598E-2</v>
      </c>
      <c r="Z555">
        <v>0.26017318537169498</v>
      </c>
      <c r="AA555">
        <v>282.64556562844501</v>
      </c>
      <c r="AB555">
        <v>9060.3076346147609</v>
      </c>
      <c r="AC555" s="1">
        <v>844.015061592189</v>
      </c>
      <c r="AD555">
        <v>205990.09072839699</v>
      </c>
      <c r="AE555" s="1" t="e">
        <v>#N/A</v>
      </c>
      <c r="AF555">
        <v>45087.537971194201</v>
      </c>
      <c r="AG555" s="1">
        <v>74509.150400347105</v>
      </c>
      <c r="AH555" s="1">
        <v>60.327024314644703</v>
      </c>
      <c r="AI555">
        <v>27.6277003253809</v>
      </c>
      <c r="AJ555">
        <v>37.671917554944201</v>
      </c>
      <c r="AK555">
        <v>2.1573121936413302</v>
      </c>
      <c r="AL555">
        <v>1.4664685490287701</v>
      </c>
      <c r="AM555">
        <v>1.8025434116397401</v>
      </c>
      <c r="AN555">
        <v>404.265461313939</v>
      </c>
      <c r="AO555" s="1">
        <v>0.93929628184547298</v>
      </c>
      <c r="AP555">
        <v>1986.95125311488</v>
      </c>
      <c r="AQ555" s="1">
        <v>2783.2207403902898</v>
      </c>
      <c r="AR555" s="1">
        <v>9453.7627457643102</v>
      </c>
      <c r="AS555" s="1">
        <v>1096.5102393801701</v>
      </c>
      <c r="AT555">
        <v>452.78723190041399</v>
      </c>
      <c r="AU555">
        <v>15773.232210550101</v>
      </c>
      <c r="AV555" s="1">
        <v>5848.2555724840404</v>
      </c>
      <c r="AW555" s="1">
        <v>0.35795499793801699</v>
      </c>
      <c r="AX555">
        <v>8427.8446257813903</v>
      </c>
      <c r="AY555" s="1">
        <v>0.48875812852349199</v>
      </c>
      <c r="AZ555">
        <v>1245.5152834162</v>
      </c>
      <c r="BA555">
        <v>7.33360407204557E-2</v>
      </c>
      <c r="BB555">
        <v>1339.38891808932</v>
      </c>
      <c r="BC555" s="1">
        <v>7.9950832807019895E-2</v>
      </c>
      <c r="BD555">
        <v>16861.004399771002</v>
      </c>
      <c r="BE555" s="1">
        <v>0.56688319491921901</v>
      </c>
      <c r="BF555">
        <v>0.239007709780649</v>
      </c>
      <c r="BG555">
        <v>0.147732792718097</v>
      </c>
      <c r="BH555">
        <v>3.1750033159865999E-2</v>
      </c>
      <c r="BI555">
        <v>1.46262694221681E-2</v>
      </c>
    </row>
    <row r="556" spans="1:61" x14ac:dyDescent="0.25">
      <c r="A556" t="s">
        <v>1507</v>
      </c>
      <c r="B556" t="s">
        <v>882</v>
      </c>
      <c r="C556">
        <v>100.15</v>
      </c>
      <c r="D556">
        <v>8.5145823338469508</v>
      </c>
      <c r="E556">
        <v>733.5263056</v>
      </c>
      <c r="F556" t="e">
        <v>#N/A</v>
      </c>
      <c r="G556">
        <v>1.90201752319656E-2</v>
      </c>
      <c r="H556" t="e">
        <v>#N/A</v>
      </c>
      <c r="I556">
        <v>2.6359394399251598E-2</v>
      </c>
      <c r="J556">
        <v>0.937868639249956</v>
      </c>
      <c r="K556">
        <v>3.2623015002440997E-2</v>
      </c>
      <c r="L556">
        <v>0.66295694460481203</v>
      </c>
      <c r="M556">
        <v>3.03785374466038E-2</v>
      </c>
      <c r="N556">
        <v>0.1625905393856</v>
      </c>
      <c r="O556">
        <v>60472.6566636762</v>
      </c>
      <c r="P556" s="1">
        <v>0.23041948484460101</v>
      </c>
      <c r="Q556">
        <v>0.15874016526243001</v>
      </c>
      <c r="R556">
        <v>0.61084034989296898</v>
      </c>
      <c r="S556">
        <v>9.1942216899051292</v>
      </c>
      <c r="T556">
        <v>81438.523343469002</v>
      </c>
      <c r="U556" s="1">
        <v>92.519666217844204</v>
      </c>
      <c r="V556">
        <v>283028.73518650798</v>
      </c>
      <c r="W556" s="1">
        <v>0.77452322720621902</v>
      </c>
      <c r="X556">
        <v>5.5914816851645899E-2</v>
      </c>
      <c r="Y556">
        <v>0.169561955942135</v>
      </c>
      <c r="Z556">
        <v>0.22547677279378101</v>
      </c>
      <c r="AA556">
        <v>283.02873518650802</v>
      </c>
      <c r="AB556">
        <v>7094.0621492007203</v>
      </c>
      <c r="AC556" s="1">
        <v>607.79132813147703</v>
      </c>
      <c r="AD556">
        <v>210331.212865874</v>
      </c>
      <c r="AE556" s="1" t="e">
        <v>#N/A</v>
      </c>
      <c r="AF556">
        <v>41426.195630201699</v>
      </c>
      <c r="AG556" s="1">
        <v>66605.803287423099</v>
      </c>
      <c r="AH556" s="1">
        <v>34.451494886276798</v>
      </c>
      <c r="AI556">
        <v>20.884325501777901</v>
      </c>
      <c r="AJ556">
        <v>22.574007679378902</v>
      </c>
      <c r="AK556">
        <v>1.5487934771415199</v>
      </c>
      <c r="AL556">
        <v>0.92504988351606698</v>
      </c>
      <c r="AM556">
        <v>1.1530589206141499</v>
      </c>
      <c r="AN556">
        <v>1268.9323864651899</v>
      </c>
      <c r="AO556" s="1">
        <v>1.2129978258530101</v>
      </c>
      <c r="AP556">
        <v>2395.2763269516799</v>
      </c>
      <c r="AQ556" s="1">
        <v>3910.1729516760802</v>
      </c>
      <c r="AR556" s="1">
        <v>10150.638636483</v>
      </c>
      <c r="AS556" s="1">
        <v>969.12861416540898</v>
      </c>
      <c r="AT556">
        <v>594.33011832261695</v>
      </c>
      <c r="AU556">
        <v>18019.5466475988</v>
      </c>
      <c r="AV556" s="1">
        <v>9951.6700922087293</v>
      </c>
      <c r="AW556" s="1">
        <v>0.50751982769840998</v>
      </c>
      <c r="AX556">
        <v>6936.0622157736298</v>
      </c>
      <c r="AY556" s="1">
        <v>0.33402987846984</v>
      </c>
      <c r="AZ556">
        <v>1783.3043169827999</v>
      </c>
      <c r="BA556" s="1">
        <v>8.7201892277649296E-2</v>
      </c>
      <c r="BB556">
        <v>1425.69536149896</v>
      </c>
      <c r="BC556" s="1">
        <v>7.1248401547732904E-2</v>
      </c>
      <c r="BD556">
        <v>20096.731986464099</v>
      </c>
      <c r="BE556" s="1">
        <v>0.52789651919483704</v>
      </c>
      <c r="BF556">
        <v>0.240901868950326</v>
      </c>
      <c r="BG556">
        <v>0.164343161963624</v>
      </c>
      <c r="BH556">
        <v>4.36919672656031E-2</v>
      </c>
      <c r="BI556">
        <v>2.3166482625610201E-2</v>
      </c>
    </row>
    <row r="557" spans="1:61" x14ac:dyDescent="0.25">
      <c r="A557" t="s">
        <v>1519</v>
      </c>
      <c r="B557" t="s">
        <v>894</v>
      </c>
      <c r="C557">
        <v>32.9</v>
      </c>
      <c r="D557">
        <v>60.830889880050499</v>
      </c>
      <c r="E557">
        <v>1678.8094191</v>
      </c>
      <c r="F557">
        <v>1.5975216037148E-2</v>
      </c>
      <c r="G557">
        <v>2.3221163111175301E-2</v>
      </c>
      <c r="H557" t="e">
        <v>#N/A</v>
      </c>
      <c r="I557">
        <v>3.1018364724846599E-2</v>
      </c>
      <c r="J557">
        <v>0.89548805339774795</v>
      </c>
      <c r="K557">
        <v>3.9272578569342201E-2</v>
      </c>
      <c r="L557">
        <v>0.461325675157364</v>
      </c>
      <c r="M557">
        <v>3.11819227460505E-2</v>
      </c>
      <c r="N557">
        <v>0.14033986459054701</v>
      </c>
      <c r="O557">
        <v>65691.513125112993</v>
      </c>
      <c r="P557" s="1">
        <v>0.169746161970142</v>
      </c>
      <c r="Q557">
        <v>0.15347918472654601</v>
      </c>
      <c r="R557">
        <v>0.67677465330331199</v>
      </c>
      <c r="S557">
        <v>15.9024890722017</v>
      </c>
      <c r="T557">
        <v>93149.698931063394</v>
      </c>
      <c r="U557" s="1">
        <v>133.63364733189201</v>
      </c>
      <c r="V557">
        <v>322632.89944511402</v>
      </c>
      <c r="W557" s="1">
        <v>0.80616916318381704</v>
      </c>
      <c r="X557">
        <v>0.138214957434143</v>
      </c>
      <c r="Y557">
        <v>5.5615879382040399E-2</v>
      </c>
      <c r="Z557">
        <v>0.19383083681618299</v>
      </c>
      <c r="AA557">
        <v>322.63289944511399</v>
      </c>
      <c r="AB557">
        <v>8753.8359225304193</v>
      </c>
      <c r="AC557" s="1">
        <v>908.59826204557396</v>
      </c>
      <c r="AD557">
        <v>281059.88769163698</v>
      </c>
      <c r="AE557" s="1" t="e">
        <v>#N/A</v>
      </c>
      <c r="AF557">
        <v>47172.821461110703</v>
      </c>
      <c r="AG557" s="1">
        <v>83229.944706968701</v>
      </c>
      <c r="AH557" s="1">
        <v>51.540189504479997</v>
      </c>
      <c r="AI557">
        <v>25.678377021427298</v>
      </c>
      <c r="AJ557">
        <v>28.859676025975901</v>
      </c>
      <c r="AK557">
        <v>1.9045008628817699</v>
      </c>
      <c r="AL557">
        <v>1.2521236767611501</v>
      </c>
      <c r="AM557">
        <v>1.5438959137939501</v>
      </c>
      <c r="AN557">
        <v>629.99879317272303</v>
      </c>
      <c r="AO557" s="1">
        <v>0.99413930200681</v>
      </c>
      <c r="AP557">
        <v>1904.9260455748699</v>
      </c>
      <c r="AQ557" s="1">
        <v>2676.792452957</v>
      </c>
      <c r="AR557" s="1">
        <v>8467.5000376878706</v>
      </c>
      <c r="AS557" s="1">
        <v>940.764185041735</v>
      </c>
      <c r="AT557" s="1">
        <v>491.96517252254199</v>
      </c>
      <c r="AU557">
        <v>14481.947893783999</v>
      </c>
      <c r="AV557" s="1">
        <v>5810.6934949525503</v>
      </c>
      <c r="AW557" s="1">
        <v>0.37878701633008199</v>
      </c>
      <c r="AX557">
        <v>8158.7932552245902</v>
      </c>
      <c r="AY557" s="1">
        <v>0.48758512089988898</v>
      </c>
      <c r="AZ557">
        <v>1340.7474217134099</v>
      </c>
      <c r="BA557">
        <v>8.1904796412103006E-2</v>
      </c>
      <c r="BB557">
        <v>805.91149529923905</v>
      </c>
      <c r="BC557" s="1">
        <v>5.17230663703954E-2</v>
      </c>
      <c r="BD557">
        <v>16116.145667189799</v>
      </c>
      <c r="BE557" s="1">
        <v>0.55252739069680701</v>
      </c>
      <c r="BF557">
        <v>0.23294001213666701</v>
      </c>
      <c r="BG557">
        <v>0.15411838639279399</v>
      </c>
      <c r="BH557">
        <v>3.7384670374111098E-2</v>
      </c>
      <c r="BI557">
        <v>2.30295403996204E-2</v>
      </c>
    </row>
    <row r="558" spans="1:61" x14ac:dyDescent="0.25">
      <c r="A558" t="s">
        <v>1530</v>
      </c>
      <c r="B558" t="s">
        <v>906</v>
      </c>
      <c r="C558">
        <v>26.75</v>
      </c>
      <c r="D558">
        <v>139.67728643683401</v>
      </c>
      <c r="E558">
        <v>1695.3581637</v>
      </c>
      <c r="F558">
        <v>1.5987198212360901E-2</v>
      </c>
      <c r="G558">
        <v>0.218963515809838</v>
      </c>
      <c r="H558" t="e">
        <v>#N/A</v>
      </c>
      <c r="I558">
        <v>0.139087131995801</v>
      </c>
      <c r="J558">
        <v>0.53786423141481399</v>
      </c>
      <c r="K558">
        <v>9.3411156888337302E-2</v>
      </c>
      <c r="L558">
        <v>0.91696135564480497</v>
      </c>
      <c r="M558">
        <v>3.3799553025273397E-2</v>
      </c>
      <c r="N558">
        <v>0.17156141628242899</v>
      </c>
      <c r="O558">
        <v>67388.9708913293</v>
      </c>
      <c r="P558" s="1">
        <v>0.22848840201977</v>
      </c>
      <c r="Q558">
        <v>0.156575691389952</v>
      </c>
      <c r="R558">
        <v>0.61493590659027797</v>
      </c>
      <c r="S558">
        <v>20.099714678262501</v>
      </c>
      <c r="T558">
        <v>93224.911013738805</v>
      </c>
      <c r="U558" s="1">
        <v>107.011194529997</v>
      </c>
      <c r="V558">
        <v>264892.82094816898</v>
      </c>
      <c r="W558" s="1">
        <v>0.68419619295008505</v>
      </c>
      <c r="X558">
        <v>0.221851254957147</v>
      </c>
      <c r="Y558">
        <v>9.3952552092768496E-2</v>
      </c>
      <c r="Z558">
        <v>0.31580380704991501</v>
      </c>
      <c r="AA558">
        <v>264.892820948169</v>
      </c>
      <c r="AB558">
        <v>7715.1011981174097</v>
      </c>
      <c r="AC558" s="1">
        <v>722.90076500724001</v>
      </c>
      <c r="AD558">
        <v>170574.31605198799</v>
      </c>
      <c r="AE558" s="1" t="e">
        <v>#N/A</v>
      </c>
      <c r="AF558">
        <v>38337.891700861001</v>
      </c>
      <c r="AG558" s="1">
        <v>58081.766796360404</v>
      </c>
      <c r="AH558" s="1">
        <v>49.516884575268598</v>
      </c>
      <c r="AI558">
        <v>25.473516205301301</v>
      </c>
      <c r="AJ558">
        <v>30.848688223954699</v>
      </c>
      <c r="AK558">
        <v>2.0088719853669001</v>
      </c>
      <c r="AL558">
        <v>1.1916107725590399</v>
      </c>
      <c r="AM558">
        <v>1.58325128305925</v>
      </c>
      <c r="AN558">
        <v>391.78687472763198</v>
      </c>
      <c r="AO558" s="1">
        <v>1.08606894096741</v>
      </c>
      <c r="AP558">
        <v>2440.3565774978701</v>
      </c>
      <c r="AQ558" s="1">
        <v>3170.61740910765</v>
      </c>
      <c r="AR558" s="1">
        <v>9853.4660929948695</v>
      </c>
      <c r="AS558" s="1">
        <v>1240.48865515838</v>
      </c>
      <c r="AT558">
        <v>542.52295956900605</v>
      </c>
      <c r="AU558">
        <v>17247.451694327799</v>
      </c>
      <c r="AV558" s="1">
        <v>8511.6274874669398</v>
      </c>
      <c r="AW558" s="1">
        <v>0.46535319986240697</v>
      </c>
      <c r="AX558">
        <v>7096.8451869810697</v>
      </c>
      <c r="AY558" s="1">
        <v>0.36192072884366899</v>
      </c>
      <c r="AZ558">
        <v>1165.7988305563299</v>
      </c>
      <c r="BA558">
        <v>6.1089940527817702E-2</v>
      </c>
      <c r="BB558">
        <v>2120.7064550244099</v>
      </c>
      <c r="BC558" s="1">
        <v>0.111636130771344</v>
      </c>
      <c r="BD558">
        <v>18894.9779600287</v>
      </c>
      <c r="BE558" s="1">
        <v>0.55648969964565398</v>
      </c>
      <c r="BF558">
        <v>0.22412982096071099</v>
      </c>
      <c r="BG558">
        <v>0.167397096975822</v>
      </c>
      <c r="BH558">
        <v>3.3353314168705503E-2</v>
      </c>
      <c r="BI558">
        <v>1.8630068249106801E-2</v>
      </c>
    </row>
    <row r="559" spans="1:61" x14ac:dyDescent="0.25">
      <c r="A559" t="s">
        <v>1544</v>
      </c>
      <c r="B559" t="s">
        <v>919</v>
      </c>
      <c r="C559">
        <v>62.3</v>
      </c>
      <c r="D559">
        <v>11.8122696933558</v>
      </c>
      <c r="E559">
        <v>600.5838364</v>
      </c>
      <c r="F559" t="e">
        <v>#N/A</v>
      </c>
      <c r="G559">
        <v>1.8680639924863199E-2</v>
      </c>
      <c r="H559" t="e">
        <v>#N/A</v>
      </c>
      <c r="I559">
        <v>4.7640432713935102E-2</v>
      </c>
      <c r="J559">
        <v>0.90380630484642099</v>
      </c>
      <c r="K559">
        <v>4.0619466265684197E-2</v>
      </c>
      <c r="L559">
        <v>0.76159806230471205</v>
      </c>
      <c r="M559">
        <v>3.4455408504374903E-2</v>
      </c>
      <c r="N559">
        <v>0.18343170099803599</v>
      </c>
      <c r="O559">
        <v>60787.935838014797</v>
      </c>
      <c r="P559" s="1">
        <v>0.20961038768909801</v>
      </c>
      <c r="Q559">
        <v>0.17045544813407401</v>
      </c>
      <c r="R559">
        <v>0.61993416417682801</v>
      </c>
      <c r="S559">
        <v>8.4956301437377508</v>
      </c>
      <c r="T559">
        <v>77663.741781140096</v>
      </c>
      <c r="U559" s="1">
        <v>80.895232333023301</v>
      </c>
      <c r="V559">
        <v>268251.83219333098</v>
      </c>
      <c r="W559" s="1">
        <v>0.78362986488415398</v>
      </c>
      <c r="X559">
        <v>0.103793754132545</v>
      </c>
      <c r="Y559">
        <v>0.1125763809833</v>
      </c>
      <c r="Z559">
        <v>0.21637013511584599</v>
      </c>
      <c r="AA559">
        <v>268.25183219333098</v>
      </c>
      <c r="AB559">
        <v>6815.6265652040402</v>
      </c>
      <c r="AC559" s="1">
        <v>683.84188452661499</v>
      </c>
      <c r="AD559">
        <v>186948.79059650199</v>
      </c>
      <c r="AE559" s="1" t="e">
        <v>#N/A</v>
      </c>
      <c r="AF559">
        <v>40771.318711772597</v>
      </c>
      <c r="AG559" s="1">
        <v>64288.687766962103</v>
      </c>
      <c r="AH559" s="1">
        <v>37.758259062609703</v>
      </c>
      <c r="AI559">
        <v>21.720230410949299</v>
      </c>
      <c r="AJ559">
        <v>24.2411860162793</v>
      </c>
      <c r="AK559">
        <v>1.7261736676585</v>
      </c>
      <c r="AL559">
        <v>1.41509307042884</v>
      </c>
      <c r="AM559">
        <v>1.56949260036698</v>
      </c>
      <c r="AN559">
        <v>1256.5006719518201</v>
      </c>
      <c r="AO559" s="1">
        <v>1.2494815030576201</v>
      </c>
      <c r="AP559">
        <v>2634.6096982639301</v>
      </c>
      <c r="AQ559" s="1">
        <v>3906.87645635746</v>
      </c>
      <c r="AR559" s="1">
        <v>10159.138796629801</v>
      </c>
      <c r="AS559" s="1">
        <v>1140.0109327018199</v>
      </c>
      <c r="AT559" s="1">
        <v>588.06013764375803</v>
      </c>
      <c r="AU559">
        <v>18428.696021596799</v>
      </c>
      <c r="AV559" s="1">
        <v>10636.3545817289</v>
      </c>
      <c r="AW559" s="1">
        <v>0.51137296554053502</v>
      </c>
      <c r="AX559">
        <v>6793.2796325859399</v>
      </c>
      <c r="AY559" s="1">
        <v>0.32255322066379899</v>
      </c>
      <c r="AZ559">
        <v>1597.4887201127201</v>
      </c>
      <c r="BA559">
        <v>7.5401687733472195E-2</v>
      </c>
      <c r="BB559">
        <v>1931.8609978222701</v>
      </c>
      <c r="BC559" s="1">
        <v>9.067212606017E-2</v>
      </c>
      <c r="BD559">
        <v>20958.983932249801</v>
      </c>
      <c r="BE559" s="1">
        <v>0.51433618859211006</v>
      </c>
      <c r="BF559">
        <v>0.22671859133709901</v>
      </c>
      <c r="BG559">
        <v>0.19236988893877699</v>
      </c>
      <c r="BH559">
        <v>4.0387626311914802E-2</v>
      </c>
      <c r="BI559">
        <v>2.61877048200993E-2</v>
      </c>
    </row>
    <row r="560" spans="1:61" x14ac:dyDescent="0.25">
      <c r="A560" t="s">
        <v>1561</v>
      </c>
      <c r="B560" t="s">
        <v>937</v>
      </c>
      <c r="C560">
        <v>104.1</v>
      </c>
      <c r="D560">
        <v>8.0499052072958595</v>
      </c>
      <c r="E560">
        <v>705.56850689999999</v>
      </c>
      <c r="F560" t="e">
        <v>#N/A</v>
      </c>
      <c r="G560" t="e">
        <v>#N/A</v>
      </c>
      <c r="H560" t="e">
        <v>#N/A</v>
      </c>
      <c r="I560">
        <v>2.2139389340627199E-2</v>
      </c>
      <c r="J560">
        <v>0.96076298147543604</v>
      </c>
      <c r="K560">
        <v>2.22170804108941E-2</v>
      </c>
      <c r="L560">
        <v>0.62905745038238803</v>
      </c>
      <c r="M560" t="e">
        <v>#N/A</v>
      </c>
      <c r="N560">
        <v>0.16065092121497099</v>
      </c>
      <c r="O560">
        <v>60621.775611703299</v>
      </c>
      <c r="P560" s="1">
        <v>0.199996941591676</v>
      </c>
      <c r="Q560">
        <v>0.161490712606354</v>
      </c>
      <c r="R560">
        <v>0.63851234580197003</v>
      </c>
      <c r="S560">
        <v>8.9709522938650608</v>
      </c>
      <c r="T560">
        <v>85035.222683773405</v>
      </c>
      <c r="U560" s="1">
        <v>89.385605980776305</v>
      </c>
      <c r="V560">
        <v>317854.17688970797</v>
      </c>
      <c r="W560" s="1">
        <v>0.73447953854669601</v>
      </c>
      <c r="X560">
        <v>6.9033733239807896E-2</v>
      </c>
      <c r="Y560">
        <v>0.196486728213496</v>
      </c>
      <c r="Z560">
        <v>0.26552046145330399</v>
      </c>
      <c r="AA560">
        <v>317.85417688970801</v>
      </c>
      <c r="AB560">
        <v>8028.4136757861897</v>
      </c>
      <c r="AC560" s="1">
        <v>673.00338430113698</v>
      </c>
      <c r="AD560">
        <v>238692.02237131301</v>
      </c>
      <c r="AE560" s="1" t="e">
        <v>#N/A</v>
      </c>
      <c r="AF560">
        <v>41059.695542839298</v>
      </c>
      <c r="AG560" s="1">
        <v>69013.563085463698</v>
      </c>
      <c r="AH560" s="1">
        <v>33.018908225049998</v>
      </c>
      <c r="AI560">
        <v>21.552522380247101</v>
      </c>
      <c r="AJ560">
        <v>23.283748114982998</v>
      </c>
      <c r="AK560">
        <v>1.3846059164825499</v>
      </c>
      <c r="AL560">
        <v>0.77770067435551904</v>
      </c>
      <c r="AM560">
        <v>0.99995945837898104</v>
      </c>
      <c r="AN560">
        <v>1569.48903142718</v>
      </c>
      <c r="AO560">
        <v>1.2951212380002599</v>
      </c>
      <c r="AP560">
        <v>2696.5352094005202</v>
      </c>
      <c r="AQ560" s="1">
        <v>3642.7219006591399</v>
      </c>
      <c r="AR560" s="1">
        <v>10140.294026068301</v>
      </c>
      <c r="AS560" s="1">
        <v>1007.25576829172</v>
      </c>
      <c r="AT560" s="1">
        <v>703.63587184647895</v>
      </c>
      <c r="AU560">
        <v>18190.442776266202</v>
      </c>
      <c r="AV560" s="1">
        <v>9301.56257506986</v>
      </c>
      <c r="AW560" s="1">
        <v>0.45782183738190602</v>
      </c>
      <c r="AX560">
        <v>8441.9484551466303</v>
      </c>
      <c r="AY560" s="1">
        <v>0.39869411734738502</v>
      </c>
      <c r="AZ560">
        <v>1611.6515424199499</v>
      </c>
      <c r="BA560">
        <v>7.6309591182012804E-2</v>
      </c>
      <c r="BB560">
        <v>1385.87035264836</v>
      </c>
      <c r="BC560" s="1">
        <v>6.7174454076172896E-2</v>
      </c>
      <c r="BD560">
        <v>20741.032925284799</v>
      </c>
      <c r="BE560" s="1">
        <v>0.52063700342772701</v>
      </c>
      <c r="BF560">
        <v>0.25632831748830998</v>
      </c>
      <c r="BG560">
        <v>0.152993376082981</v>
      </c>
      <c r="BH560">
        <v>4.3311329671917899E-2</v>
      </c>
      <c r="BI560">
        <v>2.6729973329063701E-2</v>
      </c>
    </row>
    <row r="561" spans="1:61" x14ac:dyDescent="0.25">
      <c r="A561" t="s">
        <v>1577</v>
      </c>
      <c r="B561" t="s">
        <v>953</v>
      </c>
      <c r="C561">
        <v>13.6</v>
      </c>
      <c r="D561">
        <v>123.586345559911</v>
      </c>
      <c r="E561">
        <v>1207.4474530499999</v>
      </c>
      <c r="F561">
        <v>2.2272548254060599E-2</v>
      </c>
      <c r="G561">
        <v>5.1125909523649801E-2</v>
      </c>
      <c r="H561" t="e">
        <v>#N/A</v>
      </c>
      <c r="I561">
        <v>5.3521119964699798E-2</v>
      </c>
      <c r="J561">
        <v>0.83027649773970802</v>
      </c>
      <c r="K561">
        <v>6.21452204599564E-2</v>
      </c>
      <c r="L561">
        <v>0.51808580444432595</v>
      </c>
      <c r="M561">
        <v>1.7932480055839101E-2</v>
      </c>
      <c r="N561">
        <v>0.157057573579092</v>
      </c>
      <c r="O561">
        <v>66433.616119691505</v>
      </c>
      <c r="P561" s="1">
        <v>0.18520599772756199</v>
      </c>
      <c r="Q561">
        <v>0.13305007039314301</v>
      </c>
      <c r="R561">
        <v>0.68174393187929505</v>
      </c>
      <c r="S561">
        <v>12.8642161314297</v>
      </c>
      <c r="T561">
        <v>92299.457733914795</v>
      </c>
      <c r="U561" s="1">
        <v>107.221863369407</v>
      </c>
      <c r="V561">
        <v>309120.92559985199</v>
      </c>
      <c r="W561" s="1">
        <v>0.72748685872840702</v>
      </c>
      <c r="X561">
        <v>0.20154928667494801</v>
      </c>
      <c r="Y561">
        <v>7.0963854596645198E-2</v>
      </c>
      <c r="Z561">
        <v>0.27251314127159298</v>
      </c>
      <c r="AA561">
        <v>309.120925599852</v>
      </c>
      <c r="AB561">
        <v>9690.8059811986404</v>
      </c>
      <c r="AC561" s="1">
        <v>922.16895169010002</v>
      </c>
      <c r="AD561">
        <v>216943.518948326</v>
      </c>
      <c r="AE561" s="1" t="e">
        <v>#N/A</v>
      </c>
      <c r="AF561">
        <v>43233.111221748099</v>
      </c>
      <c r="AG561" s="1">
        <v>69929.387833984802</v>
      </c>
      <c r="AH561" s="1">
        <v>53.427267075945103</v>
      </c>
      <c r="AI561">
        <v>28.391246853126599</v>
      </c>
      <c r="AJ561">
        <v>36.042305149639198</v>
      </c>
      <c r="AK561">
        <v>1.6747568202632701</v>
      </c>
      <c r="AL561">
        <v>1.0185319836775999</v>
      </c>
      <c r="AM561">
        <v>1.3432116946574599</v>
      </c>
      <c r="AN561">
        <v>283.31352319796099</v>
      </c>
      <c r="AO561">
        <v>1.01535063306107</v>
      </c>
      <c r="AP561">
        <v>2337.1614763621001</v>
      </c>
      <c r="AQ561" s="1">
        <v>3078.0618370695202</v>
      </c>
      <c r="AR561" s="1">
        <v>9318.0792982583698</v>
      </c>
      <c r="AS561" s="1">
        <v>1116.9019041726799</v>
      </c>
      <c r="AT561" s="1">
        <v>548.11559445361195</v>
      </c>
      <c r="AU561">
        <v>16398.320110316301</v>
      </c>
      <c r="AV561" s="1">
        <v>6595.3278407074704</v>
      </c>
      <c r="AW561" s="1">
        <v>0.380055956673443</v>
      </c>
      <c r="AX561">
        <v>8630.2862328889805</v>
      </c>
      <c r="AY561" s="1">
        <v>0.475430311144729</v>
      </c>
      <c r="AZ561">
        <v>1426.93032226938</v>
      </c>
      <c r="BA561">
        <v>7.875997156259E-2</v>
      </c>
      <c r="BB561">
        <v>1144.6007594175801</v>
      </c>
      <c r="BC561" s="1">
        <v>6.5753760644538098E-2</v>
      </c>
      <c r="BD561">
        <v>17797.145155283401</v>
      </c>
      <c r="BE561" s="1">
        <v>0.54048571595877304</v>
      </c>
      <c r="BF561">
        <v>0.24130014190660301</v>
      </c>
      <c r="BG561">
        <v>0.16781180101399301</v>
      </c>
      <c r="BH561">
        <v>3.2326750129527702E-2</v>
      </c>
      <c r="BI561">
        <v>1.8075590991104101E-2</v>
      </c>
    </row>
    <row r="562" spans="1:61" x14ac:dyDescent="0.25">
      <c r="A562" t="s">
        <v>1732</v>
      </c>
      <c r="B562" t="s">
        <v>1116</v>
      </c>
      <c r="C562">
        <v>61.65</v>
      </c>
      <c r="D562">
        <v>11.0148591667771</v>
      </c>
      <c r="E562">
        <v>592.47961644999998</v>
      </c>
      <c r="F562" t="e">
        <v>#N/A</v>
      </c>
      <c r="G562">
        <v>2.4779184728204898E-2</v>
      </c>
      <c r="H562" t="e">
        <v>#N/A</v>
      </c>
      <c r="I562">
        <v>4.2386888219583502E-2</v>
      </c>
      <c r="J562">
        <v>0.92116364235223303</v>
      </c>
      <c r="K562">
        <v>3.5587853666127899E-2</v>
      </c>
      <c r="L562">
        <v>0.63420585374558602</v>
      </c>
      <c r="M562">
        <v>4.2603666581794597E-2</v>
      </c>
      <c r="N562">
        <v>0.16970946755053601</v>
      </c>
      <c r="O562">
        <v>61331.255341711301</v>
      </c>
      <c r="P562" s="1">
        <v>0.21565250321815699</v>
      </c>
      <c r="Q562">
        <v>0.19607029423905001</v>
      </c>
      <c r="R562">
        <v>0.58827720254279303</v>
      </c>
      <c r="S562">
        <v>7.6491226245012198</v>
      </c>
      <c r="T562">
        <v>84656.574154362504</v>
      </c>
      <c r="U562" s="1">
        <v>88.706270502996603</v>
      </c>
      <c r="V562">
        <v>282612.43653119099</v>
      </c>
      <c r="W562" s="1">
        <v>0.82458018358843899</v>
      </c>
      <c r="X562">
        <v>7.8778420846357805E-2</v>
      </c>
      <c r="Y562">
        <v>9.6641395565202903E-2</v>
      </c>
      <c r="Z562">
        <v>0.17541981641156101</v>
      </c>
      <c r="AA562">
        <v>282.61243653119101</v>
      </c>
      <c r="AB562">
        <v>6872.3029230890297</v>
      </c>
      <c r="AC562" s="1">
        <v>763.89053046552306</v>
      </c>
      <c r="AD562">
        <v>198365.066389527</v>
      </c>
      <c r="AE562" s="1" t="e">
        <v>#N/A</v>
      </c>
      <c r="AF562">
        <v>42065.996516321196</v>
      </c>
      <c r="AG562" s="1">
        <v>69843.687037261596</v>
      </c>
      <c r="AH562" s="1">
        <v>38.719158042644402</v>
      </c>
      <c r="AI562">
        <v>21.623744930554299</v>
      </c>
      <c r="AJ562">
        <v>23.994404849166902</v>
      </c>
      <c r="AK562">
        <v>1.65616313620944</v>
      </c>
      <c r="AL562">
        <v>1.1339434364336001</v>
      </c>
      <c r="AM562">
        <v>1.43781597515597</v>
      </c>
      <c r="AN562">
        <v>1451.2527766810699</v>
      </c>
      <c r="AO562" s="1">
        <v>1.24288271219769</v>
      </c>
      <c r="AP562">
        <v>2468.0367271730502</v>
      </c>
      <c r="AQ562" s="1">
        <v>3738.71053450315</v>
      </c>
      <c r="AR562" s="1">
        <v>9566.6838835093204</v>
      </c>
      <c r="AS562" s="1">
        <v>1026.9390036498401</v>
      </c>
      <c r="AT562">
        <v>676.45714953270999</v>
      </c>
      <c r="AU562">
        <v>17476.827298368102</v>
      </c>
      <c r="AV562" s="1">
        <v>9856.6393524089799</v>
      </c>
      <c r="AW562" s="1">
        <v>0.49367226734849801</v>
      </c>
      <c r="AX562">
        <v>7123.9001625068304</v>
      </c>
      <c r="AY562" s="1">
        <v>0.35382261480571298</v>
      </c>
      <c r="AZ562">
        <v>1601.67295774903</v>
      </c>
      <c r="BA562">
        <v>7.9624629524897197E-2</v>
      </c>
      <c r="BB562">
        <v>1498.4632578824001</v>
      </c>
      <c r="BC562" s="1">
        <v>7.2880488310650499E-2</v>
      </c>
      <c r="BD562">
        <v>20080.675730547198</v>
      </c>
      <c r="BE562" s="1">
        <v>0.52346528610256104</v>
      </c>
      <c r="BF562">
        <v>0.22894642351877001</v>
      </c>
      <c r="BG562">
        <v>0.187374580956716</v>
      </c>
      <c r="BH562">
        <v>4.1073157698614603E-2</v>
      </c>
      <c r="BI562">
        <v>1.91405517233386E-2</v>
      </c>
    </row>
    <row r="563" spans="1:61" x14ac:dyDescent="0.25">
      <c r="A563" t="s">
        <v>1516</v>
      </c>
      <c r="B563" t="s">
        <v>891</v>
      </c>
      <c r="C563">
        <v>61.1</v>
      </c>
      <c r="D563">
        <v>27.719168860900101</v>
      </c>
      <c r="E563">
        <v>1330.2941350999999</v>
      </c>
      <c r="F563">
        <v>7.1484230738151E-3</v>
      </c>
      <c r="G563">
        <v>2.7015063851869501E-2</v>
      </c>
      <c r="H563" t="e">
        <v>#N/A</v>
      </c>
      <c r="I563">
        <v>4.6181871753258497E-2</v>
      </c>
      <c r="J563">
        <v>0.85635121657317304</v>
      </c>
      <c r="K563">
        <v>6.7697620054201907E-2</v>
      </c>
      <c r="L563">
        <v>0.91813984912540303</v>
      </c>
      <c r="M563">
        <v>2.4860294274020499E-2</v>
      </c>
      <c r="N563">
        <v>0.183237522460726</v>
      </c>
      <c r="O563">
        <v>60256.581733101099</v>
      </c>
      <c r="P563" s="1">
        <v>0.201796845460539</v>
      </c>
      <c r="Q563">
        <v>0.143666681489584</v>
      </c>
      <c r="R563">
        <v>0.65453647304987705</v>
      </c>
      <c r="S563">
        <v>12.976488075787399</v>
      </c>
      <c r="T563">
        <v>91253.142297876999</v>
      </c>
      <c r="U563" s="1">
        <v>115.93183754811101</v>
      </c>
      <c r="V563">
        <v>239160.74881896999</v>
      </c>
      <c r="W563" s="1">
        <v>0.70621011471394601</v>
      </c>
      <c r="X563">
        <v>0.168144369553311</v>
      </c>
      <c r="Y563">
        <v>0.12564551573274299</v>
      </c>
      <c r="Z563">
        <v>0.29378988528605399</v>
      </c>
      <c r="AA563">
        <v>239.16074881897001</v>
      </c>
      <c r="AB563">
        <v>6620.79424212294</v>
      </c>
      <c r="AC563" s="1">
        <v>549.517963517932</v>
      </c>
      <c r="AD563">
        <v>162724.29338761</v>
      </c>
      <c r="AE563" s="1" t="e">
        <v>#N/A</v>
      </c>
      <c r="AF563">
        <v>38250.298853090499</v>
      </c>
      <c r="AG563" s="1">
        <v>60006.450651350999</v>
      </c>
      <c r="AH563" s="1">
        <v>38.453592235474801</v>
      </c>
      <c r="AI563">
        <v>21.2945702035503</v>
      </c>
      <c r="AJ563">
        <v>25.1185441117793</v>
      </c>
      <c r="AK563">
        <v>1.84507707624411</v>
      </c>
      <c r="AL563">
        <v>1.2469190411697</v>
      </c>
      <c r="AM563">
        <v>1.54297245863279</v>
      </c>
      <c r="AN563">
        <v>496.39980255220797</v>
      </c>
      <c r="AO563">
        <v>0.99451900384260195</v>
      </c>
      <c r="AP563">
        <v>2362.4111665077398</v>
      </c>
      <c r="AQ563" s="1">
        <v>3450.88949343892</v>
      </c>
      <c r="AR563" s="1">
        <v>9417.5675104049405</v>
      </c>
      <c r="AS563" s="1">
        <v>1084.4563540014101</v>
      </c>
      <c r="AT563" s="1">
        <v>462.24055701318701</v>
      </c>
      <c r="AU563" s="1">
        <v>16777.5650813662</v>
      </c>
      <c r="AV563" s="1">
        <v>9264.9981961778503</v>
      </c>
      <c r="AW563" s="1">
        <v>0.52578419585846803</v>
      </c>
      <c r="AX563">
        <v>5373.9468221706802</v>
      </c>
      <c r="AY563" s="1">
        <v>0.298626262900483</v>
      </c>
      <c r="AZ563">
        <v>1130.1078244615701</v>
      </c>
      <c r="BA563">
        <v>6.2753885125824804E-2</v>
      </c>
      <c r="BB563">
        <v>2014.30364576272</v>
      </c>
      <c r="BC563" s="1">
        <v>0.11283565611658999</v>
      </c>
      <c r="BD563">
        <v>17783.356488572801</v>
      </c>
      <c r="BE563" s="1">
        <v>0.52496193684478398</v>
      </c>
      <c r="BF563">
        <v>0.24320582673091701</v>
      </c>
      <c r="BG563">
        <v>0.17573859897834199</v>
      </c>
      <c r="BH563">
        <v>3.7652760380446099E-2</v>
      </c>
      <c r="BI563">
        <v>1.84408770655114E-2</v>
      </c>
    </row>
    <row r="564" spans="1:61" x14ac:dyDescent="0.25">
      <c r="A564" t="s">
        <v>1804</v>
      </c>
      <c r="B564" t="s">
        <v>1194</v>
      </c>
      <c r="C564">
        <v>29.75</v>
      </c>
      <c r="D564">
        <v>64.140364425264195</v>
      </c>
      <c r="E564">
        <v>1173.37643325</v>
      </c>
      <c r="F564">
        <v>2.7696518599339699E-2</v>
      </c>
      <c r="G564">
        <v>3.1536944748846697E-2</v>
      </c>
      <c r="H564" t="e">
        <v>#N/A</v>
      </c>
      <c r="I564">
        <v>4.5847721291217197E-2</v>
      </c>
      <c r="J564">
        <v>0.86337673868219</v>
      </c>
      <c r="K564">
        <v>5.82063467599069E-2</v>
      </c>
      <c r="L564">
        <v>0.670810512950198</v>
      </c>
      <c r="M564">
        <v>1.7361709791887101E-2</v>
      </c>
      <c r="N564">
        <v>0.17034648712716899</v>
      </c>
      <c r="O564">
        <v>63330.266936940403</v>
      </c>
      <c r="P564" s="1">
        <v>0.19704649750143099</v>
      </c>
      <c r="Q564">
        <v>0.157567190218142</v>
      </c>
      <c r="R564">
        <v>0.64538631228042698</v>
      </c>
      <c r="S564">
        <v>12.4247151346433</v>
      </c>
      <c r="T564">
        <v>86331.929357527799</v>
      </c>
      <c r="U564" s="1">
        <v>106.125937352183</v>
      </c>
      <c r="V564">
        <v>289762.02935853502</v>
      </c>
      <c r="W564" s="1">
        <v>0.76962076259324497</v>
      </c>
      <c r="X564">
        <v>0.153043617503034</v>
      </c>
      <c r="Y564">
        <v>7.7335619903720801E-2</v>
      </c>
      <c r="Z564">
        <v>0.23037923740675501</v>
      </c>
      <c r="AA564">
        <v>289.76202935853502</v>
      </c>
      <c r="AB564">
        <v>7737.9782333377598</v>
      </c>
      <c r="AC564" s="1">
        <v>825.23189111442798</v>
      </c>
      <c r="AD564">
        <v>192996.056518275</v>
      </c>
      <c r="AE564" s="1" t="e">
        <v>#N/A</v>
      </c>
      <c r="AF564">
        <v>40699.459807221399</v>
      </c>
      <c r="AG564" s="1">
        <v>65428.363341566801</v>
      </c>
      <c r="AH564" s="1">
        <v>46.821630835940297</v>
      </c>
      <c r="AI564">
        <v>24.104761716707301</v>
      </c>
      <c r="AJ564">
        <v>31.535678981663398</v>
      </c>
      <c r="AK564">
        <v>1.4565100616528901</v>
      </c>
      <c r="AL564">
        <v>0.62312820158220905</v>
      </c>
      <c r="AM564">
        <v>1.0877493618446401</v>
      </c>
      <c r="AN564">
        <v>340.84528090636098</v>
      </c>
      <c r="AO564">
        <v>0.95872960345041003</v>
      </c>
      <c r="AP564">
        <v>2194.55772037937</v>
      </c>
      <c r="AQ564" s="1">
        <v>3142.1556586815</v>
      </c>
      <c r="AR564" s="1">
        <v>9435.4881909760807</v>
      </c>
      <c r="AS564" s="1">
        <v>1102.2018406470299</v>
      </c>
      <c r="AT564">
        <v>536.60992683824202</v>
      </c>
      <c r="AU564">
        <v>16411.013337522199</v>
      </c>
      <c r="AV564" s="1">
        <v>7811.7559527826097</v>
      </c>
      <c r="AW564" s="1">
        <v>0.45563311497706299</v>
      </c>
      <c r="AX564">
        <v>6915.9164759969599</v>
      </c>
      <c r="AY564" s="1">
        <v>0.38613245865021101</v>
      </c>
      <c r="AZ564">
        <v>1395.7203919378601</v>
      </c>
      <c r="BA564">
        <v>7.8084355912294096E-2</v>
      </c>
      <c r="BB564">
        <v>1409.4120961526601</v>
      </c>
      <c r="BC564" s="1">
        <v>8.0150070480254396E-2</v>
      </c>
      <c r="BD564">
        <v>17532.8049168701</v>
      </c>
      <c r="BE564" s="1">
        <v>0.54730610269910396</v>
      </c>
      <c r="BF564">
        <v>0.24226970082930699</v>
      </c>
      <c r="BG564">
        <v>0.15945148758646999</v>
      </c>
      <c r="BH564">
        <v>3.3620967913952401E-2</v>
      </c>
      <c r="BI564">
        <v>1.7351740971166901E-2</v>
      </c>
    </row>
    <row r="565" spans="1:61" x14ac:dyDescent="0.25">
      <c r="A565" t="s">
        <v>1451</v>
      </c>
      <c r="B565" t="s">
        <v>825</v>
      </c>
      <c r="C565">
        <v>83.05</v>
      </c>
      <c r="D565">
        <v>14.0326413438223</v>
      </c>
      <c r="E565">
        <v>1008.3304385500001</v>
      </c>
      <c r="F565">
        <v>1.1601705578695999E-2</v>
      </c>
      <c r="G565">
        <v>8.9130790257145702E-3</v>
      </c>
      <c r="H565" t="e">
        <v>#N/A</v>
      </c>
      <c r="I565">
        <v>4.1826181667172002E-2</v>
      </c>
      <c r="J565">
        <v>0.91750257897112897</v>
      </c>
      <c r="K565">
        <v>3.1941240751234397E-2</v>
      </c>
      <c r="L565">
        <v>0.46696630860523702</v>
      </c>
      <c r="M565">
        <v>2.0416217647922799E-2</v>
      </c>
      <c r="N565">
        <v>0.16066565259721499</v>
      </c>
      <c r="O565">
        <v>64133.220054265301</v>
      </c>
      <c r="P565" s="1">
        <v>0.177415000513545</v>
      </c>
      <c r="Q565">
        <v>0.17260964532061701</v>
      </c>
      <c r="R565">
        <v>0.64997535416583796</v>
      </c>
      <c r="S565">
        <v>10.963265295666099</v>
      </c>
      <c r="T565">
        <v>84086.755434077204</v>
      </c>
      <c r="U565" s="1">
        <v>100.02597576026101</v>
      </c>
      <c r="V565">
        <v>278772.88263182901</v>
      </c>
      <c r="W565" s="1">
        <v>0.81078940884717698</v>
      </c>
      <c r="X565">
        <v>7.0087096732894205E-2</v>
      </c>
      <c r="Y565">
        <v>0.119123494419929</v>
      </c>
      <c r="Z565">
        <v>0.18921059115282299</v>
      </c>
      <c r="AA565">
        <v>278.77288263182902</v>
      </c>
      <c r="AB565">
        <v>6794.6382833114003</v>
      </c>
      <c r="AC565" s="1">
        <v>681.35028283779502</v>
      </c>
      <c r="AD565">
        <v>206828.51349630099</v>
      </c>
      <c r="AE565" s="1" t="e">
        <v>#N/A</v>
      </c>
      <c r="AF565">
        <v>43534.925489314701</v>
      </c>
      <c r="AG565" s="1">
        <v>69818.187566236695</v>
      </c>
      <c r="AH565" s="1">
        <v>35.410302312800198</v>
      </c>
      <c r="AI565">
        <v>21.585683810422999</v>
      </c>
      <c r="AJ565">
        <v>23.975220528263499</v>
      </c>
      <c r="AK565">
        <v>1.8840890093870699</v>
      </c>
      <c r="AL565">
        <v>1.10208700609601</v>
      </c>
      <c r="AM565">
        <v>1.51369678008121</v>
      </c>
      <c r="AN565">
        <v>1301.2358110370999</v>
      </c>
      <c r="AO565">
        <v>1.17984130690364</v>
      </c>
      <c r="AP565">
        <v>2139.8430033539098</v>
      </c>
      <c r="AQ565" s="1">
        <v>3111.9019564779401</v>
      </c>
      <c r="AR565" s="1">
        <v>9556.3738533538108</v>
      </c>
      <c r="AS565" s="1">
        <v>947.49781517443</v>
      </c>
      <c r="AT565" s="1">
        <v>534.50926590596498</v>
      </c>
      <c r="AU565">
        <v>16290.125894266101</v>
      </c>
      <c r="AV565" s="1">
        <v>8675.5815507612206</v>
      </c>
      <c r="AW565" s="1">
        <v>0.47367270128894801</v>
      </c>
      <c r="AX565">
        <v>7276.4984648040399</v>
      </c>
      <c r="AY565" s="1">
        <v>0.37949120213316001</v>
      </c>
      <c r="AZ565">
        <v>1475.94276346572</v>
      </c>
      <c r="BA565">
        <v>7.9568753376640697E-2</v>
      </c>
      <c r="BB565">
        <v>1259.5615476149301</v>
      </c>
      <c r="BC565" s="1">
        <v>6.7267343207954702E-2</v>
      </c>
      <c r="BD565">
        <v>18687.584326645901</v>
      </c>
      <c r="BE565" s="1">
        <v>0.544476335448008</v>
      </c>
      <c r="BF565">
        <v>0.23874196135987</v>
      </c>
      <c r="BG565">
        <v>0.16005796998810701</v>
      </c>
      <c r="BH565">
        <v>4.0936829086359802E-2</v>
      </c>
      <c r="BI565">
        <v>1.5786904117654699E-2</v>
      </c>
    </row>
    <row r="566" spans="1:61" x14ac:dyDescent="0.25">
      <c r="A566" t="s">
        <v>1494</v>
      </c>
      <c r="B566" t="s">
        <v>869</v>
      </c>
      <c r="C566">
        <v>157.65</v>
      </c>
      <c r="D566">
        <v>10.642331787286199</v>
      </c>
      <c r="E566">
        <v>1287.6968421500001</v>
      </c>
      <c r="F566">
        <v>7.7665564253993E-3</v>
      </c>
      <c r="G566">
        <v>6.8773102615385402E-3</v>
      </c>
      <c r="H566" t="e">
        <v>#N/A</v>
      </c>
      <c r="I566">
        <v>1.55543629472117E-2</v>
      </c>
      <c r="J566">
        <v>0.95704449300149097</v>
      </c>
      <c r="K566">
        <v>2.3215456101421301E-2</v>
      </c>
      <c r="L566">
        <v>0.63640766887206601</v>
      </c>
      <c r="M566">
        <v>7.1295485472432701E-3</v>
      </c>
      <c r="N566">
        <v>0.15327458102973099</v>
      </c>
      <c r="O566">
        <v>61126.461540728698</v>
      </c>
      <c r="P566" s="1">
        <v>0.17949474851210201</v>
      </c>
      <c r="Q566">
        <v>0.16376443344232</v>
      </c>
      <c r="R566">
        <v>0.65674081804557805</v>
      </c>
      <c r="S566">
        <v>12.673049917979901</v>
      </c>
      <c r="T566">
        <v>90610.742756964406</v>
      </c>
      <c r="U566" s="1">
        <v>120.046116316294</v>
      </c>
      <c r="V566">
        <v>342691.76645895402</v>
      </c>
      <c r="W566" s="1">
        <v>0.68202070649609303</v>
      </c>
      <c r="X566">
        <v>0.107232051167183</v>
      </c>
      <c r="Y566">
        <v>0.21074724233672401</v>
      </c>
      <c r="Z566">
        <v>0.31797929350390702</v>
      </c>
      <c r="AA566">
        <v>342.69176645895402</v>
      </c>
      <c r="AB566">
        <v>8914.8771079014296</v>
      </c>
      <c r="AC566" s="1">
        <v>605.89259479531802</v>
      </c>
      <c r="AD566">
        <v>271374.50082910899</v>
      </c>
      <c r="AE566" s="1" t="e">
        <v>#N/A</v>
      </c>
      <c r="AF566">
        <v>42019.178562398898</v>
      </c>
      <c r="AG566" s="1">
        <v>70522.648156586598</v>
      </c>
      <c r="AH566" s="1">
        <v>30.936108157592098</v>
      </c>
      <c r="AI566">
        <v>21.0720904249638</v>
      </c>
      <c r="AJ566">
        <v>23.466024224824999</v>
      </c>
      <c r="AK566">
        <v>1.5879953251910699</v>
      </c>
      <c r="AL566">
        <v>1.0172004605467799</v>
      </c>
      <c r="AM566">
        <v>1.2430384593699699</v>
      </c>
      <c r="AN566">
        <v>504.58786201194403</v>
      </c>
      <c r="AO566" s="1">
        <v>1.0149215002770799</v>
      </c>
      <c r="AP566">
        <v>2191.0318990837</v>
      </c>
      <c r="AQ566" s="1">
        <v>3802.86809069426</v>
      </c>
      <c r="AR566" s="1">
        <v>9935.7016327214405</v>
      </c>
      <c r="AS566" s="1">
        <v>1098.56817707037</v>
      </c>
      <c r="AT566">
        <v>647.07532877753101</v>
      </c>
      <c r="AU566">
        <v>17675.245128347298</v>
      </c>
      <c r="AV566" s="1">
        <v>7935.9766046762597</v>
      </c>
      <c r="AW566" s="1">
        <v>0.44406911987050601</v>
      </c>
      <c r="AX566">
        <v>8120.2228793608801</v>
      </c>
      <c r="AY566" s="1">
        <v>0.403886475433756</v>
      </c>
      <c r="AZ566">
        <v>1328.64828731338</v>
      </c>
      <c r="BA566">
        <v>6.9606984786094006E-2</v>
      </c>
      <c r="BB566">
        <v>1508.6310584902001</v>
      </c>
      <c r="BC566" s="1">
        <v>8.2437419888913593E-2</v>
      </c>
      <c r="BD566">
        <v>18893.4788298407</v>
      </c>
      <c r="BE566" s="1">
        <v>0.52831853527311501</v>
      </c>
      <c r="BF566">
        <v>0.25041343782148801</v>
      </c>
      <c r="BG566">
        <v>0.153622394452578</v>
      </c>
      <c r="BH566">
        <v>4.4862775399782298E-2</v>
      </c>
      <c r="BI566">
        <v>2.27828570530366E-2</v>
      </c>
    </row>
    <row r="567" spans="1:61" x14ac:dyDescent="0.25">
      <c r="A567" t="s">
        <v>1747</v>
      </c>
      <c r="B567" t="s">
        <v>1131</v>
      </c>
      <c r="C567">
        <v>36.1</v>
      </c>
      <c r="D567">
        <v>32.173615569990702</v>
      </c>
      <c r="E567">
        <v>966.30247175</v>
      </c>
      <c r="F567">
        <v>1.46774553753116E-2</v>
      </c>
      <c r="G567">
        <v>1.40465327773464E-2</v>
      </c>
      <c r="H567" t="e">
        <v>#N/A</v>
      </c>
      <c r="I567">
        <v>3.4241466334828503E-2</v>
      </c>
      <c r="J567">
        <v>0.911970705670617</v>
      </c>
      <c r="K567">
        <v>3.7625481679267103E-2</v>
      </c>
      <c r="L567">
        <v>0.50991478070373597</v>
      </c>
      <c r="M567">
        <v>1.7107401798990701E-2</v>
      </c>
      <c r="N567">
        <v>0.13888257768971601</v>
      </c>
      <c r="O567">
        <v>64128.250857737898</v>
      </c>
      <c r="P567" s="1">
        <v>0.18216918034308999</v>
      </c>
      <c r="Q567">
        <v>0.146721929095121</v>
      </c>
      <c r="R567">
        <v>0.67110889056179002</v>
      </c>
      <c r="S567">
        <v>10.0782491149966</v>
      </c>
      <c r="T567">
        <v>87743.592755356207</v>
      </c>
      <c r="U567" s="1">
        <v>107.38967967198499</v>
      </c>
      <c r="V567">
        <v>281058.68652922602</v>
      </c>
      <c r="W567" s="1">
        <v>0.78281753863957404</v>
      </c>
      <c r="X567">
        <v>0.10619682209416</v>
      </c>
      <c r="Y567">
        <v>0.11098563926626601</v>
      </c>
      <c r="Z567">
        <v>0.21718246136042599</v>
      </c>
      <c r="AA567">
        <v>281.05868652922697</v>
      </c>
      <c r="AB567">
        <v>7103.63695703752</v>
      </c>
      <c r="AC567" s="1">
        <v>748.90350449939206</v>
      </c>
      <c r="AD567">
        <v>213571.890599501</v>
      </c>
      <c r="AE567" s="1" t="e">
        <v>#N/A</v>
      </c>
      <c r="AF567">
        <v>44548.823600816897</v>
      </c>
      <c r="AG567" s="1">
        <v>73816.871537408006</v>
      </c>
      <c r="AH567" s="1">
        <v>42.321522697519598</v>
      </c>
      <c r="AI567">
        <v>23.142125140144799</v>
      </c>
      <c r="AJ567">
        <v>26.738541087739499</v>
      </c>
      <c r="AK567">
        <v>1.8266542605188201</v>
      </c>
      <c r="AL567">
        <v>1.03231010148196</v>
      </c>
      <c r="AM567">
        <v>1.43969992042455</v>
      </c>
      <c r="AN567">
        <v>1147.6695128302599</v>
      </c>
      <c r="AO567" s="1">
        <v>1.01704924744046</v>
      </c>
      <c r="AP567">
        <v>2162.64808493697</v>
      </c>
      <c r="AQ567" s="1">
        <v>3012.80262144792</v>
      </c>
      <c r="AR567" s="1">
        <v>8539.88928751801</v>
      </c>
      <c r="AS567" s="1">
        <v>902.84606580796503</v>
      </c>
      <c r="AT567">
        <v>516.00416337235799</v>
      </c>
      <c r="AU567">
        <v>15134.1902230832</v>
      </c>
      <c r="AV567" s="1">
        <v>7150.0170028502398</v>
      </c>
      <c r="AW567" s="1">
        <v>0.43635492609487803</v>
      </c>
      <c r="AX567">
        <v>7162.5497391976596</v>
      </c>
      <c r="AY567" s="1">
        <v>0.41720521419337098</v>
      </c>
      <c r="AZ567">
        <v>1390.2708080192299</v>
      </c>
      <c r="BA567" s="1">
        <v>8.0530286133148707E-2</v>
      </c>
      <c r="BB567">
        <v>1098.56758411284</v>
      </c>
      <c r="BC567" s="1">
        <v>6.5909573548559197E-2</v>
      </c>
      <c r="BD567">
        <v>16801.40513418</v>
      </c>
      <c r="BE567" s="1">
        <v>0.55447596070882099</v>
      </c>
      <c r="BF567">
        <v>0.23096365150304099</v>
      </c>
      <c r="BG567">
        <v>0.15743930498318601</v>
      </c>
      <c r="BH567">
        <v>3.7150396578901602E-2</v>
      </c>
      <c r="BI567">
        <v>1.9970686226050902E-2</v>
      </c>
    </row>
    <row r="568" spans="1:61" x14ac:dyDescent="0.25">
      <c r="A568" t="s">
        <v>1771</v>
      </c>
      <c r="B568" t="s">
        <v>1159</v>
      </c>
      <c r="C568">
        <v>86.75</v>
      </c>
      <c r="D568">
        <v>16.465058999806899</v>
      </c>
      <c r="E568">
        <v>1297.8195733</v>
      </c>
      <c r="F568">
        <v>1.32622447057411E-2</v>
      </c>
      <c r="G568">
        <v>7.6723972695242901E-3</v>
      </c>
      <c r="H568" t="e">
        <v>#N/A</v>
      </c>
      <c r="I568">
        <v>1.5779611134685002E-2</v>
      </c>
      <c r="J568">
        <v>0.95299279885472699</v>
      </c>
      <c r="K568">
        <v>2.52759382216633E-2</v>
      </c>
      <c r="L568">
        <v>0.47541770019253399</v>
      </c>
      <c r="M568">
        <v>1.68662612184203E-2</v>
      </c>
      <c r="N568">
        <v>0.142415222748703</v>
      </c>
      <c r="O568">
        <v>65701.673997684993</v>
      </c>
      <c r="P568" s="1">
        <v>0.20082583459123399</v>
      </c>
      <c r="Q568">
        <v>0.156495020798889</v>
      </c>
      <c r="R568">
        <v>0.64267914460987696</v>
      </c>
      <c r="S568">
        <v>12.9488177846277</v>
      </c>
      <c r="T568">
        <v>89679.053237942499</v>
      </c>
      <c r="U568" s="1">
        <v>113.40965180871</v>
      </c>
      <c r="V568">
        <v>252996.082394653</v>
      </c>
      <c r="W568" s="1">
        <v>0.85333179483090804</v>
      </c>
      <c r="X568">
        <v>5.9032775001170303E-2</v>
      </c>
      <c r="Y568">
        <v>8.7635430167921996E-2</v>
      </c>
      <c r="Z568">
        <v>0.14666820516909199</v>
      </c>
      <c r="AA568">
        <v>252.996082394653</v>
      </c>
      <c r="AB568">
        <v>5712.7766852428003</v>
      </c>
      <c r="AC568" s="1">
        <v>612.99502516911195</v>
      </c>
      <c r="AD568">
        <v>199549.491397915</v>
      </c>
      <c r="AE568" s="1" t="e">
        <v>#N/A</v>
      </c>
      <c r="AF568">
        <v>46626.356465272198</v>
      </c>
      <c r="AG568" s="1">
        <v>78967.274163105394</v>
      </c>
      <c r="AH568" s="1">
        <v>33.703348496716799</v>
      </c>
      <c r="AI568">
        <v>20.5589938725217</v>
      </c>
      <c r="AJ568">
        <v>21.943969124099201</v>
      </c>
      <c r="AK568">
        <v>1.9376897719897399</v>
      </c>
      <c r="AL568">
        <v>1.11682250586597</v>
      </c>
      <c r="AM568">
        <v>1.4282267386710501</v>
      </c>
      <c r="AN568">
        <v>2287.9470186674498</v>
      </c>
      <c r="AO568" s="1">
        <v>1.26823833631699</v>
      </c>
      <c r="AP568">
        <v>1996.7741647713401</v>
      </c>
      <c r="AQ568" s="1">
        <v>3185.9442691917402</v>
      </c>
      <c r="AR568" s="1">
        <v>8567.4185408743106</v>
      </c>
      <c r="AS568" s="1">
        <v>907.86645211710004</v>
      </c>
      <c r="AT568">
        <v>470.20643088955597</v>
      </c>
      <c r="AU568">
        <v>15128.209857844</v>
      </c>
      <c r="AV568" s="1">
        <v>7591.8555070280199</v>
      </c>
      <c r="AW568" s="1">
        <v>0.44980606741743601</v>
      </c>
      <c r="AX568">
        <v>7180.6862463411298</v>
      </c>
      <c r="AY568" s="1">
        <v>0.41590626597390501</v>
      </c>
      <c r="AZ568">
        <v>1370.99301615281</v>
      </c>
      <c r="BA568">
        <v>8.0681950151018797E-2</v>
      </c>
      <c r="BB568">
        <v>908.37811354039695</v>
      </c>
      <c r="BC568" s="1">
        <v>5.3605716468317202E-2</v>
      </c>
      <c r="BD568">
        <v>17051.912883062399</v>
      </c>
      <c r="BE568" s="1">
        <v>0.55390453388305605</v>
      </c>
      <c r="BF568">
        <v>0.23274935194775601</v>
      </c>
      <c r="BG568">
        <v>0.14976661018054899</v>
      </c>
      <c r="BH568">
        <v>4.2990774949641999E-2</v>
      </c>
      <c r="BI568">
        <v>2.0588729038997E-2</v>
      </c>
    </row>
    <row r="569" spans="1:61" x14ac:dyDescent="0.25">
      <c r="A569" t="s">
        <v>1422</v>
      </c>
      <c r="B569" t="s">
        <v>792</v>
      </c>
      <c r="C569">
        <v>74.45</v>
      </c>
      <c r="D569">
        <v>18.8126840264066</v>
      </c>
      <c r="E569">
        <v>1262.7049485</v>
      </c>
      <c r="F569">
        <v>1.3182927193933601E-2</v>
      </c>
      <c r="G569">
        <v>2.1241812424066302E-2</v>
      </c>
      <c r="H569" t="e">
        <v>#N/A</v>
      </c>
      <c r="I569">
        <v>4.82102648807156E-2</v>
      </c>
      <c r="J569">
        <v>0.90032486555775204</v>
      </c>
      <c r="K569">
        <v>3.4433631375815697E-2</v>
      </c>
      <c r="L569">
        <v>0.240767677918199</v>
      </c>
      <c r="M569">
        <v>2.6463549944097799E-2</v>
      </c>
      <c r="N569">
        <v>0.12233342296755099</v>
      </c>
      <c r="O569">
        <v>69673.193895326796</v>
      </c>
      <c r="P569" s="1">
        <v>0.18115364263903899</v>
      </c>
      <c r="Q569">
        <v>0.16056359627472999</v>
      </c>
      <c r="R569">
        <v>0.65828276108623096</v>
      </c>
      <c r="S569">
        <v>11.3696678748286</v>
      </c>
      <c r="T569">
        <v>99085.272596409603</v>
      </c>
      <c r="U569" s="1">
        <v>140.001988270336</v>
      </c>
      <c r="V569">
        <v>340184.84679281397</v>
      </c>
      <c r="W569" s="1">
        <v>0.85944518109280699</v>
      </c>
      <c r="X569">
        <v>6.8157502618763605E-2</v>
      </c>
      <c r="Y569">
        <v>7.2397316288430005E-2</v>
      </c>
      <c r="Z569">
        <v>0.14055481890719401</v>
      </c>
      <c r="AA569">
        <v>340.18484679281403</v>
      </c>
      <c r="AB569">
        <v>7899.3506850899903</v>
      </c>
      <c r="AC569" s="1">
        <v>877.67028102369102</v>
      </c>
      <c r="AD569" s="1">
        <v>230708.08741313801</v>
      </c>
      <c r="AE569" s="1" t="e">
        <v>#N/A</v>
      </c>
      <c r="AF569">
        <v>54650.156205480802</v>
      </c>
      <c r="AG569" s="1">
        <v>99690.9898726838</v>
      </c>
      <c r="AH569" s="1">
        <v>37.603817812390702</v>
      </c>
      <c r="AI569">
        <v>21.691983718360099</v>
      </c>
      <c r="AJ569">
        <v>23.083148807004498</v>
      </c>
      <c r="AK569">
        <v>1.4595869591834401</v>
      </c>
      <c r="AL569">
        <v>0.99296448615252697</v>
      </c>
      <c r="AM569">
        <v>1.19877486593997</v>
      </c>
      <c r="AN569">
        <v>1945.7416322147201</v>
      </c>
      <c r="AO569" s="1">
        <v>0.99070103270267296</v>
      </c>
      <c r="AP569">
        <v>2063.0109370320602</v>
      </c>
      <c r="AQ569" s="1">
        <v>2932.3792703105901</v>
      </c>
      <c r="AR569" s="1">
        <v>8533.8941637164298</v>
      </c>
      <c r="AS569" s="1">
        <v>832.13713524145601</v>
      </c>
      <c r="AT569" s="1">
        <v>571.30606311233601</v>
      </c>
      <c r="AU569">
        <v>14932.7275694129</v>
      </c>
      <c r="AV569" s="1">
        <v>5873.2374853759502</v>
      </c>
      <c r="AW569" s="1">
        <v>0.351955649625246</v>
      </c>
      <c r="AX569">
        <v>8946.0314054443297</v>
      </c>
      <c r="AY569" s="1">
        <v>0.520927285648495</v>
      </c>
      <c r="AZ569">
        <v>1539.72271185055</v>
      </c>
      <c r="BA569" s="1">
        <v>9.0720722751698998E-2</v>
      </c>
      <c r="BB569">
        <v>613.45153496425303</v>
      </c>
      <c r="BC569" s="1">
        <v>3.6396341973831597E-2</v>
      </c>
      <c r="BD569">
        <v>16972.443137635099</v>
      </c>
      <c r="BE569" s="1">
        <v>0.56137733682360902</v>
      </c>
      <c r="BF569">
        <v>0.22579720340794299</v>
      </c>
      <c r="BG569">
        <v>0.14651441354675099</v>
      </c>
      <c r="BH569">
        <v>4.1051269963225799E-2</v>
      </c>
      <c r="BI569">
        <v>2.52597762584712E-2</v>
      </c>
    </row>
    <row r="570" spans="1:61" x14ac:dyDescent="0.25">
      <c r="A570" t="s">
        <v>1633</v>
      </c>
      <c r="B570" t="s">
        <v>1009</v>
      </c>
      <c r="C570">
        <v>133.9</v>
      </c>
      <c r="D570">
        <v>10.6757298833415</v>
      </c>
      <c r="E570">
        <v>1296.7806003999999</v>
      </c>
      <c r="F570">
        <v>9.9742939070002895E-3</v>
      </c>
      <c r="G570">
        <v>9.99286426623687E-3</v>
      </c>
      <c r="H570" t="e">
        <v>#N/A</v>
      </c>
      <c r="I570">
        <v>1.8866536107095901E-2</v>
      </c>
      <c r="J570">
        <v>0.94271108900688205</v>
      </c>
      <c r="K570">
        <v>2.8650784905153999E-2</v>
      </c>
      <c r="L570">
        <v>0.55395225736076803</v>
      </c>
      <c r="M570" t="e">
        <v>#N/A</v>
      </c>
      <c r="N570">
        <v>0.16052971029323601</v>
      </c>
      <c r="O570">
        <v>63337.109078382098</v>
      </c>
      <c r="P570" s="1">
        <v>0.175370264792756</v>
      </c>
      <c r="Q570">
        <v>0.169291184549168</v>
      </c>
      <c r="R570">
        <v>0.655338550658076</v>
      </c>
      <c r="S570">
        <v>12.676265150932201</v>
      </c>
      <c r="T570">
        <v>88037.888476188004</v>
      </c>
      <c r="U570" s="1">
        <v>114.846361986575</v>
      </c>
      <c r="V570">
        <v>298172.33526683802</v>
      </c>
      <c r="W570" s="1">
        <v>0.81380494114194402</v>
      </c>
      <c r="X570">
        <v>6.4508918343907401E-2</v>
      </c>
      <c r="Y570">
        <v>0.121686140514149</v>
      </c>
      <c r="Z570">
        <v>0.18619505885805601</v>
      </c>
      <c r="AA570">
        <v>298.17233526683799</v>
      </c>
      <c r="AB570">
        <v>7355.2305587066203</v>
      </c>
      <c r="AC570" s="1">
        <v>675.00654638880098</v>
      </c>
      <c r="AD570">
        <v>232312.42762099099</v>
      </c>
      <c r="AE570" s="1" t="e">
        <v>#N/A</v>
      </c>
      <c r="AF570">
        <v>45995.662794063501</v>
      </c>
      <c r="AG570" s="1">
        <v>73086.355103165202</v>
      </c>
      <c r="AH570" s="1">
        <v>30.137923282710201</v>
      </c>
      <c r="AI570">
        <v>21.017264492102701</v>
      </c>
      <c r="AJ570">
        <v>22.903454227852301</v>
      </c>
      <c r="AK570">
        <v>1.19204267200881</v>
      </c>
      <c r="AL570">
        <v>0.56164980389299302</v>
      </c>
      <c r="AM570">
        <v>0.80094560617004495</v>
      </c>
      <c r="AN570">
        <v>1460.29970020825</v>
      </c>
      <c r="AO570" s="1">
        <v>1.1604721995165199</v>
      </c>
      <c r="AP570">
        <v>2039.01918542303</v>
      </c>
      <c r="AQ570" s="1">
        <v>3336.9746899862698</v>
      </c>
      <c r="AR570" s="1">
        <v>8919.4780168921498</v>
      </c>
      <c r="AS570" s="1">
        <v>1078.9094636119901</v>
      </c>
      <c r="AT570">
        <v>498.83780980411399</v>
      </c>
      <c r="AU570">
        <v>15873.219165717601</v>
      </c>
      <c r="AV570" s="1">
        <v>7499.0446110205303</v>
      </c>
      <c r="AW570" s="1">
        <v>0.44166377533606399</v>
      </c>
      <c r="AX570">
        <v>7333.3722752815502</v>
      </c>
      <c r="AY570" s="1">
        <v>0.41913284814470297</v>
      </c>
      <c r="AZ570">
        <v>1297.14240970687</v>
      </c>
      <c r="BA570">
        <v>7.5827324460973206E-2</v>
      </c>
      <c r="BB570">
        <v>1091.0107829574199</v>
      </c>
      <c r="BC570" s="1">
        <v>6.3376052045206993E-2</v>
      </c>
      <c r="BD570">
        <v>17220.570078966401</v>
      </c>
      <c r="BE570" s="1">
        <v>0.54226711246009196</v>
      </c>
      <c r="BF570">
        <v>0.23956796447074899</v>
      </c>
      <c r="BG570">
        <v>0.14878411772042099</v>
      </c>
      <c r="BH570">
        <v>4.41086218828E-2</v>
      </c>
      <c r="BI570">
        <v>2.5272183465938E-2</v>
      </c>
    </row>
    <row r="571" spans="1:61" x14ac:dyDescent="0.25">
      <c r="A571" t="s">
        <v>1385</v>
      </c>
      <c r="B571" t="s">
        <v>752</v>
      </c>
      <c r="C571">
        <v>111.15</v>
      </c>
      <c r="D571">
        <v>8.6611196489652702</v>
      </c>
      <c r="E571">
        <v>865.25267955000004</v>
      </c>
      <c r="F571">
        <v>1.7999608499717001E-2</v>
      </c>
      <c r="G571">
        <v>1.3514818459986099E-2</v>
      </c>
      <c r="H571" t="e">
        <v>#N/A</v>
      </c>
      <c r="I571">
        <v>3.2180757046228602E-2</v>
      </c>
      <c r="J571">
        <v>0.93351775161586203</v>
      </c>
      <c r="K571">
        <v>2.73118023282212E-2</v>
      </c>
      <c r="L571">
        <v>0.40441292186885802</v>
      </c>
      <c r="M571">
        <v>1.8019501998284001E-2</v>
      </c>
      <c r="N571">
        <v>0.14693020796811701</v>
      </c>
      <c r="O571">
        <v>63922.151706298202</v>
      </c>
      <c r="P571" s="1">
        <v>0.19883214177518299</v>
      </c>
      <c r="Q571">
        <v>0.15604247359443901</v>
      </c>
      <c r="R571">
        <v>0.64512538463037805</v>
      </c>
      <c r="S571">
        <v>9.8156084808971897</v>
      </c>
      <c r="T571">
        <v>81667.174010578805</v>
      </c>
      <c r="U571" s="1">
        <v>99.8418398327793</v>
      </c>
      <c r="V571">
        <v>263490.24266364699</v>
      </c>
      <c r="W571" s="1">
        <v>0.83620198070368201</v>
      </c>
      <c r="X571">
        <v>3.7237237252914897E-2</v>
      </c>
      <c r="Y571">
        <v>0.12656078204340299</v>
      </c>
      <c r="Z571">
        <v>0.16379801929631799</v>
      </c>
      <c r="AA571">
        <v>263.490242663647</v>
      </c>
      <c r="AB571">
        <v>6178.9887235952201</v>
      </c>
      <c r="AC571" s="1">
        <v>589.49467947937796</v>
      </c>
      <c r="AD571">
        <v>204749.61535724299</v>
      </c>
      <c r="AE571" s="1" t="e">
        <v>#N/A</v>
      </c>
      <c r="AF571">
        <v>44698.905958277399</v>
      </c>
      <c r="AG571" s="1">
        <v>73225.534662545993</v>
      </c>
      <c r="AH571" s="1">
        <v>32.028919024986401</v>
      </c>
      <c r="AI571">
        <v>20.2904034836817</v>
      </c>
      <c r="AJ571">
        <v>23.23198731171</v>
      </c>
      <c r="AK571">
        <v>1.63126350399813</v>
      </c>
      <c r="AL571">
        <v>0.80941844289866405</v>
      </c>
      <c r="AM571">
        <v>1.2342679458675001</v>
      </c>
      <c r="AN571">
        <v>2239.1149739144398</v>
      </c>
      <c r="AO571" s="1">
        <v>1.31974496903427</v>
      </c>
      <c r="AP571">
        <v>2191.2900714575999</v>
      </c>
      <c r="AQ571" s="1">
        <v>3301.04336398642</v>
      </c>
      <c r="AR571" s="1">
        <v>9163.4671378580006</v>
      </c>
      <c r="AS571" s="1">
        <v>927.91548177298</v>
      </c>
      <c r="AT571">
        <v>649.42344159192999</v>
      </c>
      <c r="AU571">
        <v>16233.1394966669</v>
      </c>
      <c r="AV571" s="1">
        <v>8927.1118527627605</v>
      </c>
      <c r="AW571" s="1">
        <v>0.478076884054491</v>
      </c>
      <c r="AX571">
        <v>7174.0496256034503</v>
      </c>
      <c r="AY571" s="1">
        <v>0.37148937954112299</v>
      </c>
      <c r="AZ571">
        <v>1829.19833890009</v>
      </c>
      <c r="BA571">
        <v>9.5702258053693506E-2</v>
      </c>
      <c r="BB571">
        <v>1032.2658406302401</v>
      </c>
      <c r="BC571" s="1">
        <v>5.47314783682879E-2</v>
      </c>
      <c r="BD571">
        <v>18962.6256578965</v>
      </c>
      <c r="BE571" s="1">
        <v>0.53383932176414906</v>
      </c>
      <c r="BF571">
        <v>0.22666053789527199</v>
      </c>
      <c r="BG571">
        <v>0.16280576049454801</v>
      </c>
      <c r="BH571">
        <v>4.6231514119082301E-2</v>
      </c>
      <c r="BI571">
        <v>3.0462865726947699E-2</v>
      </c>
    </row>
    <row r="572" spans="1:61" x14ac:dyDescent="0.25">
      <c r="A572" t="s">
        <v>1536</v>
      </c>
      <c r="B572" t="s">
        <v>911</v>
      </c>
      <c r="C572">
        <v>119.9</v>
      </c>
      <c r="D572">
        <v>6.7702242316925298</v>
      </c>
      <c r="E572">
        <v>762.58003299999996</v>
      </c>
      <c r="F572">
        <v>1.7999608499717001E-2</v>
      </c>
      <c r="G572">
        <v>1.4842253924846701E-2</v>
      </c>
      <c r="H572" t="e">
        <v>#N/A</v>
      </c>
      <c r="I572">
        <v>2.9817963728920201E-2</v>
      </c>
      <c r="J572">
        <v>0.93630873070478304</v>
      </c>
      <c r="K572">
        <v>2.67301964787163E-2</v>
      </c>
      <c r="L572">
        <v>0.462243369142812</v>
      </c>
      <c r="M572">
        <v>1.8019501998284001E-2</v>
      </c>
      <c r="N572">
        <v>0.151873547989443</v>
      </c>
      <c r="O572">
        <v>62324.879284013397</v>
      </c>
      <c r="P572" s="1">
        <v>0.205958495145626</v>
      </c>
      <c r="Q572">
        <v>0.15139536984497001</v>
      </c>
      <c r="R572">
        <v>0.64264613500940404</v>
      </c>
      <c r="S572">
        <v>8.6799604312541696</v>
      </c>
      <c r="T572">
        <v>85232.934065230103</v>
      </c>
      <c r="U572" s="1">
        <v>100.211166009698</v>
      </c>
      <c r="V572">
        <v>302424.451887006</v>
      </c>
      <c r="W572" s="1">
        <v>0.79926111221121299</v>
      </c>
      <c r="X572">
        <v>3.83869725913202E-2</v>
      </c>
      <c r="Y572">
        <v>0.162351915197466</v>
      </c>
      <c r="Z572">
        <v>0.20073888778878701</v>
      </c>
      <c r="AA572">
        <v>302.424451887006</v>
      </c>
      <c r="AB572">
        <v>7514.9131920688496</v>
      </c>
      <c r="AC572" s="1">
        <v>623.20290387146804</v>
      </c>
      <c r="AD572">
        <v>227021.36462421101</v>
      </c>
      <c r="AE572" s="1" t="e">
        <v>#N/A</v>
      </c>
      <c r="AF572">
        <v>42650.299112889203</v>
      </c>
      <c r="AG572" s="1">
        <v>69441.678842920403</v>
      </c>
      <c r="AH572" s="1">
        <v>31.999257038938399</v>
      </c>
      <c r="AI572">
        <v>20.475345182269699</v>
      </c>
      <c r="AJ572">
        <v>22.812303438116999</v>
      </c>
      <c r="AK572">
        <v>1.23589138768468</v>
      </c>
      <c r="AL572">
        <v>0.74596290719164005</v>
      </c>
      <c r="AM572">
        <v>1.0294388525392499</v>
      </c>
      <c r="AN572">
        <v>2150.0373738476801</v>
      </c>
      <c r="AO572" s="1">
        <v>1.4466849996540001</v>
      </c>
      <c r="AP572">
        <v>2375.02891712875</v>
      </c>
      <c r="AQ572" s="1">
        <v>3455.0166788854299</v>
      </c>
      <c r="AR572" s="1">
        <v>9802.5698562972993</v>
      </c>
      <c r="AS572" s="1">
        <v>984.55584202268301</v>
      </c>
      <c r="AT572">
        <v>504.69670309345702</v>
      </c>
      <c r="AU572">
        <v>17121.867997427598</v>
      </c>
      <c r="AV572" s="1">
        <v>9104.0991789042091</v>
      </c>
      <c r="AW572" s="1">
        <v>0.47103957276650799</v>
      </c>
      <c r="AX572">
        <v>7741.5536997655699</v>
      </c>
      <c r="AY572" s="1">
        <v>0.37891988781386399</v>
      </c>
      <c r="AZ572">
        <v>1911.3817959503299</v>
      </c>
      <c r="BA572">
        <v>9.5512820696024597E-2</v>
      </c>
      <c r="BB572">
        <v>1084.0441565651199</v>
      </c>
      <c r="BC572" s="1">
        <v>5.45277187388035E-2</v>
      </c>
      <c r="BD572">
        <v>19841.078831185201</v>
      </c>
      <c r="BE572" s="1">
        <v>0.538360614383668</v>
      </c>
      <c r="BF572">
        <v>0.23608746022969601</v>
      </c>
      <c r="BG572">
        <v>0.154598843174485</v>
      </c>
      <c r="BH572">
        <v>4.2233216249034602E-2</v>
      </c>
      <c r="BI572">
        <v>2.8719865963116001E-2</v>
      </c>
    </row>
    <row r="573" spans="1:61" x14ac:dyDescent="0.25">
      <c r="A573" t="s">
        <v>1790</v>
      </c>
      <c r="B573" t="s">
        <v>1178</v>
      </c>
      <c r="C573">
        <v>137.55000000000001</v>
      </c>
      <c r="D573">
        <v>9.8218832937716893</v>
      </c>
      <c r="E573">
        <v>1145.8276681499999</v>
      </c>
      <c r="F573" t="e">
        <v>#N/A</v>
      </c>
      <c r="G573">
        <v>7.3779290707960497E-3</v>
      </c>
      <c r="H573" t="e">
        <v>#N/A</v>
      </c>
      <c r="I573">
        <v>1.5977868460027501E-2</v>
      </c>
      <c r="J573">
        <v>0.95372590730517204</v>
      </c>
      <c r="K573">
        <v>2.7392529215944299E-2</v>
      </c>
      <c r="L573">
        <v>0.99895843814850904</v>
      </c>
      <c r="M573" t="e">
        <v>#N/A</v>
      </c>
      <c r="N573">
        <v>0.19390952125106201</v>
      </c>
      <c r="O573">
        <v>64896.701673374402</v>
      </c>
      <c r="P573" s="1">
        <v>0.195693370825018</v>
      </c>
      <c r="Q573">
        <v>0.164732756341741</v>
      </c>
      <c r="R573">
        <v>0.63957387283324196</v>
      </c>
      <c r="S573">
        <v>13.684645420291799</v>
      </c>
      <c r="T573">
        <v>93995.457869662103</v>
      </c>
      <c r="U573" s="1">
        <v>104.934225611686</v>
      </c>
      <c r="V573">
        <v>233185.37196033401</v>
      </c>
      <c r="W573" s="1">
        <v>0.60623929585446101</v>
      </c>
      <c r="X573">
        <v>7.7507234572059699E-2</v>
      </c>
      <c r="Y573">
        <v>0.316253469573479</v>
      </c>
      <c r="Z573">
        <v>0.39376070414553899</v>
      </c>
      <c r="AA573">
        <v>233.18537196033401</v>
      </c>
      <c r="AB573">
        <v>4970.8002418862698</v>
      </c>
      <c r="AC573" s="1">
        <v>421.57672434277703</v>
      </c>
      <c r="AD573">
        <v>160312.17786640199</v>
      </c>
      <c r="AE573" s="1" t="e">
        <v>#N/A</v>
      </c>
      <c r="AF573">
        <v>39036.904228199201</v>
      </c>
      <c r="AG573" s="1">
        <v>59078.9719551659</v>
      </c>
      <c r="AH573" s="1">
        <v>23.642750485218901</v>
      </c>
      <c r="AI573">
        <v>20.171910593666802</v>
      </c>
      <c r="AJ573">
        <v>20.936954771176701</v>
      </c>
      <c r="AK573">
        <v>1.2778452961181399</v>
      </c>
      <c r="AL573">
        <v>1.20915556970091</v>
      </c>
      <c r="AM573">
        <v>1.24362333089392</v>
      </c>
      <c r="AN573">
        <v>0</v>
      </c>
      <c r="AO573" s="1">
        <v>0.76856733617111395</v>
      </c>
      <c r="AP573">
        <v>2371.6714934869701</v>
      </c>
      <c r="AQ573" s="1">
        <v>4621.0673691873499</v>
      </c>
      <c r="AR573" s="1">
        <v>10911.162081803801</v>
      </c>
      <c r="AS573" s="1">
        <v>940.85878397454701</v>
      </c>
      <c r="AT573">
        <v>567.22317156938902</v>
      </c>
      <c r="AU573">
        <v>19411.9829000221</v>
      </c>
      <c r="AV573" s="1">
        <v>11485.335694757199</v>
      </c>
      <c r="AW573" s="1">
        <v>0.57480517416036503</v>
      </c>
      <c r="AX573">
        <v>4490.67683753652</v>
      </c>
      <c r="AY573" s="1">
        <v>0.230172154099341</v>
      </c>
      <c r="AZ573">
        <v>1102.6471214722501</v>
      </c>
      <c r="BA573">
        <v>5.3469848246390901E-2</v>
      </c>
      <c r="BB573">
        <v>2848.6364958238801</v>
      </c>
      <c r="BC573" s="1">
        <v>0.14155282348162301</v>
      </c>
      <c r="BD573">
        <v>19927.296149589802</v>
      </c>
      <c r="BE573" s="1">
        <v>0.55012849739323599</v>
      </c>
      <c r="BF573">
        <v>0.245924577709145</v>
      </c>
      <c r="BG573">
        <v>0.13281133252507499</v>
      </c>
      <c r="BH573">
        <v>4.37089968903367E-2</v>
      </c>
      <c r="BI573">
        <v>2.7426595482207501E-2</v>
      </c>
    </row>
    <row r="574" spans="1:61" x14ac:dyDescent="0.25">
      <c r="A574" t="s">
        <v>1343</v>
      </c>
      <c r="B574" t="s">
        <v>709</v>
      </c>
      <c r="C574">
        <v>29.95</v>
      </c>
      <c r="D574">
        <v>67.064489043177403</v>
      </c>
      <c r="E574">
        <v>1681.8557140999999</v>
      </c>
      <c r="F574">
        <v>1.4459420812872201E-2</v>
      </c>
      <c r="G574">
        <v>2.6140883810518802E-2</v>
      </c>
      <c r="H574" t="e">
        <v>#N/A</v>
      </c>
      <c r="I574">
        <v>3.6169577406402899E-2</v>
      </c>
      <c r="J574">
        <v>0.87967750115239796</v>
      </c>
      <c r="K574">
        <v>5.0605691762231203E-2</v>
      </c>
      <c r="L574">
        <v>0.62753820458799803</v>
      </c>
      <c r="M574">
        <v>1.35603424656589E-2</v>
      </c>
      <c r="N574">
        <v>0.167054023718959</v>
      </c>
      <c r="O574">
        <v>65924.392565481496</v>
      </c>
      <c r="P574" s="1">
        <v>0.18784521388614001</v>
      </c>
      <c r="Q574">
        <v>0.14599768766638899</v>
      </c>
      <c r="R574">
        <v>0.66615709844747095</v>
      </c>
      <c r="S574">
        <v>14.957897393300801</v>
      </c>
      <c r="T574">
        <v>93493.923378622407</v>
      </c>
      <c r="U574" s="1">
        <v>135.488430460562</v>
      </c>
      <c r="V574">
        <v>252399.93492970901</v>
      </c>
      <c r="W574" s="1">
        <v>0.78557162120936797</v>
      </c>
      <c r="X574">
        <v>0.144320610852365</v>
      </c>
      <c r="Y574">
        <v>7.0107767938266896E-2</v>
      </c>
      <c r="Z574">
        <v>0.21442837879063201</v>
      </c>
      <c r="AA574">
        <v>252.39993492970899</v>
      </c>
      <c r="AB574">
        <v>6869.6515718547698</v>
      </c>
      <c r="AC574" s="1">
        <v>723.38038471453694</v>
      </c>
      <c r="AD574">
        <v>184517.031006106</v>
      </c>
      <c r="AE574" s="1" t="e">
        <v>#N/A</v>
      </c>
      <c r="AF574">
        <v>45274.189569784103</v>
      </c>
      <c r="AG574" s="1">
        <v>70953.337838079096</v>
      </c>
      <c r="AH574" s="1">
        <v>47.244127855910101</v>
      </c>
      <c r="AI574">
        <v>24.648016266403801</v>
      </c>
      <c r="AJ574">
        <v>29.258813539397998</v>
      </c>
      <c r="AK574">
        <v>2.1968503721718902</v>
      </c>
      <c r="AL574">
        <v>1.3591101197592801</v>
      </c>
      <c r="AM574">
        <v>1.76170139743272</v>
      </c>
      <c r="AN574">
        <v>528.11404215807102</v>
      </c>
      <c r="AO574">
        <v>0.94699478957364902</v>
      </c>
      <c r="AP574">
        <v>1886.77229051013</v>
      </c>
      <c r="AQ574" s="1">
        <v>2940.0817157172601</v>
      </c>
      <c r="AR574" s="1">
        <v>8613.6923379020809</v>
      </c>
      <c r="AS574" s="1">
        <v>978.20681834195602</v>
      </c>
      <c r="AT574" s="1">
        <v>490.44462826670002</v>
      </c>
      <c r="AU574">
        <v>14909.197790738101</v>
      </c>
      <c r="AV574" s="1">
        <v>7115.9906604725602</v>
      </c>
      <c r="AW574" s="1">
        <v>0.45011986902769402</v>
      </c>
      <c r="AX574">
        <v>6715.7997447972703</v>
      </c>
      <c r="AY574" s="1">
        <v>0.409779685014316</v>
      </c>
      <c r="AZ574">
        <v>1209.31514479521</v>
      </c>
      <c r="BA574">
        <v>7.3803388698045605E-2</v>
      </c>
      <c r="BB574">
        <v>1057.4864828096299</v>
      </c>
      <c r="BC574" s="1">
        <v>6.6297057272734897E-2</v>
      </c>
      <c r="BD574">
        <v>16098.5920328747</v>
      </c>
      <c r="BE574" s="1">
        <v>0.549837116761135</v>
      </c>
      <c r="BF574">
        <v>0.226211875809502</v>
      </c>
      <c r="BG574">
        <v>0.169910332661005</v>
      </c>
      <c r="BH574">
        <v>3.4639334742875297E-2</v>
      </c>
      <c r="BI574">
        <v>1.9401340025482099E-2</v>
      </c>
    </row>
    <row r="575" spans="1:61" x14ac:dyDescent="0.25">
      <c r="A575" t="s">
        <v>1736</v>
      </c>
      <c r="B575" t="s">
        <v>1120</v>
      </c>
      <c r="C575">
        <v>29.15</v>
      </c>
      <c r="D575">
        <v>171.32131871941701</v>
      </c>
      <c r="E575">
        <v>3800.5475702499998</v>
      </c>
      <c r="F575">
        <v>7.1014786436902705E-2</v>
      </c>
      <c r="G575">
        <v>4.21769540029149E-2</v>
      </c>
      <c r="H575">
        <v>2.4177849875227598E-3</v>
      </c>
      <c r="I575">
        <v>5.2287284558984903E-2</v>
      </c>
      <c r="J575">
        <v>0.78169600208382295</v>
      </c>
      <c r="K575">
        <v>5.1647816738819602E-2</v>
      </c>
      <c r="L575">
        <v>0.15336628587006901</v>
      </c>
      <c r="M575">
        <v>2.9413411666619701E-2</v>
      </c>
      <c r="N575">
        <v>0.12479645754926701</v>
      </c>
      <c r="O575">
        <v>78122.382461578207</v>
      </c>
      <c r="P575" s="1">
        <v>0.14073445050781799</v>
      </c>
      <c r="Q575">
        <v>0.158058127188895</v>
      </c>
      <c r="R575">
        <v>0.70120742230328603</v>
      </c>
      <c r="S575">
        <v>30.055044950402198</v>
      </c>
      <c r="T575">
        <v>112159.880302794</v>
      </c>
      <c r="U575" s="1">
        <v>153.36229721684501</v>
      </c>
      <c r="V575">
        <v>406254.09772161802</v>
      </c>
      <c r="W575" s="1">
        <v>0.82420852992795901</v>
      </c>
      <c r="X575">
        <v>0.147391913825097</v>
      </c>
      <c r="Y575">
        <v>2.83995562469441E-2</v>
      </c>
      <c r="Z575">
        <v>0.17579147007204099</v>
      </c>
      <c r="AA575">
        <v>406.254097721618</v>
      </c>
      <c r="AB575">
        <v>13459.8408398911</v>
      </c>
      <c r="AC575" s="1">
        <v>1254.9585960546899</v>
      </c>
      <c r="AD575">
        <v>322699.30106329499</v>
      </c>
      <c r="AE575" s="1" t="e">
        <v>#N/A</v>
      </c>
      <c r="AF575">
        <v>69608.849090713207</v>
      </c>
      <c r="AG575" s="1">
        <v>159171.731135296</v>
      </c>
      <c r="AH575" s="1">
        <v>71.291005672807202</v>
      </c>
      <c r="AI575">
        <v>30.943644835867001</v>
      </c>
      <c r="AJ575">
        <v>40.953964847961998</v>
      </c>
      <c r="AK575">
        <v>1.7982423330424</v>
      </c>
      <c r="AL575">
        <v>1.18819083250492</v>
      </c>
      <c r="AM575">
        <v>1.45474234009769</v>
      </c>
      <c r="AN575">
        <v>229.922831604636</v>
      </c>
      <c r="AO575" s="1">
        <v>0.59023248443424703</v>
      </c>
      <c r="AP575">
        <v>2065.3111868518699</v>
      </c>
      <c r="AQ575" s="1">
        <v>2852.1475824566401</v>
      </c>
      <c r="AR575" s="1">
        <v>10275.0919698214</v>
      </c>
      <c r="AS575" s="1">
        <v>1295.42278671601</v>
      </c>
      <c r="AT575">
        <v>569.56905406070405</v>
      </c>
      <c r="AU575">
        <v>17057.5425799066</v>
      </c>
      <c r="AV575" s="1">
        <v>3148.73778897293</v>
      </c>
      <c r="AW575" s="1">
        <v>0.18171578711275199</v>
      </c>
      <c r="AX575">
        <v>11934.1156078316</v>
      </c>
      <c r="AY575" s="1">
        <v>0.67731082804342602</v>
      </c>
      <c r="AZ575">
        <v>1859.0613575218099</v>
      </c>
      <c r="BA575">
        <v>0.10711607455108201</v>
      </c>
      <c r="BB575">
        <v>584.01162007507696</v>
      </c>
      <c r="BC575" s="1">
        <v>3.3857310294782103E-2</v>
      </c>
      <c r="BD575">
        <v>17525.926374401399</v>
      </c>
      <c r="BE575" s="1">
        <v>0.60666654158239597</v>
      </c>
      <c r="BF575">
        <v>0.22876475815792299</v>
      </c>
      <c r="BG575">
        <v>0.114255952812252</v>
      </c>
      <c r="BH575">
        <v>3.2658201753414898E-2</v>
      </c>
      <c r="BI575">
        <v>1.7654545694013601E-2</v>
      </c>
    </row>
    <row r="576" spans="1:61" x14ac:dyDescent="0.25">
      <c r="A576" t="s">
        <v>1514</v>
      </c>
      <c r="B576" t="s">
        <v>889</v>
      </c>
      <c r="C576">
        <v>25.45</v>
      </c>
      <c r="D576">
        <v>208.68368225286</v>
      </c>
      <c r="E576">
        <v>5083.9861954999997</v>
      </c>
      <c r="F576">
        <v>5.6356791983361E-2</v>
      </c>
      <c r="G576">
        <v>8.80063938652694E-2</v>
      </c>
      <c r="H576">
        <v>2.9556175234238002E-3</v>
      </c>
      <c r="I576">
        <v>6.1513408434935003E-2</v>
      </c>
      <c r="J576">
        <v>0.73275522078317201</v>
      </c>
      <c r="K576">
        <v>5.9844457985692497E-2</v>
      </c>
      <c r="L576">
        <v>0.25341025117203397</v>
      </c>
      <c r="M576">
        <v>3.9472616997639397E-2</v>
      </c>
      <c r="N576">
        <v>0.142144606703974</v>
      </c>
      <c r="O576">
        <v>77883.395517764002</v>
      </c>
      <c r="P576" s="1">
        <v>0.17479736547026101</v>
      </c>
      <c r="Q576">
        <v>0.16244667356704001</v>
      </c>
      <c r="R576">
        <v>0.66275596096269895</v>
      </c>
      <c r="S576">
        <v>37.9629810315542</v>
      </c>
      <c r="T576">
        <v>112927.372603351</v>
      </c>
      <c r="U576" s="1">
        <v>156.61701043553899</v>
      </c>
      <c r="V576">
        <v>380067.72819530999</v>
      </c>
      <c r="W576" s="1">
        <v>0.79779718589115001</v>
      </c>
      <c r="X576">
        <v>0.173867746081875</v>
      </c>
      <c r="Y576">
        <v>2.83350680269755E-2</v>
      </c>
      <c r="Z576">
        <v>0.20220281410884999</v>
      </c>
      <c r="AA576">
        <v>380.06772819531</v>
      </c>
      <c r="AB576">
        <v>13086.1048184764</v>
      </c>
      <c r="AC576" s="1">
        <v>1192.59397564192</v>
      </c>
      <c r="AD576">
        <v>296526.56205875397</v>
      </c>
      <c r="AE576" s="1" t="e">
        <v>#N/A</v>
      </c>
      <c r="AF576">
        <v>58929.779017213303</v>
      </c>
      <c r="AG576" s="1">
        <v>114020.50877525601</v>
      </c>
      <c r="AH576" s="1">
        <v>71.618661251100505</v>
      </c>
      <c r="AI576">
        <v>32.189808219215401</v>
      </c>
      <c r="AJ576">
        <v>41.395001809498702</v>
      </c>
      <c r="AK576">
        <v>2.08561495960527</v>
      </c>
      <c r="AL576">
        <v>1.3633427129226099</v>
      </c>
      <c r="AM576">
        <v>1.67798227306501</v>
      </c>
      <c r="AN576">
        <v>102.26226046014401</v>
      </c>
      <c r="AO576" s="1">
        <v>0.742971776288472</v>
      </c>
      <c r="AP576">
        <v>2000.10300529542</v>
      </c>
      <c r="AQ576" s="1">
        <v>2846.4848658143801</v>
      </c>
      <c r="AR576" s="1">
        <v>9925.1577164318805</v>
      </c>
      <c r="AS576" s="1">
        <v>1289.0200510970301</v>
      </c>
      <c r="AT576">
        <v>582.28654232387396</v>
      </c>
      <c r="AU576">
        <v>16643.052180962601</v>
      </c>
      <c r="AV576" s="1">
        <v>3310.1198176451198</v>
      </c>
      <c r="AW576" s="1">
        <v>0.19837984039759199</v>
      </c>
      <c r="AX576">
        <v>11338.353678215701</v>
      </c>
      <c r="AY576" s="1">
        <v>0.66871504849633001</v>
      </c>
      <c r="AZ576">
        <v>1492.6746314079101</v>
      </c>
      <c r="BA576">
        <v>8.9576965148676996E-2</v>
      </c>
      <c r="BB576">
        <v>720.22530211513401</v>
      </c>
      <c r="BC576" s="1">
        <v>4.3328145952273002E-2</v>
      </c>
      <c r="BD576">
        <v>16861.373429383799</v>
      </c>
      <c r="BE576" s="1">
        <v>0.59653970202399198</v>
      </c>
      <c r="BF576">
        <v>0.23453208256073901</v>
      </c>
      <c r="BG576">
        <v>0.120382167877781</v>
      </c>
      <c r="BH576">
        <v>3.21842102525619E-2</v>
      </c>
      <c r="BI576">
        <v>1.6361837284925702E-2</v>
      </c>
    </row>
    <row r="577" spans="1:61" x14ac:dyDescent="0.25">
      <c r="A577" t="s">
        <v>1538</v>
      </c>
      <c r="B577" t="s">
        <v>913</v>
      </c>
      <c r="C577">
        <v>50.9</v>
      </c>
      <c r="D577">
        <v>101.694400169703</v>
      </c>
      <c r="E577">
        <v>4109.3689028999997</v>
      </c>
      <c r="F577">
        <v>3.74039631361687E-2</v>
      </c>
      <c r="G577">
        <v>3.6318603895065998E-2</v>
      </c>
      <c r="H577">
        <v>2.5299103729894898E-3</v>
      </c>
      <c r="I577">
        <v>5.4832879283302202E-2</v>
      </c>
      <c r="J577">
        <v>0.822416382134181</v>
      </c>
      <c r="K577">
        <v>4.7670007892810902E-2</v>
      </c>
      <c r="L577">
        <v>0.251435808663097</v>
      </c>
      <c r="M577">
        <v>2.7226730370012699E-2</v>
      </c>
      <c r="N577">
        <v>0.145013350375402</v>
      </c>
      <c r="O577">
        <v>73765.710097684103</v>
      </c>
      <c r="P577" s="1">
        <v>0.17419803790237801</v>
      </c>
      <c r="Q577">
        <v>0.16249489514597501</v>
      </c>
      <c r="R577">
        <v>0.66330706695164698</v>
      </c>
      <c r="S577">
        <v>30.3666294955101</v>
      </c>
      <c r="T577">
        <v>105081.86294332999</v>
      </c>
      <c r="U577" s="1">
        <v>157.47054648999401</v>
      </c>
      <c r="V577">
        <v>363130.68300996802</v>
      </c>
      <c r="W577" s="1">
        <v>0.80210491925119598</v>
      </c>
      <c r="X577">
        <v>0.14780280221397901</v>
      </c>
      <c r="Y577">
        <v>5.0092278534825598E-2</v>
      </c>
      <c r="Z577">
        <v>0.19789508074880399</v>
      </c>
      <c r="AA577">
        <v>363.13068300996798</v>
      </c>
      <c r="AB577">
        <v>10657.3853759135</v>
      </c>
      <c r="AC577" s="1">
        <v>1056.66545474554</v>
      </c>
      <c r="AD577">
        <v>262390.37250650697</v>
      </c>
      <c r="AE577" s="1" t="e">
        <v>#N/A</v>
      </c>
      <c r="AF577">
        <v>56603.533835579299</v>
      </c>
      <c r="AG577" s="1">
        <v>103740.10425657099</v>
      </c>
      <c r="AH577" s="1">
        <v>54.1991652637548</v>
      </c>
      <c r="AI577">
        <v>27.4673483350354</v>
      </c>
      <c r="AJ577">
        <v>33.056901855293603</v>
      </c>
      <c r="AK577">
        <v>1.98953139133186</v>
      </c>
      <c r="AL577">
        <v>1.32148020675551</v>
      </c>
      <c r="AM577">
        <v>1.64451812789344</v>
      </c>
      <c r="AN577">
        <v>427.514966534206</v>
      </c>
      <c r="AO577" s="1">
        <v>0.77964556768240501</v>
      </c>
      <c r="AP577">
        <v>1787.5813221139699</v>
      </c>
      <c r="AQ577" s="1">
        <v>2806.2266299241101</v>
      </c>
      <c r="AR577" s="1">
        <v>8909.4032295720008</v>
      </c>
      <c r="AS577" s="1">
        <v>1082.93797250947</v>
      </c>
      <c r="AT577">
        <v>444.18137155120701</v>
      </c>
      <c r="AU577">
        <v>15030.330525670801</v>
      </c>
      <c r="AV577" s="1">
        <v>4056.33443921974</v>
      </c>
      <c r="AW577" s="1">
        <v>0.260155937286566</v>
      </c>
      <c r="AX577">
        <v>9638.5337926924294</v>
      </c>
      <c r="AY577" s="1">
        <v>0.604415743053905</v>
      </c>
      <c r="AZ577">
        <v>1419.25056827662</v>
      </c>
      <c r="BA577">
        <v>8.9211000746938204E-2</v>
      </c>
      <c r="BB577">
        <v>723.66580519100899</v>
      </c>
      <c r="BC577" s="1">
        <v>4.6217318914285398E-2</v>
      </c>
      <c r="BD577">
        <v>15837.7846053798</v>
      </c>
      <c r="BE577" s="1">
        <v>0.58863265824384203</v>
      </c>
      <c r="BF577">
        <v>0.231152197244056</v>
      </c>
      <c r="BG577">
        <v>0.13045252784610301</v>
      </c>
      <c r="BH577">
        <v>3.1864098818897499E-2</v>
      </c>
      <c r="BI577">
        <v>1.7898517847101801E-2</v>
      </c>
    </row>
    <row r="578" spans="1:61" x14ac:dyDescent="0.25">
      <c r="A578" t="s">
        <v>1570</v>
      </c>
      <c r="B578" t="s">
        <v>946</v>
      </c>
      <c r="C578">
        <v>31.9</v>
      </c>
      <c r="D578">
        <v>262.86051920511602</v>
      </c>
      <c r="E578">
        <v>7920.8926992500001</v>
      </c>
      <c r="F578">
        <v>0.11661547851061201</v>
      </c>
      <c r="G578">
        <v>9.5520682437797502E-2</v>
      </c>
      <c r="H578">
        <v>2.2690358068227401E-3</v>
      </c>
      <c r="I578">
        <v>7.8350003421144898E-2</v>
      </c>
      <c r="J578">
        <v>0.64427752413983297</v>
      </c>
      <c r="K578">
        <v>6.3662563775939901E-2</v>
      </c>
      <c r="L578">
        <v>0.243651393464592</v>
      </c>
      <c r="M578">
        <v>6.9294189496919706E-2</v>
      </c>
      <c r="N578">
        <v>0.142197596748384</v>
      </c>
      <c r="O578">
        <v>80439.471143390998</v>
      </c>
      <c r="P578" s="1">
        <v>0.212968254615817</v>
      </c>
      <c r="Q578">
        <v>0.16733350981820599</v>
      </c>
      <c r="R578">
        <v>0.61969823556597703</v>
      </c>
      <c r="S578">
        <v>74.195854045482506</v>
      </c>
      <c r="T578">
        <v>113477.448620283</v>
      </c>
      <c r="U578" s="1">
        <v>161.10622219865499</v>
      </c>
      <c r="V578">
        <v>344035.50072809699</v>
      </c>
      <c r="W578" s="1">
        <v>0.80489667112129104</v>
      </c>
      <c r="X578">
        <v>0.16390550636540699</v>
      </c>
      <c r="Y578">
        <v>3.1197822513301599E-2</v>
      </c>
      <c r="Z578">
        <v>0.19510332887870899</v>
      </c>
      <c r="AA578">
        <v>344.03550072809702</v>
      </c>
      <c r="AB578">
        <v>12886.0298107137</v>
      </c>
      <c r="AC578" s="1">
        <v>1116.9754112232499</v>
      </c>
      <c r="AD578">
        <v>277778.39838549797</v>
      </c>
      <c r="AE578" s="1" t="e">
        <v>#N/A</v>
      </c>
      <c r="AF578">
        <v>66821.652043647293</v>
      </c>
      <c r="AG578" s="1">
        <v>137067.06758261201</v>
      </c>
      <c r="AH578" s="1">
        <v>81.628103973886397</v>
      </c>
      <c r="AI578">
        <v>34.574348131183399</v>
      </c>
      <c r="AJ578">
        <v>46.251089028094</v>
      </c>
      <c r="AK578">
        <v>2.0132211458689402</v>
      </c>
      <c r="AL578">
        <v>1.2117946864193201</v>
      </c>
      <c r="AM578">
        <v>1.5051231501573501</v>
      </c>
      <c r="AN578">
        <v>65.636531163870899</v>
      </c>
      <c r="AO578" s="1">
        <v>0.686088258722101</v>
      </c>
      <c r="AP578">
        <v>1895.56939925745</v>
      </c>
      <c r="AQ578" s="1">
        <v>2785.8175383551602</v>
      </c>
      <c r="AR578" s="1">
        <v>10594.3684846211</v>
      </c>
      <c r="AS578" s="1">
        <v>1315.84070378669</v>
      </c>
      <c r="AT578">
        <v>602.185413514267</v>
      </c>
      <c r="AU578">
        <v>17193.781539534699</v>
      </c>
      <c r="AV578" s="1">
        <v>3283.4343352727601</v>
      </c>
      <c r="AW578" s="1">
        <v>0.193139049153977</v>
      </c>
      <c r="AX578">
        <v>11402.1944419724</v>
      </c>
      <c r="AY578" s="1">
        <v>0.65478299115854999</v>
      </c>
      <c r="AZ578">
        <v>1918.5149203451001</v>
      </c>
      <c r="BA578">
        <v>0.113876115199011</v>
      </c>
      <c r="BB578">
        <v>651.89801871684801</v>
      </c>
      <c r="BC578" s="1">
        <v>3.8201844487482303E-2</v>
      </c>
      <c r="BD578">
        <v>17256.041716307202</v>
      </c>
      <c r="BE578" s="1">
        <v>0.60431891278993899</v>
      </c>
      <c r="BF578">
        <v>0.23020791526704601</v>
      </c>
      <c r="BG578">
        <v>0.111764003673562</v>
      </c>
      <c r="BH578">
        <v>3.1493918185739198E-2</v>
      </c>
      <c r="BI578">
        <v>2.2215250083713299E-2</v>
      </c>
    </row>
    <row r="579" spans="1:61" x14ac:dyDescent="0.25">
      <c r="A579" t="s">
        <v>1801</v>
      </c>
      <c r="B579" t="s">
        <v>1191</v>
      </c>
      <c r="C579">
        <v>81.3</v>
      </c>
      <c r="D579">
        <v>22.067453463008999</v>
      </c>
      <c r="E579">
        <v>1528.27834725</v>
      </c>
      <c r="F579">
        <v>1.9702451590342E-2</v>
      </c>
      <c r="G579">
        <v>1.8716958232867498E-2</v>
      </c>
      <c r="H579" t="e">
        <v>#N/A</v>
      </c>
      <c r="I579">
        <v>4.5486920950529398E-2</v>
      </c>
      <c r="J579">
        <v>0.89979686200152798</v>
      </c>
      <c r="K579">
        <v>3.25413093870612E-2</v>
      </c>
      <c r="L579">
        <v>0.26947006655859901</v>
      </c>
      <c r="M579">
        <v>2.3342668603778101E-2</v>
      </c>
      <c r="N579">
        <v>0.128693831559752</v>
      </c>
      <c r="O579">
        <v>68955.790208758495</v>
      </c>
      <c r="P579" s="1">
        <v>0.19526558081341899</v>
      </c>
      <c r="Q579">
        <v>0.151224950541401</v>
      </c>
      <c r="R579">
        <v>0.653509468645179</v>
      </c>
      <c r="S579">
        <v>13.489289520788599</v>
      </c>
      <c r="T579">
        <v>97076.692983942106</v>
      </c>
      <c r="U579" s="1">
        <v>133.87683836099399</v>
      </c>
      <c r="V579">
        <v>352513.84927321202</v>
      </c>
      <c r="W579" s="1">
        <v>0.86155126685683803</v>
      </c>
      <c r="X579">
        <v>7.11724344528918E-2</v>
      </c>
      <c r="Y579">
        <v>6.7276298690269895E-2</v>
      </c>
      <c r="Z579">
        <v>0.138448733143162</v>
      </c>
      <c r="AA579">
        <v>352.51384927321197</v>
      </c>
      <c r="AB579">
        <v>8579.6266587130394</v>
      </c>
      <c r="AC579" s="1">
        <v>915.03947007844397</v>
      </c>
      <c r="AD579">
        <v>256721.27712677099</v>
      </c>
      <c r="AE579" s="1" t="e">
        <v>#N/A</v>
      </c>
      <c r="AF579">
        <v>54208.911272359503</v>
      </c>
      <c r="AG579" s="1">
        <v>99819.846429324403</v>
      </c>
      <c r="AH579" s="1">
        <v>43.389064742726298</v>
      </c>
      <c r="AI579">
        <v>22.588406689336701</v>
      </c>
      <c r="AJ579">
        <v>25.914070437360699</v>
      </c>
      <c r="AK579">
        <v>1.5860514086770501</v>
      </c>
      <c r="AL579">
        <v>1.1195114098733401</v>
      </c>
      <c r="AM579">
        <v>1.3043813783420399</v>
      </c>
      <c r="AN579">
        <v>1724.84729417474</v>
      </c>
      <c r="AO579" s="1">
        <v>0.94033239187145001</v>
      </c>
      <c r="AP579">
        <v>2113.39622674877</v>
      </c>
      <c r="AQ579" s="1">
        <v>3095.6276646286201</v>
      </c>
      <c r="AR579" s="1">
        <v>8602.5499734109399</v>
      </c>
      <c r="AS579" s="1">
        <v>878.12497076520401</v>
      </c>
      <c r="AT579">
        <v>483.98362139393998</v>
      </c>
      <c r="AU579">
        <v>15173.682456947499</v>
      </c>
      <c r="AV579" s="1">
        <v>5295.1845974584703</v>
      </c>
      <c r="AW579" s="1">
        <v>0.326817513442616</v>
      </c>
      <c r="AX579">
        <v>9268.5775632004406</v>
      </c>
      <c r="AY579" s="1">
        <v>0.54517400840786301</v>
      </c>
      <c r="AZ579">
        <v>1484.3690979410501</v>
      </c>
      <c r="BA579">
        <v>8.9048251250480895E-2</v>
      </c>
      <c r="BB579">
        <v>643.30356157194296</v>
      </c>
      <c r="BC579" s="1">
        <v>3.8960226901405902E-2</v>
      </c>
      <c r="BD579">
        <v>16691.4348201719</v>
      </c>
      <c r="BE579" s="1">
        <v>0.56435635710411403</v>
      </c>
      <c r="BF579">
        <v>0.229785193527166</v>
      </c>
      <c r="BG579">
        <v>0.142032701661614</v>
      </c>
      <c r="BH579">
        <v>3.9951362685194697E-2</v>
      </c>
      <c r="BI579">
        <v>2.38743850219118E-2</v>
      </c>
    </row>
    <row r="580" spans="1:61" x14ac:dyDescent="0.25">
      <c r="A580" t="s">
        <v>1439</v>
      </c>
      <c r="B580" t="s">
        <v>811</v>
      </c>
      <c r="C580">
        <v>132.94999999999999</v>
      </c>
      <c r="D580">
        <v>6.5000600811076197</v>
      </c>
      <c r="E580">
        <v>827.79965170000003</v>
      </c>
      <c r="F580">
        <v>1.3601702601406701E-2</v>
      </c>
      <c r="G580">
        <v>1.4842253924846701E-2</v>
      </c>
      <c r="H580" t="e">
        <v>#N/A</v>
      </c>
      <c r="I580">
        <v>2.0206536582853998E-2</v>
      </c>
      <c r="J580">
        <v>0.95015734129665597</v>
      </c>
      <c r="K580">
        <v>2.7084831018593099E-2</v>
      </c>
      <c r="L580">
        <v>0.66010047444616404</v>
      </c>
      <c r="M580" t="e">
        <v>#N/A</v>
      </c>
      <c r="N580">
        <v>0.15520591579818199</v>
      </c>
      <c r="O580">
        <v>61485.535466662397</v>
      </c>
      <c r="P580" s="1">
        <v>0.20314704432498401</v>
      </c>
      <c r="Q580">
        <v>0.149955775388738</v>
      </c>
      <c r="R580">
        <v>0.64689718028627796</v>
      </c>
      <c r="S580">
        <v>9.7893843413005204</v>
      </c>
      <c r="T580">
        <v>84451.158798326898</v>
      </c>
      <c r="U580" s="1">
        <v>101.462117456519</v>
      </c>
      <c r="V580">
        <v>303415.535974428</v>
      </c>
      <c r="W580" s="1">
        <v>0.76102772655538997</v>
      </c>
      <c r="X580">
        <v>8.2677396748965806E-2</v>
      </c>
      <c r="Y580">
        <v>0.15629487669564401</v>
      </c>
      <c r="Z580">
        <v>0.23897227344461</v>
      </c>
      <c r="AA580">
        <v>303.415535974428</v>
      </c>
      <c r="AB580">
        <v>7763.57743906019</v>
      </c>
      <c r="AC580" s="1">
        <v>612.89515882022704</v>
      </c>
      <c r="AD580">
        <v>224152.72366293601</v>
      </c>
      <c r="AE580" s="1" t="e">
        <v>#N/A</v>
      </c>
      <c r="AF580">
        <v>40716.646059857703</v>
      </c>
      <c r="AG580" s="1">
        <v>69216.491289791098</v>
      </c>
      <c r="AH580" s="1">
        <v>30.780959766325999</v>
      </c>
      <c r="AI580">
        <v>20.532701267398998</v>
      </c>
      <c r="AJ580">
        <v>21.190735417756699</v>
      </c>
      <c r="AK580">
        <v>1.5432057964920001</v>
      </c>
      <c r="AL580">
        <v>1.1337295866559201</v>
      </c>
      <c r="AM580">
        <v>1.33364940345715</v>
      </c>
      <c r="AN580">
        <v>935.57463621725799</v>
      </c>
      <c r="AO580" s="1">
        <v>1.1893608100783599</v>
      </c>
      <c r="AP580">
        <v>2252.08054288434</v>
      </c>
      <c r="AQ580" s="1">
        <v>3554.86883264172</v>
      </c>
      <c r="AR580" s="1">
        <v>10018.2864168509</v>
      </c>
      <c r="AS580" s="1">
        <v>997.43404615399697</v>
      </c>
      <c r="AT580">
        <v>533.97723723637603</v>
      </c>
      <c r="AU580">
        <v>17356.647075767301</v>
      </c>
      <c r="AV580" s="1">
        <v>9543.0356492728406</v>
      </c>
      <c r="AW580" s="1">
        <v>0.51137821496569402</v>
      </c>
      <c r="AX580">
        <v>6657.4950703900904</v>
      </c>
      <c r="AY580" s="1">
        <v>0.339326545046646</v>
      </c>
      <c r="AZ580">
        <v>1547.5465920257</v>
      </c>
      <c r="BA580">
        <v>7.8543788658800795E-2</v>
      </c>
      <c r="BB580">
        <v>1340.41205565527</v>
      </c>
      <c r="BC580" s="1">
        <v>7.0751451331049597E-2</v>
      </c>
      <c r="BD580">
        <v>19088.4893673439</v>
      </c>
      <c r="BE580" s="1">
        <v>0.52780461587719696</v>
      </c>
      <c r="BF580">
        <v>0.24927255943464799</v>
      </c>
      <c r="BG580">
        <v>0.149582076158568</v>
      </c>
      <c r="BH580">
        <v>4.6067130016958599E-2</v>
      </c>
      <c r="BI580">
        <v>2.72736185126283E-2</v>
      </c>
    </row>
    <row r="581" spans="1:61" x14ac:dyDescent="0.25">
      <c r="A581" t="s">
        <v>1447</v>
      </c>
      <c r="B581" t="s">
        <v>820</v>
      </c>
      <c r="C581">
        <v>112.65</v>
      </c>
      <c r="D581">
        <v>7.8001476998138601</v>
      </c>
      <c r="E581">
        <v>739.63064780000002</v>
      </c>
      <c r="F581" t="e">
        <v>#N/A</v>
      </c>
      <c r="G581" t="e">
        <v>#N/A</v>
      </c>
      <c r="H581" t="e">
        <v>#N/A</v>
      </c>
      <c r="I581">
        <v>1.90582775541745E-2</v>
      </c>
      <c r="J581">
        <v>0.96513650541335605</v>
      </c>
      <c r="K581">
        <v>2.0310293385907601E-2</v>
      </c>
      <c r="L581">
        <v>0.62146980055860701</v>
      </c>
      <c r="M581" t="e">
        <v>#N/A</v>
      </c>
      <c r="N581">
        <v>0.15131653632202499</v>
      </c>
      <c r="O581">
        <v>61521.470529006103</v>
      </c>
      <c r="P581" s="1">
        <v>0.20042028750226301</v>
      </c>
      <c r="Q581">
        <v>0.171195615057227</v>
      </c>
      <c r="R581">
        <v>0.62838409744051005</v>
      </c>
      <c r="S581">
        <v>9.2025823694416697</v>
      </c>
      <c r="T581">
        <v>86746.242042058293</v>
      </c>
      <c r="U581" s="1">
        <v>90.929693212144301</v>
      </c>
      <c r="V581">
        <v>358117.341118649</v>
      </c>
      <c r="W581" s="1">
        <v>0.688010527934242</v>
      </c>
      <c r="X581">
        <v>6.95915591264685E-2</v>
      </c>
      <c r="Y581">
        <v>0.24239791293929</v>
      </c>
      <c r="Z581">
        <v>0.311989472065758</v>
      </c>
      <c r="AA581">
        <v>358.11734111864899</v>
      </c>
      <c r="AB581">
        <v>9346.0933109808302</v>
      </c>
      <c r="AC581" s="1">
        <v>632.43186770498198</v>
      </c>
      <c r="AD581" s="1">
        <v>278746.76344342198</v>
      </c>
      <c r="AE581" s="1" t="e">
        <v>#N/A</v>
      </c>
      <c r="AF581">
        <v>42069.016909650003</v>
      </c>
      <c r="AG581" s="1">
        <v>68966.796173947805</v>
      </c>
      <c r="AH581" s="1">
        <v>33.1568909591848</v>
      </c>
      <c r="AI581">
        <v>21.461528550681098</v>
      </c>
      <c r="AJ581">
        <v>23.836942926105401</v>
      </c>
      <c r="AK581">
        <v>1.5590378125147799</v>
      </c>
      <c r="AL581">
        <v>0.94664959689830697</v>
      </c>
      <c r="AM581">
        <v>1.1607062768748799</v>
      </c>
      <c r="AN581">
        <v>1138.06643559694</v>
      </c>
      <c r="AO581" s="1">
        <v>1.20287369746591</v>
      </c>
      <c r="AP581">
        <v>2629.9040653409802</v>
      </c>
      <c r="AQ581" s="1">
        <v>3861.9122287539099</v>
      </c>
      <c r="AR581" s="1">
        <v>10292.164746881101</v>
      </c>
      <c r="AS581" s="1">
        <v>1003.35112965826</v>
      </c>
      <c r="AT581">
        <v>621.00635278731897</v>
      </c>
      <c r="AU581">
        <v>18408.3385234216</v>
      </c>
      <c r="AV581" s="1">
        <v>8919.1407775895605</v>
      </c>
      <c r="AW581" s="1">
        <v>0.45034105241238298</v>
      </c>
      <c r="AX581">
        <v>8737.4764473057894</v>
      </c>
      <c r="AY581" s="1">
        <v>0.40249320713612302</v>
      </c>
      <c r="AZ581">
        <v>1613.2041335522899</v>
      </c>
      <c r="BA581" s="1">
        <v>7.6019258908977302E-2</v>
      </c>
      <c r="BB581">
        <v>1421.1239086263199</v>
      </c>
      <c r="BC581" s="1">
        <v>7.1146481541091197E-2</v>
      </c>
      <c r="BD581">
        <v>20690.945267073999</v>
      </c>
      <c r="BE581" s="1">
        <v>0.510156890350278</v>
      </c>
      <c r="BF581">
        <v>0.25339669270382997</v>
      </c>
      <c r="BG581">
        <v>0.164977800445925</v>
      </c>
      <c r="BH581">
        <v>4.5240354097679902E-2</v>
      </c>
      <c r="BI581">
        <v>2.6228262402287199E-2</v>
      </c>
    </row>
    <row r="582" spans="1:61" x14ac:dyDescent="0.25">
      <c r="A582" t="s">
        <v>1794</v>
      </c>
      <c r="B582" t="s">
        <v>1183</v>
      </c>
      <c r="C582">
        <v>134.80000000000001</v>
      </c>
      <c r="D582">
        <v>11.9130497754859</v>
      </c>
      <c r="E582">
        <v>1460.6756983</v>
      </c>
      <c r="F582">
        <v>8.36510453638524E-3</v>
      </c>
      <c r="G582">
        <v>9.5235361581228299E-3</v>
      </c>
      <c r="H582" t="e">
        <v>#N/A</v>
      </c>
      <c r="I582">
        <v>2.14475118923186E-2</v>
      </c>
      <c r="J582">
        <v>0.94046742489977897</v>
      </c>
      <c r="K582">
        <v>2.8120697268349301E-2</v>
      </c>
      <c r="L582">
        <v>0.48870861401363203</v>
      </c>
      <c r="M582">
        <v>8.2020165693833299E-3</v>
      </c>
      <c r="N582">
        <v>0.16438826713195201</v>
      </c>
      <c r="O582">
        <v>63868.328552883999</v>
      </c>
      <c r="P582" s="1">
        <v>0.193450719559454</v>
      </c>
      <c r="Q582">
        <v>0.15196463278664199</v>
      </c>
      <c r="R582">
        <v>0.65458464765390401</v>
      </c>
      <c r="S582">
        <v>13.923146784270701</v>
      </c>
      <c r="T582">
        <v>90582.0343261581</v>
      </c>
      <c r="U582" s="1">
        <v>111.295518641412</v>
      </c>
      <c r="V582">
        <v>291810.76897909498</v>
      </c>
      <c r="W582" s="1">
        <v>0.81991900692243502</v>
      </c>
      <c r="X582">
        <v>7.8325788917641803E-2</v>
      </c>
      <c r="Y582">
        <v>0.10175520415992299</v>
      </c>
      <c r="Z582">
        <v>0.180080993077565</v>
      </c>
      <c r="AA582">
        <v>291.81076897909497</v>
      </c>
      <c r="AB582">
        <v>6904.9203815318897</v>
      </c>
      <c r="AC582" s="1">
        <v>682.59980717172198</v>
      </c>
      <c r="AD582">
        <v>220944.98706235699</v>
      </c>
      <c r="AE582" s="1" t="e">
        <v>#N/A</v>
      </c>
      <c r="AF582">
        <v>44844.936494834103</v>
      </c>
      <c r="AG582" s="1">
        <v>73751.547651856599</v>
      </c>
      <c r="AH582" s="1">
        <v>31.842929577206601</v>
      </c>
      <c r="AI582">
        <v>21.069933619620201</v>
      </c>
      <c r="AJ582">
        <v>21.766808965970199</v>
      </c>
      <c r="AK582">
        <v>1.5549631233209</v>
      </c>
      <c r="AL582">
        <v>0.78908501633364903</v>
      </c>
      <c r="AM582">
        <v>1.0404558681507501</v>
      </c>
      <c r="AN582">
        <v>1430.1169721870499</v>
      </c>
      <c r="AO582" s="1">
        <v>1.1557301794235</v>
      </c>
      <c r="AP582">
        <v>2028.6042900889099</v>
      </c>
      <c r="AQ582" s="1">
        <v>3235.2627023917398</v>
      </c>
      <c r="AR582" s="1">
        <v>9037.7622290589206</v>
      </c>
      <c r="AS582" s="1">
        <v>1112.04812840419</v>
      </c>
      <c r="AT582">
        <v>415.67332413803098</v>
      </c>
      <c r="AU582">
        <v>15829.350674081799</v>
      </c>
      <c r="AV582" s="1">
        <v>7476.0401829860102</v>
      </c>
      <c r="AW582" s="1">
        <v>0.437180859666703</v>
      </c>
      <c r="AX582">
        <v>7267.64401249201</v>
      </c>
      <c r="AY582" s="1">
        <v>0.41830987493820698</v>
      </c>
      <c r="AZ582">
        <v>1338.2685436209199</v>
      </c>
      <c r="BA582">
        <v>7.8412499058483007E-2</v>
      </c>
      <c r="BB582">
        <v>1139.2795281620699</v>
      </c>
      <c r="BC582" s="1">
        <v>6.6096766329018897E-2</v>
      </c>
      <c r="BD582">
        <v>17221.232267260999</v>
      </c>
      <c r="BE582" s="1">
        <v>0.55823513205648201</v>
      </c>
      <c r="BF582">
        <v>0.234550604765801</v>
      </c>
      <c r="BG582">
        <v>0.14707794943778699</v>
      </c>
      <c r="BH582">
        <v>4.2127216647434199E-2</v>
      </c>
      <c r="BI582">
        <v>1.8009097092496099E-2</v>
      </c>
    </row>
    <row r="583" spans="1:61" x14ac:dyDescent="0.25">
      <c r="A583" t="s">
        <v>1830</v>
      </c>
      <c r="B583" t="s">
        <v>1221</v>
      </c>
      <c r="C583">
        <v>90.45</v>
      </c>
      <c r="D583">
        <v>8.4212790593330098</v>
      </c>
      <c r="E583">
        <v>672.31282035000004</v>
      </c>
      <c r="F583" t="e">
        <v>#N/A</v>
      </c>
      <c r="G583" t="e">
        <v>#N/A</v>
      </c>
      <c r="H583" t="e">
        <v>#N/A</v>
      </c>
      <c r="I583">
        <v>2.4264453319141701E-2</v>
      </c>
      <c r="J583">
        <v>0.95462142532124905</v>
      </c>
      <c r="K583">
        <v>2.4114019240494E-2</v>
      </c>
      <c r="L583">
        <v>0.56422455200634403</v>
      </c>
      <c r="M583" t="e">
        <v>#N/A</v>
      </c>
      <c r="N583">
        <v>0.14004679329265099</v>
      </c>
      <c r="O583">
        <v>60388.341384233499</v>
      </c>
      <c r="P583" s="1">
        <v>0.214764820362978</v>
      </c>
      <c r="Q583">
        <v>0.150181844029117</v>
      </c>
      <c r="R583">
        <v>0.635053335607906</v>
      </c>
      <c r="S583">
        <v>7.31682877330765</v>
      </c>
      <c r="T583">
        <v>88482.089924232103</v>
      </c>
      <c r="U583" s="1">
        <v>103.82215575367501</v>
      </c>
      <c r="V583">
        <v>306497.20154484903</v>
      </c>
      <c r="W583" s="1">
        <v>0.78534459917191402</v>
      </c>
      <c r="X583">
        <v>3.4096210575029401E-2</v>
      </c>
      <c r="Y583">
        <v>0.180559190253057</v>
      </c>
      <c r="Z583">
        <v>0.21465540082808601</v>
      </c>
      <c r="AA583">
        <v>306.49720154484902</v>
      </c>
      <c r="AB583">
        <v>7961.9147336999004</v>
      </c>
      <c r="AC583" s="1">
        <v>654.65705126799503</v>
      </c>
      <c r="AD583">
        <v>230468.903368578</v>
      </c>
      <c r="AE583" s="1" t="e">
        <v>#N/A</v>
      </c>
      <c r="AF583">
        <v>44149.614204246398</v>
      </c>
      <c r="AG583" s="1">
        <v>72586.165188735002</v>
      </c>
      <c r="AH583" s="1">
        <v>33.986326794999897</v>
      </c>
      <c r="AI583">
        <v>21.017450145092599</v>
      </c>
      <c r="AJ583">
        <v>23.111297205035498</v>
      </c>
      <c r="AK583">
        <v>1.55387124234987</v>
      </c>
      <c r="AL583">
        <v>0.82626131465875796</v>
      </c>
      <c r="AM583">
        <v>1.06380308410713</v>
      </c>
      <c r="AN583">
        <v>1928.6160099178001</v>
      </c>
      <c r="AO583" s="1">
        <v>1.26933126313339</v>
      </c>
      <c r="AP583">
        <v>2392.7492549711301</v>
      </c>
      <c r="AQ583" s="1">
        <v>3624.84519294352</v>
      </c>
      <c r="AR583" s="1">
        <v>9489.9039069023493</v>
      </c>
      <c r="AS583" s="1">
        <v>966.30355890252702</v>
      </c>
      <c r="AT583">
        <v>635.11930395393699</v>
      </c>
      <c r="AU583">
        <v>17108.921217673502</v>
      </c>
      <c r="AV583" s="1">
        <v>9199.7713484588203</v>
      </c>
      <c r="AW583" s="1">
        <v>0.47442964409285798</v>
      </c>
      <c r="AX583">
        <v>7892.6372754617096</v>
      </c>
      <c r="AY583" s="1">
        <v>0.382053856541963</v>
      </c>
      <c r="AZ583">
        <v>1810.54709575725</v>
      </c>
      <c r="BA583">
        <v>8.8406095923967101E-2</v>
      </c>
      <c r="BB583">
        <v>1077.4269237354899</v>
      </c>
      <c r="BC583" s="1">
        <v>5.5110403457198698E-2</v>
      </c>
      <c r="BD583">
        <v>19980.382643413301</v>
      </c>
      <c r="BE583" s="1">
        <v>0.51721918994825</v>
      </c>
      <c r="BF583">
        <v>0.23485260735571301</v>
      </c>
      <c r="BG583">
        <v>0.16920758698754401</v>
      </c>
      <c r="BH583">
        <v>4.3238937650838902E-2</v>
      </c>
      <c r="BI583">
        <v>3.5481678057654398E-2</v>
      </c>
    </row>
    <row r="584" spans="1:61" x14ac:dyDescent="0.25">
      <c r="A584" t="s">
        <v>1354</v>
      </c>
      <c r="B584" t="s">
        <v>721</v>
      </c>
      <c r="C584">
        <v>42.5</v>
      </c>
      <c r="D584">
        <v>33.6660389105486</v>
      </c>
      <c r="E584">
        <v>1236.96786845</v>
      </c>
      <c r="F584">
        <v>1.1267236917232099E-2</v>
      </c>
      <c r="G584">
        <v>1.4535986651995E-2</v>
      </c>
      <c r="H584" t="e">
        <v>#N/A</v>
      </c>
      <c r="I584">
        <v>2.7942646688179501E-2</v>
      </c>
      <c r="J584">
        <v>0.91639661610719203</v>
      </c>
      <c r="K584">
        <v>3.7708322815913999E-2</v>
      </c>
      <c r="L584">
        <v>0.52636257301602696</v>
      </c>
      <c r="M584">
        <v>1.3822511802298499E-2</v>
      </c>
      <c r="N584">
        <v>0.15269732146105999</v>
      </c>
      <c r="O584">
        <v>64605.428948119603</v>
      </c>
      <c r="P584" s="1">
        <v>0.20888660902332601</v>
      </c>
      <c r="Q584">
        <v>0.15785005689496101</v>
      </c>
      <c r="R584">
        <v>0.63326333408171298</v>
      </c>
      <c r="S584">
        <v>10.9336689024479</v>
      </c>
      <c r="T584">
        <v>93263.268476852594</v>
      </c>
      <c r="U584" s="1">
        <v>132.21377492306101</v>
      </c>
      <c r="V584">
        <v>284534.38676707802</v>
      </c>
      <c r="W584" s="1">
        <v>0.80909772698098303</v>
      </c>
      <c r="X584">
        <v>0.10127120462103301</v>
      </c>
      <c r="Y584">
        <v>8.9631068397984195E-2</v>
      </c>
      <c r="Z584">
        <v>0.19090227301901699</v>
      </c>
      <c r="AA584">
        <v>284.53438676707799</v>
      </c>
      <c r="AB584">
        <v>7434.2197437375999</v>
      </c>
      <c r="AC584" s="1">
        <v>819.78501088364305</v>
      </c>
      <c r="AD584">
        <v>206756.90974879099</v>
      </c>
      <c r="AE584" s="1" t="e">
        <v>#N/A</v>
      </c>
      <c r="AF584">
        <v>46054.271807147801</v>
      </c>
      <c r="AG584" s="1">
        <v>75912.949604325797</v>
      </c>
      <c r="AH584" s="1">
        <v>42.550594270217204</v>
      </c>
      <c r="AI584">
        <v>23.925693194322601</v>
      </c>
      <c r="AJ584">
        <v>26.128579313254399</v>
      </c>
      <c r="AK584">
        <v>2.1060968554392998</v>
      </c>
      <c r="AL584">
        <v>1.5255316373032399</v>
      </c>
      <c r="AM584">
        <v>1.7733510711417</v>
      </c>
      <c r="AN584">
        <v>1220.9396561710701</v>
      </c>
      <c r="AO584">
        <v>1.02518567448904</v>
      </c>
      <c r="AP584">
        <v>2037.99617985138</v>
      </c>
      <c r="AQ584" s="1">
        <v>3058.7822760029399</v>
      </c>
      <c r="AR584" s="1">
        <v>8534.7938845242006</v>
      </c>
      <c r="AS584" s="1">
        <v>1060.22555431723</v>
      </c>
      <c r="AT584">
        <v>505.23375460278697</v>
      </c>
      <c r="AU584">
        <v>15197.0316492985</v>
      </c>
      <c r="AV584" s="1">
        <v>6736.7968262377699</v>
      </c>
      <c r="AW584" s="1">
        <v>0.41945724095894499</v>
      </c>
      <c r="AX584">
        <v>7363.3707966766897</v>
      </c>
      <c r="AY584" s="1">
        <v>0.44026409293102498</v>
      </c>
      <c r="AZ584">
        <v>1328.46539207663</v>
      </c>
      <c r="BA584">
        <v>7.9012329522960598E-2</v>
      </c>
      <c r="BB584">
        <v>1000.75953505043</v>
      </c>
      <c r="BC584" s="1">
        <v>6.1266336573077902E-2</v>
      </c>
      <c r="BD584">
        <v>16429.392550041499</v>
      </c>
      <c r="BE584" s="1">
        <v>0.54250742749777203</v>
      </c>
      <c r="BF584">
        <v>0.23009708060680401</v>
      </c>
      <c r="BG584">
        <v>0.16753959254943199</v>
      </c>
      <c r="BH584">
        <v>3.6012653419195198E-2</v>
      </c>
      <c r="BI584">
        <v>2.38432459267965E-2</v>
      </c>
    </row>
    <row r="585" spans="1:61" x14ac:dyDescent="0.25">
      <c r="A585" t="s">
        <v>1389</v>
      </c>
      <c r="B585" t="s">
        <v>757</v>
      </c>
      <c r="C585">
        <v>69.05</v>
      </c>
      <c r="D585">
        <v>15.6853551315413</v>
      </c>
      <c r="E585">
        <v>1023.88373125</v>
      </c>
      <c r="F585" t="e">
        <v>#N/A</v>
      </c>
      <c r="G585">
        <v>1.3211152342718401E-2</v>
      </c>
      <c r="H585" t="e">
        <v>#N/A</v>
      </c>
      <c r="I585">
        <v>6.2599925006631002E-2</v>
      </c>
      <c r="J585">
        <v>0.89535171016970205</v>
      </c>
      <c r="K585">
        <v>3.1497728449427102E-2</v>
      </c>
      <c r="L585">
        <v>0.39883817967239599</v>
      </c>
      <c r="M585">
        <v>1.6051514068001899E-2</v>
      </c>
      <c r="N585">
        <v>0.14321937283345801</v>
      </c>
      <c r="O585">
        <v>66345.102280154795</v>
      </c>
      <c r="P585" s="1">
        <v>0.196596799401734</v>
      </c>
      <c r="Q585">
        <v>0.15430395547112699</v>
      </c>
      <c r="R585">
        <v>0.64909924512713901</v>
      </c>
      <c r="S585">
        <v>11.1254598244804</v>
      </c>
      <c r="T585">
        <v>86062.069083889801</v>
      </c>
      <c r="U585" s="1">
        <v>99.533418443312797</v>
      </c>
      <c r="V585">
        <v>324060.85805750999</v>
      </c>
      <c r="W585" s="1">
        <v>0.76962805321508199</v>
      </c>
      <c r="X585">
        <v>9.6905817334510397E-2</v>
      </c>
      <c r="Y585">
        <v>0.13346612945040801</v>
      </c>
      <c r="Z585">
        <v>0.23037194678491801</v>
      </c>
      <c r="AA585">
        <v>324.06085805751002</v>
      </c>
      <c r="AB585">
        <v>8491.6071860869306</v>
      </c>
      <c r="AC585" s="1">
        <v>753.76020191062105</v>
      </c>
      <c r="AD585">
        <v>251845.06874039199</v>
      </c>
      <c r="AE585" s="1" t="e">
        <v>#N/A</v>
      </c>
      <c r="AF585">
        <v>45844.050251270899</v>
      </c>
      <c r="AG585" s="1">
        <v>75928.086172522002</v>
      </c>
      <c r="AH585" s="1">
        <v>45.569133444142203</v>
      </c>
      <c r="AI585">
        <v>22.947313777195198</v>
      </c>
      <c r="AJ585">
        <v>26.815314558120601</v>
      </c>
      <c r="AK585">
        <v>1.7221502724286999</v>
      </c>
      <c r="AL585">
        <v>1.1014319265044901</v>
      </c>
      <c r="AM585">
        <v>1.2799517944530401</v>
      </c>
      <c r="AN585">
        <v>1358.6200474166401</v>
      </c>
      <c r="AO585">
        <v>1.08782909931156</v>
      </c>
      <c r="AP585">
        <v>2382.76325088352</v>
      </c>
      <c r="AQ585" s="1">
        <v>3187.8466444771002</v>
      </c>
      <c r="AR585" s="1">
        <v>9144.5702419446498</v>
      </c>
      <c r="AS585" s="1">
        <v>1054.82549926003</v>
      </c>
      <c r="AT585">
        <v>427.965974676678</v>
      </c>
      <c r="AU585">
        <v>16197.971611241999</v>
      </c>
      <c r="AV585" s="1">
        <v>6962.4177018001301</v>
      </c>
      <c r="AW585" s="1">
        <v>0.37832851160729197</v>
      </c>
      <c r="AX585">
        <v>9050.57027481968</v>
      </c>
      <c r="AY585" s="1">
        <v>0.480260313968149</v>
      </c>
      <c r="AZ585">
        <v>1731.2258231358501</v>
      </c>
      <c r="BA585">
        <v>9.3298620125645507E-2</v>
      </c>
      <c r="BB585">
        <v>904.42148963908301</v>
      </c>
      <c r="BC585" s="1">
        <v>4.81125542976827E-2</v>
      </c>
      <c r="BD585">
        <v>18648.635289394701</v>
      </c>
      <c r="BE585" s="1">
        <v>0.54679138678155903</v>
      </c>
      <c r="BF585">
        <v>0.22728169973717</v>
      </c>
      <c r="BG585">
        <v>0.16424683974852999</v>
      </c>
      <c r="BH585">
        <v>3.9241223230273299E-2</v>
      </c>
      <c r="BI585">
        <v>2.2438850502468299E-2</v>
      </c>
    </row>
    <row r="586" spans="1:61" x14ac:dyDescent="0.25">
      <c r="A586" t="s">
        <v>1465</v>
      </c>
      <c r="B586" t="s">
        <v>839</v>
      </c>
      <c r="C586">
        <v>72.05</v>
      </c>
      <c r="D586">
        <v>16.9694624229558</v>
      </c>
      <c r="E586">
        <v>1127.13884375</v>
      </c>
      <c r="F586">
        <v>1.00066989925796E-2</v>
      </c>
      <c r="G586">
        <v>1.48301166550196E-2</v>
      </c>
      <c r="H586" t="e">
        <v>#N/A</v>
      </c>
      <c r="I586">
        <v>5.7331823095854301E-2</v>
      </c>
      <c r="J586">
        <v>0.89004152931199598</v>
      </c>
      <c r="K586">
        <v>3.7540534778205299E-2</v>
      </c>
      <c r="L586">
        <v>0.45787751791972398</v>
      </c>
      <c r="M586">
        <v>1.4271863216364899E-2</v>
      </c>
      <c r="N586">
        <v>0.15231427833480901</v>
      </c>
      <c r="O586">
        <v>64603.366965853696</v>
      </c>
      <c r="P586" s="1">
        <v>0.226793458728269</v>
      </c>
      <c r="Q586">
        <v>0.15530942669042999</v>
      </c>
      <c r="R586">
        <v>0.61789711458130203</v>
      </c>
      <c r="S586">
        <v>12.579510183700901</v>
      </c>
      <c r="T586">
        <v>86211.237354105804</v>
      </c>
      <c r="U586" s="1">
        <v>101.635754318523</v>
      </c>
      <c r="V586">
        <v>358963.77384518698</v>
      </c>
      <c r="W586" s="1">
        <v>0.72988624549929204</v>
      </c>
      <c r="X586">
        <v>0.11330144628059</v>
      </c>
      <c r="Y586">
        <v>0.15681230822011799</v>
      </c>
      <c r="Z586">
        <v>0.27011375450070801</v>
      </c>
      <c r="AA586">
        <v>358.96377384518598</v>
      </c>
      <c r="AB586">
        <v>9481.8052445457706</v>
      </c>
      <c r="AC586" s="1">
        <v>775.52768307741997</v>
      </c>
      <c r="AD586">
        <v>283124.03873768199</v>
      </c>
      <c r="AE586" s="1" t="e">
        <v>#N/A</v>
      </c>
      <c r="AF586">
        <v>46010.354046701701</v>
      </c>
      <c r="AG586" s="1">
        <v>77045.492839014507</v>
      </c>
      <c r="AH586" s="1">
        <v>42.927650817992998</v>
      </c>
      <c r="AI586">
        <v>22.801882201154399</v>
      </c>
      <c r="AJ586">
        <v>25.521941867404799</v>
      </c>
      <c r="AK586">
        <v>1.89229568705697</v>
      </c>
      <c r="AL586">
        <v>1.20329084921873</v>
      </c>
      <c r="AM586">
        <v>1.44758870818068</v>
      </c>
      <c r="AN586">
        <v>1281.8690102037399</v>
      </c>
      <c r="AO586" s="1">
        <v>1.0834616430036801</v>
      </c>
      <c r="AP586">
        <v>2267.0404388678498</v>
      </c>
      <c r="AQ586" s="1">
        <v>3121.2316397466898</v>
      </c>
      <c r="AR586" s="1">
        <v>9038.3251650757393</v>
      </c>
      <c r="AS586" s="1">
        <v>1043.6176572412601</v>
      </c>
      <c r="AT586">
        <v>451.86931479132602</v>
      </c>
      <c r="AU586">
        <v>15922.0842157229</v>
      </c>
      <c r="AV586" s="1">
        <v>6233.0666527139701</v>
      </c>
      <c r="AW586" s="1">
        <v>0.34319014995278702</v>
      </c>
      <c r="AX586">
        <v>9329.5774696789704</v>
      </c>
      <c r="AY586" s="1">
        <v>0.502649960309272</v>
      </c>
      <c r="AZ586">
        <v>1709.4586654536499</v>
      </c>
      <c r="BA586">
        <v>9.4297438481030602E-2</v>
      </c>
      <c r="BB586">
        <v>1094.1717881967099</v>
      </c>
      <c r="BC586" s="1">
        <v>5.9862451247619498E-2</v>
      </c>
      <c r="BD586">
        <v>18366.274576043299</v>
      </c>
      <c r="BE586" s="1">
        <v>0.54526380994572798</v>
      </c>
      <c r="BF586">
        <v>0.228153376042706</v>
      </c>
      <c r="BG586">
        <v>0.16553602296494599</v>
      </c>
      <c r="BH586">
        <v>3.8501773972424803E-2</v>
      </c>
      <c r="BI586">
        <v>2.2545017074194599E-2</v>
      </c>
    </row>
    <row r="587" spans="1:61" x14ac:dyDescent="0.25">
      <c r="A587" t="s">
        <v>1648</v>
      </c>
      <c r="B587" t="s">
        <v>1025</v>
      </c>
      <c r="C587">
        <v>95.55</v>
      </c>
      <c r="D587">
        <v>13.6233452805327</v>
      </c>
      <c r="E587">
        <v>1212.41022185</v>
      </c>
      <c r="F587">
        <v>7.28495765183566E-3</v>
      </c>
      <c r="G587">
        <v>9.4347827880023605E-3</v>
      </c>
      <c r="H587" t="e">
        <v>#N/A</v>
      </c>
      <c r="I587">
        <v>2.2295400825972998E-2</v>
      </c>
      <c r="J587">
        <v>0.94142956009107004</v>
      </c>
      <c r="K587">
        <v>2.8341548298563699E-2</v>
      </c>
      <c r="L587">
        <v>0.443805652908695</v>
      </c>
      <c r="M587" t="e">
        <v>#N/A</v>
      </c>
      <c r="N587">
        <v>0.14693651659881099</v>
      </c>
      <c r="O587">
        <v>63468.781551318702</v>
      </c>
      <c r="P587" s="1">
        <v>0.20369945310519</v>
      </c>
      <c r="Q587">
        <v>0.15657003414864201</v>
      </c>
      <c r="R587">
        <v>0.63973051274616799</v>
      </c>
      <c r="S587">
        <v>12.830117111943601</v>
      </c>
      <c r="T587">
        <v>84343.140469040402</v>
      </c>
      <c r="U587" s="1">
        <v>104.57463366486699</v>
      </c>
      <c r="V587">
        <v>281404.99156251003</v>
      </c>
      <c r="W587" s="1">
        <v>0.79320596510520403</v>
      </c>
      <c r="X587">
        <v>7.6839643263560298E-2</v>
      </c>
      <c r="Y587">
        <v>0.12995439163123501</v>
      </c>
      <c r="Z587">
        <v>0.206794034894796</v>
      </c>
      <c r="AA587">
        <v>281.40499156251002</v>
      </c>
      <c r="AB587">
        <v>7152.8908645847196</v>
      </c>
      <c r="AC587" s="1">
        <v>617.11742899885201</v>
      </c>
      <c r="AD587">
        <v>229577.26973338</v>
      </c>
      <c r="AE587" s="1" t="e">
        <v>#N/A</v>
      </c>
      <c r="AF587">
        <v>44277.888782975198</v>
      </c>
      <c r="AG587" s="1">
        <v>72668.961398892003</v>
      </c>
      <c r="AH587" s="1">
        <v>34.043499657946498</v>
      </c>
      <c r="AI587">
        <v>21.029888517038799</v>
      </c>
      <c r="AJ587">
        <v>22.440456235096399</v>
      </c>
      <c r="AK587">
        <v>1.3283235483461999</v>
      </c>
      <c r="AL587">
        <v>0.83543971388535199</v>
      </c>
      <c r="AM587">
        <v>1.04636864942218</v>
      </c>
      <c r="AN587">
        <v>1826.71350512088</v>
      </c>
      <c r="AO587" s="1">
        <v>1.236518212332</v>
      </c>
      <c r="AP587">
        <v>2082.2144794753599</v>
      </c>
      <c r="AQ587" s="1">
        <v>3103.4691379115702</v>
      </c>
      <c r="AR587" s="1">
        <v>8654.7816596173598</v>
      </c>
      <c r="AS587" s="1">
        <v>1069.9272767765301</v>
      </c>
      <c r="AT587">
        <v>487.65514744492799</v>
      </c>
      <c r="AU587">
        <v>15398.0477012258</v>
      </c>
      <c r="AV587" s="1">
        <v>7717.2133644305904</v>
      </c>
      <c r="AW587" s="1">
        <v>0.444754796930454</v>
      </c>
      <c r="AX587">
        <v>7634.2510064001699</v>
      </c>
      <c r="AY587" s="1">
        <v>0.42181001342795899</v>
      </c>
      <c r="AZ587">
        <v>1362.04873313134</v>
      </c>
      <c r="BA587">
        <v>7.7041971230001394E-2</v>
      </c>
      <c r="BB587">
        <v>982.184539820905</v>
      </c>
      <c r="BC587" s="1">
        <v>5.63932184264423E-2</v>
      </c>
      <c r="BD587">
        <v>17695.697643783002</v>
      </c>
      <c r="BE587" s="1">
        <v>0.54889759154032902</v>
      </c>
      <c r="BF587">
        <v>0.238825325099709</v>
      </c>
      <c r="BG587">
        <v>0.14814608987835201</v>
      </c>
      <c r="BH587">
        <v>4.2187456527120699E-2</v>
      </c>
      <c r="BI587">
        <v>2.1943536954489699E-2</v>
      </c>
    </row>
    <row r="588" spans="1:61" x14ac:dyDescent="0.25">
      <c r="A588" t="s">
        <v>1644</v>
      </c>
      <c r="B588" t="s">
        <v>1021</v>
      </c>
      <c r="C588">
        <v>91.95</v>
      </c>
      <c r="D588">
        <v>13.208730144752099</v>
      </c>
      <c r="E588">
        <v>1092.03320985</v>
      </c>
      <c r="F588">
        <v>7.28495765183566E-3</v>
      </c>
      <c r="G588">
        <v>9.5976588682284703E-3</v>
      </c>
      <c r="H588" t="e">
        <v>#N/A</v>
      </c>
      <c r="I588">
        <v>2.3182578067264301E-2</v>
      </c>
      <c r="J588">
        <v>0.94157221936303803</v>
      </c>
      <c r="K588">
        <v>2.8416002571241199E-2</v>
      </c>
      <c r="L588">
        <v>0.48714742608717598</v>
      </c>
      <c r="M588" t="e">
        <v>#N/A</v>
      </c>
      <c r="N588">
        <v>0.15674742964567001</v>
      </c>
      <c r="O588">
        <v>63639.789040408199</v>
      </c>
      <c r="P588" s="1">
        <v>0.19976539850085701</v>
      </c>
      <c r="Q588">
        <v>0.14681661621364001</v>
      </c>
      <c r="R588">
        <v>0.65341798528550399</v>
      </c>
      <c r="S588">
        <v>11.565550081835299</v>
      </c>
      <c r="T588">
        <v>85071.347233419394</v>
      </c>
      <c r="U588" s="1">
        <v>106.93336342898201</v>
      </c>
      <c r="V588">
        <v>299538.27639997401</v>
      </c>
      <c r="W588" s="1">
        <v>0.76699761852858805</v>
      </c>
      <c r="X588">
        <v>8.0048841629660306E-2</v>
      </c>
      <c r="Y588">
        <v>0.152953539841752</v>
      </c>
      <c r="Z588">
        <v>0.233002381471412</v>
      </c>
      <c r="AA588">
        <v>299.538276399974</v>
      </c>
      <c r="AB588">
        <v>7735.5412123046399</v>
      </c>
      <c r="AC588" s="1">
        <v>620.68272959675096</v>
      </c>
      <c r="AD588">
        <v>235806.771056478</v>
      </c>
      <c r="AE588" s="1" t="e">
        <v>#N/A</v>
      </c>
      <c r="AF588">
        <v>43322.838507567001</v>
      </c>
      <c r="AG588" s="1">
        <v>70149.9134197167</v>
      </c>
      <c r="AH588" s="1">
        <v>35.232341446664798</v>
      </c>
      <c r="AI588">
        <v>20.712663540268601</v>
      </c>
      <c r="AJ588">
        <v>22.121305983250501</v>
      </c>
      <c r="AK588">
        <v>1.2156113911900599</v>
      </c>
      <c r="AL588">
        <v>0.64490827442571097</v>
      </c>
      <c r="AM588">
        <v>0.86536737576456602</v>
      </c>
      <c r="AN588">
        <v>1383.22614172831</v>
      </c>
      <c r="AO588">
        <v>1.13341358589598</v>
      </c>
      <c r="AP588">
        <v>2110.1529552535499</v>
      </c>
      <c r="AQ588" s="1">
        <v>3088.17043527754</v>
      </c>
      <c r="AR588" s="1">
        <v>8826.5733469076295</v>
      </c>
      <c r="AS588" s="1">
        <v>1179.0746978994</v>
      </c>
      <c r="AT588" s="1">
        <v>487.89205602381298</v>
      </c>
      <c r="AU588" s="1">
        <v>15691.863491361901</v>
      </c>
      <c r="AV588" s="1">
        <v>8078.8215349553402</v>
      </c>
      <c r="AW588" s="1">
        <v>0.45597019393384502</v>
      </c>
      <c r="AX588">
        <v>7506.9654497801002</v>
      </c>
      <c r="AY588" s="1">
        <v>0.40761641780407898</v>
      </c>
      <c r="AZ588">
        <v>1369.34694415437</v>
      </c>
      <c r="BA588">
        <v>7.6846666312678197E-2</v>
      </c>
      <c r="BB588">
        <v>1059.2041939532601</v>
      </c>
      <c r="BC588" s="1">
        <v>5.9566721945711602E-2</v>
      </c>
      <c r="BD588">
        <v>18014.338122843099</v>
      </c>
      <c r="BE588" s="1">
        <v>0.54437948007986303</v>
      </c>
      <c r="BF588">
        <v>0.240858550360533</v>
      </c>
      <c r="BG588">
        <v>0.15126801816253199</v>
      </c>
      <c r="BH588">
        <v>4.3649351632094997E-2</v>
      </c>
      <c r="BI588">
        <v>1.9844599764977499E-2</v>
      </c>
    </row>
    <row r="589" spans="1:61" x14ac:dyDescent="0.25">
      <c r="A589" t="s">
        <v>1932</v>
      </c>
      <c r="B589" t="s">
        <v>1110</v>
      </c>
      <c r="C589">
        <v>91.6</v>
      </c>
      <c r="D589">
        <v>14.289813364220301</v>
      </c>
      <c r="E589">
        <v>1158.0794574500001</v>
      </c>
      <c r="F589">
        <v>7.8171246944955305E-3</v>
      </c>
      <c r="G589">
        <v>9.3640175979888794E-3</v>
      </c>
      <c r="H589" t="e">
        <v>#N/A</v>
      </c>
      <c r="I589">
        <v>2.79715099215706E-2</v>
      </c>
      <c r="J589">
        <v>0.93576635688617005</v>
      </c>
      <c r="K589">
        <v>2.8440590972915999E-2</v>
      </c>
      <c r="L589">
        <v>0.49027783815574899</v>
      </c>
      <c r="M589">
        <v>5.18249913019194E-2</v>
      </c>
      <c r="N589">
        <v>0.15168611019513301</v>
      </c>
      <c r="O589">
        <v>62575.049843349298</v>
      </c>
      <c r="P589" s="1">
        <v>0.17558954154026499</v>
      </c>
      <c r="Q589">
        <v>0.149986806460397</v>
      </c>
      <c r="R589">
        <v>0.67442365199933796</v>
      </c>
      <c r="S589">
        <v>10.915585247454199</v>
      </c>
      <c r="T589">
        <v>89580.166462102003</v>
      </c>
      <c r="U589" s="1">
        <v>118.472643529214</v>
      </c>
      <c r="V589">
        <v>300230.89112174499</v>
      </c>
      <c r="W589" s="1">
        <v>0.79293821762197902</v>
      </c>
      <c r="X589">
        <v>9.8188743516749694E-2</v>
      </c>
      <c r="Y589">
        <v>0.108873038861272</v>
      </c>
      <c r="Z589">
        <v>0.207061782378021</v>
      </c>
      <c r="AA589">
        <v>300.230891121745</v>
      </c>
      <c r="AB589">
        <v>7100.2774870955</v>
      </c>
      <c r="AC589" s="1">
        <v>708.03269734659102</v>
      </c>
      <c r="AD589">
        <v>216262.28396977799</v>
      </c>
      <c r="AE589" s="1" t="e">
        <v>#N/A</v>
      </c>
      <c r="AF589">
        <v>41300.567130319701</v>
      </c>
      <c r="AG589" s="1">
        <v>69848.298047175296</v>
      </c>
      <c r="AH589" s="1">
        <v>35.8448449182319</v>
      </c>
      <c r="AI589">
        <v>22.330833902105301</v>
      </c>
      <c r="AJ589">
        <v>23.098180452318001</v>
      </c>
      <c r="AK589">
        <v>1.58909753994532</v>
      </c>
      <c r="AL589">
        <v>0.99190171301687302</v>
      </c>
      <c r="AM589">
        <v>1.2093812572798499</v>
      </c>
      <c r="AN589">
        <v>841.54710605604305</v>
      </c>
      <c r="AO589" s="1">
        <v>1.1976485280825</v>
      </c>
      <c r="AP589">
        <v>2109.84323293334</v>
      </c>
      <c r="AQ589" s="1">
        <v>3278.27790880568</v>
      </c>
      <c r="AR589" s="1">
        <v>9201.9929491410603</v>
      </c>
      <c r="AS589" s="1">
        <v>999.54313156442197</v>
      </c>
      <c r="AT589">
        <v>537.75618416656698</v>
      </c>
      <c r="AU589">
        <v>16127.4134066111</v>
      </c>
      <c r="AV589" s="1">
        <v>8255.6969640093102</v>
      </c>
      <c r="AW589" s="1">
        <v>0.45895164879546901</v>
      </c>
      <c r="AX589">
        <v>7067.4675774687903</v>
      </c>
      <c r="AY589" s="1">
        <v>0.38409936905708902</v>
      </c>
      <c r="AZ589">
        <v>1403.7726394205399</v>
      </c>
      <c r="BA589">
        <v>7.7236206290042395E-2</v>
      </c>
      <c r="BB589">
        <v>1445.9007468100399</v>
      </c>
      <c r="BC589" s="1">
        <v>7.9712775862251506E-2</v>
      </c>
      <c r="BD589">
        <v>18172.837927708701</v>
      </c>
      <c r="BE589" s="1">
        <v>0.536554940741376</v>
      </c>
      <c r="BF589">
        <v>0.244857001244978</v>
      </c>
      <c r="BG589">
        <v>0.15542552595846301</v>
      </c>
      <c r="BH589">
        <v>4.2219634181647203E-2</v>
      </c>
      <c r="BI589">
        <v>2.0942897873536599E-2</v>
      </c>
    </row>
    <row r="590" spans="1:61" x14ac:dyDescent="0.25">
      <c r="A590" t="s">
        <v>1768</v>
      </c>
      <c r="B590" t="s">
        <v>1156</v>
      </c>
      <c r="C590">
        <v>70.849999999999994</v>
      </c>
      <c r="D590">
        <v>21.712786180281501</v>
      </c>
      <c r="E590">
        <v>1326.9741306999999</v>
      </c>
      <c r="F590">
        <v>8.0502378649634498E-3</v>
      </c>
      <c r="G590">
        <v>1.3236821541094601E-2</v>
      </c>
      <c r="H590" t="e">
        <v>#N/A</v>
      </c>
      <c r="I590">
        <v>3.5397288371053999E-2</v>
      </c>
      <c r="J590">
        <v>0.91079738886442696</v>
      </c>
      <c r="K590">
        <v>3.8586460053390399E-2</v>
      </c>
      <c r="L590">
        <v>0.52398574741984005</v>
      </c>
      <c r="M590">
        <v>1.0704302360142699E-2</v>
      </c>
      <c r="N590">
        <v>0.14840029455717199</v>
      </c>
      <c r="O590">
        <v>62290.856419505602</v>
      </c>
      <c r="P590" s="1">
        <v>0.19189199527158399</v>
      </c>
      <c r="Q590">
        <v>0.14907813441722301</v>
      </c>
      <c r="R590">
        <v>0.65902987031119298</v>
      </c>
      <c r="S590">
        <v>12.0435361990769</v>
      </c>
      <c r="T590">
        <v>88519.657121473705</v>
      </c>
      <c r="U590" s="1">
        <v>118.08735446445399</v>
      </c>
      <c r="V590">
        <v>285730.11201053998</v>
      </c>
      <c r="W590" s="1">
        <v>0.79158658127630299</v>
      </c>
      <c r="X590">
        <v>0.104552547835203</v>
      </c>
      <c r="Y590">
        <v>0.10386087088849399</v>
      </c>
      <c r="Z590">
        <v>0.20841341872369701</v>
      </c>
      <c r="AA590">
        <v>285.73011201053998</v>
      </c>
      <c r="AB590">
        <v>7014.0847772896204</v>
      </c>
      <c r="AC590" s="1">
        <v>719.998956570465</v>
      </c>
      <c r="AD590">
        <v>221780.00779038799</v>
      </c>
      <c r="AE590" s="1" t="e">
        <v>#N/A</v>
      </c>
      <c r="AF590">
        <v>44657.930173118402</v>
      </c>
      <c r="AG590" s="1">
        <v>75755.658306282203</v>
      </c>
      <c r="AH590" s="1">
        <v>40.295204725780401</v>
      </c>
      <c r="AI590">
        <v>22.237497194063501</v>
      </c>
      <c r="AJ590">
        <v>24.533329900147699</v>
      </c>
      <c r="AK590">
        <v>1.9015965620037201</v>
      </c>
      <c r="AL590">
        <v>1.4052405326673501</v>
      </c>
      <c r="AM590">
        <v>1.6036417371481599</v>
      </c>
      <c r="AN590">
        <v>969.01828698174199</v>
      </c>
      <c r="AO590" s="1">
        <v>0.98366108793465401</v>
      </c>
      <c r="AP590">
        <v>2069.07820505261</v>
      </c>
      <c r="AQ590" s="1">
        <v>3457.1478112237201</v>
      </c>
      <c r="AR590" s="1">
        <v>8244.72107020556</v>
      </c>
      <c r="AS590" s="1">
        <v>981.57950058370398</v>
      </c>
      <c r="AT590">
        <v>439.28615601006499</v>
      </c>
      <c r="AU590">
        <v>15191.812743075699</v>
      </c>
      <c r="AV590" s="1">
        <v>7024.1195612179799</v>
      </c>
      <c r="AW590" s="1">
        <v>0.42723027696557397</v>
      </c>
      <c r="AX590">
        <v>7147.6465536965097</v>
      </c>
      <c r="AY590" s="1">
        <v>0.42149779711268898</v>
      </c>
      <c r="AZ590">
        <v>1381.14737887555</v>
      </c>
      <c r="BA590">
        <v>8.1837310296860893E-2</v>
      </c>
      <c r="BB590">
        <v>1160.36619589254</v>
      </c>
      <c r="BC590" s="1">
        <v>6.9434615614076794E-2</v>
      </c>
      <c r="BD590">
        <v>16713.2796896826</v>
      </c>
      <c r="BE590" s="1">
        <v>0.54049495991497198</v>
      </c>
      <c r="BF590">
        <v>0.234563490022762</v>
      </c>
      <c r="BG590">
        <v>0.163677962903861</v>
      </c>
      <c r="BH590">
        <v>4.3830778775156599E-2</v>
      </c>
      <c r="BI590">
        <v>1.7432808383248E-2</v>
      </c>
    </row>
    <row r="591" spans="1:61" x14ac:dyDescent="0.25">
      <c r="A591" t="s">
        <v>1411</v>
      </c>
      <c r="B591" t="s">
        <v>781</v>
      </c>
      <c r="C591">
        <v>75.5</v>
      </c>
      <c r="D591">
        <v>8.1800591080474394</v>
      </c>
      <c r="E591">
        <v>563.98591905000001</v>
      </c>
      <c r="F591">
        <v>2.2348078369749599E-2</v>
      </c>
      <c r="G591">
        <v>3.79965390791095E-2</v>
      </c>
      <c r="H591" t="e">
        <v>#N/A</v>
      </c>
      <c r="I591">
        <v>4.8512418380287699E-2</v>
      </c>
      <c r="J591">
        <v>0.918023747223213</v>
      </c>
      <c r="K591">
        <v>3.4185817652004097E-2</v>
      </c>
      <c r="L591">
        <v>0.54476073700206096</v>
      </c>
      <c r="M591">
        <v>2.3303617314137399E-2</v>
      </c>
      <c r="N591">
        <v>0.16790526915916901</v>
      </c>
      <c r="O591">
        <v>62215.978176397497</v>
      </c>
      <c r="P591" s="1">
        <v>0.20926672454687101</v>
      </c>
      <c r="Q591">
        <v>0.197517967474343</v>
      </c>
      <c r="R591">
        <v>0.59321530797878597</v>
      </c>
      <c r="S591">
        <v>8.3883132028967999</v>
      </c>
      <c r="T591">
        <v>80893.909188947204</v>
      </c>
      <c r="U591" s="1">
        <v>76.567843654243404</v>
      </c>
      <c r="V591">
        <v>267014.279813339</v>
      </c>
      <c r="W591" s="1">
        <v>0.84946295682986594</v>
      </c>
      <c r="X591">
        <v>5.11466670923248E-2</v>
      </c>
      <c r="Y591">
        <v>9.9390376077809303E-2</v>
      </c>
      <c r="Z591">
        <v>0.150537043170134</v>
      </c>
      <c r="AA591">
        <v>267.01427981333899</v>
      </c>
      <c r="AB591">
        <v>6388.72475055634</v>
      </c>
      <c r="AC591" s="1">
        <v>630.16819745900705</v>
      </c>
      <c r="AD591">
        <v>193461.72388473901</v>
      </c>
      <c r="AE591" s="1" t="e">
        <v>#N/A</v>
      </c>
      <c r="AF591">
        <v>43582.780307927103</v>
      </c>
      <c r="AG591" s="1">
        <v>68866.793624985599</v>
      </c>
      <c r="AH591" s="1">
        <v>34.548428259149503</v>
      </c>
      <c r="AI591">
        <v>20.458019263653899</v>
      </c>
      <c r="AJ591">
        <v>24.059725762468499</v>
      </c>
      <c r="AK591">
        <v>1.5859562570758099</v>
      </c>
      <c r="AL591">
        <v>0.79473168612309097</v>
      </c>
      <c r="AM591">
        <v>1.30452396507249</v>
      </c>
      <c r="AN591">
        <v>2624.2637484514698</v>
      </c>
      <c r="AO591" s="1">
        <v>1.4813611223882599</v>
      </c>
      <c r="AP591">
        <v>2644.3870496131699</v>
      </c>
      <c r="AQ591" s="1">
        <v>4091.6943678081702</v>
      </c>
      <c r="AR591" s="1">
        <v>9931.2815467710898</v>
      </c>
      <c r="AS591" s="1">
        <v>1132.9321219158901</v>
      </c>
      <c r="AT591">
        <v>580.190096857703</v>
      </c>
      <c r="AU591">
        <v>18380.485182966</v>
      </c>
      <c r="AV591" s="1">
        <v>10386.6327816462</v>
      </c>
      <c r="AW591" s="1">
        <v>0.50959315856100396</v>
      </c>
      <c r="AX591">
        <v>7569.8283001415302</v>
      </c>
      <c r="AY591" s="1">
        <v>0.356227316618767</v>
      </c>
      <c r="AZ591">
        <v>1661.61141514215</v>
      </c>
      <c r="BA591">
        <v>7.9191969563692399E-2</v>
      </c>
      <c r="BB591">
        <v>1131.0426909273101</v>
      </c>
      <c r="BC591" s="1">
        <v>5.4987555254224198E-2</v>
      </c>
      <c r="BD591">
        <v>20749.115187857202</v>
      </c>
      <c r="BE591" s="1">
        <v>0.53129061913535103</v>
      </c>
      <c r="BF591">
        <v>0.22090546826558799</v>
      </c>
      <c r="BG591">
        <v>0.184901025757884</v>
      </c>
      <c r="BH591">
        <v>4.0411814623608301E-2</v>
      </c>
      <c r="BI591">
        <v>2.2491072217568402E-2</v>
      </c>
    </row>
    <row r="592" spans="1:61" x14ac:dyDescent="0.25">
      <c r="A592" t="s">
        <v>1415</v>
      </c>
      <c r="B592" t="s">
        <v>785</v>
      </c>
      <c r="C592">
        <v>94.3</v>
      </c>
      <c r="D592">
        <v>7.0785817494266698</v>
      </c>
      <c r="E592">
        <v>610.41963129999999</v>
      </c>
      <c r="F592">
        <v>1.3601702601406701E-2</v>
      </c>
      <c r="G592">
        <v>2.0688925300616199E-2</v>
      </c>
      <c r="H592" t="e">
        <v>#N/A</v>
      </c>
      <c r="I592">
        <v>3.6867526330406603E-2</v>
      </c>
      <c r="J592">
        <v>0.93390963245115499</v>
      </c>
      <c r="K592">
        <v>2.5066250835975201E-2</v>
      </c>
      <c r="L592">
        <v>0.42588374454721101</v>
      </c>
      <c r="M592" t="e">
        <v>#N/A</v>
      </c>
      <c r="N592">
        <v>0.14354892447353201</v>
      </c>
      <c r="O592">
        <v>61684.285594910602</v>
      </c>
      <c r="P592" s="1">
        <v>0.20613818830962999</v>
      </c>
      <c r="Q592">
        <v>0.174130456572549</v>
      </c>
      <c r="R592">
        <v>0.61973135511782096</v>
      </c>
      <c r="S592">
        <v>8.1924077915849001</v>
      </c>
      <c r="T592">
        <v>82468.866018327404</v>
      </c>
      <c r="U592" s="1">
        <v>82.3354584497377</v>
      </c>
      <c r="V592">
        <v>325918.77586948802</v>
      </c>
      <c r="W592" s="1">
        <v>0.79264204743595301</v>
      </c>
      <c r="X592">
        <v>3.4307742136073301E-2</v>
      </c>
      <c r="Y592">
        <v>0.173050210427974</v>
      </c>
      <c r="Z592">
        <v>0.20735795256404699</v>
      </c>
      <c r="AA592">
        <v>325.918775869488</v>
      </c>
      <c r="AB592">
        <v>8501.8766335341497</v>
      </c>
      <c r="AC592" s="1">
        <v>688.63506585588402</v>
      </c>
      <c r="AD592">
        <v>238777.858905803</v>
      </c>
      <c r="AE592" s="1" t="e">
        <v>#N/A</v>
      </c>
      <c r="AF592">
        <v>43776.076250068902</v>
      </c>
      <c r="AG592" s="1">
        <v>72496.257867813896</v>
      </c>
      <c r="AH592" s="1">
        <v>36.906442881810598</v>
      </c>
      <c r="AI592">
        <v>20.664354157149099</v>
      </c>
      <c r="AJ592">
        <v>24.929452132555401</v>
      </c>
      <c r="AK592">
        <v>1.68399705085795</v>
      </c>
      <c r="AL592">
        <v>0.76200774359655099</v>
      </c>
      <c r="AM592">
        <v>1.29737469376272</v>
      </c>
      <c r="AN592">
        <v>2296.6149032828498</v>
      </c>
      <c r="AO592">
        <v>1.4451651065078099</v>
      </c>
      <c r="AP592">
        <v>2646.3515910517899</v>
      </c>
      <c r="AQ592" s="1">
        <v>3719.7909963417701</v>
      </c>
      <c r="AR592" s="1">
        <v>10176.9514936306</v>
      </c>
      <c r="AS592" s="1">
        <v>978.54354672030001</v>
      </c>
      <c r="AT592" s="1">
        <v>593.00004445974298</v>
      </c>
      <c r="AU592">
        <v>18114.6376722042</v>
      </c>
      <c r="AV592" s="1">
        <v>8855.9903272569009</v>
      </c>
      <c r="AW592" s="1">
        <v>0.44321148275635103</v>
      </c>
      <c r="AX592">
        <v>8732.4081430373408</v>
      </c>
      <c r="AY592" s="1">
        <v>0.41418785203485697</v>
      </c>
      <c r="AZ592">
        <v>1956.59748023982</v>
      </c>
      <c r="BA592">
        <v>9.5556011633734395E-2</v>
      </c>
      <c r="BB592">
        <v>952.78908497704504</v>
      </c>
      <c r="BC592" s="1">
        <v>4.7044653595303298E-2</v>
      </c>
      <c r="BD592">
        <v>20497.7850355111</v>
      </c>
      <c r="BE592" s="1">
        <v>0.54256908195781295</v>
      </c>
      <c r="BF592">
        <v>0.22375685482931501</v>
      </c>
      <c r="BG592">
        <v>0.151228029427703</v>
      </c>
      <c r="BH592">
        <v>4.0837892764734603E-2</v>
      </c>
      <c r="BI592">
        <v>4.1608141020433101E-2</v>
      </c>
    </row>
    <row r="593" spans="1:61" x14ac:dyDescent="0.25">
      <c r="A593" t="s">
        <v>1588</v>
      </c>
      <c r="B593" t="s">
        <v>964</v>
      </c>
      <c r="C593">
        <v>78.95</v>
      </c>
      <c r="D593">
        <v>8.44024398280032</v>
      </c>
      <c r="E593">
        <v>574.32681390000005</v>
      </c>
      <c r="F593" t="e">
        <v>#N/A</v>
      </c>
      <c r="G593">
        <v>2.09031530909836E-2</v>
      </c>
      <c r="H593" t="e">
        <v>#N/A</v>
      </c>
      <c r="I593">
        <v>5.8419201188577803E-2</v>
      </c>
      <c r="J593">
        <v>0.90376028587834201</v>
      </c>
      <c r="K593">
        <v>3.8456106112029098E-2</v>
      </c>
      <c r="L593">
        <v>0.71864692101524996</v>
      </c>
      <c r="M593">
        <v>3.4455408504374903E-2</v>
      </c>
      <c r="N593">
        <v>0.19148574569608601</v>
      </c>
      <c r="O593">
        <v>59388.985044376401</v>
      </c>
      <c r="P593" s="1">
        <v>0.21928234818598799</v>
      </c>
      <c r="Q593">
        <v>0.172463584465467</v>
      </c>
      <c r="R593">
        <v>0.60825406734854504</v>
      </c>
      <c r="S593">
        <v>8.7989267138072194</v>
      </c>
      <c r="T593">
        <v>77128.983702095298</v>
      </c>
      <c r="U593" s="1">
        <v>75.758951773197893</v>
      </c>
      <c r="V593">
        <v>252476.27394469501</v>
      </c>
      <c r="W593" s="1">
        <v>0.82068021812780501</v>
      </c>
      <c r="X593">
        <v>7.13302832906995E-2</v>
      </c>
      <c r="Y593">
        <v>0.10798949858149499</v>
      </c>
      <c r="Z593">
        <v>0.17931978187219499</v>
      </c>
      <c r="AA593">
        <v>252.47627394469501</v>
      </c>
      <c r="AB593">
        <v>5880.7278682761898</v>
      </c>
      <c r="AC593" s="1">
        <v>624.53199523164403</v>
      </c>
      <c r="AD593">
        <v>176483.62645348799</v>
      </c>
      <c r="AE593" s="1" t="e">
        <v>#N/A</v>
      </c>
      <c r="AF593">
        <v>40706.737945124099</v>
      </c>
      <c r="AG593" s="1">
        <v>62493.223062678902</v>
      </c>
      <c r="AH593" s="1">
        <v>36.454587751154698</v>
      </c>
      <c r="AI593">
        <v>21.057072648817702</v>
      </c>
      <c r="AJ593">
        <v>25.063016381365099</v>
      </c>
      <c r="AK593">
        <v>1.42562368323023</v>
      </c>
      <c r="AL593">
        <v>1.13874534300421</v>
      </c>
      <c r="AM593">
        <v>1.3326129333966299</v>
      </c>
      <c r="AN593">
        <v>1649.9445891533701</v>
      </c>
      <c r="AO593" s="1">
        <v>1.36585277826817</v>
      </c>
      <c r="AP593">
        <v>2621.9635328783302</v>
      </c>
      <c r="AQ593" s="1">
        <v>4560.7559635132702</v>
      </c>
      <c r="AR593" s="1">
        <v>10433.053928496</v>
      </c>
      <c r="AS593" s="1">
        <v>1149.0315897298599</v>
      </c>
      <c r="AT593">
        <v>637.07541968205499</v>
      </c>
      <c r="AU593">
        <v>19401.880434299499</v>
      </c>
      <c r="AV593" s="1">
        <v>11159.319553097501</v>
      </c>
      <c r="AW593" s="1">
        <v>0.53868964266840602</v>
      </c>
      <c r="AX593">
        <v>6496.0629309918204</v>
      </c>
      <c r="AY593" s="1">
        <v>0.30940734641075601</v>
      </c>
      <c r="AZ593">
        <v>1623.19541545781</v>
      </c>
      <c r="BA593">
        <v>7.7240504367970794E-2</v>
      </c>
      <c r="BB593">
        <v>1558.82852771904</v>
      </c>
      <c r="BC593" s="1">
        <v>7.4662506554833794E-2</v>
      </c>
      <c r="BD593">
        <v>20837.4064272662</v>
      </c>
      <c r="BE593" s="1">
        <v>0.53339713859835902</v>
      </c>
      <c r="BF593">
        <v>0.23420580053369999</v>
      </c>
      <c r="BG593">
        <v>0.16423682867816899</v>
      </c>
      <c r="BH593">
        <v>3.9825498064502397E-2</v>
      </c>
      <c r="BI593">
        <v>2.8334734125269899E-2</v>
      </c>
    </row>
    <row r="594" spans="1:61" x14ac:dyDescent="0.25">
      <c r="A594" t="s">
        <v>1627</v>
      </c>
      <c r="B594" t="s">
        <v>1003</v>
      </c>
      <c r="C594">
        <v>76.650000000000006</v>
      </c>
      <c r="D594">
        <v>9.7084282237708397</v>
      </c>
      <c r="E594">
        <v>673.13691114999995</v>
      </c>
      <c r="F594" t="e">
        <v>#N/A</v>
      </c>
      <c r="G594">
        <v>2.1686520491841499E-2</v>
      </c>
      <c r="H594" t="e">
        <v>#N/A</v>
      </c>
      <c r="I594">
        <v>6.8951896831643295E-2</v>
      </c>
      <c r="J594">
        <v>0.90202578351206597</v>
      </c>
      <c r="K594">
        <v>2.4914260916201698E-2</v>
      </c>
      <c r="L594">
        <v>0.40791347985380799</v>
      </c>
      <c r="M594">
        <v>3.2015426664667203E-2</v>
      </c>
      <c r="N594">
        <v>0.143091787574815</v>
      </c>
      <c r="O594">
        <v>64912.464438138901</v>
      </c>
      <c r="P594" s="1">
        <v>0.19279751162669201</v>
      </c>
      <c r="Q594">
        <v>0.17079291446079201</v>
      </c>
      <c r="R594">
        <v>0.63640957391251696</v>
      </c>
      <c r="S594">
        <v>8.0442966004791803</v>
      </c>
      <c r="T594">
        <v>82768.669841713403</v>
      </c>
      <c r="U594" s="1">
        <v>97.197546751901399</v>
      </c>
      <c r="V594">
        <v>282756.28605008498</v>
      </c>
      <c r="W594" s="1">
        <v>0.78287063781586996</v>
      </c>
      <c r="X594">
        <v>6.7327736083830497E-2</v>
      </c>
      <c r="Y594">
        <v>0.14980162610029901</v>
      </c>
      <c r="Z594">
        <v>0.21712936218413001</v>
      </c>
      <c r="AA594">
        <v>282.75628605008501</v>
      </c>
      <c r="AB594">
        <v>6947.5952403356796</v>
      </c>
      <c r="AC594" s="1">
        <v>624.63322176416</v>
      </c>
      <c r="AD594">
        <v>215819.60601330301</v>
      </c>
      <c r="AE594" s="1" t="e">
        <v>#N/A</v>
      </c>
      <c r="AF594">
        <v>44291.355358655499</v>
      </c>
      <c r="AG594" s="1">
        <v>74062.964791968305</v>
      </c>
      <c r="AH594" s="1">
        <v>37.8185332212948</v>
      </c>
      <c r="AI594">
        <v>20.7030092558891</v>
      </c>
      <c r="AJ594">
        <v>25.2658384685624</v>
      </c>
      <c r="AK594">
        <v>1.9479503809557199</v>
      </c>
      <c r="AL594">
        <v>1.1915095817302801</v>
      </c>
      <c r="AM594">
        <v>1.6574186989264801</v>
      </c>
      <c r="AN594">
        <v>2126.7645449039801</v>
      </c>
      <c r="AO594">
        <v>1.3253930251738</v>
      </c>
      <c r="AP594">
        <v>2414.0569326733798</v>
      </c>
      <c r="AQ594" s="1">
        <v>3325.69640650882</v>
      </c>
      <c r="AR594" s="1">
        <v>9585.4618898802091</v>
      </c>
      <c r="AS594" s="1">
        <v>945.04842471525501</v>
      </c>
      <c r="AT594" s="1">
        <v>595.86235037201902</v>
      </c>
      <c r="AU594">
        <v>16866.126004149701</v>
      </c>
      <c r="AV594" s="1">
        <v>8609.6198561340098</v>
      </c>
      <c r="AW594" s="1">
        <v>0.445968722690259</v>
      </c>
      <c r="AX594">
        <v>7857.8980568728202</v>
      </c>
      <c r="AY594" s="1">
        <v>0.40772244354095799</v>
      </c>
      <c r="AZ594">
        <v>1850.8761437733899</v>
      </c>
      <c r="BA594">
        <v>9.6540639277860593E-2</v>
      </c>
      <c r="BB594">
        <v>968.23423861247397</v>
      </c>
      <c r="BC594" s="1">
        <v>4.9768194492638397E-2</v>
      </c>
      <c r="BD594">
        <v>19286.6282953927</v>
      </c>
      <c r="BE594" s="1">
        <v>0.55067191504983903</v>
      </c>
      <c r="BF594">
        <v>0.22936214058917501</v>
      </c>
      <c r="BG594">
        <v>0.15934675271187401</v>
      </c>
      <c r="BH594">
        <v>4.3525377169992101E-2</v>
      </c>
      <c r="BI594">
        <v>1.7093814479119E-2</v>
      </c>
    </row>
    <row r="595" spans="1:61" x14ac:dyDescent="0.25">
      <c r="A595" t="s">
        <v>1751</v>
      </c>
      <c r="B595" t="s">
        <v>1135</v>
      </c>
      <c r="C595">
        <v>74.55</v>
      </c>
      <c r="D595">
        <v>8.8060881143452594</v>
      </c>
      <c r="E595">
        <v>557.39561845000003</v>
      </c>
      <c r="F595" t="e">
        <v>#N/A</v>
      </c>
      <c r="G595">
        <v>2.65412081135625E-2</v>
      </c>
      <c r="H595" t="e">
        <v>#N/A</v>
      </c>
      <c r="I595">
        <v>7.1487081846799402E-2</v>
      </c>
      <c r="J595">
        <v>0.886393185905201</v>
      </c>
      <c r="K595">
        <v>4.0049666023460398E-2</v>
      </c>
      <c r="L595">
        <v>0.65792660521927004</v>
      </c>
      <c r="M595">
        <v>3.6277115832715499E-2</v>
      </c>
      <c r="N595">
        <v>0.16980486171145701</v>
      </c>
      <c r="O595">
        <v>61058.918398381698</v>
      </c>
      <c r="P595" s="1">
        <v>0.21712612839166601</v>
      </c>
      <c r="Q595">
        <v>0.17459799262896999</v>
      </c>
      <c r="R595">
        <v>0.60827587897936397</v>
      </c>
      <c r="S595">
        <v>7.87058256441341</v>
      </c>
      <c r="T595">
        <v>76290.419553620406</v>
      </c>
      <c r="U595" s="1">
        <v>81.737801982995407</v>
      </c>
      <c r="V595">
        <v>273096.378875922</v>
      </c>
      <c r="W595" s="1">
        <v>0.82796779306940904</v>
      </c>
      <c r="X595">
        <v>7.3861747839573902E-2</v>
      </c>
      <c r="Y595">
        <v>9.8170459091016904E-2</v>
      </c>
      <c r="Z595">
        <v>0.17203220693059099</v>
      </c>
      <c r="AA595">
        <v>273.09637887592203</v>
      </c>
      <c r="AB595">
        <v>6458.1485409055203</v>
      </c>
      <c r="AC595" s="1">
        <v>696.24129012562696</v>
      </c>
      <c r="AD595">
        <v>190450.24061857699</v>
      </c>
      <c r="AE595" s="1" t="e">
        <v>#N/A</v>
      </c>
      <c r="AF595">
        <v>42591.269932549199</v>
      </c>
      <c r="AG595" s="1">
        <v>66213.472311084799</v>
      </c>
      <c r="AH595" s="1">
        <v>38.562701018178402</v>
      </c>
      <c r="AI595">
        <v>21.1713065867681</v>
      </c>
      <c r="AJ595">
        <v>25.7194304443038</v>
      </c>
      <c r="AK595">
        <v>1.3684652620326001</v>
      </c>
      <c r="AL595">
        <v>0.90773746912156905</v>
      </c>
      <c r="AM595">
        <v>1.23559465980872</v>
      </c>
      <c r="AN595">
        <v>2203.3333611684402</v>
      </c>
      <c r="AO595" s="1">
        <v>1.4172659769737099</v>
      </c>
      <c r="AP595">
        <v>2595.31537675653</v>
      </c>
      <c r="AQ595" s="1">
        <v>4077.3285208446</v>
      </c>
      <c r="AR595" s="1">
        <v>10095.6483855188</v>
      </c>
      <c r="AS595" s="1">
        <v>1186.0876747442601</v>
      </c>
      <c r="AT595">
        <v>632.44305540163202</v>
      </c>
      <c r="AU595">
        <v>18586.823013265799</v>
      </c>
      <c r="AV595" s="1">
        <v>10230.2628175383</v>
      </c>
      <c r="AW595" s="1">
        <v>0.48716061397043597</v>
      </c>
      <c r="AX595">
        <v>7705.47782886184</v>
      </c>
      <c r="AY595" s="1">
        <v>0.362931843732124</v>
      </c>
      <c r="AZ595">
        <v>1705.09224351842</v>
      </c>
      <c r="BA595">
        <v>7.9508847874041305E-2</v>
      </c>
      <c r="BB595">
        <v>1528.03224767866</v>
      </c>
      <c r="BC595" s="1">
        <v>7.0398694420160807E-2</v>
      </c>
      <c r="BD595">
        <v>21168.8651375972</v>
      </c>
      <c r="BE595" s="1">
        <v>0.52743766397190694</v>
      </c>
      <c r="BF595">
        <v>0.22388979221092101</v>
      </c>
      <c r="BG595">
        <v>0.172054203176775</v>
      </c>
      <c r="BH595">
        <v>4.2648278385180698E-2</v>
      </c>
      <c r="BI595">
        <v>3.3970062255217197E-2</v>
      </c>
    </row>
    <row r="596" spans="1:61" x14ac:dyDescent="0.25">
      <c r="A596" t="s">
        <v>1409</v>
      </c>
      <c r="B596" t="s">
        <v>779</v>
      </c>
      <c r="C596">
        <v>92.45</v>
      </c>
      <c r="D596">
        <v>15.083824537919901</v>
      </c>
      <c r="E596">
        <v>1263.87302</v>
      </c>
      <c r="F596">
        <v>1.8079396118702001E-2</v>
      </c>
      <c r="G596">
        <v>1.09082146607185E-2</v>
      </c>
      <c r="H596" t="e">
        <v>#N/A</v>
      </c>
      <c r="I596">
        <v>4.3277273494446801E-2</v>
      </c>
      <c r="J596">
        <v>0.91131582125281896</v>
      </c>
      <c r="K596">
        <v>3.4130521550858502E-2</v>
      </c>
      <c r="L596">
        <v>0.41108986215696602</v>
      </c>
      <c r="M596">
        <v>1.7322032794778199E-2</v>
      </c>
      <c r="N596">
        <v>0.14624092712016301</v>
      </c>
      <c r="O596">
        <v>63073.950624403602</v>
      </c>
      <c r="P596" s="1">
        <v>0.21964456875466901</v>
      </c>
      <c r="Q596">
        <v>0.170430289949592</v>
      </c>
      <c r="R596">
        <v>0.60992514129574005</v>
      </c>
      <c r="S596">
        <v>12.0111774824958</v>
      </c>
      <c r="T596">
        <v>86325.130070586703</v>
      </c>
      <c r="U596" s="1">
        <v>119.156868777705</v>
      </c>
      <c r="V596">
        <v>312988.41670819098</v>
      </c>
      <c r="W596" s="1">
        <v>0.84449843991762297</v>
      </c>
      <c r="X596">
        <v>7.4026032445526496E-2</v>
      </c>
      <c r="Y596">
        <v>8.1475527636850398E-2</v>
      </c>
      <c r="Z596">
        <v>0.15550156008237701</v>
      </c>
      <c r="AA596">
        <v>312.98841670819098</v>
      </c>
      <c r="AB596">
        <v>7417.2005823812897</v>
      </c>
      <c r="AC596" s="1">
        <v>758.28534301649995</v>
      </c>
      <c r="AD596">
        <v>233877.70531515899</v>
      </c>
      <c r="AE596" s="1" t="e">
        <v>#N/A</v>
      </c>
      <c r="AF596">
        <v>48103.226412021097</v>
      </c>
      <c r="AG596" s="1">
        <v>81885.290431719201</v>
      </c>
      <c r="AH596" s="1">
        <v>39.165642712633797</v>
      </c>
      <c r="AI596">
        <v>22.159966203966199</v>
      </c>
      <c r="AJ596">
        <v>24.028599193323799</v>
      </c>
      <c r="AK596">
        <v>1.70560836923633</v>
      </c>
      <c r="AL596">
        <v>0.93084625984635805</v>
      </c>
      <c r="AM596">
        <v>1.2054425039163701</v>
      </c>
      <c r="AN596">
        <v>1384.62819785488</v>
      </c>
      <c r="AO596">
        <v>1.06454103437853</v>
      </c>
      <c r="AP596">
        <v>2139.29301497392</v>
      </c>
      <c r="AQ596" s="1">
        <v>3125.0795016575298</v>
      </c>
      <c r="AR596" s="1">
        <v>8558.7009259047209</v>
      </c>
      <c r="AS596" s="1">
        <v>1004.0990763455</v>
      </c>
      <c r="AT596" s="1">
        <v>408.52208357133901</v>
      </c>
      <c r="AU596">
        <v>15235.694602453001</v>
      </c>
      <c r="AV596" s="1">
        <v>6810.5168532889202</v>
      </c>
      <c r="AW596" s="1">
        <v>0.40923899347009901</v>
      </c>
      <c r="AX596">
        <v>7740.3763292045696</v>
      </c>
      <c r="AY596" s="1">
        <v>0.45618983932192902</v>
      </c>
      <c r="AZ596">
        <v>1372.0774710892299</v>
      </c>
      <c r="BA596">
        <v>8.1215940399387704E-2</v>
      </c>
      <c r="BB596">
        <v>909.59211388853805</v>
      </c>
      <c r="BC596" s="1">
        <v>5.3355226801019097E-2</v>
      </c>
      <c r="BD596">
        <v>16832.5627674713</v>
      </c>
      <c r="BE596" s="1">
        <v>0.54341851535924202</v>
      </c>
      <c r="BF596">
        <v>0.225271691640587</v>
      </c>
      <c r="BG596">
        <v>0.173667961923437</v>
      </c>
      <c r="BH596">
        <v>4.0029644461208998E-2</v>
      </c>
      <c r="BI596">
        <v>1.7612186615524598E-2</v>
      </c>
    </row>
    <row r="597" spans="1:61" x14ac:dyDescent="0.25">
      <c r="A597" t="s">
        <v>1418</v>
      </c>
      <c r="B597" t="s">
        <v>788</v>
      </c>
      <c r="C597">
        <v>110.15</v>
      </c>
      <c r="D597">
        <v>9.7488691555016391</v>
      </c>
      <c r="E597">
        <v>944.42483625</v>
      </c>
      <c r="F597">
        <v>2.2348078369749599E-2</v>
      </c>
      <c r="G597">
        <v>2.25309675244823E-2</v>
      </c>
      <c r="H597" t="e">
        <v>#N/A</v>
      </c>
      <c r="I597">
        <v>5.38860385599099E-2</v>
      </c>
      <c r="J597">
        <v>0.90382955825029998</v>
      </c>
      <c r="K597">
        <v>3.2391174804166201E-2</v>
      </c>
      <c r="L597">
        <v>0.45955681289177402</v>
      </c>
      <c r="M597">
        <v>2.8872608563564502E-2</v>
      </c>
      <c r="N597">
        <v>0.154993612448556</v>
      </c>
      <c r="O597">
        <v>63809.069816141498</v>
      </c>
      <c r="P597" s="1">
        <v>0.21030090179817701</v>
      </c>
      <c r="Q597">
        <v>0.17636629826866701</v>
      </c>
      <c r="R597">
        <v>0.61333279993315604</v>
      </c>
      <c r="S597">
        <v>10.9557757449462</v>
      </c>
      <c r="T597">
        <v>80990.089348863796</v>
      </c>
      <c r="U597" s="1">
        <v>94.673481605117203</v>
      </c>
      <c r="V597">
        <v>320804.44940755301</v>
      </c>
      <c r="W597" s="1">
        <v>0.81469333650445197</v>
      </c>
      <c r="X597">
        <v>6.4530242709255406E-2</v>
      </c>
      <c r="Y597">
        <v>0.120776420786292</v>
      </c>
      <c r="Z597">
        <v>0.185306663495548</v>
      </c>
      <c r="AA597">
        <v>320.80444940755302</v>
      </c>
      <c r="AB597">
        <v>7947.6662534667603</v>
      </c>
      <c r="AC597" s="1">
        <v>730.15779978647299</v>
      </c>
      <c r="AD597">
        <v>238682.54904259401</v>
      </c>
      <c r="AE597" s="1" t="e">
        <v>#N/A</v>
      </c>
      <c r="AF597">
        <v>45374.0878977748</v>
      </c>
      <c r="AG597" s="1">
        <v>72653.613450311605</v>
      </c>
      <c r="AH597" s="1">
        <v>37.535868107724703</v>
      </c>
      <c r="AI597">
        <v>21.551794192279601</v>
      </c>
      <c r="AJ597">
        <v>25.599306753464798</v>
      </c>
      <c r="AK597">
        <v>1.84742059286086</v>
      </c>
      <c r="AL597">
        <v>0.77035119048517398</v>
      </c>
      <c r="AM597">
        <v>1.32101241758077</v>
      </c>
      <c r="AN597">
        <v>1478.9796587160599</v>
      </c>
      <c r="AO597" s="1">
        <v>1.25788922062928</v>
      </c>
      <c r="AP597">
        <v>2359.5190029607802</v>
      </c>
      <c r="AQ597" s="1">
        <v>3384.6522341496702</v>
      </c>
      <c r="AR597" s="1">
        <v>9286.4820437424205</v>
      </c>
      <c r="AS597" s="1">
        <v>1009.51846553051</v>
      </c>
      <c r="AT597">
        <v>493.16199354663001</v>
      </c>
      <c r="AU597">
        <v>16533.33373993</v>
      </c>
      <c r="AV597" s="1">
        <v>7808.3102052836402</v>
      </c>
      <c r="AW597" s="1">
        <v>0.42018162169989198</v>
      </c>
      <c r="AX597">
        <v>8452.6552456509107</v>
      </c>
      <c r="AY597" s="1">
        <v>0.43155034156504102</v>
      </c>
      <c r="AZ597">
        <v>1654.6809704253001</v>
      </c>
      <c r="BA597">
        <v>8.6575708147054495E-2</v>
      </c>
      <c r="BB597">
        <v>1167.6580556261899</v>
      </c>
      <c r="BC597" s="1">
        <v>6.1692328580832602E-2</v>
      </c>
      <c r="BD597">
        <v>19083.304476985999</v>
      </c>
      <c r="BE597" s="1">
        <v>0.55209680220718704</v>
      </c>
      <c r="BF597">
        <v>0.22905289691724501</v>
      </c>
      <c r="BG597">
        <v>0.154890073571608</v>
      </c>
      <c r="BH597">
        <v>4.5416661628804901E-2</v>
      </c>
      <c r="BI597">
        <v>1.8543565675155301E-2</v>
      </c>
    </row>
    <row r="598" spans="1:61" x14ac:dyDescent="0.25">
      <c r="A598" t="s">
        <v>1518</v>
      </c>
      <c r="B598" t="s">
        <v>893</v>
      </c>
      <c r="C598">
        <v>43.05</v>
      </c>
      <c r="D598">
        <v>49.868650549696802</v>
      </c>
      <c r="E598">
        <v>1887.1502131499999</v>
      </c>
      <c r="F598">
        <v>1.0751467335689499E-2</v>
      </c>
      <c r="G598">
        <v>2.8342133081111599E-2</v>
      </c>
      <c r="H598">
        <v>5.0826209268234196E-3</v>
      </c>
      <c r="I598">
        <v>0.111914130175943</v>
      </c>
      <c r="J598">
        <v>0.79064943656520603</v>
      </c>
      <c r="K598">
        <v>6.0294054631498901E-2</v>
      </c>
      <c r="L598">
        <v>0.60490456211114196</v>
      </c>
      <c r="M598">
        <v>4.3879108959343403E-2</v>
      </c>
      <c r="N598">
        <v>0.16131241806205199</v>
      </c>
      <c r="O598">
        <v>66901.453081381507</v>
      </c>
      <c r="P598" s="1">
        <v>0.18940516240250399</v>
      </c>
      <c r="Q598">
        <v>0.152412409627602</v>
      </c>
      <c r="R598">
        <v>0.65818242796989301</v>
      </c>
      <c r="S598">
        <v>17.2754838033255</v>
      </c>
      <c r="T598">
        <v>91286.087999078198</v>
      </c>
      <c r="U598" s="1">
        <v>120.690531958157</v>
      </c>
      <c r="V598">
        <v>284375.314567152</v>
      </c>
      <c r="W598" s="1">
        <v>0.75103864004337595</v>
      </c>
      <c r="X598">
        <v>0.188327963891399</v>
      </c>
      <c r="Y598">
        <v>6.0633396065224401E-2</v>
      </c>
      <c r="Z598">
        <v>0.248961359956624</v>
      </c>
      <c r="AA598">
        <v>284.37531456715197</v>
      </c>
      <c r="AB598">
        <v>8172.7490702798004</v>
      </c>
      <c r="AC598" s="1">
        <v>785.58276080493602</v>
      </c>
      <c r="AD598">
        <v>211307.82624342199</v>
      </c>
      <c r="AE598" s="1" t="e">
        <v>#N/A</v>
      </c>
      <c r="AF598">
        <v>43900.129932588803</v>
      </c>
      <c r="AG598" s="1">
        <v>72197.492779507404</v>
      </c>
      <c r="AH598" s="1">
        <v>50.624214811852298</v>
      </c>
      <c r="AI598">
        <v>26.2173248694737</v>
      </c>
      <c r="AJ598">
        <v>33.257194832291901</v>
      </c>
      <c r="AK598">
        <v>2.13392880205949</v>
      </c>
      <c r="AL598">
        <v>1.44952704716689</v>
      </c>
      <c r="AM598">
        <v>1.89454997785238</v>
      </c>
      <c r="AN598">
        <v>436.155795264495</v>
      </c>
      <c r="AO598" s="1">
        <v>1.0097817960762601</v>
      </c>
      <c r="AP598">
        <v>2052.73171976803</v>
      </c>
      <c r="AQ598" s="1">
        <v>2824.9515257725002</v>
      </c>
      <c r="AR598" s="1">
        <v>9007.5882600919704</v>
      </c>
      <c r="AS598" s="1">
        <v>1031.08255264539</v>
      </c>
      <c r="AT598">
        <v>455.86162458368199</v>
      </c>
      <c r="AU598">
        <v>15372.215682861601</v>
      </c>
      <c r="AV598" s="1">
        <v>6362.5994390537699</v>
      </c>
      <c r="AW598" s="1">
        <v>0.40012362658641698</v>
      </c>
      <c r="AX598">
        <v>7614.1177817727703</v>
      </c>
      <c r="AY598" s="1">
        <v>0.45690086564527199</v>
      </c>
      <c r="AZ598">
        <v>1192.1378470125101</v>
      </c>
      <c r="BA598">
        <v>7.0462664177642395E-2</v>
      </c>
      <c r="BB598">
        <v>1175.0740282572799</v>
      </c>
      <c r="BC598" s="1">
        <v>7.2512843586391096E-2</v>
      </c>
      <c r="BD598">
        <v>16343.929096096301</v>
      </c>
      <c r="BE598" s="1">
        <v>0.56728102801065095</v>
      </c>
      <c r="BF598">
        <v>0.23168768999876699</v>
      </c>
      <c r="BG598">
        <v>0.14891417803962001</v>
      </c>
      <c r="BH598">
        <v>3.3071205546006198E-2</v>
      </c>
      <c r="BI598">
        <v>1.9045898404955301E-2</v>
      </c>
    </row>
    <row r="599" spans="1:61" x14ac:dyDescent="0.25">
      <c r="A599" t="s">
        <v>1625</v>
      </c>
      <c r="B599" t="s">
        <v>1001</v>
      </c>
      <c r="C599">
        <v>68.25</v>
      </c>
      <c r="D599">
        <v>10.905328747711801</v>
      </c>
      <c r="E599">
        <v>648.32844724999995</v>
      </c>
      <c r="F599" t="e">
        <v>#N/A</v>
      </c>
      <c r="G599">
        <v>1.5646826560723501E-2</v>
      </c>
      <c r="H599" t="e">
        <v>#N/A</v>
      </c>
      <c r="I599">
        <v>7.2636134103187006E-2</v>
      </c>
      <c r="J599">
        <v>0.88670079589140305</v>
      </c>
      <c r="K599">
        <v>3.8000643239371801E-2</v>
      </c>
      <c r="L599">
        <v>0.65360372776799203</v>
      </c>
      <c r="M599">
        <v>3.8045007944056602E-2</v>
      </c>
      <c r="N599">
        <v>0.17853079087486401</v>
      </c>
      <c r="O599">
        <v>60893.512680396198</v>
      </c>
      <c r="P599" s="1">
        <v>0.22377515378228699</v>
      </c>
      <c r="Q599">
        <v>0.164311305693672</v>
      </c>
      <c r="R599">
        <v>0.61191354052404201</v>
      </c>
      <c r="S599">
        <v>9.4407571361577407</v>
      </c>
      <c r="T599">
        <v>76870.193488997902</v>
      </c>
      <c r="U599" s="1">
        <v>79.489344475183501</v>
      </c>
      <c r="V599">
        <v>258409.903515151</v>
      </c>
      <c r="W599" s="1">
        <v>0.82737297992903402</v>
      </c>
      <c r="X599">
        <v>7.7481487367295501E-2</v>
      </c>
      <c r="Y599">
        <v>9.5145532703670502E-2</v>
      </c>
      <c r="Z599">
        <v>0.172627020070966</v>
      </c>
      <c r="AA599">
        <v>258.40990351515097</v>
      </c>
      <c r="AB599">
        <v>6024.40278005247</v>
      </c>
      <c r="AC599" s="1">
        <v>676.95014288145603</v>
      </c>
      <c r="AD599">
        <v>178951.62595193301</v>
      </c>
      <c r="AE599" s="1" t="e">
        <v>#N/A</v>
      </c>
      <c r="AF599">
        <v>41720.434176673298</v>
      </c>
      <c r="AG599" s="1">
        <v>65184.837486218297</v>
      </c>
      <c r="AH599" s="1">
        <v>38.314515392608698</v>
      </c>
      <c r="AI599">
        <v>21.273586798241698</v>
      </c>
      <c r="AJ599">
        <v>24.9013938788706</v>
      </c>
      <c r="AK599">
        <v>1.35870949549792</v>
      </c>
      <c r="AL599">
        <v>1.08974419903598</v>
      </c>
      <c r="AM599">
        <v>1.2775700827546901</v>
      </c>
      <c r="AN599">
        <v>2219.2732142219002</v>
      </c>
      <c r="AO599" s="1">
        <v>1.39103708403381</v>
      </c>
      <c r="AP599">
        <v>2544.9930648558302</v>
      </c>
      <c r="AQ599" s="1">
        <v>3763.75135681662</v>
      </c>
      <c r="AR599" s="1">
        <v>9967.1401523558507</v>
      </c>
      <c r="AS599" s="1">
        <v>1148.88488953313</v>
      </c>
      <c r="AT599">
        <v>643.44535747193402</v>
      </c>
      <c r="AU599">
        <v>18068.214821033402</v>
      </c>
      <c r="AV599" s="1">
        <v>9885.8717796661094</v>
      </c>
      <c r="AW599" s="1">
        <v>0.49491522928807502</v>
      </c>
      <c r="AX599">
        <v>7229.9861361510702</v>
      </c>
      <c r="AY599" s="1">
        <v>0.361812497777594</v>
      </c>
      <c r="AZ599">
        <v>1431.38730912145</v>
      </c>
      <c r="BA599">
        <v>7.0608560224097602E-2</v>
      </c>
      <c r="BB599">
        <v>1492.42100499189</v>
      </c>
      <c r="BC599" s="1">
        <v>7.2663712685196696E-2</v>
      </c>
      <c r="BD599">
        <v>20039.666229930499</v>
      </c>
      <c r="BE599" s="1">
        <v>0.54093486721708295</v>
      </c>
      <c r="BF599">
        <v>0.230731241791649</v>
      </c>
      <c r="BG599">
        <v>0.16988872967760699</v>
      </c>
      <c r="BH599">
        <v>4.2176518806587897E-2</v>
      </c>
      <c r="BI599">
        <v>1.62686425070734E-2</v>
      </c>
    </row>
    <row r="600" spans="1:61" x14ac:dyDescent="0.25">
      <c r="A600" t="s">
        <v>1645</v>
      </c>
      <c r="B600" t="s">
        <v>1022</v>
      </c>
      <c r="C600">
        <v>18.649999999999999</v>
      </c>
      <c r="D600">
        <v>124.075491994589</v>
      </c>
      <c r="E600">
        <v>1227.0688077</v>
      </c>
      <c r="F600">
        <v>1.8482499432096899E-2</v>
      </c>
      <c r="G600">
        <v>6.8687316001228099E-2</v>
      </c>
      <c r="H600" t="e">
        <v>#N/A</v>
      </c>
      <c r="I600">
        <v>8.0064488605930795E-2</v>
      </c>
      <c r="J600">
        <v>0.76458490417949798</v>
      </c>
      <c r="K600">
        <v>7.8208468796266598E-2</v>
      </c>
      <c r="L600">
        <v>0.54099571779938804</v>
      </c>
      <c r="M600">
        <v>2.1135996572960399E-2</v>
      </c>
      <c r="N600">
        <v>0.16692599059937599</v>
      </c>
      <c r="O600">
        <v>66469.339356997807</v>
      </c>
      <c r="P600" s="1">
        <v>0.21449822305317101</v>
      </c>
      <c r="Q600">
        <v>0.161538332136446</v>
      </c>
      <c r="R600">
        <v>0.62396344481038302</v>
      </c>
      <c r="S600">
        <v>13.235409349338701</v>
      </c>
      <c r="T600">
        <v>93129.840695537598</v>
      </c>
      <c r="U600" s="1">
        <v>107.544894523266</v>
      </c>
      <c r="V600">
        <v>339684.73665407102</v>
      </c>
      <c r="W600" s="1">
        <v>0.69452573460106604</v>
      </c>
      <c r="X600">
        <v>0.231967658280189</v>
      </c>
      <c r="Y600">
        <v>7.3506607118744904E-2</v>
      </c>
      <c r="Z600">
        <v>0.30547426539893402</v>
      </c>
      <c r="AA600">
        <v>339.684736654071</v>
      </c>
      <c r="AB600">
        <v>10389.796537894699</v>
      </c>
      <c r="AC600" s="1">
        <v>850.41686859921003</v>
      </c>
      <c r="AD600">
        <v>231027.475522847</v>
      </c>
      <c r="AE600" s="1" t="e">
        <v>#N/A</v>
      </c>
      <c r="AF600">
        <v>44281.859788344802</v>
      </c>
      <c r="AG600" s="1">
        <v>71598.655035336298</v>
      </c>
      <c r="AH600" s="1">
        <v>57.758576935612503</v>
      </c>
      <c r="AI600">
        <v>27.082482591374699</v>
      </c>
      <c r="AJ600">
        <v>37.265524264493799</v>
      </c>
      <c r="AK600">
        <v>2.0111599611277402</v>
      </c>
      <c r="AL600">
        <v>1.2324646621404201</v>
      </c>
      <c r="AM600">
        <v>1.68283435319672</v>
      </c>
      <c r="AN600">
        <v>280.553793185627</v>
      </c>
      <c r="AO600" s="1">
        <v>0.98961531506967704</v>
      </c>
      <c r="AP600">
        <v>2529.1962105345601</v>
      </c>
      <c r="AQ600" s="1">
        <v>3173.5700256281598</v>
      </c>
      <c r="AR600" s="1">
        <v>9670.6651346981307</v>
      </c>
      <c r="AS600" s="1">
        <v>1193.1486008060499</v>
      </c>
      <c r="AT600">
        <v>486.79900650366801</v>
      </c>
      <c r="AU600">
        <v>17053.3789781706</v>
      </c>
      <c r="AV600" s="1">
        <v>6144.0401500855496</v>
      </c>
      <c r="AW600" s="1">
        <v>0.349316489811205</v>
      </c>
      <c r="AX600">
        <v>9568.1521228262009</v>
      </c>
      <c r="AY600" s="1">
        <v>0.50799145446372596</v>
      </c>
      <c r="AZ600">
        <v>1501.5926910780299</v>
      </c>
      <c r="BA600">
        <v>7.9009692553777697E-2</v>
      </c>
      <c r="BB600">
        <v>1147.51622314869</v>
      </c>
      <c r="BC600" s="1">
        <v>6.3682363171891895E-2</v>
      </c>
      <c r="BD600">
        <v>18361.301187138499</v>
      </c>
      <c r="BE600" s="1">
        <v>0.54446569674675505</v>
      </c>
      <c r="BF600">
        <v>0.231237231979012</v>
      </c>
      <c r="BG600">
        <v>0.177874731282679</v>
      </c>
      <c r="BH600">
        <v>3.0351959707019201E-2</v>
      </c>
      <c r="BI600">
        <v>1.60703802845342E-2</v>
      </c>
    </row>
    <row r="601" spans="1:61" x14ac:dyDescent="0.25">
      <c r="A601" t="s">
        <v>1659</v>
      </c>
      <c r="B601" t="s">
        <v>1040</v>
      </c>
      <c r="C601">
        <v>86.7</v>
      </c>
      <c r="D601">
        <v>17.069247933136399</v>
      </c>
      <c r="E601">
        <v>1335.75723055</v>
      </c>
      <c r="F601">
        <v>1.36634017572657E-2</v>
      </c>
      <c r="G601">
        <v>1.1436724630799E-2</v>
      </c>
      <c r="H601" t="e">
        <v>#N/A</v>
      </c>
      <c r="I601">
        <v>3.8075199735706403E-2</v>
      </c>
      <c r="J601">
        <v>0.913925210412599</v>
      </c>
      <c r="K601">
        <v>3.5143706599896997E-2</v>
      </c>
      <c r="L601">
        <v>0.381905831936178</v>
      </c>
      <c r="M601">
        <v>1.4682626070067799E-2</v>
      </c>
      <c r="N601">
        <v>0.14288558708042501</v>
      </c>
      <c r="O601">
        <v>66416.973948305604</v>
      </c>
      <c r="P601" s="1">
        <v>0.22025340061260101</v>
      </c>
      <c r="Q601">
        <v>0.17521659208364801</v>
      </c>
      <c r="R601">
        <v>0.60453000730375095</v>
      </c>
      <c r="S601">
        <v>12.213395127704599</v>
      </c>
      <c r="T601">
        <v>90684.652306443706</v>
      </c>
      <c r="U601" s="1">
        <v>121.563839658132</v>
      </c>
      <c r="V601">
        <v>329670.704285599</v>
      </c>
      <c r="W601" s="1">
        <v>0.83374908850483798</v>
      </c>
      <c r="X601">
        <v>7.5886516926227401E-2</v>
      </c>
      <c r="Y601">
        <v>9.03643945689349E-2</v>
      </c>
      <c r="Z601">
        <v>0.166250911495162</v>
      </c>
      <c r="AA601">
        <v>329.67070428559902</v>
      </c>
      <c r="AB601">
        <v>8092.0806960927703</v>
      </c>
      <c r="AC601" s="1">
        <v>799.11894174099598</v>
      </c>
      <c r="AD601">
        <v>248411.91646576801</v>
      </c>
      <c r="AE601" s="1" t="e">
        <v>#N/A</v>
      </c>
      <c r="AF601">
        <v>49970.355445565299</v>
      </c>
      <c r="AG601" s="1">
        <v>84613.814514159603</v>
      </c>
      <c r="AH601" s="1">
        <v>40.002510925723001</v>
      </c>
      <c r="AI601">
        <v>22.415086581364498</v>
      </c>
      <c r="AJ601">
        <v>24.493547208731201</v>
      </c>
      <c r="AK601">
        <v>1.4824700950835501</v>
      </c>
      <c r="AL601">
        <v>0.89218626133189805</v>
      </c>
      <c r="AM601">
        <v>1.0944783817469199</v>
      </c>
      <c r="AN601">
        <v>1445.4414562330401</v>
      </c>
      <c r="AO601" s="1">
        <v>1.05887449439966</v>
      </c>
      <c r="AP601">
        <v>2097.3337642697702</v>
      </c>
      <c r="AQ601" s="1">
        <v>3069.8531452542302</v>
      </c>
      <c r="AR601" s="1">
        <v>8860.7479890837603</v>
      </c>
      <c r="AS601" s="1">
        <v>1023.04111012547</v>
      </c>
      <c r="AT601" s="1">
        <v>480.06551402754798</v>
      </c>
      <c r="AU601">
        <v>15531.041522760799</v>
      </c>
      <c r="AV601" s="1">
        <v>6416.3141483110103</v>
      </c>
      <c r="AW601" s="1">
        <v>0.379057484933504</v>
      </c>
      <c r="AX601">
        <v>8548.4557818287303</v>
      </c>
      <c r="AY601" s="1">
        <v>0.49288191604855802</v>
      </c>
      <c r="AZ601">
        <v>1444.09310285435</v>
      </c>
      <c r="BA601">
        <v>8.3776620985648406E-2</v>
      </c>
      <c r="BB601">
        <v>760.42995740854496</v>
      </c>
      <c r="BC601" s="1">
        <v>4.4283978020223699E-2</v>
      </c>
      <c r="BD601">
        <v>17169.292990402599</v>
      </c>
      <c r="BE601" s="1">
        <v>0.54922452430155899</v>
      </c>
      <c r="BF601">
        <v>0.233504049239706</v>
      </c>
      <c r="BG601">
        <v>0.154994291989865</v>
      </c>
      <c r="BH601">
        <v>4.1169593950394899E-2</v>
      </c>
      <c r="BI601">
        <v>2.1107540518475298E-2</v>
      </c>
    </row>
    <row r="602" spans="1:61" x14ac:dyDescent="0.25">
      <c r="A602" t="s">
        <v>1596</v>
      </c>
      <c r="B602" t="s">
        <v>972</v>
      </c>
      <c r="C602">
        <v>103.15</v>
      </c>
      <c r="D602">
        <v>8.5357653349737301</v>
      </c>
      <c r="E602">
        <v>799.73774289999994</v>
      </c>
      <c r="F602">
        <v>1.7999608499717001E-2</v>
      </c>
      <c r="G602">
        <v>1.3514818459986099E-2</v>
      </c>
      <c r="H602" t="e">
        <v>#N/A</v>
      </c>
      <c r="I602">
        <v>3.1544747333268001E-2</v>
      </c>
      <c r="J602">
        <v>0.93723191189997401</v>
      </c>
      <c r="K602">
        <v>2.55482283693193E-2</v>
      </c>
      <c r="L602">
        <v>0.40066187808919901</v>
      </c>
      <c r="M602">
        <v>1.8019501998284001E-2</v>
      </c>
      <c r="N602">
        <v>0.141715567032979</v>
      </c>
      <c r="O602">
        <v>62589.6591838108</v>
      </c>
      <c r="P602" s="1">
        <v>0.20210860866065899</v>
      </c>
      <c r="Q602">
        <v>0.164417184416599</v>
      </c>
      <c r="R602">
        <v>0.63347420692274203</v>
      </c>
      <c r="S602">
        <v>9.6826741024766996</v>
      </c>
      <c r="T602">
        <v>77736.786115656607</v>
      </c>
      <c r="U602" s="1">
        <v>93.146723714874696</v>
      </c>
      <c r="V602">
        <v>268940.38628222398</v>
      </c>
      <c r="W602" s="1">
        <v>0.84300415606011903</v>
      </c>
      <c r="X602">
        <v>3.8754625290884803E-2</v>
      </c>
      <c r="Y602">
        <v>0.118241218648996</v>
      </c>
      <c r="Z602">
        <v>0.156995843939881</v>
      </c>
      <c r="AA602">
        <v>268.94038628222398</v>
      </c>
      <c r="AB602">
        <v>6277.4864567417899</v>
      </c>
      <c r="AC602" s="1">
        <v>618.656923338262</v>
      </c>
      <c r="AD602">
        <v>204664.579628626</v>
      </c>
      <c r="AE602" s="1" t="e">
        <v>#N/A</v>
      </c>
      <c r="AF602">
        <v>44677.637768257497</v>
      </c>
      <c r="AG602" s="1">
        <v>75020.800304946097</v>
      </c>
      <c r="AH602" s="1">
        <v>33.405005381137201</v>
      </c>
      <c r="AI602">
        <v>20.182744475783299</v>
      </c>
      <c r="AJ602">
        <v>23.020761364126798</v>
      </c>
      <c r="AK602">
        <v>1.79137414650022</v>
      </c>
      <c r="AL602">
        <v>1.0756045766094999</v>
      </c>
      <c r="AM602">
        <v>1.4413188190961399</v>
      </c>
      <c r="AN602">
        <v>2205.3878476516302</v>
      </c>
      <c r="AO602" s="1">
        <v>1.31123826361406</v>
      </c>
      <c r="AP602">
        <v>2262.3975347706501</v>
      </c>
      <c r="AQ602" s="1">
        <v>3284.5460694087301</v>
      </c>
      <c r="AR602" s="1">
        <v>9351.4277116406392</v>
      </c>
      <c r="AS602" s="1">
        <v>844.32802627452395</v>
      </c>
      <c r="AT602">
        <v>596.99121460583501</v>
      </c>
      <c r="AU602">
        <v>16339.6905567004</v>
      </c>
      <c r="AV602" s="1">
        <v>8777.9073504877506</v>
      </c>
      <c r="AW602" s="1">
        <v>0.46544074160886301</v>
      </c>
      <c r="AX602">
        <v>7351.8778227495004</v>
      </c>
      <c r="AY602" s="1">
        <v>0.37925230352009198</v>
      </c>
      <c r="AZ602">
        <v>1885.7172734088899</v>
      </c>
      <c r="BA602">
        <v>9.79137245834521E-2</v>
      </c>
      <c r="BB602">
        <v>1086.3685915196199</v>
      </c>
      <c r="BC602" s="1">
        <v>5.7393230308981302E-2</v>
      </c>
      <c r="BD602">
        <v>19101.8710381657</v>
      </c>
      <c r="BE602" s="1">
        <v>0.533137690191261</v>
      </c>
      <c r="BF602">
        <v>0.22617047023860301</v>
      </c>
      <c r="BG602">
        <v>0.16237519678336501</v>
      </c>
      <c r="BH602">
        <v>4.2058222884797297E-2</v>
      </c>
      <c r="BI602">
        <v>3.6258419901973697E-2</v>
      </c>
    </row>
    <row r="603" spans="1:61" x14ac:dyDescent="0.25">
      <c r="A603" t="s">
        <v>1267</v>
      </c>
      <c r="B603" t="s">
        <v>1031</v>
      </c>
      <c r="C603">
        <v>217.8</v>
      </c>
      <c r="D603">
        <v>9.44383505393834</v>
      </c>
      <c r="E603">
        <v>1640.4073936</v>
      </c>
      <c r="F603">
        <v>7.7665564253993E-3</v>
      </c>
      <c r="G603">
        <v>9.7963507536735703E-3</v>
      </c>
      <c r="H603" t="e">
        <v>#N/A</v>
      </c>
      <c r="I603">
        <v>2.0797966478631202E-2</v>
      </c>
      <c r="J603">
        <v>0.94190383738228201</v>
      </c>
      <c r="K603">
        <v>2.9640584834355201E-2</v>
      </c>
      <c r="L603">
        <v>0.73643878247651295</v>
      </c>
      <c r="M603">
        <v>1.2373924992125701E-2</v>
      </c>
      <c r="N603">
        <v>0.15516238376047001</v>
      </c>
      <c r="O603">
        <v>62715.126187040798</v>
      </c>
      <c r="P603" s="1">
        <v>0.16824811566752701</v>
      </c>
      <c r="Q603">
        <v>0.15458727701414299</v>
      </c>
      <c r="R603">
        <v>0.67716460731832995</v>
      </c>
      <c r="S603">
        <v>15.837808776115899</v>
      </c>
      <c r="T603">
        <v>90236.408535783994</v>
      </c>
      <c r="U603" s="1">
        <v>122.12326766228701</v>
      </c>
      <c r="V603">
        <v>326501.47791920998</v>
      </c>
      <c r="W603" s="1">
        <v>0.68093473540183402</v>
      </c>
      <c r="X603">
        <v>0.118616393346997</v>
      </c>
      <c r="Y603">
        <v>0.200448871251169</v>
      </c>
      <c r="Z603">
        <v>0.31906526459816598</v>
      </c>
      <c r="AA603">
        <v>326.50147791921</v>
      </c>
      <c r="AB603">
        <v>8364.9950942283995</v>
      </c>
      <c r="AC603" s="1">
        <v>575.87805333334802</v>
      </c>
      <c r="AD603">
        <v>252211.09900201301</v>
      </c>
      <c r="AE603" s="1" t="e">
        <v>#N/A</v>
      </c>
      <c r="AF603">
        <v>41228.805718993499</v>
      </c>
      <c r="AG603" s="1">
        <v>68168.469011686204</v>
      </c>
      <c r="AH603" s="1">
        <v>28.613413325869601</v>
      </c>
      <c r="AI603">
        <v>21.167413682709899</v>
      </c>
      <c r="AJ603">
        <v>23.4975845698828</v>
      </c>
      <c r="AK603">
        <v>1.4761824906682099</v>
      </c>
      <c r="AL603">
        <v>1.0019246808508899</v>
      </c>
      <c r="AM603">
        <v>1.2377262195144201</v>
      </c>
      <c r="AN603">
        <v>97.339505492948206</v>
      </c>
      <c r="AO603" s="1">
        <v>0.87449661382239696</v>
      </c>
      <c r="AP603">
        <v>2114.2632757151</v>
      </c>
      <c r="AQ603" s="1">
        <v>3646.5396146944099</v>
      </c>
      <c r="AR603" s="1">
        <v>9411.7861174214595</v>
      </c>
      <c r="AS603" s="1">
        <v>1011.77339938563</v>
      </c>
      <c r="AT603">
        <v>613.09692697303103</v>
      </c>
      <c r="AU603">
        <v>16797.4593341896</v>
      </c>
      <c r="AV603" s="1">
        <v>8405.5094052993209</v>
      </c>
      <c r="AW603" s="1">
        <v>0.47260321398659699</v>
      </c>
      <c r="AX603">
        <v>7120.25117724139</v>
      </c>
      <c r="AY603" s="1">
        <v>0.36390699299940898</v>
      </c>
      <c r="AZ603">
        <v>1390.12125018914</v>
      </c>
      <c r="BA603">
        <v>7.3170222805118298E-2</v>
      </c>
      <c r="BB603">
        <v>1651.3728992486599</v>
      </c>
      <c r="BC603" s="1">
        <v>9.0319570216206999E-2</v>
      </c>
      <c r="BD603">
        <v>18567.254731978501</v>
      </c>
      <c r="BE603" s="1">
        <v>0.53490999064668598</v>
      </c>
      <c r="BF603">
        <v>0.25469583053330203</v>
      </c>
      <c r="BG603">
        <v>0.14203617853092601</v>
      </c>
      <c r="BH603">
        <v>4.7526628418563199E-2</v>
      </c>
      <c r="BI603">
        <v>2.08313718705232E-2</v>
      </c>
    </row>
    <row r="604" spans="1:61" x14ac:dyDescent="0.25">
      <c r="A604" t="s">
        <v>1450</v>
      </c>
      <c r="B604" t="s">
        <v>823</v>
      </c>
      <c r="C604">
        <v>176.75</v>
      </c>
      <c r="D604">
        <v>8.9467468531301293</v>
      </c>
      <c r="E604">
        <v>1313.6602445000001</v>
      </c>
      <c r="F604">
        <v>4.5256141544861598E-3</v>
      </c>
      <c r="G604">
        <v>1.3925771743185201E-2</v>
      </c>
      <c r="H604" t="e">
        <v>#N/A</v>
      </c>
      <c r="I604">
        <v>1.62450929574188E-2</v>
      </c>
      <c r="J604">
        <v>0.94680177048463299</v>
      </c>
      <c r="K604">
        <v>2.9182481696048802E-2</v>
      </c>
      <c r="L604">
        <v>0.99814546163304396</v>
      </c>
      <c r="M604" t="e">
        <v>#N/A</v>
      </c>
      <c r="N604">
        <v>0.19288017517509301</v>
      </c>
      <c r="O604">
        <v>65222.3157370115</v>
      </c>
      <c r="P604" s="1">
        <v>0.23246743141977599</v>
      </c>
      <c r="Q604">
        <v>0.16836055670484101</v>
      </c>
      <c r="R604">
        <v>0.59917201187538305</v>
      </c>
      <c r="S604">
        <v>16.6766188899262</v>
      </c>
      <c r="T604">
        <v>92659.930891230906</v>
      </c>
      <c r="U604" s="1">
        <v>103.60413512288299</v>
      </c>
      <c r="V604">
        <v>231962.33598131099</v>
      </c>
      <c r="W604" s="1">
        <v>0.66292698094649305</v>
      </c>
      <c r="X604">
        <v>7.9184858427311294E-2</v>
      </c>
      <c r="Y604">
        <v>0.25788816062619602</v>
      </c>
      <c r="Z604">
        <v>0.33707301905350701</v>
      </c>
      <c r="AA604">
        <v>231.96233598131101</v>
      </c>
      <c r="AB604">
        <v>4987.8174949976601</v>
      </c>
      <c r="AC604" s="1">
        <v>448.63446463230503</v>
      </c>
      <c r="AD604">
        <v>164740.422498133</v>
      </c>
      <c r="AE604" s="1" t="e">
        <v>#N/A</v>
      </c>
      <c r="AF604">
        <v>38873.253350968902</v>
      </c>
      <c r="AG604" s="1">
        <v>59360.693235609702</v>
      </c>
      <c r="AH604" s="1">
        <v>24.797175403021001</v>
      </c>
      <c r="AI604">
        <v>20.186740979097902</v>
      </c>
      <c r="AJ604">
        <v>21.106884990080498</v>
      </c>
      <c r="AK604">
        <v>1.45072779651093</v>
      </c>
      <c r="AL604">
        <v>1.3527879324357599</v>
      </c>
      <c r="AM604">
        <v>1.4059527472116899</v>
      </c>
      <c r="AN604">
        <v>0</v>
      </c>
      <c r="AO604" s="1">
        <v>0.82428405691289897</v>
      </c>
      <c r="AP604">
        <v>2376.7654182823999</v>
      </c>
      <c r="AQ604" s="1">
        <v>4406.1658596535199</v>
      </c>
      <c r="AR604" s="1">
        <v>10894.8408216064</v>
      </c>
      <c r="AS604" s="1">
        <v>1024.14833640039</v>
      </c>
      <c r="AT604" s="1">
        <v>524.75778222426095</v>
      </c>
      <c r="AU604">
        <v>19226.6782181669</v>
      </c>
      <c r="AV604" s="1">
        <v>11336.3010307153</v>
      </c>
      <c r="AW604" s="1">
        <v>0.58049190522241301</v>
      </c>
      <c r="AX604">
        <v>4443.6404906583602</v>
      </c>
      <c r="AY604" s="1">
        <v>0.23105401326622399</v>
      </c>
      <c r="AZ604">
        <v>1166.3276247675699</v>
      </c>
      <c r="BA604">
        <v>5.6877159713707298E-2</v>
      </c>
      <c r="BB604">
        <v>2551.9008749775899</v>
      </c>
      <c r="BC604" s="1">
        <v>0.131576921774717</v>
      </c>
      <c r="BD604">
        <v>19498.1700211188</v>
      </c>
      <c r="BE604" s="1">
        <v>0.54563270909388795</v>
      </c>
      <c r="BF604">
        <v>0.25497676041617401</v>
      </c>
      <c r="BG604">
        <v>0.131631323816225</v>
      </c>
      <c r="BH604">
        <v>4.3630780158290201E-2</v>
      </c>
      <c r="BI604">
        <v>2.4128426515422699E-2</v>
      </c>
    </row>
    <row r="605" spans="1:61" x14ac:dyDescent="0.25">
      <c r="A605" t="s">
        <v>1401</v>
      </c>
      <c r="B605" t="s">
        <v>770</v>
      </c>
      <c r="C605">
        <v>147.15</v>
      </c>
      <c r="D605">
        <v>7.1196190422412702</v>
      </c>
      <c r="E605">
        <v>905.65650564999999</v>
      </c>
      <c r="F605" t="e">
        <v>#N/A</v>
      </c>
      <c r="G605" t="e">
        <v>#N/A</v>
      </c>
      <c r="H605" t="e">
        <v>#N/A</v>
      </c>
      <c r="I605">
        <v>1.7455373593427099E-2</v>
      </c>
      <c r="J605">
        <v>0.96302242835044904</v>
      </c>
      <c r="K605">
        <v>1.9857220856761601E-2</v>
      </c>
      <c r="L605">
        <v>0.61345547774225795</v>
      </c>
      <c r="M605" t="e">
        <v>#N/A</v>
      </c>
      <c r="N605">
        <v>0.147628519329149</v>
      </c>
      <c r="O605">
        <v>61986.676944952</v>
      </c>
      <c r="P605" s="1">
        <v>0.17600834007657701</v>
      </c>
      <c r="Q605">
        <v>0.15434115413622901</v>
      </c>
      <c r="R605">
        <v>0.66965050578719398</v>
      </c>
      <c r="S605">
        <v>11.275564398506599</v>
      </c>
      <c r="T605">
        <v>85618.600632064205</v>
      </c>
      <c r="U605" s="1">
        <v>101.511998808494</v>
      </c>
      <c r="V605">
        <v>374421.88775161002</v>
      </c>
      <c r="W605" s="1">
        <v>0.64798030722361399</v>
      </c>
      <c r="X605">
        <v>8.1364715651317102E-2</v>
      </c>
      <c r="Y605">
        <v>0.27065497712506897</v>
      </c>
      <c r="Z605">
        <v>0.35201969277638601</v>
      </c>
      <c r="AA605">
        <v>374.42188775160997</v>
      </c>
      <c r="AB605">
        <v>10432.447667583299</v>
      </c>
      <c r="AC605" s="1">
        <v>579.08681407151596</v>
      </c>
      <c r="AD605">
        <v>276425.81673095399</v>
      </c>
      <c r="AE605" s="1" t="e">
        <v>#N/A</v>
      </c>
      <c r="AF605">
        <v>41376.670089690197</v>
      </c>
      <c r="AG605" s="1">
        <v>69780.9148625573</v>
      </c>
      <c r="AH605" s="1">
        <v>32.976010351711501</v>
      </c>
      <c r="AI605">
        <v>20.752292273384501</v>
      </c>
      <c r="AJ605">
        <v>24.0161688313956</v>
      </c>
      <c r="AK605">
        <v>1.23125727824887</v>
      </c>
      <c r="AL605">
        <v>0.68759351729278595</v>
      </c>
      <c r="AM605">
        <v>0.83826767889850995</v>
      </c>
      <c r="AN605">
        <v>972.24330141375401</v>
      </c>
      <c r="AO605">
        <v>1.16006606784342</v>
      </c>
      <c r="AP605">
        <v>2502.7681658104998</v>
      </c>
      <c r="AQ605" s="1">
        <v>4079.1082827242299</v>
      </c>
      <c r="AR605" s="1">
        <v>10447.516234876601</v>
      </c>
      <c r="AS605" s="1">
        <v>1099.7140431130499</v>
      </c>
      <c r="AT605" s="1">
        <v>771.08213394745803</v>
      </c>
      <c r="AU605">
        <v>18900.188860471899</v>
      </c>
      <c r="AV605" s="1">
        <v>8781.1668734378109</v>
      </c>
      <c r="AW605" s="1">
        <v>0.438570906955557</v>
      </c>
      <c r="AX605">
        <v>9531.7643878822691</v>
      </c>
      <c r="AY605" s="1">
        <v>0.41315412122080702</v>
      </c>
      <c r="AZ605">
        <v>1743.7353446151601</v>
      </c>
      <c r="BA605">
        <v>7.9300537730527504E-2</v>
      </c>
      <c r="BB605">
        <v>1449.4736726783699</v>
      </c>
      <c r="BC605" s="1">
        <v>6.8974434093938997E-2</v>
      </c>
      <c r="BD605">
        <v>21506.140278613599</v>
      </c>
      <c r="BE605" s="1">
        <v>0.50419042384513801</v>
      </c>
      <c r="BF605">
        <v>0.25319154052645898</v>
      </c>
      <c r="BG605">
        <v>0.172070668956777</v>
      </c>
      <c r="BH605">
        <v>4.5933242588381502E-2</v>
      </c>
      <c r="BI605">
        <v>2.4614124083244902E-2</v>
      </c>
    </row>
    <row r="606" spans="1:61" x14ac:dyDescent="0.25">
      <c r="A606" t="s">
        <v>1764</v>
      </c>
      <c r="B606" t="s">
        <v>1151</v>
      </c>
      <c r="C606">
        <v>74.95</v>
      </c>
      <c r="D606">
        <v>11.6768632075271</v>
      </c>
      <c r="E606">
        <v>789.05775189999997</v>
      </c>
      <c r="F606" t="e">
        <v>#N/A</v>
      </c>
      <c r="G606" t="e">
        <v>#N/A</v>
      </c>
      <c r="H606" t="e">
        <v>#N/A</v>
      </c>
      <c r="I606">
        <v>2.3662988352276301E-2</v>
      </c>
      <c r="J606">
        <v>0.94339341845149804</v>
      </c>
      <c r="K606">
        <v>3.2935039923962399E-2</v>
      </c>
      <c r="L606">
        <v>0.60204137282132297</v>
      </c>
      <c r="M606">
        <v>1.14993254102155E-2</v>
      </c>
      <c r="N606">
        <v>0.151547194936649</v>
      </c>
      <c r="O606">
        <v>60858.405358180797</v>
      </c>
      <c r="P606" s="1">
        <v>0.204753905629314</v>
      </c>
      <c r="Q606">
        <v>0.19022426589585401</v>
      </c>
      <c r="R606">
        <v>0.60502182847483099</v>
      </c>
      <c r="S606">
        <v>9.05842651643494</v>
      </c>
      <c r="T606">
        <v>85158.129232966894</v>
      </c>
      <c r="U606" s="1">
        <v>97.254453627180496</v>
      </c>
      <c r="V606">
        <v>244777.593319276</v>
      </c>
      <c r="W606" s="1">
        <v>0.84011730421372299</v>
      </c>
      <c r="X606">
        <v>5.4167037207712099E-2</v>
      </c>
      <c r="Y606">
        <v>0.10571565857856501</v>
      </c>
      <c r="Z606">
        <v>0.15988269578627701</v>
      </c>
      <c r="AA606">
        <v>244.77759331927501</v>
      </c>
      <c r="AB606">
        <v>5388.7529014972197</v>
      </c>
      <c r="AC606" s="1">
        <v>607.057497815072</v>
      </c>
      <c r="AD606">
        <v>178607.00066382799</v>
      </c>
      <c r="AE606" s="1" t="e">
        <v>#N/A</v>
      </c>
      <c r="AF606">
        <v>43902.316849631199</v>
      </c>
      <c r="AG606" s="1">
        <v>67885.180611944306</v>
      </c>
      <c r="AH606" s="1">
        <v>29.806345047990099</v>
      </c>
      <c r="AI606">
        <v>20.879456143745799</v>
      </c>
      <c r="AJ606">
        <v>21.7314692629283</v>
      </c>
      <c r="AK606">
        <v>1.6167920069768</v>
      </c>
      <c r="AL606">
        <v>0.72920513443509205</v>
      </c>
      <c r="AM606">
        <v>1.0162350321460001</v>
      </c>
      <c r="AN606">
        <v>1675.43674505025</v>
      </c>
      <c r="AO606">
        <v>1.2508127599032799</v>
      </c>
      <c r="AP606">
        <v>2339.5220071723602</v>
      </c>
      <c r="AQ606" s="1">
        <v>3671.4607511607701</v>
      </c>
      <c r="AR606" s="1">
        <v>9389.1964284750102</v>
      </c>
      <c r="AS606" s="1">
        <v>936.07100775762603</v>
      </c>
      <c r="AT606">
        <v>712.45950077332998</v>
      </c>
      <c r="AU606">
        <v>17048.709695339101</v>
      </c>
      <c r="AV606" s="1">
        <v>9932.7909518849592</v>
      </c>
      <c r="AW606" s="1">
        <v>0.52434798991454401</v>
      </c>
      <c r="AX606">
        <v>6396.15913335389</v>
      </c>
      <c r="AY606" s="1">
        <v>0.32725759600732002</v>
      </c>
      <c r="AZ606">
        <v>1525.9828487315301</v>
      </c>
      <c r="BA606">
        <v>7.9637670740138597E-2</v>
      </c>
      <c r="BB606">
        <v>1324.5503463584901</v>
      </c>
      <c r="BC606" s="1">
        <v>6.8756743351656102E-2</v>
      </c>
      <c r="BD606">
        <v>19179.483280328899</v>
      </c>
      <c r="BE606" s="1">
        <v>0.52508126860431004</v>
      </c>
      <c r="BF606">
        <v>0.23877088714950101</v>
      </c>
      <c r="BG606">
        <v>0.16784361457928099</v>
      </c>
      <c r="BH606">
        <v>4.3720452699133598E-2</v>
      </c>
      <c r="BI606">
        <v>2.4583776967774199E-2</v>
      </c>
    </row>
    <row r="607" spans="1:61" x14ac:dyDescent="0.25">
      <c r="A607" t="s">
        <v>1597</v>
      </c>
      <c r="B607" t="s">
        <v>973</v>
      </c>
      <c r="C607">
        <v>29.3</v>
      </c>
      <c r="D607">
        <v>142.007627930175</v>
      </c>
      <c r="E607">
        <v>3615.2341793999999</v>
      </c>
      <c r="F607">
        <v>3.87413478787886E-2</v>
      </c>
      <c r="G607">
        <v>8.5383758803194598E-2</v>
      </c>
      <c r="H607">
        <v>3.2442981942430401E-3</v>
      </c>
      <c r="I607">
        <v>6.2444939525908703E-2</v>
      </c>
      <c r="J607">
        <v>0.74999667882671395</v>
      </c>
      <c r="K607">
        <v>6.2332360501439803E-2</v>
      </c>
      <c r="L607">
        <v>0.338661050810322</v>
      </c>
      <c r="M607">
        <v>2.8140781964465001E-2</v>
      </c>
      <c r="N607">
        <v>0.15018621424763601</v>
      </c>
      <c r="O607">
        <v>73627.449724342994</v>
      </c>
      <c r="P607" s="1">
        <v>0.17510657502215299</v>
      </c>
      <c r="Q607">
        <v>0.17275814179596</v>
      </c>
      <c r="R607">
        <v>0.65213528318188596</v>
      </c>
      <c r="S607">
        <v>30.421888468144601</v>
      </c>
      <c r="T607">
        <v>103248.007390096</v>
      </c>
      <c r="U607" s="1">
        <v>136.34025649416901</v>
      </c>
      <c r="V607">
        <v>352567.27469077503</v>
      </c>
      <c r="W607" s="1">
        <v>0.78487968520502704</v>
      </c>
      <c r="X607">
        <v>0.181328459487751</v>
      </c>
      <c r="Y607">
        <v>3.3791855307222E-2</v>
      </c>
      <c r="Z607">
        <v>0.21512031479497301</v>
      </c>
      <c r="AA607">
        <v>352.56727469077498</v>
      </c>
      <c r="AB607">
        <v>11552.668866649101</v>
      </c>
      <c r="AC607" s="1">
        <v>1086.7308580967299</v>
      </c>
      <c r="AD607">
        <v>250102.31289676201</v>
      </c>
      <c r="AE607" s="1" t="e">
        <v>#N/A</v>
      </c>
      <c r="AF607">
        <v>51901.344833964198</v>
      </c>
      <c r="AG607" s="1">
        <v>92189.994361405203</v>
      </c>
      <c r="AH607" s="1">
        <v>64.245433765806595</v>
      </c>
      <c r="AI607">
        <v>30.376738440607301</v>
      </c>
      <c r="AJ607">
        <v>36.240028093097699</v>
      </c>
      <c r="AK607">
        <v>2.1280492632469898</v>
      </c>
      <c r="AL607">
        <v>1.4633430397365701</v>
      </c>
      <c r="AM607">
        <v>1.76695850781701</v>
      </c>
      <c r="AN607">
        <v>308.04497018359899</v>
      </c>
      <c r="AO607" s="1">
        <v>0.89600579321565299</v>
      </c>
      <c r="AP607">
        <v>2021.2746846769301</v>
      </c>
      <c r="AQ607" s="1">
        <v>2849.6154204068098</v>
      </c>
      <c r="AR607" s="1">
        <v>9455.3507965763893</v>
      </c>
      <c r="AS607" s="1">
        <v>1101.07409519475</v>
      </c>
      <c r="AT607">
        <v>494.97759320724998</v>
      </c>
      <c r="AU607">
        <v>15922.292590062099</v>
      </c>
      <c r="AV607" s="1">
        <v>4286.0295205774401</v>
      </c>
      <c r="AW607" s="1">
        <v>0.26207892490782903</v>
      </c>
      <c r="AX607">
        <v>10206.711233755699</v>
      </c>
      <c r="AY607" s="1">
        <v>0.61093227956256402</v>
      </c>
      <c r="AZ607">
        <v>1170.4537361026901</v>
      </c>
      <c r="BA607">
        <v>7.1351814711508504E-2</v>
      </c>
      <c r="BB607">
        <v>921.64123034587897</v>
      </c>
      <c r="BC607" s="1">
        <v>5.5636980810959399E-2</v>
      </c>
      <c r="BD607">
        <v>16584.835720781699</v>
      </c>
      <c r="BE607" s="1">
        <v>0.57784124537955295</v>
      </c>
      <c r="BF607">
        <v>0.23714571257443501</v>
      </c>
      <c r="BG607">
        <v>0.13481269579754099</v>
      </c>
      <c r="BH607">
        <v>3.1981120580982E-2</v>
      </c>
      <c r="BI607">
        <v>1.8219225667488199E-2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9"/>
  <sheetViews>
    <sheetView workbookViewId="0"/>
  </sheetViews>
  <sheetFormatPr defaultRowHeight="15" x14ac:dyDescent="0.25"/>
  <cols>
    <col min="1" max="1" width="52.5703125" bestFit="1" customWidth="1"/>
    <col min="2" max="2" width="11.85546875" bestFit="1" customWidth="1"/>
  </cols>
  <sheetData>
    <row r="1" spans="1:2" x14ac:dyDescent="0.25">
      <c r="A1" t="s">
        <v>1845</v>
      </c>
      <c r="B1">
        <v>68.047854785478506</v>
      </c>
    </row>
    <row r="2" spans="1:2" x14ac:dyDescent="0.25">
      <c r="A2" t="s">
        <v>1846</v>
      </c>
      <c r="B2">
        <v>93.097817276528104</v>
      </c>
    </row>
    <row r="3" spans="1:2" x14ac:dyDescent="0.25">
      <c r="A3" t="s">
        <v>1847</v>
      </c>
      <c r="B3">
        <v>2348.3160702557798</v>
      </c>
    </row>
    <row r="4" spans="1:2" x14ac:dyDescent="0.25">
      <c r="A4" t="s">
        <v>1848</v>
      </c>
      <c r="B4">
        <v>4.6556939934976699E-2</v>
      </c>
    </row>
    <row r="5" spans="1:2" x14ac:dyDescent="0.25">
      <c r="A5" t="s">
        <v>1849</v>
      </c>
      <c r="B5">
        <v>0.17534180742069799</v>
      </c>
    </row>
    <row r="6" spans="1:2" x14ac:dyDescent="0.25">
      <c r="A6" t="s">
        <v>1850</v>
      </c>
      <c r="B6">
        <v>1.9928123042046299E-3</v>
      </c>
    </row>
    <row r="7" spans="1:2" x14ac:dyDescent="0.25">
      <c r="A7" t="s">
        <v>1851</v>
      </c>
      <c r="B7">
        <v>8.5387141883558504E-2</v>
      </c>
    </row>
    <row r="8" spans="1:2" x14ac:dyDescent="0.25">
      <c r="A8" t="s">
        <v>1852</v>
      </c>
      <c r="B8">
        <v>0.668022034741247</v>
      </c>
    </row>
    <row r="9" spans="1:2" x14ac:dyDescent="0.25">
      <c r="A9" t="s">
        <v>1853</v>
      </c>
      <c r="B9">
        <v>6.6615881314219694E-2</v>
      </c>
    </row>
    <row r="10" spans="1:2" x14ac:dyDescent="0.25">
      <c r="A10" t="s">
        <v>1854</v>
      </c>
      <c r="B10">
        <v>0.60914973035505104</v>
      </c>
    </row>
    <row r="11" spans="1:2" x14ac:dyDescent="0.25">
      <c r="A11" t="s">
        <v>1855</v>
      </c>
      <c r="B11">
        <v>6.6578425734161603E-2</v>
      </c>
    </row>
    <row r="12" spans="1:2" x14ac:dyDescent="0.25">
      <c r="A12" t="s">
        <v>1856</v>
      </c>
      <c r="B12">
        <v>0.169404998844428</v>
      </c>
    </row>
    <row r="13" spans="1:2" x14ac:dyDescent="0.25">
      <c r="A13" t="s">
        <v>1857</v>
      </c>
      <c r="B13">
        <v>70815.701589921504</v>
      </c>
    </row>
    <row r="14" spans="1:2" x14ac:dyDescent="0.25">
      <c r="A14" t="s">
        <v>1858</v>
      </c>
      <c r="B14">
        <v>0.21662236153483999</v>
      </c>
    </row>
    <row r="15" spans="1:2" x14ac:dyDescent="0.25">
      <c r="A15" t="s">
        <v>1859</v>
      </c>
      <c r="B15">
        <v>0.16328012236776501</v>
      </c>
    </row>
    <row r="16" spans="1:2" x14ac:dyDescent="0.25">
      <c r="A16" t="s">
        <v>1860</v>
      </c>
      <c r="B16">
        <v>0.62009751609739405</v>
      </c>
    </row>
    <row r="17" spans="1:2" x14ac:dyDescent="0.25">
      <c r="A17" t="s">
        <v>1861</v>
      </c>
      <c r="B17">
        <v>69.431973736974498</v>
      </c>
    </row>
    <row r="18" spans="1:2" x14ac:dyDescent="0.25">
      <c r="A18" t="s">
        <v>1862</v>
      </c>
      <c r="B18">
        <v>101274.347206066</v>
      </c>
    </row>
    <row r="19" spans="1:2" x14ac:dyDescent="0.25">
      <c r="A19" t="s">
        <v>1863</v>
      </c>
      <c r="B19">
        <v>125.33328890466299</v>
      </c>
    </row>
    <row r="20" spans="1:2" x14ac:dyDescent="0.25">
      <c r="A20" t="s">
        <v>1864</v>
      </c>
      <c r="B20">
        <v>295378.900149822</v>
      </c>
    </row>
    <row r="21" spans="1:2" x14ac:dyDescent="0.25">
      <c r="A21" t="s">
        <v>1865</v>
      </c>
      <c r="B21">
        <v>0.75517011416035795</v>
      </c>
    </row>
    <row r="22" spans="1:2" x14ac:dyDescent="0.25">
      <c r="A22" t="s">
        <v>1866</v>
      </c>
      <c r="B22">
        <v>0.17025315967209301</v>
      </c>
    </row>
    <row r="23" spans="1:2" x14ac:dyDescent="0.25">
      <c r="A23" t="s">
        <v>1867</v>
      </c>
      <c r="B23">
        <v>7.4576726167549595E-2</v>
      </c>
    </row>
    <row r="24" spans="1:2" x14ac:dyDescent="0.25">
      <c r="A24" t="s">
        <v>1868</v>
      </c>
      <c r="B24">
        <v>0.24482988583964299</v>
      </c>
    </row>
    <row r="25" spans="1:2" x14ac:dyDescent="0.25">
      <c r="A25" t="s">
        <v>1869</v>
      </c>
      <c r="B25">
        <v>295.37890014982202</v>
      </c>
    </row>
    <row r="26" spans="1:2" x14ac:dyDescent="0.25">
      <c r="A26" t="s">
        <v>1870</v>
      </c>
      <c r="B26">
        <v>9266.5672223808797</v>
      </c>
    </row>
    <row r="27" spans="1:2" x14ac:dyDescent="0.25">
      <c r="A27" t="s">
        <v>1871</v>
      </c>
      <c r="B27">
        <v>852.99404452509805</v>
      </c>
    </row>
    <row r="28" spans="1:2" x14ac:dyDescent="0.25">
      <c r="A28" t="s">
        <v>1872</v>
      </c>
      <c r="B28">
        <v>212655.62574021099</v>
      </c>
    </row>
    <row r="29" spans="1:2" x14ac:dyDescent="0.25">
      <c r="A29" t="s">
        <v>1873</v>
      </c>
      <c r="B29" t="e">
        <v>#N/A</v>
      </c>
    </row>
    <row r="30" spans="1:2" x14ac:dyDescent="0.25">
      <c r="A30" t="s">
        <v>1874</v>
      </c>
      <c r="B30">
        <v>47740.066938694603</v>
      </c>
    </row>
    <row r="31" spans="1:2" x14ac:dyDescent="0.25">
      <c r="A31" t="s">
        <v>1875</v>
      </c>
      <c r="B31">
        <v>84551.166118630106</v>
      </c>
    </row>
    <row r="32" spans="1:2" x14ac:dyDescent="0.25">
      <c r="A32" t="s">
        <v>1876</v>
      </c>
      <c r="B32">
        <v>58.473107026020898</v>
      </c>
    </row>
    <row r="33" spans="1:2" x14ac:dyDescent="0.25">
      <c r="A33" t="s">
        <v>1877</v>
      </c>
      <c r="B33">
        <v>27.753244679495602</v>
      </c>
    </row>
    <row r="34" spans="1:2" x14ac:dyDescent="0.25">
      <c r="A34" t="s">
        <v>1878</v>
      </c>
      <c r="B34">
        <v>36.110986471963699</v>
      </c>
    </row>
    <row r="35" spans="1:2" x14ac:dyDescent="0.25">
      <c r="A35" t="s">
        <v>1879</v>
      </c>
      <c r="B35">
        <v>2.0064891178969302</v>
      </c>
    </row>
    <row r="36" spans="1:2" x14ac:dyDescent="0.25">
      <c r="A36" t="s">
        <v>1880</v>
      </c>
      <c r="B36">
        <v>1.28537211172015</v>
      </c>
    </row>
    <row r="37" spans="1:2" x14ac:dyDescent="0.25">
      <c r="A37" t="s">
        <v>1881</v>
      </c>
      <c r="B37">
        <v>1.6295056145452</v>
      </c>
    </row>
    <row r="38" spans="1:2" x14ac:dyDescent="0.25">
      <c r="A38" t="s">
        <v>1882</v>
      </c>
      <c r="B38">
        <v>518.38578438047102</v>
      </c>
    </row>
    <row r="39" spans="1:2" x14ac:dyDescent="0.25">
      <c r="A39" t="s">
        <v>1883</v>
      </c>
      <c r="B39">
        <v>1</v>
      </c>
    </row>
    <row r="40" spans="1:2" x14ac:dyDescent="0.25">
      <c r="A40" t="s">
        <v>1884</v>
      </c>
      <c r="B40">
        <v>2328.2358425712</v>
      </c>
    </row>
    <row r="41" spans="1:2" x14ac:dyDescent="0.25">
      <c r="A41" t="s">
        <v>1885</v>
      </c>
      <c r="B41">
        <v>3380.4850652179298</v>
      </c>
    </row>
    <row r="42" spans="1:2" x14ac:dyDescent="0.25">
      <c r="A42" t="s">
        <v>1886</v>
      </c>
      <c r="B42">
        <v>9997.3104396933704</v>
      </c>
    </row>
    <row r="43" spans="1:2" x14ac:dyDescent="0.25">
      <c r="A43" t="s">
        <v>1887</v>
      </c>
      <c r="B43">
        <v>1281.0422749704401</v>
      </c>
    </row>
    <row r="44" spans="1:2" x14ac:dyDescent="0.25">
      <c r="A44" t="s">
        <v>1888</v>
      </c>
      <c r="B44">
        <v>622.16718381503097</v>
      </c>
    </row>
    <row r="45" spans="1:2" x14ac:dyDescent="0.25">
      <c r="A45" t="s">
        <v>1889</v>
      </c>
      <c r="B45">
        <v>17609.240806268001</v>
      </c>
    </row>
    <row r="46" spans="1:2" x14ac:dyDescent="0.25">
      <c r="A46" t="s">
        <v>1890</v>
      </c>
      <c r="B46">
        <v>6757.1633053979203</v>
      </c>
    </row>
    <row r="47" spans="1:2" x14ac:dyDescent="0.25">
      <c r="A47" t="s">
        <v>1891</v>
      </c>
      <c r="B47">
        <v>0.370155318214271</v>
      </c>
    </row>
    <row r="48" spans="1:2" x14ac:dyDescent="0.25">
      <c r="A48" t="s">
        <v>1892</v>
      </c>
      <c r="B48">
        <v>8582.7935396258508</v>
      </c>
    </row>
    <row r="49" spans="1:2" x14ac:dyDescent="0.25">
      <c r="A49" t="s">
        <v>1893</v>
      </c>
      <c r="B49">
        <v>0.46820658594973602</v>
      </c>
    </row>
    <row r="50" spans="1:2" x14ac:dyDescent="0.25">
      <c r="A50" t="s">
        <v>1894</v>
      </c>
      <c r="B50">
        <v>1421.6765453282601</v>
      </c>
    </row>
    <row r="51" spans="1:2" x14ac:dyDescent="0.25">
      <c r="A51" t="s">
        <v>1895</v>
      </c>
      <c r="B51">
        <v>7.8548522259094006E-2</v>
      </c>
    </row>
    <row r="52" spans="1:2" x14ac:dyDescent="0.25">
      <c r="A52" t="s">
        <v>1896</v>
      </c>
      <c r="B52">
        <v>1590.69165054103</v>
      </c>
    </row>
    <row r="53" spans="1:2" x14ac:dyDescent="0.25">
      <c r="A53" t="s">
        <v>1897</v>
      </c>
      <c r="B53">
        <v>8.30895735781991E-2</v>
      </c>
    </row>
    <row r="54" spans="1:2" x14ac:dyDescent="0.25">
      <c r="A54" t="s">
        <v>1898</v>
      </c>
      <c r="B54">
        <v>18352.325040893102</v>
      </c>
    </row>
    <row r="55" spans="1:2" x14ac:dyDescent="0.25">
      <c r="A55" t="s">
        <v>1899</v>
      </c>
      <c r="B55">
        <v>0.56791673020928901</v>
      </c>
    </row>
    <row r="56" spans="1:2" x14ac:dyDescent="0.25">
      <c r="A56" t="s">
        <v>1900</v>
      </c>
      <c r="B56">
        <v>0.23140771805336899</v>
      </c>
    </row>
    <row r="57" spans="1:2" x14ac:dyDescent="0.25">
      <c r="A57" t="s">
        <v>1901</v>
      </c>
      <c r="B57">
        <v>0.146188486420015</v>
      </c>
    </row>
    <row r="58" spans="1:2" x14ac:dyDescent="0.25">
      <c r="A58" t="s">
        <v>1902</v>
      </c>
      <c r="B58">
        <v>3.5809670685887203E-2</v>
      </c>
    </row>
    <row r="59" spans="1:2" x14ac:dyDescent="0.25">
      <c r="A59" t="s">
        <v>1903</v>
      </c>
      <c r="B59">
        <v>1.8677394631440601E-2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09"/>
  <sheetViews>
    <sheetView topLeftCell="A2" workbookViewId="0">
      <selection activeCell="A2" sqref="A2"/>
    </sheetView>
  </sheetViews>
  <sheetFormatPr defaultRowHeight="15" x14ac:dyDescent="0.25"/>
  <cols>
    <col min="1" max="1" width="26.28515625" bestFit="1" customWidth="1"/>
  </cols>
  <sheetData>
    <row r="1" spans="1:3" x14ac:dyDescent="0.25">
      <c r="A1" t="s">
        <v>614</v>
      </c>
      <c r="C1" t="s">
        <v>1</v>
      </c>
    </row>
    <row r="3" spans="1:3" x14ac:dyDescent="0.25">
      <c r="A3" t="s">
        <v>2</v>
      </c>
      <c r="B3" t="s">
        <v>627</v>
      </c>
      <c r="C3">
        <v>45187</v>
      </c>
    </row>
    <row r="4" spans="1:3" x14ac:dyDescent="0.25">
      <c r="A4" t="s">
        <v>3</v>
      </c>
      <c r="B4" t="s">
        <v>628</v>
      </c>
      <c r="C4">
        <v>49494</v>
      </c>
    </row>
    <row r="5" spans="1:3" x14ac:dyDescent="0.25">
      <c r="A5" t="s">
        <v>4</v>
      </c>
      <c r="B5" t="s">
        <v>629</v>
      </c>
      <c r="C5">
        <v>43489</v>
      </c>
    </row>
    <row r="6" spans="1:3" x14ac:dyDescent="0.25">
      <c r="A6" t="s">
        <v>5</v>
      </c>
      <c r="B6" t="s">
        <v>630</v>
      </c>
      <c r="C6">
        <v>45906</v>
      </c>
    </row>
    <row r="7" spans="1:3" x14ac:dyDescent="0.25">
      <c r="A7" t="s">
        <v>6</v>
      </c>
      <c r="B7" t="s">
        <v>631</v>
      </c>
      <c r="C7">
        <v>45757</v>
      </c>
    </row>
    <row r="8" spans="1:3" x14ac:dyDescent="0.25">
      <c r="A8" t="s">
        <v>7</v>
      </c>
      <c r="B8" t="s">
        <v>632</v>
      </c>
      <c r="C8">
        <v>43497</v>
      </c>
    </row>
    <row r="9" spans="1:3" x14ac:dyDescent="0.25">
      <c r="A9" t="s">
        <v>8</v>
      </c>
      <c r="B9" t="s">
        <v>633</v>
      </c>
      <c r="C9">
        <v>46847</v>
      </c>
    </row>
    <row r="10" spans="1:3" x14ac:dyDescent="0.25">
      <c r="A10" t="s">
        <v>9</v>
      </c>
      <c r="B10" t="s">
        <v>634</v>
      </c>
      <c r="C10">
        <v>45195</v>
      </c>
    </row>
    <row r="11" spans="1:3" x14ac:dyDescent="0.25">
      <c r="A11" t="s">
        <v>10</v>
      </c>
      <c r="B11" t="s">
        <v>635</v>
      </c>
      <c r="C11">
        <v>49759</v>
      </c>
    </row>
    <row r="12" spans="1:3" x14ac:dyDescent="0.25">
      <c r="A12" t="s">
        <v>11</v>
      </c>
      <c r="B12" t="s">
        <v>636</v>
      </c>
      <c r="C12">
        <v>46623</v>
      </c>
    </row>
    <row r="13" spans="1:3" x14ac:dyDescent="0.25">
      <c r="A13" t="s">
        <v>12</v>
      </c>
      <c r="B13" t="s">
        <v>637</v>
      </c>
      <c r="C13">
        <v>48207</v>
      </c>
    </row>
    <row r="14" spans="1:3" x14ac:dyDescent="0.25">
      <c r="A14" t="s">
        <v>13</v>
      </c>
      <c r="B14" t="s">
        <v>638</v>
      </c>
      <c r="C14">
        <v>48991</v>
      </c>
    </row>
    <row r="15" spans="1:3" x14ac:dyDescent="0.25">
      <c r="A15" t="s">
        <v>14</v>
      </c>
      <c r="B15" t="s">
        <v>639</v>
      </c>
      <c r="C15">
        <v>47415</v>
      </c>
    </row>
    <row r="16" spans="1:3" x14ac:dyDescent="0.25">
      <c r="A16" t="s">
        <v>15</v>
      </c>
      <c r="B16" t="s">
        <v>640</v>
      </c>
      <c r="C16">
        <v>46631</v>
      </c>
    </row>
    <row r="17" spans="1:3" x14ac:dyDescent="0.25">
      <c r="A17" t="s">
        <v>16</v>
      </c>
      <c r="B17" t="s">
        <v>641</v>
      </c>
      <c r="C17">
        <v>47043</v>
      </c>
    </row>
    <row r="18" spans="1:3" x14ac:dyDescent="0.25">
      <c r="A18" t="s">
        <v>17</v>
      </c>
      <c r="B18" t="s">
        <v>642</v>
      </c>
      <c r="C18">
        <v>47423</v>
      </c>
    </row>
    <row r="19" spans="1:3" x14ac:dyDescent="0.25">
      <c r="A19" t="s">
        <v>18</v>
      </c>
      <c r="B19" t="s">
        <v>643</v>
      </c>
      <c r="C19">
        <v>43505</v>
      </c>
    </row>
    <row r="20" spans="1:3" x14ac:dyDescent="0.25">
      <c r="A20" t="s">
        <v>19</v>
      </c>
      <c r="B20" t="s">
        <v>644</v>
      </c>
      <c r="C20">
        <v>43513</v>
      </c>
    </row>
    <row r="21" spans="1:3" x14ac:dyDescent="0.25">
      <c r="A21" t="s">
        <v>20</v>
      </c>
      <c r="B21" t="s">
        <v>645</v>
      </c>
      <c r="C21">
        <v>43521</v>
      </c>
    </row>
    <row r="22" spans="1:3" x14ac:dyDescent="0.25">
      <c r="A22" t="s">
        <v>21</v>
      </c>
      <c r="B22" t="s">
        <v>646</v>
      </c>
      <c r="C22">
        <v>49171</v>
      </c>
    </row>
    <row r="23" spans="1:3" x14ac:dyDescent="0.25">
      <c r="A23" t="s">
        <v>22</v>
      </c>
      <c r="B23" t="s">
        <v>647</v>
      </c>
      <c r="C23">
        <v>48298</v>
      </c>
    </row>
    <row r="24" spans="1:3" x14ac:dyDescent="0.25">
      <c r="A24" t="s">
        <v>23</v>
      </c>
      <c r="B24" t="s">
        <v>648</v>
      </c>
      <c r="C24">
        <v>48124</v>
      </c>
    </row>
    <row r="25" spans="1:3" x14ac:dyDescent="0.25">
      <c r="A25" t="s">
        <v>24</v>
      </c>
      <c r="B25" t="s">
        <v>649</v>
      </c>
      <c r="C25">
        <v>48116</v>
      </c>
    </row>
    <row r="26" spans="1:3" x14ac:dyDescent="0.25">
      <c r="A26" t="s">
        <v>25</v>
      </c>
      <c r="B26" t="s">
        <v>650</v>
      </c>
      <c r="C26">
        <v>46706</v>
      </c>
    </row>
    <row r="27" spans="1:3" x14ac:dyDescent="0.25">
      <c r="A27" t="s">
        <v>26</v>
      </c>
      <c r="B27" t="s">
        <v>651</v>
      </c>
      <c r="C27">
        <v>43539</v>
      </c>
    </row>
    <row r="28" spans="1:3" x14ac:dyDescent="0.25">
      <c r="A28" t="s">
        <v>27</v>
      </c>
      <c r="B28" t="s">
        <v>652</v>
      </c>
      <c r="C28">
        <v>45203</v>
      </c>
    </row>
    <row r="29" spans="1:3" x14ac:dyDescent="0.25">
      <c r="A29" t="s">
        <v>28</v>
      </c>
      <c r="B29" t="s">
        <v>653</v>
      </c>
      <c r="C29">
        <v>46300</v>
      </c>
    </row>
    <row r="30" spans="1:3" x14ac:dyDescent="0.25">
      <c r="A30" t="s">
        <v>29</v>
      </c>
      <c r="B30" t="s">
        <v>654</v>
      </c>
      <c r="C30">
        <v>45765</v>
      </c>
    </row>
    <row r="31" spans="1:3" x14ac:dyDescent="0.25">
      <c r="A31" t="s">
        <v>30</v>
      </c>
      <c r="B31" t="s">
        <v>655</v>
      </c>
      <c r="C31">
        <v>43547</v>
      </c>
    </row>
    <row r="32" spans="1:3" x14ac:dyDescent="0.25">
      <c r="A32" t="s">
        <v>31</v>
      </c>
      <c r="B32" t="s">
        <v>656</v>
      </c>
      <c r="C32">
        <v>43554</v>
      </c>
    </row>
    <row r="33" spans="1:3" x14ac:dyDescent="0.25">
      <c r="A33" t="s">
        <v>32</v>
      </c>
      <c r="B33" t="s">
        <v>657</v>
      </c>
      <c r="C33">
        <v>46425</v>
      </c>
    </row>
    <row r="34" spans="1:3" x14ac:dyDescent="0.25">
      <c r="A34" t="s">
        <v>33</v>
      </c>
      <c r="B34" t="s">
        <v>658</v>
      </c>
      <c r="C34">
        <v>47241</v>
      </c>
    </row>
    <row r="35" spans="1:3" x14ac:dyDescent="0.25">
      <c r="A35" t="s">
        <v>34</v>
      </c>
      <c r="B35" t="s">
        <v>659</v>
      </c>
      <c r="C35">
        <v>43562</v>
      </c>
    </row>
    <row r="36" spans="1:3" x14ac:dyDescent="0.25">
      <c r="A36" t="s">
        <v>35</v>
      </c>
      <c r="B36" t="s">
        <v>660</v>
      </c>
      <c r="C36">
        <v>43570</v>
      </c>
    </row>
    <row r="37" spans="1:3" x14ac:dyDescent="0.25">
      <c r="A37" t="s">
        <v>36</v>
      </c>
      <c r="B37" t="s">
        <v>661</v>
      </c>
      <c r="C37">
        <v>43588</v>
      </c>
    </row>
    <row r="38" spans="1:3" x14ac:dyDescent="0.25">
      <c r="A38" t="s">
        <v>37</v>
      </c>
      <c r="B38" t="s">
        <v>662</v>
      </c>
      <c r="C38">
        <v>43596</v>
      </c>
    </row>
    <row r="39" spans="1:3" x14ac:dyDescent="0.25">
      <c r="A39" t="s">
        <v>38</v>
      </c>
      <c r="B39" t="s">
        <v>663</v>
      </c>
      <c r="C39">
        <v>43604</v>
      </c>
    </row>
    <row r="40" spans="1:3" x14ac:dyDescent="0.25">
      <c r="A40" t="s">
        <v>39</v>
      </c>
      <c r="B40" t="s">
        <v>664</v>
      </c>
      <c r="C40">
        <v>48074</v>
      </c>
    </row>
    <row r="41" spans="1:3" x14ac:dyDescent="0.25">
      <c r="A41" t="s">
        <v>40</v>
      </c>
      <c r="B41" t="s">
        <v>665</v>
      </c>
      <c r="C41">
        <v>48926</v>
      </c>
    </row>
    <row r="42" spans="1:3" x14ac:dyDescent="0.25">
      <c r="A42" t="s">
        <v>41</v>
      </c>
      <c r="B42" t="s">
        <v>666</v>
      </c>
      <c r="C42">
        <v>43612</v>
      </c>
    </row>
    <row r="43" spans="1:3" x14ac:dyDescent="0.25">
      <c r="A43" t="s">
        <v>42</v>
      </c>
      <c r="B43" t="s">
        <v>667</v>
      </c>
      <c r="C43">
        <v>47167</v>
      </c>
    </row>
    <row r="44" spans="1:3" x14ac:dyDescent="0.25">
      <c r="A44" t="s">
        <v>43</v>
      </c>
      <c r="B44" t="s">
        <v>668</v>
      </c>
      <c r="C44">
        <v>46854</v>
      </c>
    </row>
    <row r="45" spans="1:3" x14ac:dyDescent="0.25">
      <c r="A45" t="s">
        <v>44</v>
      </c>
      <c r="B45" t="s">
        <v>669</v>
      </c>
      <c r="C45">
        <v>48611</v>
      </c>
    </row>
    <row r="46" spans="1:3" x14ac:dyDescent="0.25">
      <c r="A46" t="s">
        <v>45</v>
      </c>
      <c r="B46" t="s">
        <v>670</v>
      </c>
      <c r="C46">
        <v>46318</v>
      </c>
    </row>
    <row r="47" spans="1:3" x14ac:dyDescent="0.25">
      <c r="A47" t="s">
        <v>46</v>
      </c>
      <c r="B47" t="s">
        <v>671</v>
      </c>
      <c r="C47">
        <v>43620</v>
      </c>
    </row>
    <row r="48" spans="1:3" x14ac:dyDescent="0.25">
      <c r="A48" t="s">
        <v>47</v>
      </c>
      <c r="B48" t="s">
        <v>672</v>
      </c>
      <c r="C48">
        <v>46748</v>
      </c>
    </row>
    <row r="49" spans="1:3" x14ac:dyDescent="0.25">
      <c r="A49" t="s">
        <v>48</v>
      </c>
      <c r="B49" t="s">
        <v>673</v>
      </c>
      <c r="C49">
        <v>48462</v>
      </c>
    </row>
    <row r="50" spans="1:3" x14ac:dyDescent="0.25">
      <c r="A50" t="s">
        <v>49</v>
      </c>
      <c r="B50" t="s">
        <v>674</v>
      </c>
      <c r="C50">
        <v>46383</v>
      </c>
    </row>
    <row r="51" spans="1:3" x14ac:dyDescent="0.25">
      <c r="A51" t="s">
        <v>50</v>
      </c>
      <c r="B51" t="s">
        <v>675</v>
      </c>
      <c r="C51">
        <v>46862</v>
      </c>
    </row>
    <row r="52" spans="1:3" x14ac:dyDescent="0.25">
      <c r="A52" t="s">
        <v>51</v>
      </c>
      <c r="B52" t="s">
        <v>676</v>
      </c>
      <c r="C52">
        <v>49593</v>
      </c>
    </row>
    <row r="53" spans="1:3" x14ac:dyDescent="0.25">
      <c r="A53" t="s">
        <v>52</v>
      </c>
      <c r="B53" t="s">
        <v>677</v>
      </c>
      <c r="C53">
        <v>50096</v>
      </c>
    </row>
    <row r="54" spans="1:3" x14ac:dyDescent="0.25">
      <c r="A54" t="s">
        <v>53</v>
      </c>
      <c r="B54" t="s">
        <v>678</v>
      </c>
      <c r="C54">
        <v>45211</v>
      </c>
    </row>
    <row r="55" spans="1:3" x14ac:dyDescent="0.25">
      <c r="A55" t="s">
        <v>54</v>
      </c>
      <c r="B55" t="s">
        <v>679</v>
      </c>
      <c r="C55">
        <v>48306</v>
      </c>
    </row>
    <row r="56" spans="1:3" x14ac:dyDescent="0.25">
      <c r="A56" t="s">
        <v>55</v>
      </c>
      <c r="B56" t="s">
        <v>680</v>
      </c>
      <c r="C56">
        <v>49767</v>
      </c>
    </row>
    <row r="57" spans="1:3" x14ac:dyDescent="0.25">
      <c r="A57" t="s">
        <v>56</v>
      </c>
      <c r="B57" t="s">
        <v>681</v>
      </c>
      <c r="C57">
        <v>43638</v>
      </c>
    </row>
    <row r="58" spans="1:3" x14ac:dyDescent="0.25">
      <c r="A58" t="s">
        <v>57</v>
      </c>
      <c r="B58" t="s">
        <v>682</v>
      </c>
      <c r="C58">
        <v>45229</v>
      </c>
    </row>
    <row r="59" spans="1:3" x14ac:dyDescent="0.25">
      <c r="A59" t="s">
        <v>58</v>
      </c>
      <c r="B59" t="s">
        <v>683</v>
      </c>
      <c r="C59">
        <v>43646</v>
      </c>
    </row>
    <row r="60" spans="1:3" x14ac:dyDescent="0.25">
      <c r="A60" t="s">
        <v>59</v>
      </c>
      <c r="B60" t="s">
        <v>684</v>
      </c>
      <c r="C60">
        <v>45237</v>
      </c>
    </row>
    <row r="61" spans="1:3" x14ac:dyDescent="0.25">
      <c r="A61" t="s">
        <v>60</v>
      </c>
      <c r="B61" t="s">
        <v>685</v>
      </c>
      <c r="C61">
        <v>47613</v>
      </c>
    </row>
    <row r="62" spans="1:3" x14ac:dyDescent="0.25">
      <c r="A62" t="s">
        <v>61</v>
      </c>
      <c r="B62" t="s">
        <v>686</v>
      </c>
      <c r="C62">
        <v>50112</v>
      </c>
    </row>
    <row r="63" spans="1:3" x14ac:dyDescent="0.25">
      <c r="A63" t="s">
        <v>62</v>
      </c>
      <c r="B63" t="s">
        <v>687</v>
      </c>
      <c r="C63">
        <v>50120</v>
      </c>
    </row>
    <row r="64" spans="1:3" x14ac:dyDescent="0.25">
      <c r="A64" t="s">
        <v>63</v>
      </c>
      <c r="B64" t="s">
        <v>688</v>
      </c>
      <c r="C64">
        <v>43653</v>
      </c>
    </row>
    <row r="65" spans="1:3" x14ac:dyDescent="0.25">
      <c r="A65" t="s">
        <v>64</v>
      </c>
      <c r="B65" t="s">
        <v>689</v>
      </c>
      <c r="C65">
        <v>48678</v>
      </c>
    </row>
    <row r="66" spans="1:3" x14ac:dyDescent="0.25">
      <c r="A66" t="s">
        <v>65</v>
      </c>
      <c r="B66" t="s">
        <v>690</v>
      </c>
      <c r="C66">
        <v>46177</v>
      </c>
    </row>
    <row r="67" spans="1:3" x14ac:dyDescent="0.25">
      <c r="A67" t="s">
        <v>66</v>
      </c>
      <c r="B67" t="s">
        <v>691</v>
      </c>
      <c r="C67">
        <v>43661</v>
      </c>
    </row>
    <row r="68" spans="1:3" x14ac:dyDescent="0.25">
      <c r="A68" t="s">
        <v>67</v>
      </c>
      <c r="B68" t="s">
        <v>692</v>
      </c>
      <c r="C68">
        <v>43679</v>
      </c>
    </row>
    <row r="69" spans="1:3" x14ac:dyDescent="0.25">
      <c r="A69" t="s">
        <v>68</v>
      </c>
      <c r="B69" t="s">
        <v>693</v>
      </c>
      <c r="C69">
        <v>46508</v>
      </c>
    </row>
    <row r="70" spans="1:3" x14ac:dyDescent="0.25">
      <c r="A70" t="s">
        <v>69</v>
      </c>
      <c r="B70" t="s">
        <v>694</v>
      </c>
      <c r="C70">
        <v>45856</v>
      </c>
    </row>
    <row r="71" spans="1:3" x14ac:dyDescent="0.25">
      <c r="A71" t="s">
        <v>70</v>
      </c>
      <c r="B71" t="s">
        <v>695</v>
      </c>
      <c r="C71">
        <v>47787</v>
      </c>
    </row>
    <row r="72" spans="1:3" x14ac:dyDescent="0.25">
      <c r="A72" t="s">
        <v>71</v>
      </c>
      <c r="B72" t="s">
        <v>696</v>
      </c>
      <c r="C72">
        <v>48470</v>
      </c>
    </row>
    <row r="73" spans="1:3" x14ac:dyDescent="0.25">
      <c r="A73" t="s">
        <v>72</v>
      </c>
      <c r="B73" t="s">
        <v>697</v>
      </c>
      <c r="C73">
        <v>46755</v>
      </c>
    </row>
    <row r="74" spans="1:3" x14ac:dyDescent="0.25">
      <c r="A74" t="s">
        <v>73</v>
      </c>
      <c r="B74" t="s">
        <v>698</v>
      </c>
      <c r="C74">
        <v>43687</v>
      </c>
    </row>
    <row r="75" spans="1:3" x14ac:dyDescent="0.25">
      <c r="A75" t="s">
        <v>74</v>
      </c>
      <c r="B75" t="s">
        <v>699</v>
      </c>
      <c r="C75">
        <v>45252</v>
      </c>
    </row>
    <row r="76" spans="1:3" x14ac:dyDescent="0.25">
      <c r="A76" t="s">
        <v>75</v>
      </c>
      <c r="B76" t="s">
        <v>700</v>
      </c>
      <c r="C76">
        <v>43695</v>
      </c>
    </row>
    <row r="77" spans="1:3" x14ac:dyDescent="0.25">
      <c r="A77" t="s">
        <v>76</v>
      </c>
      <c r="B77" t="s">
        <v>701</v>
      </c>
      <c r="C77">
        <v>43703</v>
      </c>
    </row>
    <row r="78" spans="1:3" x14ac:dyDescent="0.25">
      <c r="A78" t="s">
        <v>77</v>
      </c>
      <c r="B78" t="s">
        <v>702</v>
      </c>
      <c r="C78">
        <v>46946</v>
      </c>
    </row>
    <row r="79" spans="1:3" x14ac:dyDescent="0.25">
      <c r="A79" t="s">
        <v>78</v>
      </c>
      <c r="B79" t="s">
        <v>703</v>
      </c>
      <c r="C79">
        <v>48314</v>
      </c>
    </row>
    <row r="80" spans="1:3" x14ac:dyDescent="0.25">
      <c r="A80" t="s">
        <v>79</v>
      </c>
      <c r="B80" t="s">
        <v>704</v>
      </c>
      <c r="C80">
        <v>43711</v>
      </c>
    </row>
    <row r="81" spans="1:3" x14ac:dyDescent="0.25">
      <c r="A81" t="s">
        <v>80</v>
      </c>
      <c r="B81" t="s">
        <v>705</v>
      </c>
      <c r="C81">
        <v>49833</v>
      </c>
    </row>
    <row r="82" spans="1:3" x14ac:dyDescent="0.25">
      <c r="A82" t="s">
        <v>81</v>
      </c>
      <c r="B82" t="s">
        <v>706</v>
      </c>
      <c r="C82">
        <v>47175</v>
      </c>
    </row>
    <row r="83" spans="1:3" x14ac:dyDescent="0.25">
      <c r="A83" t="s">
        <v>82</v>
      </c>
      <c r="B83" t="s">
        <v>707</v>
      </c>
      <c r="C83">
        <v>48793</v>
      </c>
    </row>
    <row r="84" spans="1:3" x14ac:dyDescent="0.25">
      <c r="A84" t="s">
        <v>83</v>
      </c>
      <c r="B84" t="s">
        <v>708</v>
      </c>
      <c r="C84">
        <v>45260</v>
      </c>
    </row>
    <row r="85" spans="1:3" x14ac:dyDescent="0.25">
      <c r="A85" t="s">
        <v>84</v>
      </c>
      <c r="B85" t="s">
        <v>709</v>
      </c>
      <c r="C85">
        <v>50419</v>
      </c>
    </row>
    <row r="86" spans="1:3" x14ac:dyDescent="0.25">
      <c r="A86" t="s">
        <v>85</v>
      </c>
      <c r="B86" t="s">
        <v>710</v>
      </c>
      <c r="C86">
        <v>45278</v>
      </c>
    </row>
    <row r="87" spans="1:3" x14ac:dyDescent="0.25">
      <c r="A87" t="s">
        <v>86</v>
      </c>
      <c r="B87" t="s">
        <v>711</v>
      </c>
      <c r="C87">
        <v>47258</v>
      </c>
    </row>
    <row r="88" spans="1:3" x14ac:dyDescent="0.25">
      <c r="A88" t="s">
        <v>87</v>
      </c>
      <c r="B88" t="s">
        <v>712</v>
      </c>
      <c r="C88">
        <v>43729</v>
      </c>
    </row>
    <row r="89" spans="1:3" x14ac:dyDescent="0.25">
      <c r="A89" t="s">
        <v>88</v>
      </c>
      <c r="B89" t="s">
        <v>713</v>
      </c>
      <c r="C89">
        <v>47829</v>
      </c>
    </row>
    <row r="90" spans="1:3" x14ac:dyDescent="0.25">
      <c r="A90" t="s">
        <v>89</v>
      </c>
      <c r="B90" t="s">
        <v>714</v>
      </c>
      <c r="C90">
        <v>43737</v>
      </c>
    </row>
    <row r="91" spans="1:3" x14ac:dyDescent="0.25">
      <c r="A91" t="s">
        <v>90</v>
      </c>
      <c r="B91" t="s">
        <v>715</v>
      </c>
      <c r="C91">
        <v>46714</v>
      </c>
    </row>
    <row r="92" spans="1:3" x14ac:dyDescent="0.25">
      <c r="A92" t="s">
        <v>91</v>
      </c>
      <c r="B92" t="s">
        <v>716</v>
      </c>
      <c r="C92">
        <v>45286</v>
      </c>
    </row>
    <row r="93" spans="1:3" x14ac:dyDescent="0.25">
      <c r="A93" t="s">
        <v>92</v>
      </c>
      <c r="B93" t="s">
        <v>717</v>
      </c>
      <c r="C93">
        <v>50138</v>
      </c>
    </row>
    <row r="94" spans="1:3" x14ac:dyDescent="0.25">
      <c r="A94" t="s">
        <v>93</v>
      </c>
      <c r="B94" t="s">
        <v>718</v>
      </c>
      <c r="C94">
        <v>47183</v>
      </c>
    </row>
    <row r="95" spans="1:3" x14ac:dyDescent="0.25">
      <c r="A95" t="s">
        <v>94</v>
      </c>
      <c r="B95" t="s">
        <v>719</v>
      </c>
      <c r="C95">
        <v>45294</v>
      </c>
    </row>
    <row r="96" spans="1:3" x14ac:dyDescent="0.25">
      <c r="A96" t="s">
        <v>95</v>
      </c>
      <c r="B96" t="s">
        <v>720</v>
      </c>
      <c r="C96">
        <v>43745</v>
      </c>
    </row>
    <row r="97" spans="1:3" x14ac:dyDescent="0.25">
      <c r="A97" t="s">
        <v>96</v>
      </c>
      <c r="B97" t="s">
        <v>721</v>
      </c>
      <c r="C97">
        <v>50534</v>
      </c>
    </row>
    <row r="98" spans="1:3" x14ac:dyDescent="0.25">
      <c r="A98" t="s">
        <v>97</v>
      </c>
      <c r="B98" t="s">
        <v>722</v>
      </c>
      <c r="C98">
        <v>43752</v>
      </c>
    </row>
    <row r="99" spans="1:3" x14ac:dyDescent="0.25">
      <c r="A99" t="s">
        <v>98</v>
      </c>
      <c r="B99" t="s">
        <v>723</v>
      </c>
      <c r="C99">
        <v>43760</v>
      </c>
    </row>
    <row r="100" spans="1:3" x14ac:dyDescent="0.25">
      <c r="A100" t="s">
        <v>99</v>
      </c>
      <c r="B100" t="s">
        <v>724</v>
      </c>
      <c r="C100">
        <v>46284</v>
      </c>
    </row>
    <row r="101" spans="1:3" x14ac:dyDescent="0.25">
      <c r="A101" t="s">
        <v>100</v>
      </c>
      <c r="B101" t="s">
        <v>725</v>
      </c>
      <c r="C101">
        <v>49601</v>
      </c>
    </row>
    <row r="102" spans="1:3" x14ac:dyDescent="0.25">
      <c r="A102" t="s">
        <v>101</v>
      </c>
      <c r="B102" t="s">
        <v>726</v>
      </c>
      <c r="C102">
        <v>43778</v>
      </c>
    </row>
    <row r="103" spans="1:3" x14ac:dyDescent="0.25">
      <c r="A103" t="s">
        <v>102</v>
      </c>
      <c r="B103" t="s">
        <v>727</v>
      </c>
      <c r="C103">
        <v>49411</v>
      </c>
    </row>
    <row r="104" spans="1:3" x14ac:dyDescent="0.25">
      <c r="A104" t="s">
        <v>103</v>
      </c>
      <c r="B104" t="s">
        <v>728</v>
      </c>
      <c r="C104">
        <v>48132</v>
      </c>
    </row>
    <row r="105" spans="1:3" x14ac:dyDescent="0.25">
      <c r="A105" t="s">
        <v>104</v>
      </c>
      <c r="B105" t="s">
        <v>729</v>
      </c>
      <c r="C105">
        <v>46326</v>
      </c>
    </row>
    <row r="106" spans="1:3" x14ac:dyDescent="0.25">
      <c r="A106" t="s">
        <v>105</v>
      </c>
      <c r="B106" t="s">
        <v>730</v>
      </c>
      <c r="C106">
        <v>43794</v>
      </c>
    </row>
    <row r="107" spans="1:3" x14ac:dyDescent="0.25">
      <c r="A107" t="s">
        <v>106</v>
      </c>
      <c r="B107" t="s">
        <v>731</v>
      </c>
      <c r="C107">
        <v>43786</v>
      </c>
    </row>
    <row r="108" spans="1:3" x14ac:dyDescent="0.25">
      <c r="A108" t="s">
        <v>107</v>
      </c>
      <c r="B108" t="s">
        <v>732</v>
      </c>
      <c r="C108">
        <v>46391</v>
      </c>
    </row>
    <row r="109" spans="1:3" x14ac:dyDescent="0.25">
      <c r="A109" t="s">
        <v>108</v>
      </c>
      <c r="B109" t="s">
        <v>733</v>
      </c>
      <c r="C109">
        <v>48488</v>
      </c>
    </row>
    <row r="110" spans="1:3" x14ac:dyDescent="0.25">
      <c r="A110" t="s">
        <v>109</v>
      </c>
      <c r="B110" t="s">
        <v>734</v>
      </c>
      <c r="C110">
        <v>45302</v>
      </c>
    </row>
    <row r="111" spans="1:3" x14ac:dyDescent="0.25">
      <c r="A111" t="s">
        <v>110</v>
      </c>
      <c r="B111" t="s">
        <v>735</v>
      </c>
      <c r="C111">
        <v>45310</v>
      </c>
    </row>
    <row r="112" spans="1:3" x14ac:dyDescent="0.25">
      <c r="A112" t="s">
        <v>111</v>
      </c>
      <c r="B112" t="s">
        <v>736</v>
      </c>
      <c r="C112">
        <v>46516</v>
      </c>
    </row>
    <row r="113" spans="1:3" x14ac:dyDescent="0.25">
      <c r="A113" t="s">
        <v>112</v>
      </c>
      <c r="B113" t="s">
        <v>737</v>
      </c>
      <c r="C113">
        <v>48140</v>
      </c>
    </row>
    <row r="114" spans="1:3" x14ac:dyDescent="0.25">
      <c r="A114" t="s">
        <v>113</v>
      </c>
      <c r="B114" t="s">
        <v>738</v>
      </c>
      <c r="C114">
        <v>45328</v>
      </c>
    </row>
    <row r="115" spans="1:3" x14ac:dyDescent="0.25">
      <c r="A115" t="s">
        <v>114</v>
      </c>
      <c r="B115" t="s">
        <v>739</v>
      </c>
      <c r="C115">
        <v>43802</v>
      </c>
    </row>
    <row r="116" spans="1:3" x14ac:dyDescent="0.25">
      <c r="A116" t="s">
        <v>115</v>
      </c>
      <c r="B116" t="s">
        <v>740</v>
      </c>
      <c r="C116">
        <v>49312</v>
      </c>
    </row>
    <row r="117" spans="1:3" x14ac:dyDescent="0.25">
      <c r="A117" t="s">
        <v>116</v>
      </c>
      <c r="B117" t="s">
        <v>741</v>
      </c>
      <c r="C117">
        <v>43810</v>
      </c>
    </row>
    <row r="118" spans="1:3" x14ac:dyDescent="0.25">
      <c r="A118" t="s">
        <v>117</v>
      </c>
      <c r="B118" t="s">
        <v>742</v>
      </c>
      <c r="C118">
        <v>47548</v>
      </c>
    </row>
    <row r="119" spans="1:3" x14ac:dyDescent="0.25">
      <c r="A119" t="s">
        <v>118</v>
      </c>
      <c r="B119" t="s">
        <v>743</v>
      </c>
      <c r="C119">
        <v>49320</v>
      </c>
    </row>
    <row r="120" spans="1:3" x14ac:dyDescent="0.25">
      <c r="A120" t="s">
        <v>119</v>
      </c>
      <c r="B120" t="s">
        <v>744</v>
      </c>
      <c r="C120">
        <v>49981</v>
      </c>
    </row>
    <row r="121" spans="1:3" x14ac:dyDescent="0.25">
      <c r="A121" t="s">
        <v>120</v>
      </c>
      <c r="B121" t="s">
        <v>745</v>
      </c>
      <c r="C121">
        <v>47431</v>
      </c>
    </row>
    <row r="122" spans="1:3" x14ac:dyDescent="0.25">
      <c r="A122" t="s">
        <v>121</v>
      </c>
      <c r="B122" t="s">
        <v>746</v>
      </c>
      <c r="C122">
        <v>43828</v>
      </c>
    </row>
    <row r="123" spans="1:3" x14ac:dyDescent="0.25">
      <c r="A123" t="s">
        <v>122</v>
      </c>
      <c r="B123" t="s">
        <v>747</v>
      </c>
      <c r="C123">
        <v>49999</v>
      </c>
    </row>
    <row r="124" spans="1:3" x14ac:dyDescent="0.25">
      <c r="A124" t="s">
        <v>123</v>
      </c>
      <c r="B124" t="s">
        <v>748</v>
      </c>
      <c r="C124">
        <v>45336</v>
      </c>
    </row>
    <row r="125" spans="1:3" x14ac:dyDescent="0.25">
      <c r="A125" t="s">
        <v>124</v>
      </c>
      <c r="B125" t="s">
        <v>749</v>
      </c>
      <c r="C125">
        <v>45344</v>
      </c>
    </row>
    <row r="126" spans="1:3" x14ac:dyDescent="0.25">
      <c r="A126" t="s">
        <v>125</v>
      </c>
      <c r="B126" t="s">
        <v>750</v>
      </c>
      <c r="C126">
        <v>46433</v>
      </c>
    </row>
    <row r="127" spans="1:3" x14ac:dyDescent="0.25">
      <c r="A127" t="s">
        <v>126</v>
      </c>
      <c r="B127" t="s">
        <v>751</v>
      </c>
      <c r="C127">
        <v>49429</v>
      </c>
    </row>
    <row r="128" spans="1:3" x14ac:dyDescent="0.25">
      <c r="A128" t="s">
        <v>127</v>
      </c>
      <c r="B128" t="s">
        <v>752</v>
      </c>
      <c r="C128">
        <v>50351</v>
      </c>
    </row>
    <row r="129" spans="1:3" x14ac:dyDescent="0.25">
      <c r="A129" t="s">
        <v>128</v>
      </c>
      <c r="B129" t="s">
        <v>753</v>
      </c>
      <c r="C129">
        <v>49189</v>
      </c>
    </row>
    <row r="130" spans="1:3" x14ac:dyDescent="0.25">
      <c r="A130" t="s">
        <v>129</v>
      </c>
      <c r="B130" t="s">
        <v>754</v>
      </c>
      <c r="C130">
        <v>45351</v>
      </c>
    </row>
    <row r="131" spans="1:3" x14ac:dyDescent="0.25">
      <c r="A131" t="s">
        <v>130</v>
      </c>
      <c r="B131" t="s">
        <v>755</v>
      </c>
      <c r="C131">
        <v>43836</v>
      </c>
    </row>
    <row r="132" spans="1:3" x14ac:dyDescent="0.25">
      <c r="A132" t="s">
        <v>131</v>
      </c>
      <c r="B132" t="s">
        <v>756</v>
      </c>
      <c r="C132">
        <v>46557</v>
      </c>
    </row>
    <row r="133" spans="1:3" x14ac:dyDescent="0.25">
      <c r="A133" t="s">
        <v>132</v>
      </c>
      <c r="B133" t="s">
        <v>757</v>
      </c>
      <c r="C133">
        <v>50542</v>
      </c>
    </row>
    <row r="134" spans="1:3" x14ac:dyDescent="0.25">
      <c r="A134" t="s">
        <v>133</v>
      </c>
      <c r="B134" t="s">
        <v>758</v>
      </c>
      <c r="C134">
        <v>48934</v>
      </c>
    </row>
    <row r="135" spans="1:3" x14ac:dyDescent="0.25">
      <c r="A135" t="s">
        <v>134</v>
      </c>
      <c r="B135" t="s">
        <v>759</v>
      </c>
      <c r="C135">
        <v>47837</v>
      </c>
    </row>
    <row r="136" spans="1:3" x14ac:dyDescent="0.25">
      <c r="A136" t="s">
        <v>135</v>
      </c>
      <c r="B136" t="s">
        <v>760</v>
      </c>
      <c r="C136">
        <v>47928</v>
      </c>
    </row>
    <row r="137" spans="1:3" x14ac:dyDescent="0.25">
      <c r="A137" t="s">
        <v>136</v>
      </c>
      <c r="B137" t="s">
        <v>761</v>
      </c>
      <c r="C137">
        <v>43844</v>
      </c>
    </row>
    <row r="138" spans="1:3" x14ac:dyDescent="0.25">
      <c r="A138" t="s">
        <v>137</v>
      </c>
      <c r="B138" t="s">
        <v>762</v>
      </c>
      <c r="C138">
        <v>43851</v>
      </c>
    </row>
    <row r="139" spans="1:3" x14ac:dyDescent="0.25">
      <c r="A139" t="s">
        <v>138</v>
      </c>
      <c r="B139" t="s">
        <v>763</v>
      </c>
      <c r="C139">
        <v>43869</v>
      </c>
    </row>
    <row r="140" spans="1:3" x14ac:dyDescent="0.25">
      <c r="A140" t="s">
        <v>139</v>
      </c>
      <c r="B140" t="s">
        <v>764</v>
      </c>
      <c r="C140">
        <v>43877</v>
      </c>
    </row>
    <row r="141" spans="1:3" x14ac:dyDescent="0.25">
      <c r="A141" t="s">
        <v>140</v>
      </c>
      <c r="B141" t="s">
        <v>765</v>
      </c>
      <c r="C141">
        <v>43885</v>
      </c>
    </row>
    <row r="142" spans="1:3" x14ac:dyDescent="0.25">
      <c r="A142" t="s">
        <v>141</v>
      </c>
      <c r="B142" t="s">
        <v>766</v>
      </c>
      <c r="C142">
        <v>43893</v>
      </c>
    </row>
    <row r="143" spans="1:3" x14ac:dyDescent="0.25">
      <c r="A143" t="s">
        <v>142</v>
      </c>
      <c r="B143" t="s">
        <v>767</v>
      </c>
      <c r="C143">
        <v>47027</v>
      </c>
    </row>
    <row r="144" spans="1:3" x14ac:dyDescent="0.25">
      <c r="A144" t="s">
        <v>143</v>
      </c>
      <c r="B144" t="s">
        <v>768</v>
      </c>
      <c r="C144">
        <v>43901</v>
      </c>
    </row>
    <row r="145" spans="1:3" x14ac:dyDescent="0.25">
      <c r="A145" t="s">
        <v>144</v>
      </c>
      <c r="B145" t="s">
        <v>769</v>
      </c>
      <c r="C145">
        <v>46409</v>
      </c>
    </row>
    <row r="146" spans="1:3" x14ac:dyDescent="0.25">
      <c r="A146" t="s">
        <v>145</v>
      </c>
      <c r="B146" t="s">
        <v>770</v>
      </c>
      <c r="C146">
        <v>69682</v>
      </c>
    </row>
    <row r="147" spans="1:3" x14ac:dyDescent="0.25">
      <c r="A147" t="s">
        <v>146</v>
      </c>
      <c r="B147" t="s">
        <v>771</v>
      </c>
      <c r="C147">
        <v>47688</v>
      </c>
    </row>
    <row r="148" spans="1:3" x14ac:dyDescent="0.25">
      <c r="A148" t="s">
        <v>147</v>
      </c>
      <c r="B148" t="s">
        <v>772</v>
      </c>
      <c r="C148">
        <v>47845</v>
      </c>
    </row>
    <row r="149" spans="1:3" x14ac:dyDescent="0.25">
      <c r="A149" t="s">
        <v>148</v>
      </c>
      <c r="B149" t="s">
        <v>773</v>
      </c>
      <c r="C149">
        <v>43919</v>
      </c>
    </row>
    <row r="150" spans="1:3" x14ac:dyDescent="0.25">
      <c r="A150" t="s">
        <v>149</v>
      </c>
      <c r="B150" t="s">
        <v>774</v>
      </c>
      <c r="C150">
        <v>48835</v>
      </c>
    </row>
    <row r="151" spans="1:3" x14ac:dyDescent="0.25">
      <c r="A151" t="s">
        <v>150</v>
      </c>
      <c r="B151" t="s">
        <v>775</v>
      </c>
      <c r="C151">
        <v>43927</v>
      </c>
    </row>
    <row r="152" spans="1:3" x14ac:dyDescent="0.25">
      <c r="A152" t="s">
        <v>151</v>
      </c>
      <c r="B152" t="s">
        <v>776</v>
      </c>
      <c r="C152">
        <v>46037</v>
      </c>
    </row>
    <row r="153" spans="1:3" x14ac:dyDescent="0.25">
      <c r="A153" t="s">
        <v>152</v>
      </c>
      <c r="B153" t="s">
        <v>777</v>
      </c>
      <c r="C153">
        <v>48512</v>
      </c>
    </row>
    <row r="154" spans="1:3" x14ac:dyDescent="0.25">
      <c r="A154" t="s">
        <v>153</v>
      </c>
      <c r="B154" t="s">
        <v>778</v>
      </c>
      <c r="C154">
        <v>49122</v>
      </c>
    </row>
    <row r="155" spans="1:3" x14ac:dyDescent="0.25">
      <c r="A155" t="s">
        <v>154</v>
      </c>
      <c r="B155" t="s">
        <v>779</v>
      </c>
      <c r="C155">
        <v>50674</v>
      </c>
    </row>
    <row r="156" spans="1:3" x14ac:dyDescent="0.25">
      <c r="A156" t="s">
        <v>155</v>
      </c>
      <c r="B156" t="s">
        <v>780</v>
      </c>
      <c r="C156">
        <v>43935</v>
      </c>
    </row>
    <row r="157" spans="1:3" x14ac:dyDescent="0.25">
      <c r="A157" t="s">
        <v>156</v>
      </c>
      <c r="B157" t="s">
        <v>781</v>
      </c>
      <c r="C157">
        <v>50617</v>
      </c>
    </row>
    <row r="158" spans="1:3" x14ac:dyDescent="0.25">
      <c r="A158" t="s">
        <v>157</v>
      </c>
      <c r="B158" t="s">
        <v>782</v>
      </c>
      <c r="C158">
        <v>46094</v>
      </c>
    </row>
    <row r="159" spans="1:3" x14ac:dyDescent="0.25">
      <c r="A159" t="s">
        <v>158</v>
      </c>
      <c r="B159" t="s">
        <v>783</v>
      </c>
      <c r="C159">
        <v>46789</v>
      </c>
    </row>
    <row r="160" spans="1:3" x14ac:dyDescent="0.25">
      <c r="A160" t="s">
        <v>159</v>
      </c>
      <c r="B160" t="s">
        <v>784</v>
      </c>
      <c r="C160">
        <v>47795</v>
      </c>
    </row>
    <row r="161" spans="1:3" x14ac:dyDescent="0.25">
      <c r="A161" t="s">
        <v>160</v>
      </c>
      <c r="B161" t="s">
        <v>785</v>
      </c>
      <c r="C161">
        <v>50625</v>
      </c>
    </row>
    <row r="162" spans="1:3" x14ac:dyDescent="0.25">
      <c r="A162" t="s">
        <v>161</v>
      </c>
      <c r="B162" t="s">
        <v>786</v>
      </c>
      <c r="C162">
        <v>48413</v>
      </c>
    </row>
    <row r="163" spans="1:3" x14ac:dyDescent="0.25">
      <c r="A163" t="s">
        <v>162</v>
      </c>
      <c r="B163" t="s">
        <v>787</v>
      </c>
      <c r="C163">
        <v>45773</v>
      </c>
    </row>
    <row r="164" spans="1:3" x14ac:dyDescent="0.25">
      <c r="A164" t="s">
        <v>163</v>
      </c>
      <c r="B164" t="s">
        <v>788</v>
      </c>
      <c r="C164">
        <v>50682</v>
      </c>
    </row>
    <row r="165" spans="1:3" x14ac:dyDescent="0.25">
      <c r="A165" t="s">
        <v>164</v>
      </c>
      <c r="B165" t="s">
        <v>789</v>
      </c>
      <c r="C165">
        <v>43943</v>
      </c>
    </row>
    <row r="166" spans="1:3" x14ac:dyDescent="0.25">
      <c r="A166" t="s">
        <v>165</v>
      </c>
      <c r="B166" t="s">
        <v>790</v>
      </c>
      <c r="C166">
        <v>43950</v>
      </c>
    </row>
    <row r="167" spans="1:3" x14ac:dyDescent="0.25">
      <c r="A167" t="s">
        <v>166</v>
      </c>
      <c r="B167" t="s">
        <v>791</v>
      </c>
      <c r="C167">
        <v>47050</v>
      </c>
    </row>
    <row r="168" spans="1:3" x14ac:dyDescent="0.25">
      <c r="A168" t="s">
        <v>167</v>
      </c>
      <c r="B168" t="s">
        <v>792</v>
      </c>
      <c r="C168">
        <v>50328</v>
      </c>
    </row>
    <row r="169" spans="1:3" x14ac:dyDescent="0.25">
      <c r="A169" t="s">
        <v>168</v>
      </c>
      <c r="B169" t="s">
        <v>793</v>
      </c>
      <c r="C169">
        <v>43968</v>
      </c>
    </row>
    <row r="170" spans="1:3" x14ac:dyDescent="0.25">
      <c r="A170" t="s">
        <v>169</v>
      </c>
      <c r="B170" t="s">
        <v>794</v>
      </c>
      <c r="C170">
        <v>46102</v>
      </c>
    </row>
    <row r="171" spans="1:3" x14ac:dyDescent="0.25">
      <c r="A171" t="s">
        <v>170</v>
      </c>
      <c r="B171" t="s">
        <v>795</v>
      </c>
      <c r="C171">
        <v>47621</v>
      </c>
    </row>
    <row r="172" spans="1:3" x14ac:dyDescent="0.25">
      <c r="A172" t="s">
        <v>171</v>
      </c>
      <c r="B172" t="s">
        <v>796</v>
      </c>
      <c r="C172">
        <v>46870</v>
      </c>
    </row>
    <row r="173" spans="1:3" x14ac:dyDescent="0.25">
      <c r="A173" t="s">
        <v>172</v>
      </c>
      <c r="B173" t="s">
        <v>797</v>
      </c>
      <c r="C173">
        <v>47936</v>
      </c>
    </row>
    <row r="174" spans="1:3" x14ac:dyDescent="0.25">
      <c r="A174" t="s">
        <v>173</v>
      </c>
      <c r="B174" t="s">
        <v>798</v>
      </c>
      <c r="C174">
        <v>49775</v>
      </c>
    </row>
    <row r="175" spans="1:3" x14ac:dyDescent="0.25">
      <c r="A175" t="s">
        <v>174</v>
      </c>
      <c r="B175" t="s">
        <v>799</v>
      </c>
      <c r="C175">
        <v>49841</v>
      </c>
    </row>
    <row r="176" spans="1:3" x14ac:dyDescent="0.25">
      <c r="A176" t="s">
        <v>175</v>
      </c>
      <c r="B176" t="s">
        <v>800</v>
      </c>
      <c r="C176">
        <v>45369</v>
      </c>
    </row>
    <row r="177" spans="1:3" x14ac:dyDescent="0.25">
      <c r="A177" t="s">
        <v>176</v>
      </c>
      <c r="B177" t="s">
        <v>801</v>
      </c>
      <c r="C177">
        <v>43976</v>
      </c>
    </row>
    <row r="178" spans="1:3" x14ac:dyDescent="0.25">
      <c r="A178" t="s">
        <v>177</v>
      </c>
      <c r="B178" t="s">
        <v>802</v>
      </c>
      <c r="C178">
        <v>47068</v>
      </c>
    </row>
    <row r="179" spans="1:3" x14ac:dyDescent="0.25">
      <c r="A179" t="s">
        <v>178</v>
      </c>
      <c r="B179" t="s">
        <v>803</v>
      </c>
      <c r="C179">
        <v>46045</v>
      </c>
    </row>
    <row r="180" spans="1:3" x14ac:dyDescent="0.25">
      <c r="A180" t="s">
        <v>179</v>
      </c>
      <c r="B180" t="s">
        <v>804</v>
      </c>
      <c r="C180">
        <v>45914</v>
      </c>
    </row>
    <row r="181" spans="1:3" x14ac:dyDescent="0.25">
      <c r="A181" t="s">
        <v>180</v>
      </c>
      <c r="B181" t="s">
        <v>805</v>
      </c>
      <c r="C181">
        <v>46334</v>
      </c>
    </row>
    <row r="182" spans="1:3" x14ac:dyDescent="0.25">
      <c r="A182" t="s">
        <v>181</v>
      </c>
      <c r="B182" t="s">
        <v>806</v>
      </c>
      <c r="C182">
        <v>49197</v>
      </c>
    </row>
    <row r="183" spans="1:3" x14ac:dyDescent="0.25">
      <c r="A183" t="s">
        <v>182</v>
      </c>
      <c r="B183" t="s">
        <v>807</v>
      </c>
      <c r="C183">
        <v>43984</v>
      </c>
    </row>
    <row r="184" spans="1:3" x14ac:dyDescent="0.25">
      <c r="A184" t="s">
        <v>183</v>
      </c>
      <c r="B184" t="s">
        <v>808</v>
      </c>
      <c r="C184">
        <v>47332</v>
      </c>
    </row>
    <row r="185" spans="1:3" x14ac:dyDescent="0.25">
      <c r="A185" t="s">
        <v>184</v>
      </c>
      <c r="B185" t="s">
        <v>809</v>
      </c>
      <c r="C185">
        <v>48157</v>
      </c>
    </row>
    <row r="186" spans="1:3" x14ac:dyDescent="0.25">
      <c r="A186" t="s">
        <v>185</v>
      </c>
      <c r="B186" t="s">
        <v>810</v>
      </c>
      <c r="C186">
        <v>47340</v>
      </c>
    </row>
    <row r="187" spans="1:3" x14ac:dyDescent="0.25">
      <c r="A187" t="s">
        <v>186</v>
      </c>
      <c r="B187" t="s">
        <v>811</v>
      </c>
      <c r="C187">
        <v>50484</v>
      </c>
    </row>
    <row r="188" spans="1:3" x14ac:dyDescent="0.25">
      <c r="A188" t="s">
        <v>187</v>
      </c>
      <c r="B188" t="s">
        <v>812</v>
      </c>
      <c r="C188">
        <v>49783</v>
      </c>
    </row>
    <row r="189" spans="1:3" x14ac:dyDescent="0.25">
      <c r="A189" t="s">
        <v>188</v>
      </c>
      <c r="B189" t="s">
        <v>813</v>
      </c>
      <c r="C189">
        <v>48595</v>
      </c>
    </row>
    <row r="190" spans="1:3" x14ac:dyDescent="0.25">
      <c r="A190" t="s">
        <v>189</v>
      </c>
      <c r="B190" t="s">
        <v>814</v>
      </c>
      <c r="C190">
        <v>43992</v>
      </c>
    </row>
    <row r="191" spans="1:3" x14ac:dyDescent="0.25">
      <c r="A191" t="s">
        <v>190</v>
      </c>
      <c r="B191" t="s">
        <v>815</v>
      </c>
      <c r="C191">
        <v>44008</v>
      </c>
    </row>
    <row r="192" spans="1:3" x14ac:dyDescent="0.25">
      <c r="A192" t="s">
        <v>191</v>
      </c>
      <c r="B192" t="s">
        <v>816</v>
      </c>
      <c r="C192">
        <v>48843</v>
      </c>
    </row>
    <row r="193" spans="1:3" x14ac:dyDescent="0.25">
      <c r="A193" t="s">
        <v>192</v>
      </c>
      <c r="B193" t="s">
        <v>817</v>
      </c>
      <c r="C193">
        <v>46649</v>
      </c>
    </row>
    <row r="194" spans="1:3" x14ac:dyDescent="0.25">
      <c r="A194" t="s">
        <v>193</v>
      </c>
      <c r="B194" t="s">
        <v>818</v>
      </c>
      <c r="C194">
        <v>47852</v>
      </c>
    </row>
    <row r="195" spans="1:3" x14ac:dyDescent="0.25">
      <c r="A195" t="s">
        <v>194</v>
      </c>
      <c r="B195" t="s">
        <v>819</v>
      </c>
      <c r="C195">
        <v>44016</v>
      </c>
    </row>
    <row r="196" spans="1:3" x14ac:dyDescent="0.25">
      <c r="A196" t="s">
        <v>195</v>
      </c>
      <c r="B196" t="s">
        <v>820</v>
      </c>
      <c r="C196">
        <v>50492</v>
      </c>
    </row>
    <row r="197" spans="1:3" x14ac:dyDescent="0.25">
      <c r="A197" t="s">
        <v>196</v>
      </c>
      <c r="B197" t="s">
        <v>821</v>
      </c>
      <c r="C197">
        <v>46961</v>
      </c>
    </row>
    <row r="198" spans="1:3" x14ac:dyDescent="0.25">
      <c r="A198" t="s">
        <v>197</v>
      </c>
      <c r="B198" t="s">
        <v>822</v>
      </c>
      <c r="C198">
        <v>44024</v>
      </c>
    </row>
    <row r="199" spans="1:3" x14ac:dyDescent="0.25">
      <c r="A199" t="s">
        <v>198</v>
      </c>
      <c r="B199" t="s">
        <v>823</v>
      </c>
      <c r="C199">
        <v>65680</v>
      </c>
    </row>
    <row r="200" spans="1:3" x14ac:dyDescent="0.25">
      <c r="A200" t="s">
        <v>199</v>
      </c>
      <c r="B200" t="s">
        <v>824</v>
      </c>
      <c r="C200">
        <v>44032</v>
      </c>
    </row>
    <row r="201" spans="1:3" x14ac:dyDescent="0.25">
      <c r="A201" t="s">
        <v>200</v>
      </c>
      <c r="B201" t="s">
        <v>825</v>
      </c>
      <c r="C201">
        <v>50278</v>
      </c>
    </row>
    <row r="202" spans="1:3" x14ac:dyDescent="0.25">
      <c r="A202" t="s">
        <v>201</v>
      </c>
      <c r="B202" t="s">
        <v>826</v>
      </c>
      <c r="C202">
        <v>44040</v>
      </c>
    </row>
    <row r="203" spans="1:3" x14ac:dyDescent="0.25">
      <c r="A203" t="s">
        <v>202</v>
      </c>
      <c r="B203" t="s">
        <v>827</v>
      </c>
      <c r="C203">
        <v>44057</v>
      </c>
    </row>
    <row r="204" spans="1:3" x14ac:dyDescent="0.25">
      <c r="A204" t="s">
        <v>203</v>
      </c>
      <c r="B204" t="s">
        <v>828</v>
      </c>
      <c r="C204">
        <v>48942</v>
      </c>
    </row>
    <row r="205" spans="1:3" x14ac:dyDescent="0.25">
      <c r="A205" t="s">
        <v>204</v>
      </c>
      <c r="B205" t="s">
        <v>829</v>
      </c>
      <c r="C205">
        <v>45377</v>
      </c>
    </row>
    <row r="206" spans="1:3" x14ac:dyDescent="0.25">
      <c r="A206" t="s">
        <v>205</v>
      </c>
      <c r="B206" t="s">
        <v>830</v>
      </c>
      <c r="C206">
        <v>45385</v>
      </c>
    </row>
    <row r="207" spans="1:3" x14ac:dyDescent="0.25">
      <c r="A207" t="s">
        <v>206</v>
      </c>
      <c r="B207" t="s">
        <v>831</v>
      </c>
      <c r="C207">
        <v>44065</v>
      </c>
    </row>
    <row r="208" spans="1:3" x14ac:dyDescent="0.25">
      <c r="A208" t="s">
        <v>207</v>
      </c>
      <c r="B208" t="s">
        <v>832</v>
      </c>
      <c r="C208">
        <v>46342</v>
      </c>
    </row>
    <row r="209" spans="1:3" x14ac:dyDescent="0.25">
      <c r="A209" t="s">
        <v>208</v>
      </c>
      <c r="B209" t="s">
        <v>833</v>
      </c>
      <c r="C209">
        <v>46193</v>
      </c>
    </row>
    <row r="210" spans="1:3" x14ac:dyDescent="0.25">
      <c r="A210" t="s">
        <v>209</v>
      </c>
      <c r="B210" t="s">
        <v>834</v>
      </c>
      <c r="C210">
        <v>45864</v>
      </c>
    </row>
    <row r="211" spans="1:3" x14ac:dyDescent="0.25">
      <c r="A211" t="s">
        <v>210</v>
      </c>
      <c r="B211" t="s">
        <v>835</v>
      </c>
      <c r="C211">
        <v>44073</v>
      </c>
    </row>
    <row r="212" spans="1:3" x14ac:dyDescent="0.25">
      <c r="A212" t="s">
        <v>211</v>
      </c>
      <c r="B212" t="s">
        <v>836</v>
      </c>
      <c r="C212">
        <v>45393</v>
      </c>
    </row>
    <row r="213" spans="1:3" x14ac:dyDescent="0.25">
      <c r="A213" t="s">
        <v>212</v>
      </c>
      <c r="B213" t="s">
        <v>837</v>
      </c>
      <c r="C213">
        <v>49619</v>
      </c>
    </row>
    <row r="214" spans="1:3" x14ac:dyDescent="0.25">
      <c r="A214" t="s">
        <v>213</v>
      </c>
      <c r="B214" t="s">
        <v>838</v>
      </c>
      <c r="C214">
        <v>50013</v>
      </c>
    </row>
    <row r="215" spans="1:3" x14ac:dyDescent="0.25">
      <c r="A215" t="s">
        <v>214</v>
      </c>
      <c r="B215" t="s">
        <v>839</v>
      </c>
      <c r="C215">
        <v>50559</v>
      </c>
    </row>
    <row r="216" spans="1:3" x14ac:dyDescent="0.25">
      <c r="A216" t="s">
        <v>215</v>
      </c>
      <c r="B216" t="s">
        <v>840</v>
      </c>
      <c r="C216">
        <v>47266</v>
      </c>
    </row>
    <row r="217" spans="1:3" x14ac:dyDescent="0.25">
      <c r="A217" t="s">
        <v>216</v>
      </c>
      <c r="B217" t="s">
        <v>841</v>
      </c>
      <c r="C217">
        <v>45401</v>
      </c>
    </row>
    <row r="218" spans="1:3" x14ac:dyDescent="0.25">
      <c r="A218" t="s">
        <v>217</v>
      </c>
      <c r="B218" t="s">
        <v>842</v>
      </c>
      <c r="C218">
        <v>46235</v>
      </c>
    </row>
    <row r="219" spans="1:3" x14ac:dyDescent="0.25">
      <c r="A219" t="s">
        <v>218</v>
      </c>
      <c r="B219" t="s">
        <v>843</v>
      </c>
      <c r="C219">
        <v>44099</v>
      </c>
    </row>
    <row r="220" spans="1:3" x14ac:dyDescent="0.25">
      <c r="A220" t="s">
        <v>219</v>
      </c>
      <c r="B220" t="s">
        <v>844</v>
      </c>
      <c r="C220">
        <v>46979</v>
      </c>
    </row>
    <row r="221" spans="1:3" x14ac:dyDescent="0.25">
      <c r="A221" t="s">
        <v>220</v>
      </c>
      <c r="B221" t="s">
        <v>845</v>
      </c>
      <c r="C221">
        <v>44107</v>
      </c>
    </row>
    <row r="222" spans="1:3" x14ac:dyDescent="0.25">
      <c r="A222" t="s">
        <v>221</v>
      </c>
      <c r="B222" t="s">
        <v>846</v>
      </c>
      <c r="C222">
        <v>46953</v>
      </c>
    </row>
    <row r="223" spans="1:3" x14ac:dyDescent="0.25">
      <c r="A223" t="s">
        <v>222</v>
      </c>
      <c r="B223" t="s">
        <v>847</v>
      </c>
      <c r="C223">
        <v>47498</v>
      </c>
    </row>
    <row r="224" spans="1:3" x14ac:dyDescent="0.25">
      <c r="A224" t="s">
        <v>223</v>
      </c>
      <c r="B224" t="s">
        <v>848</v>
      </c>
      <c r="C224">
        <v>49791</v>
      </c>
    </row>
    <row r="225" spans="1:3" x14ac:dyDescent="0.25">
      <c r="A225" t="s">
        <v>224</v>
      </c>
      <c r="B225" t="s">
        <v>849</v>
      </c>
      <c r="C225">
        <v>45245</v>
      </c>
    </row>
    <row r="226" spans="1:3" x14ac:dyDescent="0.25">
      <c r="A226" t="s">
        <v>225</v>
      </c>
      <c r="B226" t="s">
        <v>850</v>
      </c>
      <c r="C226">
        <v>44115</v>
      </c>
    </row>
    <row r="227" spans="1:3" x14ac:dyDescent="0.25">
      <c r="A227" t="s">
        <v>226</v>
      </c>
      <c r="B227" t="s">
        <v>851</v>
      </c>
      <c r="C227">
        <v>45419</v>
      </c>
    </row>
    <row r="228" spans="1:3" x14ac:dyDescent="0.25">
      <c r="A228" t="s">
        <v>227</v>
      </c>
      <c r="B228" t="s">
        <v>852</v>
      </c>
      <c r="C228">
        <v>48496</v>
      </c>
    </row>
    <row r="229" spans="1:3" x14ac:dyDescent="0.25">
      <c r="A229" t="s">
        <v>228</v>
      </c>
      <c r="B229" t="s">
        <v>853</v>
      </c>
      <c r="C229">
        <v>48801</v>
      </c>
    </row>
    <row r="230" spans="1:3" x14ac:dyDescent="0.25">
      <c r="A230" t="s">
        <v>229</v>
      </c>
      <c r="B230" t="s">
        <v>854</v>
      </c>
      <c r="C230">
        <v>47019</v>
      </c>
    </row>
    <row r="231" spans="1:3" x14ac:dyDescent="0.25">
      <c r="A231" t="s">
        <v>230</v>
      </c>
      <c r="B231" t="s">
        <v>855</v>
      </c>
      <c r="C231">
        <v>44123</v>
      </c>
    </row>
    <row r="232" spans="1:3" x14ac:dyDescent="0.25">
      <c r="A232" t="s">
        <v>231</v>
      </c>
      <c r="B232" t="s">
        <v>856</v>
      </c>
      <c r="C232">
        <v>45823</v>
      </c>
    </row>
    <row r="233" spans="1:3" x14ac:dyDescent="0.25">
      <c r="A233" t="s">
        <v>232</v>
      </c>
      <c r="B233" t="s">
        <v>857</v>
      </c>
      <c r="C233">
        <v>47571</v>
      </c>
    </row>
    <row r="234" spans="1:3" x14ac:dyDescent="0.25">
      <c r="A234" t="s">
        <v>233</v>
      </c>
      <c r="B234" t="s">
        <v>858</v>
      </c>
      <c r="C234">
        <v>49700</v>
      </c>
    </row>
    <row r="235" spans="1:3" x14ac:dyDescent="0.25">
      <c r="A235" t="s">
        <v>234</v>
      </c>
      <c r="B235" t="s">
        <v>859</v>
      </c>
      <c r="C235">
        <v>50161</v>
      </c>
    </row>
    <row r="236" spans="1:3" x14ac:dyDescent="0.25">
      <c r="A236" t="s">
        <v>235</v>
      </c>
      <c r="B236" t="s">
        <v>860</v>
      </c>
      <c r="C236">
        <v>45427</v>
      </c>
    </row>
    <row r="237" spans="1:3" x14ac:dyDescent="0.25">
      <c r="A237" t="s">
        <v>236</v>
      </c>
      <c r="B237" t="s">
        <v>861</v>
      </c>
      <c r="C237">
        <v>48751</v>
      </c>
    </row>
    <row r="238" spans="1:3" x14ac:dyDescent="0.25">
      <c r="A238" t="s">
        <v>237</v>
      </c>
      <c r="B238" t="s">
        <v>862</v>
      </c>
      <c r="C238">
        <v>50021</v>
      </c>
    </row>
    <row r="239" spans="1:3" x14ac:dyDescent="0.25">
      <c r="A239" t="s">
        <v>238</v>
      </c>
      <c r="B239" t="s">
        <v>863</v>
      </c>
      <c r="C239">
        <v>49502</v>
      </c>
    </row>
    <row r="240" spans="1:3" x14ac:dyDescent="0.25">
      <c r="A240" t="s">
        <v>239</v>
      </c>
      <c r="B240" t="s">
        <v>864</v>
      </c>
      <c r="C240">
        <v>44131</v>
      </c>
    </row>
    <row r="241" spans="1:3" x14ac:dyDescent="0.25">
      <c r="A241" t="s">
        <v>240</v>
      </c>
      <c r="B241" t="s">
        <v>865</v>
      </c>
      <c r="C241">
        <v>46565</v>
      </c>
    </row>
    <row r="242" spans="1:3" x14ac:dyDescent="0.25">
      <c r="A242" t="s">
        <v>241</v>
      </c>
      <c r="B242" t="s">
        <v>866</v>
      </c>
      <c r="C242">
        <v>47803</v>
      </c>
    </row>
    <row r="243" spans="1:3" x14ac:dyDescent="0.25">
      <c r="A243" t="s">
        <v>242</v>
      </c>
      <c r="B243" t="s">
        <v>867</v>
      </c>
      <c r="C243">
        <v>45435</v>
      </c>
    </row>
    <row r="244" spans="1:3" x14ac:dyDescent="0.25">
      <c r="A244" t="s">
        <v>243</v>
      </c>
      <c r="B244" t="s">
        <v>868</v>
      </c>
      <c r="C244">
        <v>48082</v>
      </c>
    </row>
    <row r="245" spans="1:3" x14ac:dyDescent="0.25">
      <c r="A245" t="s">
        <v>244</v>
      </c>
      <c r="B245" t="s">
        <v>869</v>
      </c>
      <c r="C245">
        <v>50286</v>
      </c>
    </row>
    <row r="246" spans="1:3" x14ac:dyDescent="0.25">
      <c r="A246" t="s">
        <v>245</v>
      </c>
      <c r="B246" t="s">
        <v>870</v>
      </c>
      <c r="C246">
        <v>44149</v>
      </c>
    </row>
    <row r="247" spans="1:3" x14ac:dyDescent="0.25">
      <c r="A247" t="s">
        <v>246</v>
      </c>
      <c r="B247" t="s">
        <v>871</v>
      </c>
      <c r="C247">
        <v>49809</v>
      </c>
    </row>
    <row r="248" spans="1:3" x14ac:dyDescent="0.25">
      <c r="A248" t="s">
        <v>247</v>
      </c>
      <c r="B248" t="s">
        <v>872</v>
      </c>
      <c r="C248">
        <v>44156</v>
      </c>
    </row>
    <row r="249" spans="1:3" x14ac:dyDescent="0.25">
      <c r="A249" t="s">
        <v>248</v>
      </c>
      <c r="B249" t="s">
        <v>873</v>
      </c>
      <c r="C249">
        <v>49858</v>
      </c>
    </row>
    <row r="250" spans="1:3" x14ac:dyDescent="0.25">
      <c r="A250" t="s">
        <v>249</v>
      </c>
      <c r="B250" t="s">
        <v>874</v>
      </c>
      <c r="C250">
        <v>48322</v>
      </c>
    </row>
    <row r="251" spans="1:3" x14ac:dyDescent="0.25">
      <c r="A251" t="s">
        <v>250</v>
      </c>
      <c r="B251" t="s">
        <v>875</v>
      </c>
      <c r="C251">
        <v>49205</v>
      </c>
    </row>
    <row r="252" spans="1:3" x14ac:dyDescent="0.25">
      <c r="A252" t="s">
        <v>251</v>
      </c>
      <c r="B252" t="s">
        <v>876</v>
      </c>
      <c r="C252">
        <v>45872</v>
      </c>
    </row>
    <row r="253" spans="1:3" x14ac:dyDescent="0.25">
      <c r="A253" t="s">
        <v>252</v>
      </c>
      <c r="B253" t="s">
        <v>877</v>
      </c>
      <c r="C253">
        <v>48256</v>
      </c>
    </row>
    <row r="254" spans="1:3" x14ac:dyDescent="0.25">
      <c r="A254" t="s">
        <v>253</v>
      </c>
      <c r="B254" t="s">
        <v>878</v>
      </c>
      <c r="C254">
        <v>48686</v>
      </c>
    </row>
    <row r="255" spans="1:3" x14ac:dyDescent="0.25">
      <c r="A255" t="s">
        <v>254</v>
      </c>
      <c r="B255" t="s">
        <v>879</v>
      </c>
      <c r="C255">
        <v>49338</v>
      </c>
    </row>
    <row r="256" spans="1:3" x14ac:dyDescent="0.25">
      <c r="A256" t="s">
        <v>255</v>
      </c>
      <c r="B256" t="s">
        <v>880</v>
      </c>
      <c r="C256">
        <v>47985</v>
      </c>
    </row>
    <row r="257" spans="1:3" x14ac:dyDescent="0.25">
      <c r="A257" t="s">
        <v>256</v>
      </c>
      <c r="B257" t="s">
        <v>881</v>
      </c>
      <c r="C257">
        <v>48264</v>
      </c>
    </row>
    <row r="258" spans="1:3" x14ac:dyDescent="0.25">
      <c r="A258" t="s">
        <v>257</v>
      </c>
      <c r="B258" t="s">
        <v>882</v>
      </c>
      <c r="C258">
        <v>50179</v>
      </c>
    </row>
    <row r="259" spans="1:3" x14ac:dyDescent="0.25">
      <c r="A259" t="s">
        <v>258</v>
      </c>
      <c r="B259" t="s">
        <v>883</v>
      </c>
      <c r="C259">
        <v>49346</v>
      </c>
    </row>
    <row r="260" spans="1:3" x14ac:dyDescent="0.25">
      <c r="A260" t="s">
        <v>259</v>
      </c>
      <c r="B260" t="s">
        <v>884</v>
      </c>
      <c r="C260">
        <v>47191</v>
      </c>
    </row>
    <row r="261" spans="1:3" x14ac:dyDescent="0.25">
      <c r="A261" t="s">
        <v>260</v>
      </c>
      <c r="B261" t="s">
        <v>885</v>
      </c>
      <c r="C261">
        <v>44164</v>
      </c>
    </row>
    <row r="262" spans="1:3" x14ac:dyDescent="0.25">
      <c r="A262" t="s">
        <v>261</v>
      </c>
      <c r="B262" t="s">
        <v>886</v>
      </c>
      <c r="C262">
        <v>44172</v>
      </c>
    </row>
    <row r="263" spans="1:3" x14ac:dyDescent="0.25">
      <c r="A263" t="s">
        <v>262</v>
      </c>
      <c r="B263" t="s">
        <v>887</v>
      </c>
      <c r="C263">
        <v>44180</v>
      </c>
    </row>
    <row r="264" spans="1:3" x14ac:dyDescent="0.25">
      <c r="A264" t="s">
        <v>263</v>
      </c>
      <c r="B264" t="s">
        <v>888</v>
      </c>
      <c r="C264">
        <v>48165</v>
      </c>
    </row>
    <row r="265" spans="1:3" x14ac:dyDescent="0.25">
      <c r="A265" t="s">
        <v>264</v>
      </c>
      <c r="B265" t="s">
        <v>889</v>
      </c>
      <c r="C265">
        <v>50435</v>
      </c>
    </row>
    <row r="266" spans="1:3" x14ac:dyDescent="0.25">
      <c r="A266" t="s">
        <v>265</v>
      </c>
      <c r="B266" t="s">
        <v>890</v>
      </c>
      <c r="C266">
        <v>47878</v>
      </c>
    </row>
    <row r="267" spans="1:3" x14ac:dyDescent="0.25">
      <c r="A267" t="s">
        <v>266</v>
      </c>
      <c r="B267" t="s">
        <v>891</v>
      </c>
      <c r="C267">
        <v>50245</v>
      </c>
    </row>
    <row r="268" spans="1:3" x14ac:dyDescent="0.25">
      <c r="A268" t="s">
        <v>267</v>
      </c>
      <c r="B268" t="s">
        <v>892</v>
      </c>
      <c r="C268">
        <v>49866</v>
      </c>
    </row>
    <row r="269" spans="1:3" x14ac:dyDescent="0.25">
      <c r="A269" t="s">
        <v>268</v>
      </c>
      <c r="B269" t="s">
        <v>893</v>
      </c>
      <c r="C269">
        <v>50690</v>
      </c>
    </row>
    <row r="270" spans="1:3" x14ac:dyDescent="0.25">
      <c r="A270" t="s">
        <v>269</v>
      </c>
      <c r="B270" t="s">
        <v>894</v>
      </c>
      <c r="C270">
        <v>50187</v>
      </c>
    </row>
    <row r="271" spans="1:3" x14ac:dyDescent="0.25">
      <c r="A271" t="s">
        <v>270</v>
      </c>
      <c r="B271" t="s">
        <v>895</v>
      </c>
      <c r="C271">
        <v>44198</v>
      </c>
    </row>
    <row r="272" spans="1:3" x14ac:dyDescent="0.25">
      <c r="A272" t="s">
        <v>271</v>
      </c>
      <c r="B272" t="s">
        <v>896</v>
      </c>
      <c r="C272">
        <v>47993</v>
      </c>
    </row>
    <row r="273" spans="1:3" x14ac:dyDescent="0.25">
      <c r="A273" t="s">
        <v>272</v>
      </c>
      <c r="B273" t="s">
        <v>897</v>
      </c>
      <c r="C273">
        <v>46110</v>
      </c>
    </row>
    <row r="274" spans="1:3" x14ac:dyDescent="0.25">
      <c r="A274" t="s">
        <v>273</v>
      </c>
      <c r="B274" t="s">
        <v>898</v>
      </c>
      <c r="C274">
        <v>49569</v>
      </c>
    </row>
    <row r="275" spans="1:3" x14ac:dyDescent="0.25">
      <c r="A275" t="s">
        <v>274</v>
      </c>
      <c r="B275" t="s">
        <v>899</v>
      </c>
      <c r="C275">
        <v>44206</v>
      </c>
    </row>
    <row r="276" spans="1:3" x14ac:dyDescent="0.25">
      <c r="A276" t="s">
        <v>275</v>
      </c>
      <c r="B276" t="s">
        <v>900</v>
      </c>
      <c r="C276">
        <v>44214</v>
      </c>
    </row>
    <row r="277" spans="1:3" x14ac:dyDescent="0.25">
      <c r="A277" t="s">
        <v>276</v>
      </c>
      <c r="B277" t="s">
        <v>901</v>
      </c>
      <c r="C277">
        <v>45443</v>
      </c>
    </row>
    <row r="278" spans="1:3" x14ac:dyDescent="0.25">
      <c r="A278" t="s">
        <v>277</v>
      </c>
      <c r="B278" t="s">
        <v>902</v>
      </c>
      <c r="C278">
        <v>49353</v>
      </c>
    </row>
    <row r="279" spans="1:3" x14ac:dyDescent="0.25">
      <c r="A279" t="s">
        <v>278</v>
      </c>
      <c r="B279" t="s">
        <v>903</v>
      </c>
      <c r="C279">
        <v>49437</v>
      </c>
    </row>
    <row r="280" spans="1:3" x14ac:dyDescent="0.25">
      <c r="A280" t="s">
        <v>279</v>
      </c>
      <c r="B280" t="s">
        <v>904</v>
      </c>
      <c r="C280">
        <v>47449</v>
      </c>
    </row>
    <row r="281" spans="1:3" x14ac:dyDescent="0.25">
      <c r="A281" t="s">
        <v>280</v>
      </c>
      <c r="B281" t="s">
        <v>905</v>
      </c>
      <c r="C281">
        <v>47589</v>
      </c>
    </row>
    <row r="282" spans="1:3" x14ac:dyDescent="0.25">
      <c r="A282" t="s">
        <v>281</v>
      </c>
      <c r="B282" t="s">
        <v>906</v>
      </c>
      <c r="C282">
        <v>50195</v>
      </c>
    </row>
    <row r="283" spans="1:3" x14ac:dyDescent="0.25">
      <c r="A283" t="s">
        <v>282</v>
      </c>
      <c r="B283" t="s">
        <v>907</v>
      </c>
      <c r="C283">
        <v>46888</v>
      </c>
    </row>
    <row r="284" spans="1:3" x14ac:dyDescent="0.25">
      <c r="A284" t="s">
        <v>283</v>
      </c>
      <c r="B284" t="s">
        <v>908</v>
      </c>
      <c r="C284">
        <v>48009</v>
      </c>
    </row>
    <row r="285" spans="1:3" x14ac:dyDescent="0.25">
      <c r="A285" t="s">
        <v>284</v>
      </c>
      <c r="B285" t="s">
        <v>909</v>
      </c>
      <c r="C285">
        <v>48017</v>
      </c>
    </row>
    <row r="286" spans="1:3" x14ac:dyDescent="0.25">
      <c r="A286" t="s">
        <v>285</v>
      </c>
      <c r="B286" t="s">
        <v>910</v>
      </c>
      <c r="C286">
        <v>44222</v>
      </c>
    </row>
    <row r="287" spans="1:3" x14ac:dyDescent="0.25">
      <c r="A287" t="s">
        <v>286</v>
      </c>
      <c r="B287" t="s">
        <v>911</v>
      </c>
      <c r="C287">
        <v>50369</v>
      </c>
    </row>
    <row r="288" spans="1:3" x14ac:dyDescent="0.25">
      <c r="A288" t="s">
        <v>287</v>
      </c>
      <c r="B288" t="s">
        <v>912</v>
      </c>
      <c r="C288">
        <v>45450</v>
      </c>
    </row>
    <row r="289" spans="1:3" x14ac:dyDescent="0.25">
      <c r="A289" t="s">
        <v>288</v>
      </c>
      <c r="B289" t="s">
        <v>913</v>
      </c>
      <c r="C289">
        <v>50443</v>
      </c>
    </row>
    <row r="290" spans="1:3" x14ac:dyDescent="0.25">
      <c r="A290" t="s">
        <v>289</v>
      </c>
      <c r="B290" t="s">
        <v>914</v>
      </c>
      <c r="C290">
        <v>44230</v>
      </c>
    </row>
    <row r="291" spans="1:3" x14ac:dyDescent="0.25">
      <c r="A291" t="s">
        <v>290</v>
      </c>
      <c r="B291" t="s">
        <v>915</v>
      </c>
      <c r="C291">
        <v>49080</v>
      </c>
    </row>
    <row r="292" spans="1:3" x14ac:dyDescent="0.25">
      <c r="A292" t="s">
        <v>291</v>
      </c>
      <c r="B292" t="s">
        <v>916</v>
      </c>
      <c r="C292">
        <v>44248</v>
      </c>
    </row>
    <row r="293" spans="1:3" x14ac:dyDescent="0.25">
      <c r="A293" t="s">
        <v>292</v>
      </c>
      <c r="B293" t="s">
        <v>917</v>
      </c>
      <c r="C293">
        <v>44255</v>
      </c>
    </row>
    <row r="294" spans="1:3" x14ac:dyDescent="0.25">
      <c r="A294" t="s">
        <v>293</v>
      </c>
      <c r="B294" t="s">
        <v>918</v>
      </c>
      <c r="C294">
        <v>44263</v>
      </c>
    </row>
    <row r="295" spans="1:3" x14ac:dyDescent="0.25">
      <c r="A295" t="s">
        <v>294</v>
      </c>
      <c r="B295" t="s">
        <v>919</v>
      </c>
      <c r="C295">
        <v>50203</v>
      </c>
    </row>
    <row r="296" spans="1:3" x14ac:dyDescent="0.25">
      <c r="A296" t="s">
        <v>295</v>
      </c>
      <c r="B296" t="s">
        <v>920</v>
      </c>
      <c r="C296">
        <v>45468</v>
      </c>
    </row>
    <row r="297" spans="1:3" x14ac:dyDescent="0.25">
      <c r="A297" t="s">
        <v>296</v>
      </c>
      <c r="B297" t="s">
        <v>921</v>
      </c>
      <c r="C297">
        <v>49874</v>
      </c>
    </row>
    <row r="298" spans="1:3" x14ac:dyDescent="0.25">
      <c r="A298" t="s">
        <v>297</v>
      </c>
      <c r="B298" t="s">
        <v>922</v>
      </c>
      <c r="C298">
        <v>44271</v>
      </c>
    </row>
    <row r="299" spans="1:3" x14ac:dyDescent="0.25">
      <c r="A299" t="s">
        <v>298</v>
      </c>
      <c r="B299" t="s">
        <v>923</v>
      </c>
      <c r="C299">
        <v>48330</v>
      </c>
    </row>
    <row r="300" spans="1:3" x14ac:dyDescent="0.25">
      <c r="A300" t="s">
        <v>299</v>
      </c>
      <c r="B300" t="s">
        <v>924</v>
      </c>
      <c r="C300">
        <v>49445</v>
      </c>
    </row>
    <row r="301" spans="1:3" x14ac:dyDescent="0.25">
      <c r="A301" t="s">
        <v>300</v>
      </c>
      <c r="B301" t="s">
        <v>925</v>
      </c>
      <c r="C301">
        <v>47639</v>
      </c>
    </row>
    <row r="302" spans="1:3" x14ac:dyDescent="0.25">
      <c r="A302" t="s">
        <v>301</v>
      </c>
      <c r="B302" t="s">
        <v>926</v>
      </c>
      <c r="C302">
        <v>48702</v>
      </c>
    </row>
    <row r="303" spans="1:3" x14ac:dyDescent="0.25">
      <c r="A303" t="s">
        <v>302</v>
      </c>
      <c r="B303" t="s">
        <v>927</v>
      </c>
      <c r="C303">
        <v>44289</v>
      </c>
    </row>
    <row r="304" spans="1:3" x14ac:dyDescent="0.25">
      <c r="A304" t="s">
        <v>303</v>
      </c>
      <c r="B304" t="s">
        <v>928</v>
      </c>
      <c r="C304">
        <v>46128</v>
      </c>
    </row>
    <row r="305" spans="1:3" x14ac:dyDescent="0.25">
      <c r="A305" t="s">
        <v>304</v>
      </c>
      <c r="B305" t="s">
        <v>929</v>
      </c>
      <c r="C305">
        <v>47886</v>
      </c>
    </row>
    <row r="306" spans="1:3" x14ac:dyDescent="0.25">
      <c r="A306" t="s">
        <v>305</v>
      </c>
      <c r="B306" t="s">
        <v>930</v>
      </c>
      <c r="C306">
        <v>49452</v>
      </c>
    </row>
    <row r="307" spans="1:3" x14ac:dyDescent="0.25">
      <c r="A307" t="s">
        <v>306</v>
      </c>
      <c r="B307" t="s">
        <v>931</v>
      </c>
      <c r="C307">
        <v>48272</v>
      </c>
    </row>
    <row r="308" spans="1:3" x14ac:dyDescent="0.25">
      <c r="A308" t="s">
        <v>307</v>
      </c>
      <c r="B308" t="s">
        <v>932</v>
      </c>
      <c r="C308">
        <v>442</v>
      </c>
    </row>
    <row r="309" spans="1:3" x14ac:dyDescent="0.25">
      <c r="A309" t="s">
        <v>308</v>
      </c>
      <c r="B309" t="s">
        <v>933</v>
      </c>
      <c r="C309">
        <v>50005</v>
      </c>
    </row>
    <row r="310" spans="1:3" x14ac:dyDescent="0.25">
      <c r="A310" t="s">
        <v>309</v>
      </c>
      <c r="B310" t="s">
        <v>934</v>
      </c>
      <c r="C310">
        <v>44297</v>
      </c>
    </row>
    <row r="311" spans="1:3" x14ac:dyDescent="0.25">
      <c r="A311" t="s">
        <v>310</v>
      </c>
      <c r="B311" t="s">
        <v>935</v>
      </c>
      <c r="C311">
        <v>44305</v>
      </c>
    </row>
    <row r="312" spans="1:3" x14ac:dyDescent="0.25">
      <c r="A312" t="s">
        <v>311</v>
      </c>
      <c r="B312" t="s">
        <v>936</v>
      </c>
      <c r="C312">
        <v>45831</v>
      </c>
    </row>
    <row r="313" spans="1:3" x14ac:dyDescent="0.25">
      <c r="A313" t="s">
        <v>312</v>
      </c>
      <c r="B313" t="s">
        <v>937</v>
      </c>
      <c r="C313">
        <v>50211</v>
      </c>
    </row>
    <row r="314" spans="1:3" x14ac:dyDescent="0.25">
      <c r="A314" t="s">
        <v>313</v>
      </c>
      <c r="B314" t="s">
        <v>938</v>
      </c>
      <c r="C314">
        <v>46805</v>
      </c>
    </row>
    <row r="315" spans="1:3" x14ac:dyDescent="0.25">
      <c r="A315" t="s">
        <v>314</v>
      </c>
      <c r="B315" t="s">
        <v>939</v>
      </c>
      <c r="C315">
        <v>44313</v>
      </c>
    </row>
    <row r="316" spans="1:3" x14ac:dyDescent="0.25">
      <c r="A316" t="s">
        <v>315</v>
      </c>
      <c r="B316" t="s">
        <v>940</v>
      </c>
      <c r="C316">
        <v>44321</v>
      </c>
    </row>
    <row r="317" spans="1:3" x14ac:dyDescent="0.25">
      <c r="A317" t="s">
        <v>316</v>
      </c>
      <c r="B317" t="s">
        <v>941</v>
      </c>
      <c r="C317">
        <v>44339</v>
      </c>
    </row>
    <row r="318" spans="1:3" x14ac:dyDescent="0.25">
      <c r="A318" t="s">
        <v>317</v>
      </c>
      <c r="B318" t="s">
        <v>942</v>
      </c>
      <c r="C318">
        <v>48553</v>
      </c>
    </row>
    <row r="319" spans="1:3" x14ac:dyDescent="0.25">
      <c r="A319" t="s">
        <v>318</v>
      </c>
      <c r="B319" t="s">
        <v>943</v>
      </c>
      <c r="C319">
        <v>49882</v>
      </c>
    </row>
    <row r="320" spans="1:3" x14ac:dyDescent="0.25">
      <c r="A320" t="s">
        <v>319</v>
      </c>
      <c r="B320" t="s">
        <v>944</v>
      </c>
      <c r="C320">
        <v>44347</v>
      </c>
    </row>
    <row r="321" spans="1:3" x14ac:dyDescent="0.25">
      <c r="A321" t="s">
        <v>320</v>
      </c>
      <c r="B321" t="s">
        <v>945</v>
      </c>
      <c r="C321">
        <v>45476</v>
      </c>
    </row>
    <row r="322" spans="1:3" x14ac:dyDescent="0.25">
      <c r="A322" t="s">
        <v>321</v>
      </c>
      <c r="B322" t="s">
        <v>946</v>
      </c>
      <c r="C322">
        <v>50450</v>
      </c>
    </row>
    <row r="323" spans="1:3" x14ac:dyDescent="0.25">
      <c r="A323" t="s">
        <v>322</v>
      </c>
      <c r="B323" t="s">
        <v>947</v>
      </c>
      <c r="C323">
        <v>44354</v>
      </c>
    </row>
    <row r="324" spans="1:3" x14ac:dyDescent="0.25">
      <c r="A324" t="s">
        <v>323</v>
      </c>
      <c r="B324" t="s">
        <v>948</v>
      </c>
      <c r="C324">
        <v>50153</v>
      </c>
    </row>
    <row r="325" spans="1:3" x14ac:dyDescent="0.25">
      <c r="A325" t="s">
        <v>324</v>
      </c>
      <c r="B325" t="s">
        <v>949</v>
      </c>
      <c r="C325">
        <v>44362</v>
      </c>
    </row>
    <row r="326" spans="1:3" x14ac:dyDescent="0.25">
      <c r="A326" t="s">
        <v>325</v>
      </c>
      <c r="B326" t="s">
        <v>950</v>
      </c>
      <c r="C326">
        <v>44370</v>
      </c>
    </row>
    <row r="327" spans="1:3" x14ac:dyDescent="0.25">
      <c r="A327" t="s">
        <v>326</v>
      </c>
      <c r="B327" t="s">
        <v>951</v>
      </c>
      <c r="C327">
        <v>48850</v>
      </c>
    </row>
    <row r="328" spans="1:3" x14ac:dyDescent="0.25">
      <c r="A328" t="s">
        <v>327</v>
      </c>
      <c r="B328" t="s">
        <v>952</v>
      </c>
      <c r="C328">
        <v>47456</v>
      </c>
    </row>
    <row r="329" spans="1:3" x14ac:dyDescent="0.25">
      <c r="A329" t="s">
        <v>328</v>
      </c>
      <c r="B329" t="s">
        <v>953</v>
      </c>
      <c r="C329">
        <v>50229</v>
      </c>
    </row>
    <row r="330" spans="1:3" x14ac:dyDescent="0.25">
      <c r="A330" t="s">
        <v>329</v>
      </c>
      <c r="B330" t="s">
        <v>954</v>
      </c>
      <c r="C330">
        <v>45484</v>
      </c>
    </row>
    <row r="331" spans="1:3" x14ac:dyDescent="0.25">
      <c r="A331" t="s">
        <v>330</v>
      </c>
      <c r="B331" t="s">
        <v>955</v>
      </c>
      <c r="C331">
        <v>44388</v>
      </c>
    </row>
    <row r="332" spans="1:3" x14ac:dyDescent="0.25">
      <c r="A332" t="s">
        <v>331</v>
      </c>
      <c r="B332" t="s">
        <v>956</v>
      </c>
      <c r="C332">
        <v>48520</v>
      </c>
    </row>
    <row r="333" spans="1:3" x14ac:dyDescent="0.25">
      <c r="A333" t="s">
        <v>332</v>
      </c>
      <c r="B333" t="s">
        <v>957</v>
      </c>
      <c r="C333">
        <v>45492</v>
      </c>
    </row>
    <row r="334" spans="1:3" x14ac:dyDescent="0.25">
      <c r="A334" t="s">
        <v>333</v>
      </c>
      <c r="B334" t="s">
        <v>958</v>
      </c>
      <c r="C334">
        <v>48629</v>
      </c>
    </row>
    <row r="335" spans="1:3" x14ac:dyDescent="0.25">
      <c r="A335" t="s">
        <v>334</v>
      </c>
      <c r="B335" t="s">
        <v>959</v>
      </c>
      <c r="C335">
        <v>46920</v>
      </c>
    </row>
    <row r="336" spans="1:3" x14ac:dyDescent="0.25">
      <c r="A336" t="s">
        <v>335</v>
      </c>
      <c r="B336" t="s">
        <v>960</v>
      </c>
      <c r="C336">
        <v>44396</v>
      </c>
    </row>
    <row r="337" spans="1:3" x14ac:dyDescent="0.25">
      <c r="A337" t="s">
        <v>336</v>
      </c>
      <c r="B337" t="s">
        <v>961</v>
      </c>
      <c r="C337">
        <v>44404</v>
      </c>
    </row>
    <row r="338" spans="1:3" x14ac:dyDescent="0.25">
      <c r="A338" t="s">
        <v>337</v>
      </c>
      <c r="B338" t="s">
        <v>962</v>
      </c>
      <c r="C338">
        <v>48173</v>
      </c>
    </row>
    <row r="339" spans="1:3" x14ac:dyDescent="0.25">
      <c r="A339" t="s">
        <v>338</v>
      </c>
      <c r="B339" t="s">
        <v>963</v>
      </c>
      <c r="C339">
        <v>45500</v>
      </c>
    </row>
    <row r="340" spans="1:3" x14ac:dyDescent="0.25">
      <c r="A340" t="s">
        <v>339</v>
      </c>
      <c r="B340" t="s">
        <v>964</v>
      </c>
      <c r="C340">
        <v>50633</v>
      </c>
    </row>
    <row r="341" spans="1:3" x14ac:dyDescent="0.25">
      <c r="A341" t="s">
        <v>340</v>
      </c>
      <c r="B341" t="s">
        <v>965</v>
      </c>
      <c r="C341">
        <v>49361</v>
      </c>
    </row>
    <row r="342" spans="1:3" x14ac:dyDescent="0.25">
      <c r="A342" t="s">
        <v>341</v>
      </c>
      <c r="B342" t="s">
        <v>966</v>
      </c>
      <c r="C342">
        <v>45518</v>
      </c>
    </row>
    <row r="343" spans="1:3" x14ac:dyDescent="0.25">
      <c r="A343" t="s">
        <v>342</v>
      </c>
      <c r="B343" t="s">
        <v>967</v>
      </c>
      <c r="C343">
        <v>49890</v>
      </c>
    </row>
    <row r="344" spans="1:3" x14ac:dyDescent="0.25">
      <c r="A344" t="s">
        <v>343</v>
      </c>
      <c r="B344" t="s">
        <v>968</v>
      </c>
      <c r="C344">
        <v>49627</v>
      </c>
    </row>
    <row r="345" spans="1:3" x14ac:dyDescent="0.25">
      <c r="A345" t="s">
        <v>344</v>
      </c>
      <c r="B345" t="s">
        <v>969</v>
      </c>
      <c r="C345">
        <v>45948</v>
      </c>
    </row>
    <row r="346" spans="1:3" x14ac:dyDescent="0.25">
      <c r="A346" t="s">
        <v>345</v>
      </c>
      <c r="B346" t="s">
        <v>970</v>
      </c>
      <c r="C346">
        <v>46672</v>
      </c>
    </row>
    <row r="347" spans="1:3" x14ac:dyDescent="0.25">
      <c r="A347" t="s">
        <v>346</v>
      </c>
      <c r="B347" t="s">
        <v>971</v>
      </c>
      <c r="C347">
        <v>50039</v>
      </c>
    </row>
    <row r="348" spans="1:3" x14ac:dyDescent="0.25">
      <c r="A348" t="s">
        <v>347</v>
      </c>
      <c r="B348" t="s">
        <v>972</v>
      </c>
      <c r="C348">
        <v>50740</v>
      </c>
    </row>
    <row r="349" spans="1:3" x14ac:dyDescent="0.25">
      <c r="A349" t="s">
        <v>348</v>
      </c>
      <c r="B349" t="s">
        <v>973</v>
      </c>
      <c r="C349">
        <v>139303</v>
      </c>
    </row>
    <row r="350" spans="1:3" x14ac:dyDescent="0.25">
      <c r="A350" t="s">
        <v>349</v>
      </c>
      <c r="B350" t="s">
        <v>974</v>
      </c>
      <c r="C350">
        <v>47712</v>
      </c>
    </row>
    <row r="351" spans="1:3" x14ac:dyDescent="0.25">
      <c r="A351" t="s">
        <v>350</v>
      </c>
      <c r="B351" t="s">
        <v>975</v>
      </c>
      <c r="C351">
        <v>45526</v>
      </c>
    </row>
    <row r="352" spans="1:3" x14ac:dyDescent="0.25">
      <c r="A352" t="s">
        <v>351</v>
      </c>
      <c r="B352" t="s">
        <v>976</v>
      </c>
      <c r="C352">
        <v>48777</v>
      </c>
    </row>
    <row r="353" spans="1:3" x14ac:dyDescent="0.25">
      <c r="A353" t="s">
        <v>352</v>
      </c>
      <c r="B353" t="s">
        <v>977</v>
      </c>
      <c r="C353">
        <v>45534</v>
      </c>
    </row>
    <row r="354" spans="1:3" x14ac:dyDescent="0.25">
      <c r="A354" t="s">
        <v>353</v>
      </c>
      <c r="B354" t="s">
        <v>978</v>
      </c>
      <c r="C354">
        <v>44412</v>
      </c>
    </row>
    <row r="355" spans="1:3" x14ac:dyDescent="0.25">
      <c r="A355" t="s">
        <v>354</v>
      </c>
      <c r="B355" t="s">
        <v>979</v>
      </c>
      <c r="C355">
        <v>44420</v>
      </c>
    </row>
    <row r="356" spans="1:3" x14ac:dyDescent="0.25">
      <c r="A356" t="s">
        <v>355</v>
      </c>
      <c r="B356" t="s">
        <v>980</v>
      </c>
      <c r="C356">
        <v>44438</v>
      </c>
    </row>
    <row r="357" spans="1:3" x14ac:dyDescent="0.25">
      <c r="A357" t="s">
        <v>356</v>
      </c>
      <c r="B357" t="s">
        <v>981</v>
      </c>
      <c r="C357">
        <v>49270</v>
      </c>
    </row>
    <row r="358" spans="1:3" x14ac:dyDescent="0.25">
      <c r="A358" t="s">
        <v>357</v>
      </c>
      <c r="B358" t="s">
        <v>982</v>
      </c>
      <c r="C358">
        <v>44446</v>
      </c>
    </row>
    <row r="359" spans="1:3" x14ac:dyDescent="0.25">
      <c r="A359" t="s">
        <v>358</v>
      </c>
      <c r="B359" t="s">
        <v>983</v>
      </c>
      <c r="C359">
        <v>46995</v>
      </c>
    </row>
    <row r="360" spans="1:3" x14ac:dyDescent="0.25">
      <c r="A360" t="s">
        <v>359</v>
      </c>
      <c r="B360" t="s">
        <v>984</v>
      </c>
      <c r="C360">
        <v>44461</v>
      </c>
    </row>
    <row r="361" spans="1:3" x14ac:dyDescent="0.25">
      <c r="A361" t="s">
        <v>360</v>
      </c>
      <c r="B361" t="s">
        <v>985</v>
      </c>
      <c r="C361">
        <v>45955</v>
      </c>
    </row>
    <row r="362" spans="1:3" x14ac:dyDescent="0.25">
      <c r="A362" t="s">
        <v>361</v>
      </c>
      <c r="B362" t="s">
        <v>986</v>
      </c>
      <c r="C362">
        <v>45963</v>
      </c>
    </row>
    <row r="363" spans="1:3" x14ac:dyDescent="0.25">
      <c r="A363" t="s">
        <v>362</v>
      </c>
      <c r="B363" t="s">
        <v>987</v>
      </c>
      <c r="C363">
        <v>48710</v>
      </c>
    </row>
    <row r="364" spans="1:3" x14ac:dyDescent="0.25">
      <c r="A364" t="s">
        <v>363</v>
      </c>
      <c r="B364" t="s">
        <v>988</v>
      </c>
      <c r="C364">
        <v>44479</v>
      </c>
    </row>
    <row r="365" spans="1:3" x14ac:dyDescent="0.25">
      <c r="A365" t="s">
        <v>364</v>
      </c>
      <c r="B365" t="s">
        <v>989</v>
      </c>
      <c r="C365">
        <v>47720</v>
      </c>
    </row>
    <row r="366" spans="1:3" x14ac:dyDescent="0.25">
      <c r="A366" t="s">
        <v>365</v>
      </c>
      <c r="B366" t="s">
        <v>990</v>
      </c>
      <c r="C366">
        <v>46136</v>
      </c>
    </row>
    <row r="367" spans="1:3" x14ac:dyDescent="0.25">
      <c r="A367" t="s">
        <v>366</v>
      </c>
      <c r="B367" t="s">
        <v>991</v>
      </c>
      <c r="C367">
        <v>44487</v>
      </c>
    </row>
    <row r="368" spans="1:3" x14ac:dyDescent="0.25">
      <c r="A368" t="s">
        <v>367</v>
      </c>
      <c r="B368" t="s">
        <v>992</v>
      </c>
      <c r="C368">
        <v>45559</v>
      </c>
    </row>
    <row r="369" spans="1:3" x14ac:dyDescent="0.25">
      <c r="A369" t="s">
        <v>368</v>
      </c>
      <c r="B369" t="s">
        <v>993</v>
      </c>
      <c r="C369">
        <v>49718</v>
      </c>
    </row>
    <row r="370" spans="1:3" x14ac:dyDescent="0.25">
      <c r="A370" t="s">
        <v>369</v>
      </c>
      <c r="B370" t="s">
        <v>994</v>
      </c>
      <c r="C370">
        <v>44453</v>
      </c>
    </row>
    <row r="371" spans="1:3" x14ac:dyDescent="0.25">
      <c r="A371" t="s">
        <v>370</v>
      </c>
      <c r="B371" t="s">
        <v>1233</v>
      </c>
      <c r="C371">
        <v>47217</v>
      </c>
    </row>
    <row r="372" spans="1:3" x14ac:dyDescent="0.25">
      <c r="A372" t="s">
        <v>371</v>
      </c>
      <c r="B372" t="s">
        <v>995</v>
      </c>
      <c r="C372">
        <v>45542</v>
      </c>
    </row>
    <row r="373" spans="1:3" x14ac:dyDescent="0.25">
      <c r="A373" t="s">
        <v>372</v>
      </c>
      <c r="B373" t="s">
        <v>996</v>
      </c>
      <c r="C373">
        <v>45567</v>
      </c>
    </row>
    <row r="374" spans="1:3" x14ac:dyDescent="0.25">
      <c r="A374" t="s">
        <v>373</v>
      </c>
      <c r="B374" t="s">
        <v>997</v>
      </c>
      <c r="C374">
        <v>48637</v>
      </c>
    </row>
    <row r="375" spans="1:3" x14ac:dyDescent="0.25">
      <c r="A375" t="s">
        <v>374</v>
      </c>
      <c r="B375" t="s">
        <v>998</v>
      </c>
      <c r="C375">
        <v>44495</v>
      </c>
    </row>
    <row r="376" spans="1:3" x14ac:dyDescent="0.25">
      <c r="A376" t="s">
        <v>375</v>
      </c>
      <c r="B376" t="s">
        <v>999</v>
      </c>
      <c r="C376">
        <v>48900</v>
      </c>
    </row>
    <row r="377" spans="1:3" x14ac:dyDescent="0.25">
      <c r="A377" t="s">
        <v>376</v>
      </c>
      <c r="B377" t="s">
        <v>1000</v>
      </c>
      <c r="C377">
        <v>50047</v>
      </c>
    </row>
    <row r="378" spans="1:3" x14ac:dyDescent="0.25">
      <c r="A378" t="s">
        <v>377</v>
      </c>
      <c r="B378" t="s">
        <v>1001</v>
      </c>
      <c r="C378">
        <v>50708</v>
      </c>
    </row>
    <row r="379" spans="1:3" x14ac:dyDescent="0.25">
      <c r="A379" t="s">
        <v>378</v>
      </c>
      <c r="B379" t="s">
        <v>1002</v>
      </c>
      <c r="C379">
        <v>44503</v>
      </c>
    </row>
    <row r="380" spans="1:3" x14ac:dyDescent="0.25">
      <c r="A380" t="s">
        <v>379</v>
      </c>
      <c r="B380" t="s">
        <v>1003</v>
      </c>
      <c r="C380">
        <v>50641</v>
      </c>
    </row>
    <row r="381" spans="1:3" x14ac:dyDescent="0.25">
      <c r="A381" t="s">
        <v>380</v>
      </c>
      <c r="B381" t="s">
        <v>1004</v>
      </c>
      <c r="C381">
        <v>44511</v>
      </c>
    </row>
    <row r="382" spans="1:3" x14ac:dyDescent="0.25">
      <c r="A382" t="s">
        <v>381</v>
      </c>
      <c r="B382" t="s">
        <v>1005</v>
      </c>
      <c r="C382">
        <v>48025</v>
      </c>
    </row>
    <row r="383" spans="1:3" x14ac:dyDescent="0.25">
      <c r="A383" t="s">
        <v>382</v>
      </c>
      <c r="B383" t="s">
        <v>1006</v>
      </c>
      <c r="C383">
        <v>44529</v>
      </c>
    </row>
    <row r="384" spans="1:3" x14ac:dyDescent="0.25">
      <c r="A384" t="s">
        <v>383</v>
      </c>
      <c r="B384" t="s">
        <v>1007</v>
      </c>
      <c r="C384">
        <v>44537</v>
      </c>
    </row>
    <row r="385" spans="1:3" x14ac:dyDescent="0.25">
      <c r="A385" t="s">
        <v>384</v>
      </c>
      <c r="B385" t="s">
        <v>1008</v>
      </c>
      <c r="C385">
        <v>44545</v>
      </c>
    </row>
    <row r="386" spans="1:3" x14ac:dyDescent="0.25">
      <c r="A386" t="s">
        <v>385</v>
      </c>
      <c r="B386" t="s">
        <v>1009</v>
      </c>
      <c r="C386">
        <v>50336</v>
      </c>
    </row>
    <row r="387" spans="1:3" x14ac:dyDescent="0.25">
      <c r="A387" t="s">
        <v>386</v>
      </c>
      <c r="B387" t="s">
        <v>1010</v>
      </c>
      <c r="C387">
        <v>46250</v>
      </c>
    </row>
    <row r="388" spans="1:3" x14ac:dyDescent="0.25">
      <c r="A388" t="s">
        <v>387</v>
      </c>
      <c r="B388" t="s">
        <v>1011</v>
      </c>
      <c r="C388">
        <v>46722</v>
      </c>
    </row>
    <row r="389" spans="1:3" x14ac:dyDescent="0.25">
      <c r="A389" t="s">
        <v>388</v>
      </c>
      <c r="B389" t="s">
        <v>1012</v>
      </c>
      <c r="C389">
        <v>49056</v>
      </c>
    </row>
    <row r="390" spans="1:3" x14ac:dyDescent="0.25">
      <c r="A390" t="s">
        <v>389</v>
      </c>
      <c r="B390" t="s">
        <v>1013</v>
      </c>
      <c r="C390">
        <v>48728</v>
      </c>
    </row>
    <row r="391" spans="1:3" x14ac:dyDescent="0.25">
      <c r="A391" t="s">
        <v>390</v>
      </c>
      <c r="B391" t="s">
        <v>1014</v>
      </c>
      <c r="C391">
        <v>48819</v>
      </c>
    </row>
    <row r="392" spans="1:3" x14ac:dyDescent="0.25">
      <c r="A392" t="s">
        <v>391</v>
      </c>
      <c r="B392" t="s">
        <v>1015</v>
      </c>
      <c r="C392">
        <v>48033</v>
      </c>
    </row>
    <row r="393" spans="1:3" x14ac:dyDescent="0.25">
      <c r="A393" t="s">
        <v>392</v>
      </c>
      <c r="B393" t="s">
        <v>1016</v>
      </c>
      <c r="C393">
        <v>48736</v>
      </c>
    </row>
    <row r="394" spans="1:3" x14ac:dyDescent="0.25">
      <c r="A394" t="s">
        <v>393</v>
      </c>
      <c r="B394" t="s">
        <v>1017</v>
      </c>
      <c r="C394">
        <v>47365</v>
      </c>
    </row>
    <row r="395" spans="1:3" x14ac:dyDescent="0.25">
      <c r="A395" t="s">
        <v>394</v>
      </c>
      <c r="B395" t="s">
        <v>1018</v>
      </c>
      <c r="C395">
        <v>49635</v>
      </c>
    </row>
    <row r="396" spans="1:3" x14ac:dyDescent="0.25">
      <c r="A396" t="s">
        <v>395</v>
      </c>
      <c r="B396" t="s">
        <v>1019</v>
      </c>
      <c r="C396">
        <v>49908</v>
      </c>
    </row>
    <row r="397" spans="1:3" x14ac:dyDescent="0.25">
      <c r="A397" t="s">
        <v>396</v>
      </c>
      <c r="B397" t="s">
        <v>1020</v>
      </c>
      <c r="C397">
        <v>46268</v>
      </c>
    </row>
    <row r="398" spans="1:3" x14ac:dyDescent="0.25">
      <c r="A398" t="s">
        <v>397</v>
      </c>
      <c r="B398" t="s">
        <v>1021</v>
      </c>
      <c r="C398">
        <v>50575</v>
      </c>
    </row>
    <row r="399" spans="1:3" x14ac:dyDescent="0.25">
      <c r="A399" t="s">
        <v>398</v>
      </c>
      <c r="B399" t="s">
        <v>1022</v>
      </c>
      <c r="C399">
        <v>50716</v>
      </c>
    </row>
    <row r="400" spans="1:3" x14ac:dyDescent="0.25">
      <c r="A400" t="s">
        <v>399</v>
      </c>
      <c r="B400" t="s">
        <v>1023</v>
      </c>
      <c r="C400">
        <v>44552</v>
      </c>
    </row>
    <row r="401" spans="1:3" x14ac:dyDescent="0.25">
      <c r="A401" t="s">
        <v>400</v>
      </c>
      <c r="B401" t="s">
        <v>1024</v>
      </c>
      <c r="C401">
        <v>44560</v>
      </c>
    </row>
    <row r="402" spans="1:3" x14ac:dyDescent="0.25">
      <c r="A402" t="s">
        <v>401</v>
      </c>
      <c r="B402" t="s">
        <v>1025</v>
      </c>
      <c r="C402">
        <v>50567</v>
      </c>
    </row>
    <row r="403" spans="1:3" x14ac:dyDescent="0.25">
      <c r="A403" t="s">
        <v>402</v>
      </c>
      <c r="B403" t="s">
        <v>1026</v>
      </c>
      <c r="C403">
        <v>44578</v>
      </c>
    </row>
    <row r="404" spans="1:3" x14ac:dyDescent="0.25">
      <c r="A404" t="s">
        <v>403</v>
      </c>
      <c r="B404" t="s">
        <v>1027</v>
      </c>
      <c r="C404">
        <v>47761</v>
      </c>
    </row>
    <row r="405" spans="1:3" x14ac:dyDescent="0.25">
      <c r="A405" t="s">
        <v>404</v>
      </c>
      <c r="B405" t="s">
        <v>1028</v>
      </c>
      <c r="C405">
        <v>47373</v>
      </c>
    </row>
    <row r="406" spans="1:3" x14ac:dyDescent="0.25">
      <c r="A406" t="s">
        <v>405</v>
      </c>
      <c r="B406" t="s">
        <v>1029</v>
      </c>
      <c r="C406">
        <v>44586</v>
      </c>
    </row>
    <row r="407" spans="1:3" x14ac:dyDescent="0.25">
      <c r="A407" t="s">
        <v>406</v>
      </c>
      <c r="B407" t="s">
        <v>1030</v>
      </c>
      <c r="C407">
        <v>44594</v>
      </c>
    </row>
    <row r="408" spans="1:3" x14ac:dyDescent="0.25">
      <c r="A408" t="s">
        <v>407</v>
      </c>
      <c r="B408" t="s">
        <v>1031</v>
      </c>
      <c r="C408">
        <v>61903</v>
      </c>
    </row>
    <row r="409" spans="1:3" x14ac:dyDescent="0.25">
      <c r="A409" t="s">
        <v>408</v>
      </c>
      <c r="B409" t="s">
        <v>1032</v>
      </c>
      <c r="C409">
        <v>49726</v>
      </c>
    </row>
    <row r="410" spans="1:3" x14ac:dyDescent="0.25">
      <c r="A410" t="s">
        <v>409</v>
      </c>
      <c r="B410" t="s">
        <v>1033</v>
      </c>
      <c r="C410">
        <v>46763</v>
      </c>
    </row>
    <row r="411" spans="1:3" x14ac:dyDescent="0.25">
      <c r="A411" t="s">
        <v>410</v>
      </c>
      <c r="B411" t="s">
        <v>1034</v>
      </c>
      <c r="C411">
        <v>46573</v>
      </c>
    </row>
    <row r="412" spans="1:3" x14ac:dyDescent="0.25">
      <c r="A412" t="s">
        <v>411</v>
      </c>
      <c r="B412" t="s">
        <v>1035</v>
      </c>
      <c r="C412">
        <v>49478</v>
      </c>
    </row>
    <row r="413" spans="1:3" x14ac:dyDescent="0.25">
      <c r="A413" t="s">
        <v>412</v>
      </c>
      <c r="B413" t="s">
        <v>1036</v>
      </c>
      <c r="C413">
        <v>46581</v>
      </c>
    </row>
    <row r="414" spans="1:3" x14ac:dyDescent="0.25">
      <c r="A414" t="s">
        <v>413</v>
      </c>
      <c r="B414" t="s">
        <v>1037</v>
      </c>
      <c r="C414">
        <v>44602</v>
      </c>
    </row>
    <row r="415" spans="1:3" x14ac:dyDescent="0.25">
      <c r="A415" t="s">
        <v>414</v>
      </c>
      <c r="B415" t="s">
        <v>1038</v>
      </c>
      <c r="C415">
        <v>44610</v>
      </c>
    </row>
    <row r="416" spans="1:3" x14ac:dyDescent="0.25">
      <c r="A416" t="s">
        <v>415</v>
      </c>
      <c r="B416" t="s">
        <v>1039</v>
      </c>
      <c r="C416">
        <v>49916</v>
      </c>
    </row>
    <row r="417" spans="1:3" x14ac:dyDescent="0.25">
      <c r="A417" t="s">
        <v>416</v>
      </c>
      <c r="B417" t="s">
        <v>1040</v>
      </c>
      <c r="C417">
        <v>50724</v>
      </c>
    </row>
    <row r="418" spans="1:3" x14ac:dyDescent="0.25">
      <c r="A418" t="s">
        <v>417</v>
      </c>
      <c r="B418" t="s">
        <v>1041</v>
      </c>
      <c r="C418">
        <v>48215</v>
      </c>
    </row>
    <row r="419" spans="1:3" x14ac:dyDescent="0.25">
      <c r="A419" t="s">
        <v>418</v>
      </c>
      <c r="B419" t="s">
        <v>1042</v>
      </c>
      <c r="C419">
        <v>49379</v>
      </c>
    </row>
    <row r="420" spans="1:3" x14ac:dyDescent="0.25">
      <c r="A420" t="s">
        <v>419</v>
      </c>
      <c r="B420" t="s">
        <v>1043</v>
      </c>
      <c r="C420">
        <v>49387</v>
      </c>
    </row>
    <row r="421" spans="1:3" x14ac:dyDescent="0.25">
      <c r="A421" t="s">
        <v>420</v>
      </c>
      <c r="B421" t="s">
        <v>1044</v>
      </c>
      <c r="C421">
        <v>44628</v>
      </c>
    </row>
    <row r="422" spans="1:3" x14ac:dyDescent="0.25">
      <c r="A422" t="s">
        <v>421</v>
      </c>
      <c r="B422" t="s">
        <v>1045</v>
      </c>
      <c r="C422">
        <v>49510</v>
      </c>
    </row>
    <row r="423" spans="1:3" x14ac:dyDescent="0.25">
      <c r="A423" t="s">
        <v>422</v>
      </c>
      <c r="B423" t="s">
        <v>1046</v>
      </c>
      <c r="C423">
        <v>49395</v>
      </c>
    </row>
    <row r="424" spans="1:3" x14ac:dyDescent="0.25">
      <c r="A424" t="s">
        <v>423</v>
      </c>
      <c r="B424" t="s">
        <v>1047</v>
      </c>
      <c r="C424">
        <v>48579</v>
      </c>
    </row>
    <row r="425" spans="1:3" x14ac:dyDescent="0.25">
      <c r="A425" t="s">
        <v>424</v>
      </c>
      <c r="B425" t="s">
        <v>1048</v>
      </c>
      <c r="C425">
        <v>44636</v>
      </c>
    </row>
    <row r="426" spans="1:3" x14ac:dyDescent="0.25">
      <c r="A426" t="s">
        <v>425</v>
      </c>
      <c r="B426" t="s">
        <v>1049</v>
      </c>
      <c r="C426">
        <v>47597</v>
      </c>
    </row>
    <row r="427" spans="1:3" x14ac:dyDescent="0.25">
      <c r="A427" t="s">
        <v>426</v>
      </c>
      <c r="B427" t="s">
        <v>1050</v>
      </c>
      <c r="C427">
        <v>45575</v>
      </c>
    </row>
    <row r="428" spans="1:3" x14ac:dyDescent="0.25">
      <c r="A428" t="s">
        <v>427</v>
      </c>
      <c r="B428" t="s">
        <v>1051</v>
      </c>
      <c r="C428">
        <v>46813</v>
      </c>
    </row>
    <row r="429" spans="1:3" x14ac:dyDescent="0.25">
      <c r="A429" t="s">
        <v>428</v>
      </c>
      <c r="B429" t="s">
        <v>1052</v>
      </c>
      <c r="C429">
        <v>45781</v>
      </c>
    </row>
    <row r="430" spans="1:3" x14ac:dyDescent="0.25">
      <c r="A430" t="s">
        <v>429</v>
      </c>
      <c r="B430" t="s">
        <v>1053</v>
      </c>
      <c r="C430">
        <v>47902</v>
      </c>
    </row>
    <row r="431" spans="1:3" x14ac:dyDescent="0.25">
      <c r="A431" t="s">
        <v>430</v>
      </c>
      <c r="B431" t="s">
        <v>1054</v>
      </c>
      <c r="C431">
        <v>49924</v>
      </c>
    </row>
    <row r="432" spans="1:3" x14ac:dyDescent="0.25">
      <c r="A432" t="s">
        <v>431</v>
      </c>
      <c r="B432" t="s">
        <v>1055</v>
      </c>
      <c r="C432">
        <v>45583</v>
      </c>
    </row>
    <row r="433" spans="1:3" x14ac:dyDescent="0.25">
      <c r="A433" t="s">
        <v>432</v>
      </c>
      <c r="B433" t="s">
        <v>1056</v>
      </c>
      <c r="C433">
        <v>47076</v>
      </c>
    </row>
    <row r="434" spans="1:3" x14ac:dyDescent="0.25">
      <c r="A434" t="s">
        <v>433</v>
      </c>
      <c r="B434" t="s">
        <v>1057</v>
      </c>
      <c r="C434">
        <v>46896</v>
      </c>
    </row>
    <row r="435" spans="1:3" x14ac:dyDescent="0.25">
      <c r="A435" t="s">
        <v>434</v>
      </c>
      <c r="B435" t="s">
        <v>1058</v>
      </c>
      <c r="C435">
        <v>47084</v>
      </c>
    </row>
    <row r="436" spans="1:3" x14ac:dyDescent="0.25">
      <c r="A436" t="s">
        <v>435</v>
      </c>
      <c r="B436" t="s">
        <v>1059</v>
      </c>
      <c r="C436">
        <v>44644</v>
      </c>
    </row>
    <row r="437" spans="1:3" x14ac:dyDescent="0.25">
      <c r="A437" t="s">
        <v>436</v>
      </c>
      <c r="B437" t="s">
        <v>1060</v>
      </c>
      <c r="C437">
        <v>49932</v>
      </c>
    </row>
    <row r="438" spans="1:3" x14ac:dyDescent="0.25">
      <c r="A438" t="s">
        <v>437</v>
      </c>
      <c r="B438" t="s">
        <v>1061</v>
      </c>
      <c r="C438">
        <v>48421</v>
      </c>
    </row>
    <row r="439" spans="1:3" x14ac:dyDescent="0.25">
      <c r="A439" t="s">
        <v>438</v>
      </c>
      <c r="B439" t="s">
        <v>1062</v>
      </c>
      <c r="C439">
        <v>49460</v>
      </c>
    </row>
    <row r="440" spans="1:3" x14ac:dyDescent="0.25">
      <c r="A440" t="s">
        <v>439</v>
      </c>
      <c r="B440" t="s">
        <v>1063</v>
      </c>
      <c r="C440">
        <v>48348</v>
      </c>
    </row>
    <row r="441" spans="1:3" x14ac:dyDescent="0.25">
      <c r="A441" t="s">
        <v>440</v>
      </c>
      <c r="B441" t="s">
        <v>1064</v>
      </c>
      <c r="C441">
        <v>44651</v>
      </c>
    </row>
    <row r="442" spans="1:3" x14ac:dyDescent="0.25">
      <c r="A442" t="s">
        <v>441</v>
      </c>
      <c r="B442" t="s">
        <v>1065</v>
      </c>
      <c r="C442">
        <v>44669</v>
      </c>
    </row>
    <row r="443" spans="1:3" x14ac:dyDescent="0.25">
      <c r="A443" t="s">
        <v>442</v>
      </c>
      <c r="B443" t="s">
        <v>1066</v>
      </c>
      <c r="C443">
        <v>49288</v>
      </c>
    </row>
    <row r="444" spans="1:3" x14ac:dyDescent="0.25">
      <c r="A444" t="s">
        <v>443</v>
      </c>
      <c r="B444" t="s">
        <v>1067</v>
      </c>
      <c r="C444">
        <v>44677</v>
      </c>
    </row>
    <row r="445" spans="1:3" x14ac:dyDescent="0.25">
      <c r="A445" t="s">
        <v>444</v>
      </c>
      <c r="B445" t="s">
        <v>1068</v>
      </c>
      <c r="C445">
        <v>45880</v>
      </c>
    </row>
    <row r="446" spans="1:3" x14ac:dyDescent="0.25">
      <c r="A446" t="s">
        <v>445</v>
      </c>
      <c r="B446" t="s">
        <v>1069</v>
      </c>
      <c r="C446">
        <v>44685</v>
      </c>
    </row>
    <row r="447" spans="1:3" x14ac:dyDescent="0.25">
      <c r="A447" t="s">
        <v>446</v>
      </c>
      <c r="B447" t="s">
        <v>1070</v>
      </c>
      <c r="C447">
        <v>44693</v>
      </c>
    </row>
    <row r="448" spans="1:3" x14ac:dyDescent="0.25">
      <c r="A448" t="s">
        <v>447</v>
      </c>
      <c r="B448" t="s">
        <v>1071</v>
      </c>
      <c r="C448">
        <v>50054</v>
      </c>
    </row>
    <row r="449" spans="1:3" x14ac:dyDescent="0.25">
      <c r="A449" t="s">
        <v>448</v>
      </c>
      <c r="B449" t="s">
        <v>1072</v>
      </c>
      <c r="C449">
        <v>47001</v>
      </c>
    </row>
    <row r="450" spans="1:3" x14ac:dyDescent="0.25">
      <c r="A450" t="s">
        <v>449</v>
      </c>
      <c r="B450" t="s">
        <v>1073</v>
      </c>
      <c r="C450">
        <v>46599</v>
      </c>
    </row>
    <row r="451" spans="1:3" x14ac:dyDescent="0.25">
      <c r="A451" t="s">
        <v>450</v>
      </c>
      <c r="B451" t="s">
        <v>1074</v>
      </c>
      <c r="C451">
        <v>48439</v>
      </c>
    </row>
    <row r="452" spans="1:3" x14ac:dyDescent="0.25">
      <c r="A452" t="s">
        <v>451</v>
      </c>
      <c r="B452" t="s">
        <v>1075</v>
      </c>
      <c r="C452">
        <v>47506</v>
      </c>
    </row>
    <row r="453" spans="1:3" x14ac:dyDescent="0.25">
      <c r="A453" t="s">
        <v>452</v>
      </c>
      <c r="B453" t="s">
        <v>1076</v>
      </c>
      <c r="C453">
        <v>46474</v>
      </c>
    </row>
    <row r="454" spans="1:3" x14ac:dyDescent="0.25">
      <c r="A454" t="s">
        <v>453</v>
      </c>
      <c r="B454" t="s">
        <v>1077</v>
      </c>
      <c r="C454">
        <v>46078</v>
      </c>
    </row>
    <row r="455" spans="1:3" x14ac:dyDescent="0.25">
      <c r="A455" t="s">
        <v>454</v>
      </c>
      <c r="B455" t="s">
        <v>1078</v>
      </c>
      <c r="C455">
        <v>45591</v>
      </c>
    </row>
    <row r="456" spans="1:3" x14ac:dyDescent="0.25">
      <c r="A456" t="s">
        <v>455</v>
      </c>
      <c r="B456" t="s">
        <v>1079</v>
      </c>
      <c r="C456">
        <v>48447</v>
      </c>
    </row>
    <row r="457" spans="1:3" x14ac:dyDescent="0.25">
      <c r="A457" t="s">
        <v>456</v>
      </c>
      <c r="B457" t="s">
        <v>1080</v>
      </c>
      <c r="C457">
        <v>46482</v>
      </c>
    </row>
    <row r="458" spans="1:3" x14ac:dyDescent="0.25">
      <c r="A458" t="s">
        <v>457</v>
      </c>
      <c r="B458" t="s">
        <v>1081</v>
      </c>
      <c r="C458">
        <v>47514</v>
      </c>
    </row>
    <row r="459" spans="1:3" x14ac:dyDescent="0.25">
      <c r="A459" t="s">
        <v>458</v>
      </c>
      <c r="B459" t="s">
        <v>1082</v>
      </c>
      <c r="C459">
        <v>47894</v>
      </c>
    </row>
    <row r="460" spans="1:3" x14ac:dyDescent="0.25">
      <c r="A460" t="s">
        <v>459</v>
      </c>
      <c r="B460" t="s">
        <v>1083</v>
      </c>
      <c r="C460">
        <v>48090</v>
      </c>
    </row>
    <row r="461" spans="1:3" x14ac:dyDescent="0.25">
      <c r="A461" t="s">
        <v>460</v>
      </c>
      <c r="B461" t="s">
        <v>1084</v>
      </c>
      <c r="C461">
        <v>47944</v>
      </c>
    </row>
    <row r="462" spans="1:3" x14ac:dyDescent="0.25">
      <c r="A462" t="s">
        <v>461</v>
      </c>
      <c r="B462" t="s">
        <v>1085</v>
      </c>
      <c r="C462">
        <v>44701</v>
      </c>
    </row>
    <row r="463" spans="1:3" x14ac:dyDescent="0.25">
      <c r="A463" t="s">
        <v>462</v>
      </c>
      <c r="B463" t="s">
        <v>1086</v>
      </c>
      <c r="C463">
        <v>47308</v>
      </c>
    </row>
    <row r="464" spans="1:3" x14ac:dyDescent="0.25">
      <c r="A464" t="s">
        <v>463</v>
      </c>
      <c r="B464" t="s">
        <v>1087</v>
      </c>
      <c r="C464">
        <v>49213</v>
      </c>
    </row>
    <row r="465" spans="1:3" x14ac:dyDescent="0.25">
      <c r="A465" t="s">
        <v>464</v>
      </c>
      <c r="B465" t="s">
        <v>1088</v>
      </c>
      <c r="C465">
        <v>46144</v>
      </c>
    </row>
    <row r="466" spans="1:3" x14ac:dyDescent="0.25">
      <c r="A466" t="s">
        <v>465</v>
      </c>
      <c r="B466" t="s">
        <v>1089</v>
      </c>
      <c r="C466">
        <v>45609</v>
      </c>
    </row>
    <row r="467" spans="1:3" x14ac:dyDescent="0.25">
      <c r="A467" t="s">
        <v>466</v>
      </c>
      <c r="B467" t="s">
        <v>1090</v>
      </c>
      <c r="C467">
        <v>49817</v>
      </c>
    </row>
    <row r="468" spans="1:3" x14ac:dyDescent="0.25">
      <c r="A468" t="s">
        <v>467</v>
      </c>
      <c r="B468" t="s">
        <v>1091</v>
      </c>
      <c r="C468">
        <v>44735</v>
      </c>
    </row>
    <row r="469" spans="1:3" x14ac:dyDescent="0.25">
      <c r="A469" t="s">
        <v>468</v>
      </c>
      <c r="B469" t="s">
        <v>1092</v>
      </c>
      <c r="C469">
        <v>44743</v>
      </c>
    </row>
    <row r="470" spans="1:3" x14ac:dyDescent="0.25">
      <c r="A470" t="s">
        <v>469</v>
      </c>
      <c r="B470" t="s">
        <v>1093</v>
      </c>
      <c r="C470">
        <v>49940</v>
      </c>
    </row>
    <row r="471" spans="1:3" x14ac:dyDescent="0.25">
      <c r="A471" t="s">
        <v>470</v>
      </c>
      <c r="B471" t="s">
        <v>1094</v>
      </c>
      <c r="C471">
        <v>49130</v>
      </c>
    </row>
    <row r="472" spans="1:3" x14ac:dyDescent="0.25">
      <c r="A472" t="s">
        <v>471</v>
      </c>
      <c r="B472" t="s">
        <v>1095</v>
      </c>
      <c r="C472">
        <v>48355</v>
      </c>
    </row>
    <row r="473" spans="1:3" x14ac:dyDescent="0.25">
      <c r="A473" t="s">
        <v>472</v>
      </c>
      <c r="B473" t="s">
        <v>1096</v>
      </c>
      <c r="C473">
        <v>49684</v>
      </c>
    </row>
    <row r="474" spans="1:3" x14ac:dyDescent="0.25">
      <c r="A474" t="s">
        <v>473</v>
      </c>
      <c r="B474" t="s">
        <v>1097</v>
      </c>
      <c r="C474">
        <v>46003</v>
      </c>
    </row>
    <row r="475" spans="1:3" x14ac:dyDescent="0.25">
      <c r="A475" t="s">
        <v>474</v>
      </c>
      <c r="B475" t="s">
        <v>1098</v>
      </c>
      <c r="C475">
        <v>44750</v>
      </c>
    </row>
    <row r="476" spans="1:3" x14ac:dyDescent="0.25">
      <c r="A476" t="s">
        <v>475</v>
      </c>
      <c r="B476" t="s">
        <v>1099</v>
      </c>
      <c r="C476">
        <v>45799</v>
      </c>
    </row>
    <row r="477" spans="1:3" x14ac:dyDescent="0.25">
      <c r="A477" t="s">
        <v>476</v>
      </c>
      <c r="B477" t="s">
        <v>1100</v>
      </c>
      <c r="C477">
        <v>44768</v>
      </c>
    </row>
    <row r="478" spans="1:3" x14ac:dyDescent="0.25">
      <c r="A478" t="s">
        <v>477</v>
      </c>
      <c r="B478" t="s">
        <v>1101</v>
      </c>
      <c r="C478">
        <v>44776</v>
      </c>
    </row>
    <row r="479" spans="1:3" x14ac:dyDescent="0.25">
      <c r="A479" t="s">
        <v>478</v>
      </c>
      <c r="B479" t="s">
        <v>1102</v>
      </c>
      <c r="C479">
        <v>44784</v>
      </c>
    </row>
    <row r="480" spans="1:3" x14ac:dyDescent="0.25">
      <c r="A480" t="s">
        <v>479</v>
      </c>
      <c r="B480" t="s">
        <v>1103</v>
      </c>
      <c r="C480">
        <v>46607</v>
      </c>
    </row>
    <row r="481" spans="1:3" x14ac:dyDescent="0.25">
      <c r="A481" t="s">
        <v>480</v>
      </c>
      <c r="B481" t="s">
        <v>1104</v>
      </c>
      <c r="C481">
        <v>47738</v>
      </c>
    </row>
    <row r="482" spans="1:3" x14ac:dyDescent="0.25">
      <c r="A482" t="s">
        <v>481</v>
      </c>
      <c r="B482" t="s">
        <v>1105</v>
      </c>
      <c r="C482">
        <v>44792</v>
      </c>
    </row>
    <row r="483" spans="1:3" x14ac:dyDescent="0.25">
      <c r="A483" t="s">
        <v>482</v>
      </c>
      <c r="B483" t="s">
        <v>1106</v>
      </c>
      <c r="C483">
        <v>47951</v>
      </c>
    </row>
    <row r="484" spans="1:3" x14ac:dyDescent="0.25">
      <c r="A484" t="s">
        <v>483</v>
      </c>
      <c r="B484" t="s">
        <v>1107</v>
      </c>
      <c r="C484">
        <v>48363</v>
      </c>
    </row>
    <row r="485" spans="1:3" x14ac:dyDescent="0.25">
      <c r="A485" t="s">
        <v>484</v>
      </c>
      <c r="B485" t="s">
        <v>1108</v>
      </c>
      <c r="C485">
        <v>44800</v>
      </c>
    </row>
    <row r="486" spans="1:3" x14ac:dyDescent="0.25">
      <c r="A486" t="s">
        <v>485</v>
      </c>
      <c r="B486" t="s">
        <v>1109</v>
      </c>
      <c r="C486">
        <v>49221</v>
      </c>
    </row>
    <row r="487" spans="1:3" x14ac:dyDescent="0.25">
      <c r="A487" t="s">
        <v>486</v>
      </c>
      <c r="B487" t="s">
        <v>1110</v>
      </c>
      <c r="C487">
        <v>50583</v>
      </c>
    </row>
    <row r="488" spans="1:3" x14ac:dyDescent="0.25">
      <c r="A488" t="s">
        <v>487</v>
      </c>
      <c r="B488" t="s">
        <v>1111</v>
      </c>
      <c r="C488">
        <v>46276</v>
      </c>
    </row>
    <row r="489" spans="1:3" x14ac:dyDescent="0.25">
      <c r="A489" t="s">
        <v>488</v>
      </c>
      <c r="B489" t="s">
        <v>1112</v>
      </c>
      <c r="C489">
        <v>49528</v>
      </c>
    </row>
    <row r="490" spans="1:3" x14ac:dyDescent="0.25">
      <c r="A490" t="s">
        <v>489</v>
      </c>
      <c r="B490" t="s">
        <v>1113</v>
      </c>
      <c r="C490">
        <v>46441</v>
      </c>
    </row>
    <row r="491" spans="1:3" x14ac:dyDescent="0.25">
      <c r="A491" t="s">
        <v>490</v>
      </c>
      <c r="B491" t="s">
        <v>1114</v>
      </c>
      <c r="C491">
        <v>48538</v>
      </c>
    </row>
    <row r="492" spans="1:3" x14ac:dyDescent="0.25">
      <c r="A492" t="s">
        <v>491</v>
      </c>
      <c r="B492" t="s">
        <v>1115</v>
      </c>
      <c r="C492">
        <v>49064</v>
      </c>
    </row>
    <row r="493" spans="1:3" x14ac:dyDescent="0.25">
      <c r="A493" t="s">
        <v>492</v>
      </c>
      <c r="B493" t="s">
        <v>1116</v>
      </c>
      <c r="C493">
        <v>50237</v>
      </c>
    </row>
    <row r="494" spans="1:3" x14ac:dyDescent="0.25">
      <c r="A494" t="s">
        <v>493</v>
      </c>
      <c r="B494" t="s">
        <v>1117</v>
      </c>
      <c r="C494">
        <v>48041</v>
      </c>
    </row>
    <row r="495" spans="1:3" x14ac:dyDescent="0.25">
      <c r="A495" t="s">
        <v>494</v>
      </c>
      <c r="B495" t="s">
        <v>1118</v>
      </c>
      <c r="C495">
        <v>47381</v>
      </c>
    </row>
    <row r="496" spans="1:3" x14ac:dyDescent="0.25">
      <c r="A496" t="s">
        <v>495</v>
      </c>
      <c r="B496" t="s">
        <v>1119</v>
      </c>
      <c r="C496">
        <v>45807</v>
      </c>
    </row>
    <row r="497" spans="1:3" x14ac:dyDescent="0.25">
      <c r="A497" t="s">
        <v>496</v>
      </c>
      <c r="B497" t="s">
        <v>1120</v>
      </c>
      <c r="C497">
        <v>50427</v>
      </c>
    </row>
    <row r="498" spans="1:3" x14ac:dyDescent="0.25">
      <c r="A498" t="s">
        <v>497</v>
      </c>
      <c r="B498" t="s">
        <v>1121</v>
      </c>
      <c r="C498">
        <v>44818</v>
      </c>
    </row>
    <row r="499" spans="1:3" x14ac:dyDescent="0.25">
      <c r="A499" t="s">
        <v>498</v>
      </c>
      <c r="B499" t="s">
        <v>1122</v>
      </c>
      <c r="C499">
        <v>48223</v>
      </c>
    </row>
    <row r="500" spans="1:3" x14ac:dyDescent="0.25">
      <c r="A500" t="s">
        <v>499</v>
      </c>
      <c r="B500" t="s">
        <v>1123</v>
      </c>
      <c r="C500">
        <v>48371</v>
      </c>
    </row>
    <row r="501" spans="1:3" x14ac:dyDescent="0.25">
      <c r="A501" t="s">
        <v>500</v>
      </c>
      <c r="B501" t="s">
        <v>1124</v>
      </c>
      <c r="C501">
        <v>50062</v>
      </c>
    </row>
    <row r="502" spans="1:3" x14ac:dyDescent="0.25">
      <c r="A502" t="s">
        <v>501</v>
      </c>
      <c r="B502" t="s">
        <v>1125</v>
      </c>
      <c r="C502">
        <v>44719</v>
      </c>
    </row>
    <row r="503" spans="1:3" x14ac:dyDescent="0.25">
      <c r="A503" t="s">
        <v>502</v>
      </c>
      <c r="B503" t="s">
        <v>1126</v>
      </c>
      <c r="C503">
        <v>45997</v>
      </c>
    </row>
    <row r="504" spans="1:3" x14ac:dyDescent="0.25">
      <c r="A504" t="s">
        <v>503</v>
      </c>
      <c r="B504" t="s">
        <v>1127</v>
      </c>
      <c r="C504">
        <v>48587</v>
      </c>
    </row>
    <row r="505" spans="1:3" x14ac:dyDescent="0.25">
      <c r="A505" t="s">
        <v>504</v>
      </c>
      <c r="B505" t="s">
        <v>1128</v>
      </c>
      <c r="C505">
        <v>44727</v>
      </c>
    </row>
    <row r="506" spans="1:3" x14ac:dyDescent="0.25">
      <c r="A506" t="s">
        <v>505</v>
      </c>
      <c r="B506" t="s">
        <v>1129</v>
      </c>
      <c r="C506">
        <v>44826</v>
      </c>
    </row>
    <row r="507" spans="1:3" x14ac:dyDescent="0.25">
      <c r="A507" t="s">
        <v>506</v>
      </c>
      <c r="B507" t="s">
        <v>1130</v>
      </c>
      <c r="C507">
        <v>44834</v>
      </c>
    </row>
    <row r="508" spans="1:3" x14ac:dyDescent="0.25">
      <c r="A508" t="s">
        <v>507</v>
      </c>
      <c r="B508" t="s">
        <v>1131</v>
      </c>
      <c r="C508">
        <v>50294</v>
      </c>
    </row>
    <row r="509" spans="1:3" x14ac:dyDescent="0.25">
      <c r="A509" t="s">
        <v>508</v>
      </c>
      <c r="B509" t="s">
        <v>1132</v>
      </c>
      <c r="C509">
        <v>49239</v>
      </c>
    </row>
    <row r="510" spans="1:3" x14ac:dyDescent="0.25">
      <c r="A510" t="s">
        <v>509</v>
      </c>
      <c r="B510" t="s">
        <v>1133</v>
      </c>
      <c r="C510">
        <v>44842</v>
      </c>
    </row>
    <row r="511" spans="1:3" x14ac:dyDescent="0.25">
      <c r="A511" t="s">
        <v>510</v>
      </c>
      <c r="B511" t="s">
        <v>1134</v>
      </c>
      <c r="C511">
        <v>44859</v>
      </c>
    </row>
    <row r="512" spans="1:3" x14ac:dyDescent="0.25">
      <c r="A512" t="s">
        <v>511</v>
      </c>
      <c r="B512" t="s">
        <v>1135</v>
      </c>
      <c r="C512">
        <v>50658</v>
      </c>
    </row>
    <row r="513" spans="1:3" x14ac:dyDescent="0.25">
      <c r="A513" t="s">
        <v>512</v>
      </c>
      <c r="B513" t="s">
        <v>1136</v>
      </c>
      <c r="C513">
        <v>47274</v>
      </c>
    </row>
    <row r="514" spans="1:3" x14ac:dyDescent="0.25">
      <c r="A514" t="s">
        <v>513</v>
      </c>
      <c r="B514" t="s">
        <v>1137</v>
      </c>
      <c r="C514">
        <v>47092</v>
      </c>
    </row>
    <row r="515" spans="1:3" x14ac:dyDescent="0.25">
      <c r="A515" t="s">
        <v>514</v>
      </c>
      <c r="B515" t="s">
        <v>1138</v>
      </c>
      <c r="C515">
        <v>48652</v>
      </c>
    </row>
    <row r="516" spans="1:3" x14ac:dyDescent="0.25">
      <c r="A516" t="s">
        <v>515</v>
      </c>
      <c r="B516" t="s">
        <v>1139</v>
      </c>
      <c r="C516">
        <v>44867</v>
      </c>
    </row>
    <row r="517" spans="1:3" x14ac:dyDescent="0.25">
      <c r="A517" t="s">
        <v>516</v>
      </c>
      <c r="B517" t="s">
        <v>1140</v>
      </c>
      <c r="C517">
        <v>44875</v>
      </c>
    </row>
    <row r="518" spans="1:3" x14ac:dyDescent="0.25">
      <c r="A518" t="s">
        <v>517</v>
      </c>
      <c r="B518" t="s">
        <v>1141</v>
      </c>
      <c r="C518">
        <v>47969</v>
      </c>
    </row>
    <row r="519" spans="1:3" x14ac:dyDescent="0.25">
      <c r="A519" t="s">
        <v>518</v>
      </c>
      <c r="B519" t="s">
        <v>1142</v>
      </c>
      <c r="C519">
        <v>46151</v>
      </c>
    </row>
    <row r="520" spans="1:3" x14ac:dyDescent="0.25">
      <c r="A520" t="s">
        <v>519</v>
      </c>
      <c r="B520" t="s">
        <v>1143</v>
      </c>
      <c r="C520">
        <v>44883</v>
      </c>
    </row>
    <row r="521" spans="1:3" x14ac:dyDescent="0.25">
      <c r="A521" t="s">
        <v>520</v>
      </c>
      <c r="B521" t="s">
        <v>1144</v>
      </c>
      <c r="C521">
        <v>49098</v>
      </c>
    </row>
    <row r="522" spans="1:3" x14ac:dyDescent="0.25">
      <c r="A522" t="s">
        <v>521</v>
      </c>
      <c r="B522" t="s">
        <v>1145</v>
      </c>
      <c r="C522">
        <v>46243</v>
      </c>
    </row>
    <row r="523" spans="1:3" x14ac:dyDescent="0.25">
      <c r="A523" t="s">
        <v>522</v>
      </c>
      <c r="B523" t="s">
        <v>1146</v>
      </c>
      <c r="C523">
        <v>47399</v>
      </c>
    </row>
    <row r="524" spans="1:3" x14ac:dyDescent="0.25">
      <c r="A524" t="s">
        <v>523</v>
      </c>
      <c r="B524" t="s">
        <v>1147</v>
      </c>
      <c r="C524">
        <v>44891</v>
      </c>
    </row>
    <row r="525" spans="1:3" x14ac:dyDescent="0.25">
      <c r="A525" t="s">
        <v>524</v>
      </c>
      <c r="B525" t="s">
        <v>1148</v>
      </c>
      <c r="C525">
        <v>45617</v>
      </c>
    </row>
    <row r="526" spans="1:3" x14ac:dyDescent="0.25">
      <c r="A526" t="s">
        <v>525</v>
      </c>
      <c r="B526" t="s">
        <v>1149</v>
      </c>
      <c r="C526">
        <v>44909</v>
      </c>
    </row>
    <row r="527" spans="1:3" x14ac:dyDescent="0.25">
      <c r="A527" t="s">
        <v>526</v>
      </c>
      <c r="B527" t="s">
        <v>1150</v>
      </c>
      <c r="C527">
        <v>44917</v>
      </c>
    </row>
    <row r="528" spans="1:3" x14ac:dyDescent="0.25">
      <c r="A528" t="s">
        <v>527</v>
      </c>
      <c r="B528" t="s">
        <v>1151</v>
      </c>
      <c r="C528">
        <v>91397</v>
      </c>
    </row>
    <row r="529" spans="1:3" x14ac:dyDescent="0.25">
      <c r="A529" t="s">
        <v>528</v>
      </c>
      <c r="B529" t="s">
        <v>1152</v>
      </c>
      <c r="C529">
        <v>48876</v>
      </c>
    </row>
    <row r="530" spans="1:3" x14ac:dyDescent="0.25">
      <c r="A530" t="s">
        <v>529</v>
      </c>
      <c r="B530" t="s">
        <v>1153</v>
      </c>
      <c r="C530">
        <v>46680</v>
      </c>
    </row>
    <row r="531" spans="1:3" x14ac:dyDescent="0.25">
      <c r="A531" t="s">
        <v>530</v>
      </c>
      <c r="B531" t="s">
        <v>1154</v>
      </c>
      <c r="C531">
        <v>46201</v>
      </c>
    </row>
    <row r="532" spans="1:3" x14ac:dyDescent="0.25">
      <c r="A532" t="s">
        <v>531</v>
      </c>
      <c r="B532" t="s">
        <v>1155</v>
      </c>
      <c r="C532">
        <v>45922</v>
      </c>
    </row>
    <row r="533" spans="1:3" x14ac:dyDescent="0.25">
      <c r="A533" t="s">
        <v>532</v>
      </c>
      <c r="B533" t="s">
        <v>1156</v>
      </c>
      <c r="C533">
        <v>50591</v>
      </c>
    </row>
    <row r="534" spans="1:3" x14ac:dyDescent="0.25">
      <c r="A534" t="s">
        <v>533</v>
      </c>
      <c r="B534" t="s">
        <v>1157</v>
      </c>
      <c r="C534">
        <v>48694</v>
      </c>
    </row>
    <row r="535" spans="1:3" x14ac:dyDescent="0.25">
      <c r="A535" t="s">
        <v>534</v>
      </c>
      <c r="B535" t="s">
        <v>1158</v>
      </c>
      <c r="C535">
        <v>44925</v>
      </c>
    </row>
    <row r="536" spans="1:3" x14ac:dyDescent="0.25">
      <c r="A536" t="s">
        <v>535</v>
      </c>
      <c r="B536" t="s">
        <v>1159</v>
      </c>
      <c r="C536">
        <v>50302</v>
      </c>
    </row>
    <row r="537" spans="1:3" x14ac:dyDescent="0.25">
      <c r="A537" t="s">
        <v>536</v>
      </c>
      <c r="B537" t="s">
        <v>1160</v>
      </c>
      <c r="C537">
        <v>49957</v>
      </c>
    </row>
    <row r="538" spans="1:3" x14ac:dyDescent="0.25">
      <c r="A538" t="s">
        <v>537</v>
      </c>
      <c r="B538" t="s">
        <v>1161</v>
      </c>
      <c r="C538">
        <v>49296</v>
      </c>
    </row>
    <row r="539" spans="1:3" x14ac:dyDescent="0.25">
      <c r="A539" t="s">
        <v>538</v>
      </c>
      <c r="B539" t="s">
        <v>1162</v>
      </c>
      <c r="C539">
        <v>50070</v>
      </c>
    </row>
    <row r="540" spans="1:3" x14ac:dyDescent="0.25">
      <c r="A540" t="s">
        <v>539</v>
      </c>
      <c r="B540" t="s">
        <v>1163</v>
      </c>
      <c r="C540">
        <v>46011</v>
      </c>
    </row>
    <row r="541" spans="1:3" x14ac:dyDescent="0.25">
      <c r="A541" t="s">
        <v>540</v>
      </c>
      <c r="B541" t="s">
        <v>1164</v>
      </c>
      <c r="C541">
        <v>49536</v>
      </c>
    </row>
    <row r="542" spans="1:3" x14ac:dyDescent="0.25">
      <c r="A542" t="s">
        <v>541</v>
      </c>
      <c r="B542" t="s">
        <v>1165</v>
      </c>
      <c r="C542">
        <v>46458</v>
      </c>
    </row>
    <row r="543" spans="1:3" x14ac:dyDescent="0.25">
      <c r="A543" t="s">
        <v>542</v>
      </c>
      <c r="B543" t="s">
        <v>1166</v>
      </c>
      <c r="C543">
        <v>44933</v>
      </c>
    </row>
    <row r="544" spans="1:3" x14ac:dyDescent="0.25">
      <c r="A544" t="s">
        <v>543</v>
      </c>
      <c r="B544" t="s">
        <v>1167</v>
      </c>
      <c r="C544">
        <v>45625</v>
      </c>
    </row>
    <row r="545" spans="1:3" x14ac:dyDescent="0.25">
      <c r="A545" t="s">
        <v>544</v>
      </c>
      <c r="B545" t="s">
        <v>1168</v>
      </c>
      <c r="C545">
        <v>47522</v>
      </c>
    </row>
    <row r="546" spans="1:3" x14ac:dyDescent="0.25">
      <c r="A546" t="s">
        <v>545</v>
      </c>
      <c r="B546" t="s">
        <v>1169</v>
      </c>
      <c r="C546">
        <v>44941</v>
      </c>
    </row>
    <row r="547" spans="1:3" x14ac:dyDescent="0.25">
      <c r="A547" t="s">
        <v>546</v>
      </c>
      <c r="B547" t="s">
        <v>1170</v>
      </c>
      <c r="C547">
        <v>49643</v>
      </c>
    </row>
    <row r="548" spans="1:3" x14ac:dyDescent="0.25">
      <c r="A548" t="s">
        <v>547</v>
      </c>
      <c r="B548" t="s">
        <v>1171</v>
      </c>
      <c r="C548">
        <v>48744</v>
      </c>
    </row>
    <row r="549" spans="1:3" x14ac:dyDescent="0.25">
      <c r="A549" t="s">
        <v>548</v>
      </c>
      <c r="B549" t="s">
        <v>1172</v>
      </c>
      <c r="C549">
        <v>47464</v>
      </c>
    </row>
    <row r="550" spans="1:3" x14ac:dyDescent="0.25">
      <c r="A550" t="s">
        <v>549</v>
      </c>
      <c r="B550" t="s">
        <v>1173</v>
      </c>
      <c r="C550">
        <v>44966</v>
      </c>
    </row>
    <row r="551" spans="1:3" x14ac:dyDescent="0.25">
      <c r="A551" t="s">
        <v>550</v>
      </c>
      <c r="B551" t="s">
        <v>1174</v>
      </c>
      <c r="C551">
        <v>44958</v>
      </c>
    </row>
    <row r="552" spans="1:3" x14ac:dyDescent="0.25">
      <c r="A552" t="s">
        <v>551</v>
      </c>
      <c r="B552" t="s">
        <v>1175</v>
      </c>
      <c r="C552">
        <v>47472</v>
      </c>
    </row>
    <row r="553" spans="1:3" x14ac:dyDescent="0.25">
      <c r="A553" t="s">
        <v>552</v>
      </c>
      <c r="B553" t="s">
        <v>1176</v>
      </c>
      <c r="C553">
        <v>46821</v>
      </c>
    </row>
    <row r="554" spans="1:3" x14ac:dyDescent="0.25">
      <c r="A554" t="s">
        <v>553</v>
      </c>
      <c r="B554" t="s">
        <v>1177</v>
      </c>
      <c r="C554">
        <v>45633</v>
      </c>
    </row>
    <row r="555" spans="1:3" x14ac:dyDescent="0.25">
      <c r="A555" t="s">
        <v>554</v>
      </c>
      <c r="B555" t="s">
        <v>1178</v>
      </c>
      <c r="C555">
        <v>50393</v>
      </c>
    </row>
    <row r="556" spans="1:3" x14ac:dyDescent="0.25">
      <c r="A556" t="s">
        <v>555</v>
      </c>
      <c r="B556" t="s">
        <v>1179</v>
      </c>
      <c r="C556">
        <v>44974</v>
      </c>
    </row>
    <row r="557" spans="1:3" x14ac:dyDescent="0.25">
      <c r="A557" t="s">
        <v>556</v>
      </c>
      <c r="B557" t="s">
        <v>1180</v>
      </c>
      <c r="C557">
        <v>46904</v>
      </c>
    </row>
    <row r="558" spans="1:3" x14ac:dyDescent="0.25">
      <c r="A558" t="s">
        <v>557</v>
      </c>
      <c r="B558" t="s">
        <v>1181</v>
      </c>
      <c r="C558">
        <v>44982</v>
      </c>
    </row>
    <row r="559" spans="1:3" x14ac:dyDescent="0.25">
      <c r="A559" t="s">
        <v>558</v>
      </c>
      <c r="B559" t="s">
        <v>1182</v>
      </c>
      <c r="C559">
        <v>44990</v>
      </c>
    </row>
    <row r="560" spans="1:3" x14ac:dyDescent="0.25">
      <c r="A560" t="s">
        <v>559</v>
      </c>
      <c r="B560" t="s">
        <v>1183</v>
      </c>
      <c r="C560">
        <v>50500</v>
      </c>
    </row>
    <row r="561" spans="1:3" x14ac:dyDescent="0.25">
      <c r="A561" t="s">
        <v>560</v>
      </c>
      <c r="B561" t="s">
        <v>1184</v>
      </c>
      <c r="C561">
        <v>45005</v>
      </c>
    </row>
    <row r="562" spans="1:3" x14ac:dyDescent="0.25">
      <c r="A562" t="s">
        <v>561</v>
      </c>
      <c r="B562" t="s">
        <v>1185</v>
      </c>
      <c r="C562">
        <v>45013</v>
      </c>
    </row>
    <row r="563" spans="1:3" x14ac:dyDescent="0.25">
      <c r="A563" t="s">
        <v>562</v>
      </c>
      <c r="B563" t="s">
        <v>1186</v>
      </c>
      <c r="C563">
        <v>48231</v>
      </c>
    </row>
    <row r="564" spans="1:3" x14ac:dyDescent="0.25">
      <c r="A564" t="s">
        <v>563</v>
      </c>
      <c r="B564" t="s">
        <v>1187</v>
      </c>
      <c r="C564">
        <v>49650</v>
      </c>
    </row>
    <row r="565" spans="1:3" x14ac:dyDescent="0.25">
      <c r="A565" t="s">
        <v>564</v>
      </c>
      <c r="B565" t="s">
        <v>1188</v>
      </c>
      <c r="C565">
        <v>49247</v>
      </c>
    </row>
    <row r="566" spans="1:3" x14ac:dyDescent="0.25">
      <c r="A566" t="s">
        <v>565</v>
      </c>
      <c r="B566" t="s">
        <v>1189</v>
      </c>
      <c r="C566">
        <v>45641</v>
      </c>
    </row>
    <row r="567" spans="1:3" x14ac:dyDescent="0.25">
      <c r="A567" t="s">
        <v>566</v>
      </c>
      <c r="B567" t="s">
        <v>1190</v>
      </c>
      <c r="C567">
        <v>49148</v>
      </c>
    </row>
    <row r="568" spans="1:3" x14ac:dyDescent="0.25">
      <c r="A568" t="s">
        <v>567</v>
      </c>
      <c r="B568" t="s">
        <v>1191</v>
      </c>
      <c r="C568">
        <v>50468</v>
      </c>
    </row>
    <row r="569" spans="1:3" x14ac:dyDescent="0.25">
      <c r="A569" t="s">
        <v>568</v>
      </c>
      <c r="B569" t="s">
        <v>1192</v>
      </c>
      <c r="C569">
        <v>49031</v>
      </c>
    </row>
    <row r="570" spans="1:3" x14ac:dyDescent="0.25">
      <c r="A570" t="s">
        <v>569</v>
      </c>
      <c r="B570" t="s">
        <v>1193</v>
      </c>
      <c r="C570">
        <v>45971</v>
      </c>
    </row>
    <row r="571" spans="1:3" x14ac:dyDescent="0.25">
      <c r="A571" t="s">
        <v>570</v>
      </c>
      <c r="B571" t="s">
        <v>1194</v>
      </c>
      <c r="C571">
        <v>50252</v>
      </c>
    </row>
    <row r="572" spans="1:3" x14ac:dyDescent="0.25">
      <c r="A572" t="s">
        <v>571</v>
      </c>
      <c r="B572" t="s">
        <v>1195</v>
      </c>
      <c r="C572">
        <v>45658</v>
      </c>
    </row>
    <row r="573" spans="1:3" x14ac:dyDescent="0.25">
      <c r="A573" t="s">
        <v>572</v>
      </c>
      <c r="B573" t="s">
        <v>1196</v>
      </c>
      <c r="C573">
        <v>45021</v>
      </c>
    </row>
    <row r="574" spans="1:3" x14ac:dyDescent="0.25">
      <c r="A574" t="s">
        <v>573</v>
      </c>
      <c r="B574" t="s">
        <v>1197</v>
      </c>
      <c r="C574">
        <v>45039</v>
      </c>
    </row>
    <row r="575" spans="1:3" x14ac:dyDescent="0.25">
      <c r="A575" t="s">
        <v>574</v>
      </c>
      <c r="B575" t="s">
        <v>1198</v>
      </c>
      <c r="C575">
        <v>48389</v>
      </c>
    </row>
    <row r="576" spans="1:3" x14ac:dyDescent="0.25">
      <c r="A576" t="s">
        <v>575</v>
      </c>
      <c r="B576" t="s">
        <v>1199</v>
      </c>
      <c r="C576">
        <v>45054</v>
      </c>
    </row>
    <row r="577" spans="1:3" x14ac:dyDescent="0.25">
      <c r="A577" t="s">
        <v>576</v>
      </c>
      <c r="B577" t="s">
        <v>1200</v>
      </c>
      <c r="C577">
        <v>46359</v>
      </c>
    </row>
    <row r="578" spans="1:3" x14ac:dyDescent="0.25">
      <c r="A578" t="s">
        <v>577</v>
      </c>
      <c r="B578" t="s">
        <v>1201</v>
      </c>
      <c r="C578">
        <v>47225</v>
      </c>
    </row>
    <row r="579" spans="1:3" x14ac:dyDescent="0.25">
      <c r="A579" t="s">
        <v>578</v>
      </c>
      <c r="B579" t="s">
        <v>1202</v>
      </c>
      <c r="C579">
        <v>47696</v>
      </c>
    </row>
    <row r="580" spans="1:3" x14ac:dyDescent="0.25">
      <c r="A580" t="s">
        <v>579</v>
      </c>
      <c r="B580" t="s">
        <v>1203</v>
      </c>
      <c r="C580">
        <v>46219</v>
      </c>
    </row>
    <row r="581" spans="1:3" x14ac:dyDescent="0.25">
      <c r="A581" t="s">
        <v>580</v>
      </c>
      <c r="B581" t="s">
        <v>1204</v>
      </c>
      <c r="C581">
        <v>48884</v>
      </c>
    </row>
    <row r="582" spans="1:3" x14ac:dyDescent="0.25">
      <c r="A582" t="s">
        <v>581</v>
      </c>
      <c r="B582" t="s">
        <v>1205</v>
      </c>
      <c r="C582">
        <v>46060</v>
      </c>
    </row>
    <row r="583" spans="1:3" x14ac:dyDescent="0.25">
      <c r="A583" t="s">
        <v>582</v>
      </c>
      <c r="B583" t="s">
        <v>1206</v>
      </c>
      <c r="C583">
        <v>49155</v>
      </c>
    </row>
    <row r="584" spans="1:3" x14ac:dyDescent="0.25">
      <c r="A584" t="s">
        <v>583</v>
      </c>
      <c r="B584" t="s">
        <v>1207</v>
      </c>
      <c r="C584">
        <v>47746</v>
      </c>
    </row>
    <row r="585" spans="1:3" x14ac:dyDescent="0.25">
      <c r="A585" t="s">
        <v>584</v>
      </c>
      <c r="B585" t="s">
        <v>1208</v>
      </c>
      <c r="C585">
        <v>48397</v>
      </c>
    </row>
    <row r="586" spans="1:3" x14ac:dyDescent="0.25">
      <c r="A586" t="s">
        <v>585</v>
      </c>
      <c r="B586" t="s">
        <v>1209</v>
      </c>
      <c r="C586">
        <v>45047</v>
      </c>
    </row>
    <row r="587" spans="1:3" x14ac:dyDescent="0.25">
      <c r="A587" t="s">
        <v>586</v>
      </c>
      <c r="B587" t="s">
        <v>1210</v>
      </c>
      <c r="C587">
        <v>49106</v>
      </c>
    </row>
    <row r="588" spans="1:3" x14ac:dyDescent="0.25">
      <c r="A588" t="s">
        <v>587</v>
      </c>
      <c r="B588" t="s">
        <v>1211</v>
      </c>
      <c r="C588">
        <v>45062</v>
      </c>
    </row>
    <row r="589" spans="1:3" x14ac:dyDescent="0.25">
      <c r="A589" t="s">
        <v>588</v>
      </c>
      <c r="B589" t="s">
        <v>1212</v>
      </c>
      <c r="C589">
        <v>49668</v>
      </c>
    </row>
    <row r="590" spans="1:3" x14ac:dyDescent="0.25">
      <c r="A590" t="s">
        <v>589</v>
      </c>
      <c r="B590" t="s">
        <v>1213</v>
      </c>
      <c r="C590">
        <v>45070</v>
      </c>
    </row>
    <row r="591" spans="1:3" x14ac:dyDescent="0.25">
      <c r="A591" t="s">
        <v>590</v>
      </c>
      <c r="B591" t="s">
        <v>1214</v>
      </c>
      <c r="C591">
        <v>45088</v>
      </c>
    </row>
    <row r="592" spans="1:3" x14ac:dyDescent="0.25">
      <c r="A592" t="s">
        <v>591</v>
      </c>
      <c r="B592" t="s">
        <v>1215</v>
      </c>
      <c r="C592">
        <v>45096</v>
      </c>
    </row>
    <row r="593" spans="1:3" x14ac:dyDescent="0.25">
      <c r="A593" t="s">
        <v>592</v>
      </c>
      <c r="B593" t="s">
        <v>1216</v>
      </c>
      <c r="C593">
        <v>46367</v>
      </c>
    </row>
    <row r="594" spans="1:3" x14ac:dyDescent="0.25">
      <c r="A594" t="s">
        <v>593</v>
      </c>
      <c r="B594" t="s">
        <v>1217</v>
      </c>
      <c r="C594">
        <v>45104</v>
      </c>
    </row>
    <row r="595" spans="1:3" x14ac:dyDescent="0.25">
      <c r="A595" t="s">
        <v>594</v>
      </c>
      <c r="B595" t="s">
        <v>1218</v>
      </c>
      <c r="C595">
        <v>45112</v>
      </c>
    </row>
    <row r="596" spans="1:3" x14ac:dyDescent="0.25">
      <c r="A596" t="s">
        <v>595</v>
      </c>
      <c r="B596" t="s">
        <v>1219</v>
      </c>
      <c r="C596">
        <v>45666</v>
      </c>
    </row>
    <row r="597" spans="1:3" x14ac:dyDescent="0.25">
      <c r="A597" t="s">
        <v>596</v>
      </c>
      <c r="B597" t="s">
        <v>1220</v>
      </c>
      <c r="C597">
        <v>44081</v>
      </c>
    </row>
    <row r="598" spans="1:3" x14ac:dyDescent="0.25">
      <c r="A598" t="s">
        <v>597</v>
      </c>
      <c r="B598" t="s">
        <v>1221</v>
      </c>
      <c r="C598">
        <v>50518</v>
      </c>
    </row>
    <row r="599" spans="1:3" x14ac:dyDescent="0.25">
      <c r="A599" t="s">
        <v>598</v>
      </c>
      <c r="B599" t="s">
        <v>1222</v>
      </c>
      <c r="C599">
        <v>49577</v>
      </c>
    </row>
    <row r="600" spans="1:3" x14ac:dyDescent="0.25">
      <c r="A600" t="s">
        <v>599</v>
      </c>
      <c r="B600" t="s">
        <v>1223</v>
      </c>
      <c r="C600">
        <v>49973</v>
      </c>
    </row>
    <row r="601" spans="1:3" x14ac:dyDescent="0.25">
      <c r="A601" t="s">
        <v>600</v>
      </c>
      <c r="B601" t="s">
        <v>1224</v>
      </c>
      <c r="C601">
        <v>45120</v>
      </c>
    </row>
    <row r="602" spans="1:3" x14ac:dyDescent="0.25">
      <c r="A602" t="s">
        <v>601</v>
      </c>
      <c r="B602" t="s">
        <v>1225</v>
      </c>
      <c r="C602">
        <v>45138</v>
      </c>
    </row>
    <row r="603" spans="1:3" x14ac:dyDescent="0.25">
      <c r="A603" t="s">
        <v>602</v>
      </c>
      <c r="B603" t="s">
        <v>1226</v>
      </c>
      <c r="C603">
        <v>46524</v>
      </c>
    </row>
    <row r="604" spans="1:3" x14ac:dyDescent="0.25">
      <c r="A604" t="s">
        <v>603</v>
      </c>
      <c r="B604" t="s">
        <v>1227</v>
      </c>
      <c r="C604">
        <v>45146</v>
      </c>
    </row>
    <row r="605" spans="1:3" x14ac:dyDescent="0.25">
      <c r="A605" t="s">
        <v>604</v>
      </c>
      <c r="B605" t="s">
        <v>1228</v>
      </c>
      <c r="C605">
        <v>45153</v>
      </c>
    </row>
    <row r="606" spans="1:3" x14ac:dyDescent="0.25">
      <c r="A606" t="s">
        <v>605</v>
      </c>
      <c r="B606" t="s">
        <v>1229</v>
      </c>
      <c r="C606">
        <v>45674</v>
      </c>
    </row>
    <row r="607" spans="1:3" x14ac:dyDescent="0.25">
      <c r="A607" t="s">
        <v>606</v>
      </c>
      <c r="B607" t="s">
        <v>1230</v>
      </c>
      <c r="C607">
        <v>45161</v>
      </c>
    </row>
    <row r="608" spans="1:3" x14ac:dyDescent="0.25">
      <c r="A608" t="s">
        <v>607</v>
      </c>
      <c r="B608" t="s">
        <v>1231</v>
      </c>
      <c r="C608">
        <v>49544</v>
      </c>
    </row>
    <row r="609" spans="1:3" x14ac:dyDescent="0.25">
      <c r="A609" t="s">
        <v>608</v>
      </c>
      <c r="B609" t="s">
        <v>1232</v>
      </c>
      <c r="C609">
        <v>45179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District Profile Report</vt:lpstr>
      <vt:lpstr>District Data</vt:lpstr>
      <vt:lpstr>Similar District Data</vt:lpstr>
      <vt:lpstr>Statewide Data</vt:lpstr>
      <vt:lpstr>Names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Comeaux, James</cp:lastModifiedBy>
  <cp:lastPrinted>2023-03-27T19:34:19Z</cp:lastPrinted>
  <dcterms:created xsi:type="dcterms:W3CDTF">2018-12-20T16:25:55Z</dcterms:created>
  <dcterms:modified xsi:type="dcterms:W3CDTF">2025-12-18T19:13:46Z</dcterms:modified>
</cp:coreProperties>
</file>