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7" rupBuild="18431"/>
  <workbookPr defaultThemeVersion="166925"/>
  <mc:AlternateContent xmlns:mc="http://schemas.openxmlformats.org/markup-compatibility/2006">
    <mc:Choice Requires="x15">
      <x15ac:absPath xmlns:x15ac="http://schemas.microsoft.com/office/spreadsheetml/2010/11/ac" url="O:\SchoolFinance\FINANCE PROGRAM SERVICES\NonPulic Auxiliary Service\FY20\February\"/>
    </mc:Choice>
  </mc:AlternateContent>
  <bookViews>
    <workbookView xWindow="0" yWindow="0" windowWidth="15435" windowHeight="7350" activeTab="4"/>
  </bookViews>
  <sheets>
    <sheet name="August - Public" sheetId="1" r:id="rId1"/>
    <sheet name="August - Nonpublic" sheetId="2" r:id="rId2"/>
    <sheet name="November - Public" sheetId="3" r:id="rId3"/>
    <sheet name="November - Nonpublic" sheetId="4" r:id="rId4"/>
    <sheet name="February - Public" sheetId="5" r:id="rId5"/>
    <sheet name="February - Nonpublic" sheetId="6" r:id="rId6"/>
  </sheets>
  <definedNames>
    <definedName name="_xlnm._FilterDatabase" localSheetId="5" hidden="1">'February - Nonpublic'!$A$5:$G$129</definedName>
  </definedNames>
  <calcPr calcId="171027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7" i="6" l="1"/>
  <c r="F8" i="6"/>
  <c r="F9" i="6"/>
  <c r="F10" i="6"/>
  <c r="F11" i="6"/>
  <c r="F12" i="6"/>
  <c r="F13" i="6"/>
  <c r="F14" i="6"/>
  <c r="F15" i="6"/>
  <c r="F16" i="6"/>
  <c r="F17" i="6"/>
  <c r="F18" i="6"/>
  <c r="F19" i="6"/>
  <c r="F20" i="6"/>
  <c r="F21" i="6"/>
  <c r="F22" i="6"/>
  <c r="F23" i="6"/>
  <c r="F24" i="6"/>
  <c r="F25" i="6"/>
  <c r="F26" i="6"/>
  <c r="F27" i="6"/>
  <c r="F28" i="6"/>
  <c r="F29" i="6"/>
  <c r="F30" i="6"/>
  <c r="F31" i="6"/>
  <c r="F32" i="6"/>
  <c r="F33" i="6"/>
  <c r="F34" i="6"/>
  <c r="F35" i="6"/>
  <c r="F36" i="6"/>
  <c r="F37" i="6"/>
  <c r="F38" i="6"/>
  <c r="F39" i="6"/>
  <c r="F40" i="6"/>
  <c r="F41" i="6"/>
  <c r="F42" i="6"/>
  <c r="F43" i="6"/>
  <c r="F44" i="6"/>
  <c r="F45" i="6"/>
  <c r="F46" i="6"/>
  <c r="F47" i="6"/>
  <c r="F48" i="6"/>
  <c r="F49" i="6"/>
  <c r="F50" i="6"/>
  <c r="F51" i="6"/>
  <c r="F52" i="6"/>
  <c r="F53" i="6"/>
  <c r="F54" i="6"/>
  <c r="F55" i="6"/>
  <c r="F56" i="6"/>
  <c r="F57" i="6"/>
  <c r="F58" i="6"/>
  <c r="F59" i="6"/>
  <c r="F60" i="6"/>
  <c r="F61" i="6"/>
  <c r="F62" i="6"/>
  <c r="F63" i="6"/>
  <c r="F64" i="6"/>
  <c r="F65" i="6"/>
  <c r="F66" i="6"/>
  <c r="F67" i="6"/>
  <c r="F68" i="6"/>
  <c r="F69" i="6"/>
  <c r="F70" i="6"/>
  <c r="F71" i="6"/>
  <c r="F72" i="6"/>
  <c r="F73" i="6"/>
  <c r="F74" i="6"/>
  <c r="F75" i="6"/>
  <c r="F76" i="6"/>
  <c r="F77" i="6"/>
  <c r="F78" i="6"/>
  <c r="F79" i="6"/>
  <c r="F80" i="6"/>
  <c r="F81" i="6"/>
  <c r="F82" i="6"/>
  <c r="F83" i="6"/>
  <c r="F84" i="6"/>
  <c r="F85" i="6"/>
  <c r="F86" i="6"/>
  <c r="F87" i="6"/>
  <c r="F88" i="6"/>
  <c r="F89" i="6"/>
  <c r="F90" i="6"/>
  <c r="F91" i="6"/>
  <c r="F92" i="6"/>
  <c r="F93" i="6"/>
  <c r="F94" i="6"/>
  <c r="F95" i="6"/>
  <c r="F96" i="6"/>
  <c r="F97" i="6"/>
  <c r="F98" i="6"/>
  <c r="F99" i="6"/>
  <c r="F100" i="6"/>
  <c r="F101" i="6"/>
  <c r="F102" i="6"/>
  <c r="F103" i="6"/>
  <c r="F104" i="6"/>
  <c r="F105" i="6"/>
  <c r="F106" i="6"/>
  <c r="F107" i="6"/>
  <c r="F108" i="6"/>
  <c r="F109" i="6"/>
  <c r="F110" i="6"/>
  <c r="F111" i="6"/>
  <c r="F112" i="6"/>
  <c r="F113" i="6"/>
  <c r="F114" i="6"/>
  <c r="F115" i="6"/>
  <c r="F116" i="6"/>
  <c r="F117" i="6"/>
  <c r="F118" i="6"/>
  <c r="F119" i="6"/>
  <c r="F120" i="6"/>
  <c r="F121" i="6"/>
  <c r="F122" i="6"/>
  <c r="F123" i="6"/>
  <c r="F124" i="6"/>
  <c r="F125" i="6"/>
  <c r="F126" i="6"/>
  <c r="F127" i="6"/>
  <c r="F128" i="6"/>
  <c r="F129" i="6"/>
  <c r="F6" i="6"/>
  <c r="E7" i="6"/>
  <c r="E8" i="6"/>
  <c r="D8" i="6" s="1"/>
  <c r="E9" i="6"/>
  <c r="D9" i="6" s="1"/>
  <c r="E10" i="6"/>
  <c r="E11" i="6"/>
  <c r="D11" i="6" s="1"/>
  <c r="E12" i="6"/>
  <c r="D12" i="6" s="1"/>
  <c r="E13" i="6"/>
  <c r="D13" i="6" s="1"/>
  <c r="E14" i="6"/>
  <c r="E15" i="6"/>
  <c r="D15" i="6" s="1"/>
  <c r="E16" i="6"/>
  <c r="D16" i="6" s="1"/>
  <c r="E17" i="6"/>
  <c r="D17" i="6" s="1"/>
  <c r="E18" i="6"/>
  <c r="E19" i="6"/>
  <c r="E20" i="6"/>
  <c r="D20" i="6" s="1"/>
  <c r="E21" i="6"/>
  <c r="D21" i="6" s="1"/>
  <c r="E22" i="6"/>
  <c r="D22" i="6" s="1"/>
  <c r="E23" i="6"/>
  <c r="D23" i="6" s="1"/>
  <c r="E24" i="6"/>
  <c r="D24" i="6" s="1"/>
  <c r="E25" i="6"/>
  <c r="D25" i="6" s="1"/>
  <c r="E26" i="6"/>
  <c r="D26" i="6" s="1"/>
  <c r="E27" i="6"/>
  <c r="D27" i="6" s="1"/>
  <c r="E28" i="6"/>
  <c r="D28" i="6" s="1"/>
  <c r="E29" i="6"/>
  <c r="D29" i="6" s="1"/>
  <c r="E30" i="6"/>
  <c r="D30" i="6" s="1"/>
  <c r="E31" i="6"/>
  <c r="D31" i="6" s="1"/>
  <c r="E32" i="6"/>
  <c r="D32" i="6" s="1"/>
  <c r="E33" i="6"/>
  <c r="D33" i="6" s="1"/>
  <c r="E34" i="6"/>
  <c r="D34" i="6" s="1"/>
  <c r="E35" i="6"/>
  <c r="D35" i="6" s="1"/>
  <c r="E36" i="6"/>
  <c r="D36" i="6" s="1"/>
  <c r="E37" i="6"/>
  <c r="D37" i="6" s="1"/>
  <c r="E38" i="6"/>
  <c r="D38" i="6" s="1"/>
  <c r="E39" i="6"/>
  <c r="D39" i="6" s="1"/>
  <c r="E40" i="6"/>
  <c r="D40" i="6" s="1"/>
  <c r="E41" i="6"/>
  <c r="D41" i="6" s="1"/>
  <c r="E42" i="6"/>
  <c r="D42" i="6" s="1"/>
  <c r="E43" i="6"/>
  <c r="D43" i="6" s="1"/>
  <c r="E44" i="6"/>
  <c r="D44" i="6" s="1"/>
  <c r="E45" i="6"/>
  <c r="D45" i="6" s="1"/>
  <c r="E46" i="6"/>
  <c r="D46" i="6" s="1"/>
  <c r="E47" i="6"/>
  <c r="D47" i="6" s="1"/>
  <c r="E48" i="6"/>
  <c r="D48" i="6" s="1"/>
  <c r="E49" i="6"/>
  <c r="D49" i="6" s="1"/>
  <c r="E50" i="6"/>
  <c r="D50" i="6" s="1"/>
  <c r="E51" i="6"/>
  <c r="D51" i="6" s="1"/>
  <c r="E52" i="6"/>
  <c r="D52" i="6" s="1"/>
  <c r="E53" i="6"/>
  <c r="D53" i="6" s="1"/>
  <c r="E54" i="6"/>
  <c r="D54" i="6" s="1"/>
  <c r="E55" i="6"/>
  <c r="D55" i="6" s="1"/>
  <c r="E56" i="6"/>
  <c r="D56" i="6" s="1"/>
  <c r="E57" i="6"/>
  <c r="D57" i="6" s="1"/>
  <c r="E58" i="6"/>
  <c r="D58" i="6" s="1"/>
  <c r="E59" i="6"/>
  <c r="D59" i="6" s="1"/>
  <c r="E60" i="6"/>
  <c r="D60" i="6" s="1"/>
  <c r="E61" i="6"/>
  <c r="D61" i="6" s="1"/>
  <c r="D62" i="6"/>
  <c r="E63" i="6"/>
  <c r="D63" i="6" s="1"/>
  <c r="E64" i="6"/>
  <c r="D64" i="6" s="1"/>
  <c r="E65" i="6"/>
  <c r="D65" i="6" s="1"/>
  <c r="E66" i="6"/>
  <c r="D66" i="6" s="1"/>
  <c r="E67" i="6"/>
  <c r="D67" i="6" s="1"/>
  <c r="E68" i="6"/>
  <c r="D68" i="6" s="1"/>
  <c r="E69" i="6"/>
  <c r="D69" i="6" s="1"/>
  <c r="E70" i="6"/>
  <c r="D70" i="6" s="1"/>
  <c r="E71" i="6"/>
  <c r="D71" i="6" s="1"/>
  <c r="E72" i="6"/>
  <c r="D72" i="6" s="1"/>
  <c r="E73" i="6"/>
  <c r="D73" i="6" s="1"/>
  <c r="E74" i="6"/>
  <c r="D74" i="6" s="1"/>
  <c r="E75" i="6"/>
  <c r="D75" i="6" s="1"/>
  <c r="E76" i="6"/>
  <c r="D76" i="6" s="1"/>
  <c r="E77" i="6"/>
  <c r="D77" i="6" s="1"/>
  <c r="E78" i="6"/>
  <c r="D78" i="6" s="1"/>
  <c r="E79" i="6"/>
  <c r="D79" i="6" s="1"/>
  <c r="E80" i="6"/>
  <c r="D80" i="6" s="1"/>
  <c r="E81" i="6"/>
  <c r="D81" i="6" s="1"/>
  <c r="E82" i="6"/>
  <c r="D82" i="6" s="1"/>
  <c r="E83" i="6"/>
  <c r="D83" i="6" s="1"/>
  <c r="E84" i="6"/>
  <c r="D84" i="6" s="1"/>
  <c r="E85" i="6"/>
  <c r="D85" i="6" s="1"/>
  <c r="E86" i="6"/>
  <c r="D86" i="6" s="1"/>
  <c r="E87" i="6"/>
  <c r="D87" i="6" s="1"/>
  <c r="E88" i="6"/>
  <c r="D88" i="6" s="1"/>
  <c r="E89" i="6"/>
  <c r="D89" i="6" s="1"/>
  <c r="E90" i="6"/>
  <c r="D90" i="6" s="1"/>
  <c r="E91" i="6"/>
  <c r="D91" i="6" s="1"/>
  <c r="E92" i="6"/>
  <c r="D92" i="6" s="1"/>
  <c r="E93" i="6"/>
  <c r="D93" i="6" s="1"/>
  <c r="E94" i="6"/>
  <c r="D94" i="6" s="1"/>
  <c r="E95" i="6"/>
  <c r="D95" i="6" s="1"/>
  <c r="E96" i="6"/>
  <c r="D96" i="6" s="1"/>
  <c r="E97" i="6"/>
  <c r="D97" i="6" s="1"/>
  <c r="E98" i="6"/>
  <c r="D98" i="6" s="1"/>
  <c r="E99" i="6"/>
  <c r="D99" i="6" s="1"/>
  <c r="E100" i="6"/>
  <c r="D100" i="6" s="1"/>
  <c r="E101" i="6"/>
  <c r="D101" i="6" s="1"/>
  <c r="E102" i="6"/>
  <c r="D102" i="6" s="1"/>
  <c r="E103" i="6"/>
  <c r="D103" i="6" s="1"/>
  <c r="E104" i="6"/>
  <c r="D104" i="6" s="1"/>
  <c r="E105" i="6"/>
  <c r="D105" i="6" s="1"/>
  <c r="D106" i="6"/>
  <c r="E107" i="6"/>
  <c r="D107" i="6" s="1"/>
  <c r="E108" i="6"/>
  <c r="D108" i="6" s="1"/>
  <c r="E109" i="6"/>
  <c r="D109" i="6" s="1"/>
  <c r="E110" i="6"/>
  <c r="D110" i="6" s="1"/>
  <c r="E111" i="6"/>
  <c r="D111" i="6" s="1"/>
  <c r="E112" i="6"/>
  <c r="D112" i="6" s="1"/>
  <c r="E113" i="6"/>
  <c r="D113" i="6" s="1"/>
  <c r="E114" i="6"/>
  <c r="D114" i="6" s="1"/>
  <c r="E115" i="6"/>
  <c r="D115" i="6" s="1"/>
  <c r="E116" i="6"/>
  <c r="D116" i="6" s="1"/>
  <c r="D117" i="6"/>
  <c r="D118" i="6"/>
  <c r="E119" i="6"/>
  <c r="D119" i="6" s="1"/>
  <c r="E120" i="6"/>
  <c r="D120" i="6" s="1"/>
  <c r="E121" i="6"/>
  <c r="D121" i="6" s="1"/>
  <c r="E122" i="6"/>
  <c r="D122" i="6" s="1"/>
  <c r="E123" i="6"/>
  <c r="D123" i="6" s="1"/>
  <c r="E124" i="6"/>
  <c r="D124" i="6" s="1"/>
  <c r="E125" i="6"/>
  <c r="D125" i="6" s="1"/>
  <c r="E126" i="6"/>
  <c r="D126" i="6" s="1"/>
  <c r="E127" i="6"/>
  <c r="D127" i="6" s="1"/>
  <c r="E128" i="6"/>
  <c r="D128" i="6" s="1"/>
  <c r="E129" i="6"/>
  <c r="D129" i="6" s="1"/>
  <c r="E6" i="6"/>
  <c r="D7" i="6"/>
  <c r="D10" i="6"/>
  <c r="D14" i="6"/>
  <c r="D18" i="6"/>
  <c r="D19" i="6"/>
  <c r="D6" i="6"/>
  <c r="H7" i="5" l="1"/>
  <c r="H8" i="5"/>
  <c r="H9" i="5"/>
  <c r="H10" i="5"/>
  <c r="H11" i="5"/>
  <c r="H12" i="5"/>
  <c r="H13" i="5"/>
  <c r="H14" i="5"/>
  <c r="H15" i="5"/>
  <c r="H16" i="5"/>
  <c r="H17" i="5"/>
  <c r="H18" i="5"/>
  <c r="H19" i="5"/>
  <c r="H20" i="5"/>
  <c r="H21" i="5"/>
  <c r="H22" i="5"/>
  <c r="H23" i="5"/>
  <c r="H24" i="5"/>
  <c r="H25" i="5"/>
  <c r="H26" i="5"/>
  <c r="H27" i="5"/>
  <c r="H28" i="5"/>
  <c r="H29" i="5"/>
  <c r="H30" i="5"/>
  <c r="H31" i="5"/>
  <c r="H32" i="5"/>
  <c r="H33" i="5"/>
  <c r="H34" i="5"/>
  <c r="H35" i="5"/>
  <c r="H36" i="5"/>
  <c r="H37" i="5"/>
  <c r="H38" i="5"/>
  <c r="H39" i="5"/>
  <c r="H40" i="5"/>
  <c r="H41" i="5"/>
  <c r="F41" i="5" s="1"/>
  <c r="H42" i="5"/>
  <c r="H43" i="5"/>
  <c r="H44" i="5"/>
  <c r="H45" i="5"/>
  <c r="H46" i="5"/>
  <c r="H47" i="5"/>
  <c r="H48" i="5"/>
  <c r="H49" i="5"/>
  <c r="H50" i="5"/>
  <c r="H51" i="5"/>
  <c r="H52" i="5"/>
  <c r="H53" i="5"/>
  <c r="H54" i="5"/>
  <c r="F54" i="5" s="1"/>
  <c r="H55" i="5"/>
  <c r="H56" i="5"/>
  <c r="H57" i="5"/>
  <c r="H58" i="5"/>
  <c r="H59" i="5"/>
  <c r="H60" i="5"/>
  <c r="H61" i="5"/>
  <c r="H62" i="5"/>
  <c r="H63" i="5"/>
  <c r="H64" i="5"/>
  <c r="H65" i="5"/>
  <c r="H66" i="5"/>
  <c r="H67" i="5"/>
  <c r="H68" i="5"/>
  <c r="H69" i="5"/>
  <c r="H70" i="5"/>
  <c r="H71" i="5"/>
  <c r="H72" i="5"/>
  <c r="H73" i="5"/>
  <c r="H74" i="5"/>
  <c r="H75" i="5"/>
  <c r="H76" i="5"/>
  <c r="H77" i="5"/>
  <c r="F77" i="5" s="1"/>
  <c r="H78" i="5"/>
  <c r="H79" i="5"/>
  <c r="H80" i="5"/>
  <c r="H81" i="5"/>
  <c r="H82" i="5"/>
  <c r="H83" i="5"/>
  <c r="H84" i="5"/>
  <c r="H85" i="5"/>
  <c r="H86" i="5"/>
  <c r="H87" i="5"/>
  <c r="H88" i="5"/>
  <c r="H89" i="5"/>
  <c r="H90" i="5"/>
  <c r="H91" i="5"/>
  <c r="H92" i="5"/>
  <c r="H93" i="5"/>
  <c r="H94" i="5"/>
  <c r="H95" i="5"/>
  <c r="H96" i="5"/>
  <c r="H97" i="5"/>
  <c r="H98" i="5"/>
  <c r="H99" i="5"/>
  <c r="H100" i="5"/>
  <c r="H101" i="5"/>
  <c r="H102" i="5"/>
  <c r="H103" i="5"/>
  <c r="H104" i="5"/>
  <c r="H105" i="5"/>
  <c r="H106" i="5"/>
  <c r="H107" i="5"/>
  <c r="H108" i="5"/>
  <c r="H109" i="5"/>
  <c r="H110" i="5"/>
  <c r="H111" i="5"/>
  <c r="H112" i="5"/>
  <c r="H113" i="5"/>
  <c r="H114" i="5"/>
  <c r="H115" i="5"/>
  <c r="H116" i="5"/>
  <c r="H117" i="5"/>
  <c r="H118" i="5"/>
  <c r="H119" i="5"/>
  <c r="H120" i="5"/>
  <c r="H121" i="5"/>
  <c r="H122" i="5"/>
  <c r="H123" i="5"/>
  <c r="H124" i="5"/>
  <c r="H125" i="5"/>
  <c r="H126" i="5"/>
  <c r="H127" i="5"/>
  <c r="H128" i="5"/>
  <c r="H129" i="5"/>
  <c r="H130" i="5"/>
  <c r="H131" i="5"/>
  <c r="H132" i="5"/>
  <c r="H133" i="5"/>
  <c r="H134" i="5"/>
  <c r="H135" i="5"/>
  <c r="H136" i="5"/>
  <c r="H137" i="5"/>
  <c r="H138" i="5"/>
  <c r="H139" i="5"/>
  <c r="H140" i="5"/>
  <c r="H141" i="5"/>
  <c r="H142" i="5"/>
  <c r="H143" i="5"/>
  <c r="H144" i="5"/>
  <c r="H145" i="5"/>
  <c r="H146" i="5"/>
  <c r="H147" i="5"/>
  <c r="H148" i="5"/>
  <c r="H149" i="5"/>
  <c r="H150" i="5"/>
  <c r="H151" i="5"/>
  <c r="H152" i="5"/>
  <c r="F152" i="5" s="1"/>
  <c r="H153" i="5"/>
  <c r="H154" i="5"/>
  <c r="H155" i="5"/>
  <c r="H156" i="5"/>
  <c r="H157" i="5"/>
  <c r="H158" i="5"/>
  <c r="H159" i="5"/>
  <c r="H160" i="5"/>
  <c r="H161" i="5"/>
  <c r="H162" i="5"/>
  <c r="H163" i="5"/>
  <c r="H164" i="5"/>
  <c r="H165" i="5"/>
  <c r="H166" i="5"/>
  <c r="H167" i="5"/>
  <c r="H168" i="5"/>
  <c r="H169" i="5"/>
  <c r="H170" i="5"/>
  <c r="H171" i="5"/>
  <c r="H172" i="5"/>
  <c r="H173" i="5"/>
  <c r="H174" i="5"/>
  <c r="H175" i="5"/>
  <c r="H176" i="5"/>
  <c r="H177" i="5"/>
  <c r="H178" i="5"/>
  <c r="H179" i="5"/>
  <c r="H180" i="5"/>
  <c r="H181" i="5"/>
  <c r="H182" i="5"/>
  <c r="H183" i="5"/>
  <c r="H184" i="5"/>
  <c r="H185" i="5"/>
  <c r="H186" i="5"/>
  <c r="H187" i="5"/>
  <c r="H188" i="5"/>
  <c r="H189" i="5"/>
  <c r="H190" i="5"/>
  <c r="H191" i="5"/>
  <c r="H192" i="5"/>
  <c r="H193" i="5"/>
  <c r="H194" i="5"/>
  <c r="H195" i="5"/>
  <c r="H196" i="5"/>
  <c r="H197" i="5"/>
  <c r="H198" i="5"/>
  <c r="H199" i="5"/>
  <c r="H200" i="5"/>
  <c r="H201" i="5"/>
  <c r="H202" i="5"/>
  <c r="H203" i="5"/>
  <c r="H204" i="5"/>
  <c r="H205" i="5"/>
  <c r="H206" i="5"/>
  <c r="H207" i="5"/>
  <c r="H208" i="5"/>
  <c r="H209" i="5"/>
  <c r="H210" i="5"/>
  <c r="H211" i="5"/>
  <c r="H212" i="5"/>
  <c r="H213" i="5"/>
  <c r="H214" i="5"/>
  <c r="H215" i="5"/>
  <c r="H216" i="5"/>
  <c r="H217" i="5"/>
  <c r="H218" i="5"/>
  <c r="H219" i="5"/>
  <c r="H220" i="5"/>
  <c r="H221" i="5"/>
  <c r="H222" i="5"/>
  <c r="H223" i="5"/>
  <c r="H224" i="5"/>
  <c r="H225" i="5"/>
  <c r="H226" i="5"/>
  <c r="H227" i="5"/>
  <c r="H228" i="5"/>
  <c r="H229" i="5"/>
  <c r="H230" i="5"/>
  <c r="H231" i="5"/>
  <c r="H232" i="5"/>
  <c r="H233" i="5"/>
  <c r="H234" i="5"/>
  <c r="H235" i="5"/>
  <c r="H236" i="5"/>
  <c r="H237" i="5"/>
  <c r="H238" i="5"/>
  <c r="H239" i="5"/>
  <c r="H240" i="5"/>
  <c r="H241" i="5"/>
  <c r="H242" i="5"/>
  <c r="H243" i="5"/>
  <c r="H244" i="5"/>
  <c r="H245" i="5"/>
  <c r="H246" i="5"/>
  <c r="H247" i="5"/>
  <c r="H248" i="5"/>
  <c r="H249" i="5"/>
  <c r="H250" i="5"/>
  <c r="H251" i="5"/>
  <c r="H252" i="5"/>
  <c r="H253" i="5"/>
  <c r="H254" i="5"/>
  <c r="H255" i="5"/>
  <c r="H256" i="5"/>
  <c r="H257" i="5"/>
  <c r="H258" i="5"/>
  <c r="H259" i="5"/>
  <c r="H260" i="5"/>
  <c r="H261" i="5"/>
  <c r="H262" i="5"/>
  <c r="H263" i="5"/>
  <c r="H264" i="5"/>
  <c r="H265" i="5"/>
  <c r="H266" i="5"/>
  <c r="H267" i="5"/>
  <c r="H268" i="5"/>
  <c r="H269" i="5"/>
  <c r="H270" i="5"/>
  <c r="H271" i="5"/>
  <c r="H272" i="5"/>
  <c r="H273" i="5"/>
  <c r="H274" i="5"/>
  <c r="H275" i="5"/>
  <c r="H276" i="5"/>
  <c r="H277" i="5"/>
  <c r="H278" i="5"/>
  <c r="H279" i="5"/>
  <c r="H280" i="5"/>
  <c r="H281" i="5"/>
  <c r="H282" i="5"/>
  <c r="H283" i="5"/>
  <c r="H284" i="5"/>
  <c r="H285" i="5"/>
  <c r="H286" i="5"/>
  <c r="H287" i="5"/>
  <c r="H288" i="5"/>
  <c r="H289" i="5"/>
  <c r="H290" i="5"/>
  <c r="H291" i="5"/>
  <c r="H292" i="5"/>
  <c r="H293" i="5"/>
  <c r="H294" i="5"/>
  <c r="H295" i="5"/>
  <c r="H296" i="5"/>
  <c r="H297" i="5"/>
  <c r="H298" i="5"/>
  <c r="H299" i="5"/>
  <c r="H300" i="5"/>
  <c r="H301" i="5"/>
  <c r="H302" i="5"/>
  <c r="H303" i="5"/>
  <c r="H304" i="5"/>
  <c r="H305" i="5"/>
  <c r="H306" i="5"/>
  <c r="H307" i="5"/>
  <c r="H308" i="5"/>
  <c r="H309" i="5"/>
  <c r="H310" i="5"/>
  <c r="H311" i="5"/>
  <c r="H312" i="5"/>
  <c r="H313" i="5"/>
  <c r="F313" i="5" s="1"/>
  <c r="H314" i="5"/>
  <c r="H315" i="5"/>
  <c r="H316" i="5"/>
  <c r="H317" i="5"/>
  <c r="H318" i="5"/>
  <c r="H319" i="5"/>
  <c r="H320" i="5"/>
  <c r="H321" i="5"/>
  <c r="H322" i="5"/>
  <c r="H323" i="5"/>
  <c r="H324" i="5"/>
  <c r="H325" i="5"/>
  <c r="H326" i="5"/>
  <c r="H327" i="5"/>
  <c r="H328" i="5"/>
  <c r="H329" i="5"/>
  <c r="H330" i="5"/>
  <c r="H331" i="5"/>
  <c r="H332" i="5"/>
  <c r="H333" i="5"/>
  <c r="H334" i="5"/>
  <c r="H335" i="5"/>
  <c r="H336" i="5"/>
  <c r="H337" i="5"/>
  <c r="H338" i="5"/>
  <c r="H339" i="5"/>
  <c r="H340" i="5"/>
  <c r="H341" i="5"/>
  <c r="H342" i="5"/>
  <c r="H343" i="5"/>
  <c r="H344" i="5"/>
  <c r="H345" i="5"/>
  <c r="H346" i="5"/>
  <c r="H347" i="5"/>
  <c r="H348" i="5"/>
  <c r="H349" i="5"/>
  <c r="H350" i="5"/>
  <c r="H351" i="5"/>
  <c r="H352" i="5"/>
  <c r="H354" i="5"/>
  <c r="H355" i="5"/>
  <c r="H356" i="5"/>
  <c r="H357" i="5"/>
  <c r="H358" i="5"/>
  <c r="H359" i="5"/>
  <c r="H360" i="5"/>
  <c r="H361" i="5"/>
  <c r="H362" i="5"/>
  <c r="H363" i="5"/>
  <c r="H364" i="5"/>
  <c r="H365" i="5"/>
  <c r="H366" i="5"/>
  <c r="H367" i="5"/>
  <c r="H368" i="5"/>
  <c r="H369" i="5"/>
  <c r="H370" i="5"/>
  <c r="H371" i="5"/>
  <c r="H372" i="5"/>
  <c r="H373" i="5"/>
  <c r="H374" i="5"/>
  <c r="H375" i="5"/>
  <c r="H376" i="5"/>
  <c r="H377" i="5"/>
  <c r="H378" i="5"/>
  <c r="H379" i="5"/>
  <c r="H380" i="5"/>
  <c r="H381" i="5"/>
  <c r="H382" i="5"/>
  <c r="H383" i="5"/>
  <c r="H384" i="5"/>
  <c r="H385" i="5"/>
  <c r="H386" i="5"/>
  <c r="H387" i="5"/>
  <c r="H388" i="5"/>
  <c r="H389" i="5"/>
  <c r="H390" i="5"/>
  <c r="H391" i="5"/>
  <c r="H392" i="5"/>
  <c r="H393" i="5"/>
  <c r="H394" i="5"/>
  <c r="H395" i="5"/>
  <c r="H396" i="5"/>
  <c r="H397" i="5"/>
  <c r="H398" i="5"/>
  <c r="H399" i="5"/>
  <c r="H400" i="5"/>
  <c r="H401" i="5"/>
  <c r="H402" i="5"/>
  <c r="H403" i="5"/>
  <c r="H404" i="5"/>
  <c r="H405" i="5"/>
  <c r="H406" i="5"/>
  <c r="H407" i="5"/>
  <c r="H408" i="5"/>
  <c r="H409" i="5"/>
  <c r="H410" i="5"/>
  <c r="H411" i="5"/>
  <c r="H412" i="5"/>
  <c r="H413" i="5"/>
  <c r="H414" i="5"/>
  <c r="H415" i="5"/>
  <c r="H416" i="5"/>
  <c r="H417" i="5"/>
  <c r="H418" i="5"/>
  <c r="H419" i="5"/>
  <c r="H420" i="5"/>
  <c r="H421" i="5"/>
  <c r="H422" i="5"/>
  <c r="H423" i="5"/>
  <c r="H424" i="5"/>
  <c r="H425" i="5"/>
  <c r="H426" i="5"/>
  <c r="H427" i="5"/>
  <c r="H428" i="5"/>
  <c r="H429" i="5"/>
  <c r="H430" i="5"/>
  <c r="H431" i="5"/>
  <c r="H432" i="5"/>
  <c r="H433" i="5"/>
  <c r="H434" i="5"/>
  <c r="H435" i="5"/>
  <c r="H436" i="5"/>
  <c r="H437" i="5"/>
  <c r="H438" i="5"/>
  <c r="H439" i="5"/>
  <c r="H440" i="5"/>
  <c r="H441" i="5"/>
  <c r="H442" i="5"/>
  <c r="H443" i="5"/>
  <c r="H444" i="5"/>
  <c r="H445" i="5"/>
  <c r="H446" i="5"/>
  <c r="H447" i="5"/>
  <c r="H448" i="5"/>
  <c r="H449" i="5"/>
  <c r="H450" i="5"/>
  <c r="H451" i="5"/>
  <c r="H452" i="5"/>
  <c r="H453" i="5"/>
  <c r="H454" i="5"/>
  <c r="H455" i="5"/>
  <c r="H456" i="5"/>
  <c r="H457" i="5"/>
  <c r="H458" i="5"/>
  <c r="H459" i="5"/>
  <c r="H460" i="5"/>
  <c r="H461" i="5"/>
  <c r="H462" i="5"/>
  <c r="H463" i="5"/>
  <c r="H464" i="5"/>
  <c r="H465" i="5"/>
  <c r="H466" i="5"/>
  <c r="H467" i="5"/>
  <c r="H468" i="5"/>
  <c r="H469" i="5"/>
  <c r="H470" i="5"/>
  <c r="H471" i="5"/>
  <c r="H472" i="5"/>
  <c r="H473" i="5"/>
  <c r="H474" i="5"/>
  <c r="H475" i="5"/>
  <c r="H476" i="5"/>
  <c r="H477" i="5"/>
  <c r="H478" i="5"/>
  <c r="H479" i="5"/>
  <c r="H480" i="5"/>
  <c r="H481" i="5"/>
  <c r="H482" i="5"/>
  <c r="H483" i="5"/>
  <c r="H484" i="5"/>
  <c r="H485" i="5"/>
  <c r="H486" i="5"/>
  <c r="H487" i="5"/>
  <c r="H488" i="5"/>
  <c r="H489" i="5"/>
  <c r="H490" i="5"/>
  <c r="H491" i="5"/>
  <c r="H492" i="5"/>
  <c r="H493" i="5"/>
  <c r="H494" i="5"/>
  <c r="H495" i="5"/>
  <c r="H496" i="5"/>
  <c r="H497" i="5"/>
  <c r="H498" i="5"/>
  <c r="H499" i="5"/>
  <c r="H500" i="5"/>
  <c r="H501" i="5"/>
  <c r="H502" i="5"/>
  <c r="H503" i="5"/>
  <c r="H504" i="5"/>
  <c r="H505" i="5"/>
  <c r="H506" i="5"/>
  <c r="H507" i="5"/>
  <c r="H508" i="5"/>
  <c r="H509" i="5"/>
  <c r="H510" i="5"/>
  <c r="H511" i="5"/>
  <c r="H512" i="5"/>
  <c r="H513" i="5"/>
  <c r="H514" i="5"/>
  <c r="H515" i="5"/>
  <c r="H516" i="5"/>
  <c r="H517" i="5"/>
  <c r="H518" i="5"/>
  <c r="H519" i="5"/>
  <c r="H520" i="5"/>
  <c r="H521" i="5"/>
  <c r="H522" i="5"/>
  <c r="H523" i="5"/>
  <c r="H524" i="5"/>
  <c r="H525" i="5"/>
  <c r="H526" i="5"/>
  <c r="H527" i="5"/>
  <c r="H528" i="5"/>
  <c r="H529" i="5"/>
  <c r="H530" i="5"/>
  <c r="H531" i="5"/>
  <c r="H532" i="5"/>
  <c r="H533" i="5"/>
  <c r="H534" i="5"/>
  <c r="H535" i="5"/>
  <c r="H536" i="5"/>
  <c r="H537" i="5"/>
  <c r="H538" i="5"/>
  <c r="H539" i="5"/>
  <c r="H540" i="5"/>
  <c r="H541" i="5"/>
  <c r="H542" i="5"/>
  <c r="H543" i="5"/>
  <c r="H544" i="5"/>
  <c r="H545" i="5"/>
  <c r="H546" i="5"/>
  <c r="H547" i="5"/>
  <c r="H548" i="5"/>
  <c r="H549" i="5"/>
  <c r="H550" i="5"/>
  <c r="H551" i="5"/>
  <c r="H552" i="5"/>
  <c r="H553" i="5"/>
  <c r="H554" i="5"/>
  <c r="H555" i="5"/>
  <c r="H556" i="5"/>
  <c r="H557" i="5"/>
  <c r="H558" i="5"/>
  <c r="H559" i="5"/>
  <c r="H560" i="5"/>
  <c r="H561" i="5"/>
  <c r="H562" i="5"/>
  <c r="H563" i="5"/>
  <c r="H564" i="5"/>
  <c r="H565" i="5"/>
  <c r="H566" i="5"/>
  <c r="H567" i="5"/>
  <c r="H568" i="5"/>
  <c r="H569" i="5"/>
  <c r="H570" i="5"/>
  <c r="H571" i="5"/>
  <c r="H572" i="5"/>
  <c r="H573" i="5"/>
  <c r="H574" i="5"/>
  <c r="H575" i="5"/>
  <c r="H576" i="5"/>
  <c r="H577" i="5"/>
  <c r="H578" i="5"/>
  <c r="H579" i="5"/>
  <c r="H580" i="5"/>
  <c r="H581" i="5"/>
  <c r="H582" i="5"/>
  <c r="H583" i="5"/>
  <c r="H584" i="5"/>
  <c r="H585" i="5"/>
  <c r="H586" i="5"/>
  <c r="H587" i="5"/>
  <c r="H6" i="5"/>
  <c r="G7" i="5"/>
  <c r="F7" i="5" s="1"/>
  <c r="G8" i="5"/>
  <c r="F8" i="5" s="1"/>
  <c r="G9" i="5"/>
  <c r="G10" i="5"/>
  <c r="G11" i="5"/>
  <c r="F11" i="5" s="1"/>
  <c r="G12" i="5"/>
  <c r="F12" i="5" s="1"/>
  <c r="G13" i="5"/>
  <c r="G14" i="5"/>
  <c r="G15" i="5"/>
  <c r="F15" i="5" s="1"/>
  <c r="G16" i="5"/>
  <c r="F16" i="5" s="1"/>
  <c r="G17" i="5"/>
  <c r="G18" i="5"/>
  <c r="G19" i="5"/>
  <c r="F19" i="5" s="1"/>
  <c r="G20" i="5"/>
  <c r="F20" i="5" s="1"/>
  <c r="G21" i="5"/>
  <c r="G22" i="5"/>
  <c r="G23" i="5"/>
  <c r="F23" i="5" s="1"/>
  <c r="G24" i="5"/>
  <c r="F24" i="5" s="1"/>
  <c r="G25" i="5"/>
  <c r="G26" i="5"/>
  <c r="G27" i="5"/>
  <c r="F27" i="5" s="1"/>
  <c r="G28" i="5"/>
  <c r="F28" i="5" s="1"/>
  <c r="G29" i="5"/>
  <c r="G30" i="5"/>
  <c r="G31" i="5"/>
  <c r="F31" i="5" s="1"/>
  <c r="G32" i="5"/>
  <c r="F32" i="5" s="1"/>
  <c r="G33" i="5"/>
  <c r="G34" i="5"/>
  <c r="G35" i="5"/>
  <c r="F35" i="5" s="1"/>
  <c r="G36" i="5"/>
  <c r="F36" i="5" s="1"/>
  <c r="G37" i="5"/>
  <c r="G38" i="5"/>
  <c r="G39" i="5"/>
  <c r="F39" i="5" s="1"/>
  <c r="G40" i="5"/>
  <c r="F40" i="5" s="1"/>
  <c r="G42" i="5"/>
  <c r="G43" i="5"/>
  <c r="F43" i="5" s="1"/>
  <c r="G44" i="5"/>
  <c r="F44" i="5" s="1"/>
  <c r="G45" i="5"/>
  <c r="F45" i="5" s="1"/>
  <c r="G46" i="5"/>
  <c r="G47" i="5"/>
  <c r="G48" i="5"/>
  <c r="F48" i="5" s="1"/>
  <c r="G49" i="5"/>
  <c r="F49" i="5" s="1"/>
  <c r="G50" i="5"/>
  <c r="G51" i="5"/>
  <c r="F51" i="5" s="1"/>
  <c r="G52" i="5"/>
  <c r="F52" i="5" s="1"/>
  <c r="G53" i="5"/>
  <c r="F53" i="5" s="1"/>
  <c r="G55" i="5"/>
  <c r="F55" i="5" s="1"/>
  <c r="G56" i="5"/>
  <c r="F56" i="5" s="1"/>
  <c r="G57" i="5"/>
  <c r="G58" i="5"/>
  <c r="G59" i="5"/>
  <c r="F59" i="5" s="1"/>
  <c r="G60" i="5"/>
  <c r="F60" i="5" s="1"/>
  <c r="G61" i="5"/>
  <c r="G62" i="5"/>
  <c r="G63" i="5"/>
  <c r="F63" i="5" s="1"/>
  <c r="G64" i="5"/>
  <c r="F64" i="5" s="1"/>
  <c r="G65" i="5"/>
  <c r="G66" i="5"/>
  <c r="G67" i="5"/>
  <c r="F67" i="5" s="1"/>
  <c r="G68" i="5"/>
  <c r="F68" i="5" s="1"/>
  <c r="G69" i="5"/>
  <c r="G70" i="5"/>
  <c r="G71" i="5"/>
  <c r="F71" i="5" s="1"/>
  <c r="G72" i="5"/>
  <c r="F72" i="5" s="1"/>
  <c r="G73" i="5"/>
  <c r="G74" i="5"/>
  <c r="G75" i="5"/>
  <c r="F75" i="5" s="1"/>
  <c r="G76" i="5"/>
  <c r="F76" i="5" s="1"/>
  <c r="G78" i="5"/>
  <c r="G79" i="5"/>
  <c r="F79" i="5" s="1"/>
  <c r="G80" i="5"/>
  <c r="F80" i="5" s="1"/>
  <c r="G81" i="5"/>
  <c r="G82" i="5"/>
  <c r="G83" i="5"/>
  <c r="F83" i="5" s="1"/>
  <c r="G84" i="5"/>
  <c r="F84" i="5" s="1"/>
  <c r="G85" i="5"/>
  <c r="G86" i="5"/>
  <c r="G87" i="5"/>
  <c r="F87" i="5" s="1"/>
  <c r="G88" i="5"/>
  <c r="F88" i="5" s="1"/>
  <c r="G89" i="5"/>
  <c r="G90" i="5"/>
  <c r="G91" i="5"/>
  <c r="F91" i="5" s="1"/>
  <c r="G92" i="5"/>
  <c r="F92" i="5" s="1"/>
  <c r="G93" i="5"/>
  <c r="G94" i="5"/>
  <c r="G95" i="5"/>
  <c r="F95" i="5" s="1"/>
  <c r="G96" i="5"/>
  <c r="F96" i="5" s="1"/>
  <c r="G97" i="5"/>
  <c r="G98" i="5"/>
  <c r="G99" i="5"/>
  <c r="F99" i="5" s="1"/>
  <c r="G100" i="5"/>
  <c r="F100" i="5" s="1"/>
  <c r="G101" i="5"/>
  <c r="G102" i="5"/>
  <c r="G103" i="5"/>
  <c r="F103" i="5" s="1"/>
  <c r="G104" i="5"/>
  <c r="F104" i="5" s="1"/>
  <c r="G105" i="5"/>
  <c r="G106" i="5"/>
  <c r="G107" i="5"/>
  <c r="F107" i="5" s="1"/>
  <c r="G108" i="5"/>
  <c r="F108" i="5" s="1"/>
  <c r="G109" i="5"/>
  <c r="G110" i="5"/>
  <c r="G111" i="5"/>
  <c r="F111" i="5" s="1"/>
  <c r="G112" i="5"/>
  <c r="F112" i="5" s="1"/>
  <c r="G113" i="5"/>
  <c r="G114" i="5"/>
  <c r="G115" i="5"/>
  <c r="F115" i="5" s="1"/>
  <c r="F116" i="5"/>
  <c r="G117" i="5"/>
  <c r="G118" i="5"/>
  <c r="G119" i="5"/>
  <c r="F119" i="5" s="1"/>
  <c r="G120" i="5"/>
  <c r="F120" i="5" s="1"/>
  <c r="G121" i="5"/>
  <c r="G122" i="5"/>
  <c r="G123" i="5"/>
  <c r="F123" i="5" s="1"/>
  <c r="G124" i="5"/>
  <c r="F124" i="5" s="1"/>
  <c r="G125" i="5"/>
  <c r="G126" i="5"/>
  <c r="G127" i="5"/>
  <c r="F127" i="5" s="1"/>
  <c r="G128" i="5"/>
  <c r="F128" i="5" s="1"/>
  <c r="G129" i="5"/>
  <c r="G130" i="5"/>
  <c r="G131" i="5"/>
  <c r="F131" i="5" s="1"/>
  <c r="G132" i="5"/>
  <c r="F132" i="5" s="1"/>
  <c r="G133" i="5"/>
  <c r="G134" i="5"/>
  <c r="G135" i="5"/>
  <c r="F135" i="5" s="1"/>
  <c r="G136" i="5"/>
  <c r="F136" i="5" s="1"/>
  <c r="G137" i="5"/>
  <c r="G138" i="5"/>
  <c r="G139" i="5"/>
  <c r="F139" i="5" s="1"/>
  <c r="G140" i="5"/>
  <c r="F140" i="5" s="1"/>
  <c r="G141" i="5"/>
  <c r="G142" i="5"/>
  <c r="G143" i="5"/>
  <c r="F143" i="5" s="1"/>
  <c r="G144" i="5"/>
  <c r="F144" i="5" s="1"/>
  <c r="G145" i="5"/>
  <c r="G146" i="5"/>
  <c r="G147" i="5"/>
  <c r="F147" i="5" s="1"/>
  <c r="G148" i="5"/>
  <c r="F148" i="5" s="1"/>
  <c r="G149" i="5"/>
  <c r="G150" i="5"/>
  <c r="G151" i="5"/>
  <c r="F151" i="5" s="1"/>
  <c r="G153" i="5"/>
  <c r="G154" i="5"/>
  <c r="G155" i="5"/>
  <c r="F155" i="5" s="1"/>
  <c r="G156" i="5"/>
  <c r="F156" i="5" s="1"/>
  <c r="G157" i="5"/>
  <c r="G158" i="5"/>
  <c r="G159" i="5"/>
  <c r="F159" i="5" s="1"/>
  <c r="G160" i="5"/>
  <c r="F160" i="5" s="1"/>
  <c r="G161" i="5"/>
  <c r="G162" i="5"/>
  <c r="G163" i="5"/>
  <c r="F163" i="5" s="1"/>
  <c r="G164" i="5"/>
  <c r="F164" i="5" s="1"/>
  <c r="G165" i="5"/>
  <c r="G166" i="5"/>
  <c r="G167" i="5"/>
  <c r="F167" i="5" s="1"/>
  <c r="G168" i="5"/>
  <c r="F168" i="5" s="1"/>
  <c r="G169" i="5"/>
  <c r="G170" i="5"/>
  <c r="G171" i="5"/>
  <c r="F171" i="5" s="1"/>
  <c r="G172" i="5"/>
  <c r="F172" i="5" s="1"/>
  <c r="G173" i="5"/>
  <c r="G174" i="5"/>
  <c r="G175" i="5"/>
  <c r="F175" i="5" s="1"/>
  <c r="G176" i="5"/>
  <c r="F176" i="5" s="1"/>
  <c r="G177" i="5"/>
  <c r="G178" i="5"/>
  <c r="G179" i="5"/>
  <c r="F179" i="5" s="1"/>
  <c r="G180" i="5"/>
  <c r="F180" i="5" s="1"/>
  <c r="G181" i="5"/>
  <c r="G182" i="5"/>
  <c r="G183" i="5"/>
  <c r="F183" i="5" s="1"/>
  <c r="G184" i="5"/>
  <c r="F184" i="5" s="1"/>
  <c r="G185" i="5"/>
  <c r="G186" i="5"/>
  <c r="G187" i="5"/>
  <c r="F187" i="5" s="1"/>
  <c r="G188" i="5"/>
  <c r="F188" i="5" s="1"/>
  <c r="G189" i="5"/>
  <c r="G190" i="5"/>
  <c r="G191" i="5"/>
  <c r="F191" i="5" s="1"/>
  <c r="G192" i="5"/>
  <c r="F192" i="5" s="1"/>
  <c r="G193" i="5"/>
  <c r="G194" i="5"/>
  <c r="G195" i="5"/>
  <c r="F195" i="5" s="1"/>
  <c r="G196" i="5"/>
  <c r="F196" i="5" s="1"/>
  <c r="G197" i="5"/>
  <c r="G198" i="5"/>
  <c r="G199" i="5"/>
  <c r="F199" i="5" s="1"/>
  <c r="G200" i="5"/>
  <c r="F200" i="5" s="1"/>
  <c r="G201" i="5"/>
  <c r="G202" i="5"/>
  <c r="G203" i="5"/>
  <c r="F203" i="5" s="1"/>
  <c r="G204" i="5"/>
  <c r="F204" i="5" s="1"/>
  <c r="G205" i="5"/>
  <c r="G206" i="5"/>
  <c r="G207" i="5"/>
  <c r="F207" i="5" s="1"/>
  <c r="G208" i="5"/>
  <c r="F208" i="5" s="1"/>
  <c r="G209" i="5"/>
  <c r="G210" i="5"/>
  <c r="G211" i="5"/>
  <c r="F211" i="5" s="1"/>
  <c r="F212" i="5"/>
  <c r="G213" i="5"/>
  <c r="G214" i="5"/>
  <c r="G215" i="5"/>
  <c r="F215" i="5" s="1"/>
  <c r="G216" i="5"/>
  <c r="F216" i="5" s="1"/>
  <c r="G217" i="5"/>
  <c r="G218" i="5"/>
  <c r="G219" i="5"/>
  <c r="F219" i="5" s="1"/>
  <c r="G220" i="5"/>
  <c r="F220" i="5" s="1"/>
  <c r="G221" i="5"/>
  <c r="G222" i="5"/>
  <c r="G223" i="5"/>
  <c r="F223" i="5" s="1"/>
  <c r="G224" i="5"/>
  <c r="F224" i="5" s="1"/>
  <c r="G225" i="5"/>
  <c r="G226" i="5"/>
  <c r="G227" i="5"/>
  <c r="F227" i="5" s="1"/>
  <c r="G228" i="5"/>
  <c r="F228" i="5" s="1"/>
  <c r="G229" i="5"/>
  <c r="G230" i="5"/>
  <c r="G231" i="5"/>
  <c r="F231" i="5" s="1"/>
  <c r="G232" i="5"/>
  <c r="F232" i="5" s="1"/>
  <c r="G233" i="5"/>
  <c r="G234" i="5"/>
  <c r="G235" i="5"/>
  <c r="F235" i="5" s="1"/>
  <c r="G236" i="5"/>
  <c r="F236" i="5" s="1"/>
  <c r="G237" i="5"/>
  <c r="G238" i="5"/>
  <c r="G239" i="5"/>
  <c r="F239" i="5" s="1"/>
  <c r="G240" i="5"/>
  <c r="F240" i="5" s="1"/>
  <c r="G241" i="5"/>
  <c r="G242" i="5"/>
  <c r="G243" i="5"/>
  <c r="F243" i="5" s="1"/>
  <c r="G244" i="5"/>
  <c r="F244" i="5" s="1"/>
  <c r="G245" i="5"/>
  <c r="G246" i="5"/>
  <c r="G247" i="5"/>
  <c r="F247" i="5" s="1"/>
  <c r="G248" i="5"/>
  <c r="F248" i="5" s="1"/>
  <c r="G249" i="5"/>
  <c r="G250" i="5"/>
  <c r="G251" i="5"/>
  <c r="F251" i="5" s="1"/>
  <c r="G252" i="5"/>
  <c r="F252" i="5" s="1"/>
  <c r="G253" i="5"/>
  <c r="G254" i="5"/>
  <c r="G255" i="5"/>
  <c r="F255" i="5" s="1"/>
  <c r="G256" i="5"/>
  <c r="F256" i="5" s="1"/>
  <c r="G257" i="5"/>
  <c r="G258" i="5"/>
  <c r="G259" i="5"/>
  <c r="F259" i="5" s="1"/>
  <c r="G260" i="5"/>
  <c r="F260" i="5" s="1"/>
  <c r="G261" i="5"/>
  <c r="G262" i="5"/>
  <c r="G263" i="5"/>
  <c r="F263" i="5" s="1"/>
  <c r="G264" i="5"/>
  <c r="F264" i="5" s="1"/>
  <c r="G265" i="5"/>
  <c r="G266" i="5"/>
  <c r="G267" i="5"/>
  <c r="F267" i="5" s="1"/>
  <c r="G268" i="5"/>
  <c r="F268" i="5" s="1"/>
  <c r="G269" i="5"/>
  <c r="G270" i="5"/>
  <c r="G271" i="5"/>
  <c r="F271" i="5" s="1"/>
  <c r="G272" i="5"/>
  <c r="F272" i="5" s="1"/>
  <c r="G273" i="5"/>
  <c r="G274" i="5"/>
  <c r="G275" i="5"/>
  <c r="F275" i="5" s="1"/>
  <c r="G276" i="5"/>
  <c r="F276" i="5" s="1"/>
  <c r="G277" i="5"/>
  <c r="G278" i="5"/>
  <c r="G279" i="5"/>
  <c r="F279" i="5" s="1"/>
  <c r="G280" i="5"/>
  <c r="F280" i="5" s="1"/>
  <c r="G281" i="5"/>
  <c r="G282" i="5"/>
  <c r="G283" i="5"/>
  <c r="F283" i="5" s="1"/>
  <c r="G284" i="5"/>
  <c r="F284" i="5" s="1"/>
  <c r="G285" i="5"/>
  <c r="G286" i="5"/>
  <c r="G287" i="5"/>
  <c r="F287" i="5" s="1"/>
  <c r="G288" i="5"/>
  <c r="F288" i="5" s="1"/>
  <c r="G289" i="5"/>
  <c r="G290" i="5"/>
  <c r="G291" i="5"/>
  <c r="F291" i="5" s="1"/>
  <c r="G292" i="5"/>
  <c r="F292" i="5" s="1"/>
  <c r="G293" i="5"/>
  <c r="G294" i="5"/>
  <c r="G295" i="5"/>
  <c r="F295" i="5" s="1"/>
  <c r="G296" i="5"/>
  <c r="F296" i="5" s="1"/>
  <c r="G297" i="5"/>
  <c r="G298" i="5"/>
  <c r="G299" i="5"/>
  <c r="F299" i="5" s="1"/>
  <c r="G300" i="5"/>
  <c r="F300" i="5" s="1"/>
  <c r="G301" i="5"/>
  <c r="G302" i="5"/>
  <c r="G303" i="5"/>
  <c r="F303" i="5" s="1"/>
  <c r="G304" i="5"/>
  <c r="F304" i="5" s="1"/>
  <c r="G305" i="5"/>
  <c r="G306" i="5"/>
  <c r="G307" i="5"/>
  <c r="F307" i="5" s="1"/>
  <c r="G308" i="5"/>
  <c r="F308" i="5" s="1"/>
  <c r="G309" i="5"/>
  <c r="G310" i="5"/>
  <c r="G311" i="5"/>
  <c r="F311" i="5" s="1"/>
  <c r="G312" i="5"/>
  <c r="F312" i="5" s="1"/>
  <c r="G314" i="5"/>
  <c r="G315" i="5"/>
  <c r="F315" i="5" s="1"/>
  <c r="G316" i="5"/>
  <c r="F316" i="5" s="1"/>
  <c r="G317" i="5"/>
  <c r="G318" i="5"/>
  <c r="G319" i="5"/>
  <c r="F319" i="5" s="1"/>
  <c r="G320" i="5"/>
  <c r="F320" i="5" s="1"/>
  <c r="G321" i="5"/>
  <c r="G322" i="5"/>
  <c r="G323" i="5"/>
  <c r="F323" i="5" s="1"/>
  <c r="G324" i="5"/>
  <c r="F324" i="5" s="1"/>
  <c r="G325" i="5"/>
  <c r="G326" i="5"/>
  <c r="G327" i="5"/>
  <c r="F327" i="5" s="1"/>
  <c r="G328" i="5"/>
  <c r="F328" i="5" s="1"/>
  <c r="G329" i="5"/>
  <c r="G330" i="5"/>
  <c r="G331" i="5"/>
  <c r="F331" i="5" s="1"/>
  <c r="G332" i="5"/>
  <c r="F332" i="5" s="1"/>
  <c r="G333" i="5"/>
  <c r="G334" i="5"/>
  <c r="G335" i="5"/>
  <c r="F335" i="5" s="1"/>
  <c r="G336" i="5"/>
  <c r="F336" i="5" s="1"/>
  <c r="G337" i="5"/>
  <c r="G338" i="5"/>
  <c r="G339" i="5"/>
  <c r="F339" i="5" s="1"/>
  <c r="G340" i="5"/>
  <c r="F340" i="5" s="1"/>
  <c r="G341" i="5"/>
  <c r="G342" i="5"/>
  <c r="G343" i="5"/>
  <c r="F343" i="5" s="1"/>
  <c r="G344" i="5"/>
  <c r="F344" i="5" s="1"/>
  <c r="G345" i="5"/>
  <c r="G346" i="5"/>
  <c r="G347" i="5"/>
  <c r="F347" i="5" s="1"/>
  <c r="G348" i="5"/>
  <c r="F348" i="5" s="1"/>
  <c r="G349" i="5"/>
  <c r="G350" i="5"/>
  <c r="F350" i="5" s="1"/>
  <c r="G351" i="5"/>
  <c r="F351" i="5" s="1"/>
  <c r="G352" i="5"/>
  <c r="F352" i="5" s="1"/>
  <c r="F353" i="5"/>
  <c r="G354" i="5"/>
  <c r="G355" i="5"/>
  <c r="G356" i="5"/>
  <c r="F356" i="5" s="1"/>
  <c r="G357" i="5"/>
  <c r="F357" i="5" s="1"/>
  <c r="G358" i="5"/>
  <c r="G359" i="5"/>
  <c r="G360" i="5"/>
  <c r="F360" i="5" s="1"/>
  <c r="G361" i="5"/>
  <c r="F361" i="5" s="1"/>
  <c r="G362" i="5"/>
  <c r="G363" i="5"/>
  <c r="G364" i="5"/>
  <c r="F364" i="5" s="1"/>
  <c r="G365" i="5"/>
  <c r="F365" i="5" s="1"/>
  <c r="G366" i="5"/>
  <c r="G367" i="5"/>
  <c r="G368" i="5"/>
  <c r="F368" i="5" s="1"/>
  <c r="G369" i="5"/>
  <c r="F369" i="5" s="1"/>
  <c r="G370" i="5"/>
  <c r="G371" i="5"/>
  <c r="G372" i="5"/>
  <c r="F372" i="5" s="1"/>
  <c r="G373" i="5"/>
  <c r="F373" i="5" s="1"/>
  <c r="G374" i="5"/>
  <c r="G375" i="5"/>
  <c r="G376" i="5"/>
  <c r="G377" i="5"/>
  <c r="F377" i="5" s="1"/>
  <c r="G378" i="5"/>
  <c r="G379" i="5"/>
  <c r="G380" i="5"/>
  <c r="F380" i="5" s="1"/>
  <c r="G381" i="5"/>
  <c r="F381" i="5" s="1"/>
  <c r="G382" i="5"/>
  <c r="G383" i="5"/>
  <c r="G384" i="5"/>
  <c r="F384" i="5" s="1"/>
  <c r="G385" i="5"/>
  <c r="F385" i="5" s="1"/>
  <c r="G386" i="5"/>
  <c r="G387" i="5"/>
  <c r="G388" i="5"/>
  <c r="F388" i="5" s="1"/>
  <c r="G389" i="5"/>
  <c r="F389" i="5" s="1"/>
  <c r="G390" i="5"/>
  <c r="G391" i="5"/>
  <c r="G392" i="5"/>
  <c r="G393" i="5"/>
  <c r="F393" i="5" s="1"/>
  <c r="G394" i="5"/>
  <c r="G395" i="5"/>
  <c r="G396" i="5"/>
  <c r="G397" i="5"/>
  <c r="F397" i="5" s="1"/>
  <c r="G398" i="5"/>
  <c r="G399" i="5"/>
  <c r="G400" i="5"/>
  <c r="G401" i="5"/>
  <c r="F401" i="5" s="1"/>
  <c r="G402" i="5"/>
  <c r="G403" i="5"/>
  <c r="G404" i="5"/>
  <c r="G405" i="5"/>
  <c r="F405" i="5" s="1"/>
  <c r="G406" i="5"/>
  <c r="G407" i="5"/>
  <c r="G408" i="5"/>
  <c r="F408" i="5" s="1"/>
  <c r="G409" i="5"/>
  <c r="F409" i="5" s="1"/>
  <c r="G410" i="5"/>
  <c r="G411" i="5"/>
  <c r="G412" i="5"/>
  <c r="F412" i="5" s="1"/>
  <c r="G413" i="5"/>
  <c r="F413" i="5" s="1"/>
  <c r="G414" i="5"/>
  <c r="G415" i="5"/>
  <c r="G416" i="5"/>
  <c r="F416" i="5" s="1"/>
  <c r="G417" i="5"/>
  <c r="F417" i="5" s="1"/>
  <c r="G418" i="5"/>
  <c r="G419" i="5"/>
  <c r="G420" i="5"/>
  <c r="F420" i="5" s="1"/>
  <c r="G421" i="5"/>
  <c r="F421" i="5" s="1"/>
  <c r="G422" i="5"/>
  <c r="G423" i="5"/>
  <c r="G424" i="5"/>
  <c r="F424" i="5" s="1"/>
  <c r="G425" i="5"/>
  <c r="F425" i="5" s="1"/>
  <c r="G426" i="5"/>
  <c r="G427" i="5"/>
  <c r="G428" i="5"/>
  <c r="F428" i="5" s="1"/>
  <c r="G429" i="5"/>
  <c r="F429" i="5" s="1"/>
  <c r="G430" i="5"/>
  <c r="F430" i="5" s="1"/>
  <c r="G431" i="5"/>
  <c r="G432" i="5"/>
  <c r="F432" i="5" s="1"/>
  <c r="G433" i="5"/>
  <c r="F433" i="5" s="1"/>
  <c r="G434" i="5"/>
  <c r="F434" i="5" s="1"/>
  <c r="G435" i="5"/>
  <c r="G436" i="5"/>
  <c r="F436" i="5" s="1"/>
  <c r="G437" i="5"/>
  <c r="F437" i="5" s="1"/>
  <c r="G438" i="5"/>
  <c r="F438" i="5" s="1"/>
  <c r="G439" i="5"/>
  <c r="G440" i="5"/>
  <c r="F440" i="5" s="1"/>
  <c r="G441" i="5"/>
  <c r="F441" i="5" s="1"/>
  <c r="G442" i="5"/>
  <c r="F442" i="5" s="1"/>
  <c r="G443" i="5"/>
  <c r="G444" i="5"/>
  <c r="F444" i="5" s="1"/>
  <c r="G445" i="5"/>
  <c r="F445" i="5" s="1"/>
  <c r="G446" i="5"/>
  <c r="F446" i="5" s="1"/>
  <c r="G447" i="5"/>
  <c r="G448" i="5"/>
  <c r="F448" i="5" s="1"/>
  <c r="G449" i="5"/>
  <c r="F449" i="5" s="1"/>
  <c r="G450" i="5"/>
  <c r="F450" i="5" s="1"/>
  <c r="G451" i="5"/>
  <c r="G452" i="5"/>
  <c r="F452" i="5" s="1"/>
  <c r="G453" i="5"/>
  <c r="F453" i="5" s="1"/>
  <c r="G454" i="5"/>
  <c r="F454" i="5" s="1"/>
  <c r="G455" i="5"/>
  <c r="G456" i="5"/>
  <c r="F456" i="5" s="1"/>
  <c r="G457" i="5"/>
  <c r="F457" i="5" s="1"/>
  <c r="G458" i="5"/>
  <c r="F458" i="5" s="1"/>
  <c r="G459" i="5"/>
  <c r="G460" i="5"/>
  <c r="F460" i="5" s="1"/>
  <c r="G461" i="5"/>
  <c r="F461" i="5" s="1"/>
  <c r="G462" i="5"/>
  <c r="F462" i="5" s="1"/>
  <c r="G463" i="5"/>
  <c r="G464" i="5"/>
  <c r="F464" i="5" s="1"/>
  <c r="G465" i="5"/>
  <c r="F465" i="5" s="1"/>
  <c r="G466" i="5"/>
  <c r="F466" i="5" s="1"/>
  <c r="G467" i="5"/>
  <c r="G468" i="5"/>
  <c r="F468" i="5" s="1"/>
  <c r="G469" i="5"/>
  <c r="F469" i="5" s="1"/>
  <c r="G470" i="5"/>
  <c r="F470" i="5" s="1"/>
  <c r="G471" i="5"/>
  <c r="G472" i="5"/>
  <c r="F472" i="5" s="1"/>
  <c r="G473" i="5"/>
  <c r="F473" i="5" s="1"/>
  <c r="G474" i="5"/>
  <c r="F474" i="5" s="1"/>
  <c r="G475" i="5"/>
  <c r="G476" i="5"/>
  <c r="F476" i="5" s="1"/>
  <c r="G477" i="5"/>
  <c r="F477" i="5" s="1"/>
  <c r="F478" i="5"/>
  <c r="G479" i="5"/>
  <c r="G480" i="5"/>
  <c r="F480" i="5" s="1"/>
  <c r="G481" i="5"/>
  <c r="F481" i="5" s="1"/>
  <c r="G482" i="5"/>
  <c r="F482" i="5" s="1"/>
  <c r="G483" i="5"/>
  <c r="G484" i="5"/>
  <c r="F484" i="5" s="1"/>
  <c r="G485" i="5"/>
  <c r="F485" i="5" s="1"/>
  <c r="G486" i="5"/>
  <c r="F486" i="5" s="1"/>
  <c r="G487" i="5"/>
  <c r="G488" i="5"/>
  <c r="F488" i="5" s="1"/>
  <c r="G489" i="5"/>
  <c r="F489" i="5" s="1"/>
  <c r="G490" i="5"/>
  <c r="F490" i="5" s="1"/>
  <c r="G491" i="5"/>
  <c r="G492" i="5"/>
  <c r="F492" i="5" s="1"/>
  <c r="G493" i="5"/>
  <c r="F493" i="5" s="1"/>
  <c r="G494" i="5"/>
  <c r="F494" i="5" s="1"/>
  <c r="G495" i="5"/>
  <c r="G496" i="5"/>
  <c r="F496" i="5" s="1"/>
  <c r="G497" i="5"/>
  <c r="F497" i="5" s="1"/>
  <c r="G498" i="5"/>
  <c r="G499" i="5"/>
  <c r="G500" i="5"/>
  <c r="F500" i="5" s="1"/>
  <c r="G501" i="5"/>
  <c r="F501" i="5" s="1"/>
  <c r="G502" i="5"/>
  <c r="F502" i="5" s="1"/>
  <c r="G503" i="5"/>
  <c r="G504" i="5"/>
  <c r="F504" i="5" s="1"/>
  <c r="G505" i="5"/>
  <c r="F505" i="5" s="1"/>
  <c r="F506" i="5"/>
  <c r="G507" i="5"/>
  <c r="G508" i="5"/>
  <c r="F508" i="5" s="1"/>
  <c r="G509" i="5"/>
  <c r="F509" i="5" s="1"/>
  <c r="G510" i="5"/>
  <c r="F510" i="5" s="1"/>
  <c r="G511" i="5"/>
  <c r="G512" i="5"/>
  <c r="F512" i="5" s="1"/>
  <c r="G513" i="5"/>
  <c r="F513" i="5" s="1"/>
  <c r="G514" i="5"/>
  <c r="F514" i="5" s="1"/>
  <c r="G515" i="5"/>
  <c r="G516" i="5"/>
  <c r="F516" i="5" s="1"/>
  <c r="G517" i="5"/>
  <c r="F517" i="5" s="1"/>
  <c r="G518" i="5"/>
  <c r="F518" i="5" s="1"/>
  <c r="G519" i="5"/>
  <c r="G520" i="5"/>
  <c r="F520" i="5" s="1"/>
  <c r="G521" i="5"/>
  <c r="F521" i="5" s="1"/>
  <c r="G522" i="5"/>
  <c r="F522" i="5" s="1"/>
  <c r="G523" i="5"/>
  <c r="G524" i="5"/>
  <c r="F524" i="5" s="1"/>
  <c r="G525" i="5"/>
  <c r="F525" i="5" s="1"/>
  <c r="G526" i="5"/>
  <c r="F526" i="5" s="1"/>
  <c r="G527" i="5"/>
  <c r="G528" i="5"/>
  <c r="F528" i="5" s="1"/>
  <c r="G529" i="5"/>
  <c r="F529" i="5" s="1"/>
  <c r="G530" i="5"/>
  <c r="F530" i="5" s="1"/>
  <c r="G531" i="5"/>
  <c r="G532" i="5"/>
  <c r="F532" i="5" s="1"/>
  <c r="G533" i="5"/>
  <c r="F533" i="5" s="1"/>
  <c r="G534" i="5"/>
  <c r="F534" i="5" s="1"/>
  <c r="G535" i="5"/>
  <c r="G536" i="5"/>
  <c r="F536" i="5" s="1"/>
  <c r="G537" i="5"/>
  <c r="F537" i="5" s="1"/>
  <c r="G538" i="5"/>
  <c r="F538" i="5" s="1"/>
  <c r="G539" i="5"/>
  <c r="G540" i="5"/>
  <c r="F540" i="5" s="1"/>
  <c r="G541" i="5"/>
  <c r="F541" i="5" s="1"/>
  <c r="G542" i="5"/>
  <c r="F542" i="5" s="1"/>
  <c r="G543" i="5"/>
  <c r="G544" i="5"/>
  <c r="F544" i="5" s="1"/>
  <c r="G545" i="5"/>
  <c r="F545" i="5" s="1"/>
  <c r="G546" i="5"/>
  <c r="F546" i="5" s="1"/>
  <c r="G547" i="5"/>
  <c r="G548" i="5"/>
  <c r="F548" i="5" s="1"/>
  <c r="G549" i="5"/>
  <c r="F549" i="5" s="1"/>
  <c r="G550" i="5"/>
  <c r="F550" i="5" s="1"/>
  <c r="G551" i="5"/>
  <c r="G552" i="5"/>
  <c r="F552" i="5" s="1"/>
  <c r="G553" i="5"/>
  <c r="F553" i="5" s="1"/>
  <c r="G554" i="5"/>
  <c r="F554" i="5" s="1"/>
  <c r="G555" i="5"/>
  <c r="G556" i="5"/>
  <c r="F556" i="5" s="1"/>
  <c r="G557" i="5"/>
  <c r="F557" i="5" s="1"/>
  <c r="G558" i="5"/>
  <c r="F558" i="5" s="1"/>
  <c r="G559" i="5"/>
  <c r="G560" i="5"/>
  <c r="F560" i="5" s="1"/>
  <c r="G561" i="5"/>
  <c r="F561" i="5" s="1"/>
  <c r="G562" i="5"/>
  <c r="G563" i="5"/>
  <c r="G564" i="5"/>
  <c r="F564" i="5" s="1"/>
  <c r="G565" i="5"/>
  <c r="F565" i="5" s="1"/>
  <c r="G566" i="5"/>
  <c r="F566" i="5" s="1"/>
  <c r="G567" i="5"/>
  <c r="G568" i="5"/>
  <c r="F568" i="5" s="1"/>
  <c r="G569" i="5"/>
  <c r="F569" i="5" s="1"/>
  <c r="G570" i="5"/>
  <c r="G571" i="5"/>
  <c r="G572" i="5"/>
  <c r="F572" i="5" s="1"/>
  <c r="G573" i="5"/>
  <c r="F573" i="5" s="1"/>
  <c r="G574" i="5"/>
  <c r="F574" i="5" s="1"/>
  <c r="G575" i="5"/>
  <c r="G576" i="5"/>
  <c r="F576" i="5" s="1"/>
  <c r="G577" i="5"/>
  <c r="F577" i="5" s="1"/>
  <c r="G578" i="5"/>
  <c r="F578" i="5" s="1"/>
  <c r="G579" i="5"/>
  <c r="G580" i="5"/>
  <c r="F580" i="5" s="1"/>
  <c r="G581" i="5"/>
  <c r="F581" i="5" s="1"/>
  <c r="G582" i="5"/>
  <c r="F582" i="5" s="1"/>
  <c r="G583" i="5"/>
  <c r="G584" i="5"/>
  <c r="F584" i="5" s="1"/>
  <c r="G585" i="5"/>
  <c r="F585" i="5" s="1"/>
  <c r="G586" i="5"/>
  <c r="F586" i="5" s="1"/>
  <c r="G587" i="5"/>
  <c r="G6" i="5"/>
  <c r="F570" i="5" l="1"/>
  <c r="F587" i="5"/>
  <c r="F583" i="5"/>
  <c r="F579" i="5"/>
  <c r="F575" i="5"/>
  <c r="F571" i="5"/>
  <c r="F567" i="5"/>
  <c r="F563" i="5"/>
  <c r="F559" i="5"/>
  <c r="F555" i="5"/>
  <c r="F551" i="5"/>
  <c r="F547" i="5"/>
  <c r="F543" i="5"/>
  <c r="F539" i="5"/>
  <c r="F535" i="5"/>
  <c r="F531" i="5"/>
  <c r="F527" i="5"/>
  <c r="F523" i="5"/>
  <c r="F519" i="5"/>
  <c r="F515" i="5"/>
  <c r="F511" i="5"/>
  <c r="F562" i="5"/>
  <c r="F507" i="5"/>
  <c r="F503" i="5"/>
  <c r="F499" i="5"/>
  <c r="F495" i="5"/>
  <c r="F491" i="5"/>
  <c r="F487" i="5"/>
  <c r="F483" i="5"/>
  <c r="F479" i="5"/>
  <c r="F475" i="5"/>
  <c r="F471" i="5"/>
  <c r="F467" i="5"/>
  <c r="F463" i="5"/>
  <c r="F459" i="5"/>
  <c r="F498" i="5"/>
  <c r="F70" i="5"/>
  <c r="F66" i="5"/>
  <c r="F62" i="5"/>
  <c r="F455" i="5"/>
  <c r="F451" i="5"/>
  <c r="F447" i="5"/>
  <c r="F443" i="5"/>
  <c r="F439" i="5"/>
  <c r="F435" i="5"/>
  <c r="F431" i="5"/>
  <c r="F427" i="5"/>
  <c r="F423" i="5"/>
  <c r="F419" i="5"/>
  <c r="F415" i="5"/>
  <c r="F411" i="5"/>
  <c r="F407" i="5"/>
  <c r="F403" i="5"/>
  <c r="F399" i="5"/>
  <c r="F395" i="5"/>
  <c r="F391" i="5"/>
  <c r="F387" i="5"/>
  <c r="F383" i="5"/>
  <c r="F379" i="5"/>
  <c r="F375" i="5"/>
  <c r="F371" i="5"/>
  <c r="F367" i="5"/>
  <c r="F363" i="5"/>
  <c r="F359" i="5"/>
  <c r="F355" i="5"/>
  <c r="F73" i="5"/>
  <c r="F69" i="5"/>
  <c r="F65" i="5"/>
  <c r="F61" i="5"/>
  <c r="F57" i="5"/>
  <c r="F426" i="5"/>
  <c r="F422" i="5"/>
  <c r="F418" i="5"/>
  <c r="F414" i="5"/>
  <c r="F410" i="5"/>
  <c r="F406" i="5"/>
  <c r="F402" i="5"/>
  <c r="F398" i="5"/>
  <c r="F394" i="5"/>
  <c r="F390" i="5"/>
  <c r="F386" i="5"/>
  <c r="F382" i="5"/>
  <c r="F378" i="5"/>
  <c r="F374" i="5"/>
  <c r="F370" i="5"/>
  <c r="F366" i="5"/>
  <c r="F362" i="5"/>
  <c r="F358" i="5"/>
  <c r="F354" i="5"/>
  <c r="F149" i="5"/>
  <c r="F145" i="5"/>
  <c r="F141" i="5"/>
  <c r="F137" i="5"/>
  <c r="F133" i="5"/>
  <c r="F129" i="5"/>
  <c r="F125" i="5"/>
  <c r="F121" i="5"/>
  <c r="F117" i="5"/>
  <c r="F113" i="5"/>
  <c r="F109" i="5"/>
  <c r="F105" i="5"/>
  <c r="F101" i="5"/>
  <c r="F97" i="5"/>
  <c r="F93" i="5"/>
  <c r="F89" i="5"/>
  <c r="F85" i="5"/>
  <c r="F81" i="5"/>
  <c r="F349" i="5"/>
  <c r="F345" i="5"/>
  <c r="F341" i="5"/>
  <c r="F337" i="5"/>
  <c r="F333" i="5"/>
  <c r="F329" i="5"/>
  <c r="F325" i="5"/>
  <c r="F321" i="5"/>
  <c r="F317" i="5"/>
  <c r="F309" i="5"/>
  <c r="F305" i="5"/>
  <c r="F301" i="5"/>
  <c r="F297" i="5"/>
  <c r="F293" i="5"/>
  <c r="F289" i="5"/>
  <c r="F285" i="5"/>
  <c r="F281" i="5"/>
  <c r="F277" i="5"/>
  <c r="F273" i="5"/>
  <c r="F269" i="5"/>
  <c r="F265" i="5"/>
  <c r="F261" i="5"/>
  <c r="F257" i="5"/>
  <c r="F249" i="5"/>
  <c r="F245" i="5"/>
  <c r="F241" i="5"/>
  <c r="F237" i="5"/>
  <c r="F229" i="5"/>
  <c r="F225" i="5"/>
  <c r="F221" i="5"/>
  <c r="F217" i="5"/>
  <c r="F213" i="5"/>
  <c r="F209" i="5"/>
  <c r="F205" i="5"/>
  <c r="F197" i="5"/>
  <c r="F193" i="5"/>
  <c r="F189" i="5"/>
  <c r="F185" i="5"/>
  <c r="F181" i="5"/>
  <c r="F177" i="5"/>
  <c r="F173" i="5"/>
  <c r="F169" i="5"/>
  <c r="F165" i="5"/>
  <c r="F161" i="5"/>
  <c r="F157" i="5"/>
  <c r="F153" i="5"/>
  <c r="F37" i="5"/>
  <c r="F33" i="5"/>
  <c r="F29" i="5"/>
  <c r="F25" i="5"/>
  <c r="F21" i="5"/>
  <c r="F17" i="5"/>
  <c r="F13" i="5"/>
  <c r="F9" i="5"/>
  <c r="F404" i="5"/>
  <c r="F400" i="5"/>
  <c r="F396" i="5"/>
  <c r="F392" i="5"/>
  <c r="F376" i="5"/>
  <c r="F150" i="5"/>
  <c r="F146" i="5"/>
  <c r="F142" i="5"/>
  <c r="F138" i="5"/>
  <c r="F134" i="5"/>
  <c r="F130" i="5"/>
  <c r="F126" i="5"/>
  <c r="F122" i="5"/>
  <c r="F118" i="5"/>
  <c r="F114" i="5"/>
  <c r="F110" i="5"/>
  <c r="F106" i="5"/>
  <c r="F102" i="5"/>
  <c r="F98" i="5"/>
  <c r="F94" i="5"/>
  <c r="F90" i="5"/>
  <c r="F86" i="5"/>
  <c r="F82" i="5"/>
  <c r="F346" i="5"/>
  <c r="F342" i="5"/>
  <c r="F338" i="5"/>
  <c r="F334" i="5"/>
  <c r="F330" i="5"/>
  <c r="F326" i="5"/>
  <c r="F322" i="5"/>
  <c r="F318" i="5"/>
  <c r="F314" i="5"/>
  <c r="F310" i="5"/>
  <c r="F302" i="5"/>
  <c r="F298" i="5"/>
  <c r="F294" i="5"/>
  <c r="F290" i="5"/>
  <c r="F286" i="5"/>
  <c r="F282" i="5"/>
  <c r="F278" i="5"/>
  <c r="F274" i="5"/>
  <c r="F270" i="5"/>
  <c r="F266" i="5"/>
  <c r="F262" i="5"/>
  <c r="F258" i="5"/>
  <c r="F254" i="5"/>
  <c r="F250" i="5"/>
  <c r="F246" i="5"/>
  <c r="F242" i="5"/>
  <c r="F234" i="5"/>
  <c r="F230" i="5"/>
  <c r="F226" i="5"/>
  <c r="F222" i="5"/>
  <c r="F218" i="5"/>
  <c r="F214" i="5"/>
  <c r="F210" i="5"/>
  <c r="F206" i="5"/>
  <c r="F202" i="5"/>
  <c r="F198" i="5"/>
  <c r="F194" i="5"/>
  <c r="F190" i="5"/>
  <c r="F186" i="5"/>
  <c r="F182" i="5"/>
  <c r="F178" i="5"/>
  <c r="F174" i="5"/>
  <c r="F166" i="5"/>
  <c r="F162" i="5"/>
  <c r="F158" i="5"/>
  <c r="F154" i="5"/>
  <c r="F306" i="5"/>
  <c r="F253" i="5"/>
  <c r="F238" i="5"/>
  <c r="F233" i="5"/>
  <c r="F201" i="5"/>
  <c r="F170" i="5"/>
  <c r="F78" i="5"/>
  <c r="F74" i="5"/>
  <c r="F58" i="5"/>
  <c r="F50" i="5"/>
  <c r="F46" i="5"/>
  <c r="F42" i="5"/>
  <c r="F38" i="5"/>
  <c r="F34" i="5"/>
  <c r="F30" i="5"/>
  <c r="F26" i="5"/>
  <c r="F22" i="5"/>
  <c r="F18" i="5"/>
  <c r="F14" i="5"/>
  <c r="F10" i="5"/>
  <c r="F6" i="5"/>
  <c r="F47" i="5"/>
</calcChain>
</file>

<file path=xl/sharedStrings.xml><?xml version="1.0" encoding="utf-8"?>
<sst xmlns="http://schemas.openxmlformats.org/spreadsheetml/2006/main" count="7750" uniqueCount="1824">
  <si>
    <t>061903</t>
  </si>
  <si>
    <t>Adams County Ohio Valley Local</t>
  </si>
  <si>
    <t>090746</t>
  </si>
  <si>
    <t>Adams County Christian</t>
  </si>
  <si>
    <t>043489</t>
  </si>
  <si>
    <t>Akron City</t>
  </si>
  <si>
    <t>052639</t>
  </si>
  <si>
    <t>Archbishop Hoban</t>
  </si>
  <si>
    <t>113050</t>
  </si>
  <si>
    <t>Arlington Christian Academy</t>
  </si>
  <si>
    <t>120865</t>
  </si>
  <si>
    <t>Emmanuel Christian Academy</t>
  </si>
  <si>
    <t>016974</t>
  </si>
  <si>
    <t>Julie Billiart School of St Sebastian Parish</t>
  </si>
  <si>
    <t>056937</t>
  </si>
  <si>
    <t>Our Lady Of The Elms</t>
  </si>
  <si>
    <t>056994</t>
  </si>
  <si>
    <t>St Anthony Of Padua</t>
  </si>
  <si>
    <t>057067</t>
  </si>
  <si>
    <t>St Mary Elementary</t>
  </si>
  <si>
    <t>057075</t>
  </si>
  <si>
    <t>St Matthew Parish School</t>
  </si>
  <si>
    <t>060962</t>
  </si>
  <si>
    <t>St Sebastian</t>
  </si>
  <si>
    <t>057109</t>
  </si>
  <si>
    <t>St Vincent De Paul</t>
  </si>
  <si>
    <t>053850</t>
  </si>
  <si>
    <t>St Vincent St Mary</t>
  </si>
  <si>
    <t>043497</t>
  </si>
  <si>
    <t>Alliance City</t>
  </si>
  <si>
    <t>059535</t>
  </si>
  <si>
    <t>Regina Coeli</t>
  </si>
  <si>
    <t>045195</t>
  </si>
  <si>
    <t>Amherst Exempted Village</t>
  </si>
  <si>
    <t>057117</t>
  </si>
  <si>
    <t>St Joseph</t>
  </si>
  <si>
    <t>048207</t>
  </si>
  <si>
    <t>Anthony Wayne Local</t>
  </si>
  <si>
    <t>013208</t>
  </si>
  <si>
    <t>Discovery Express School</t>
  </si>
  <si>
    <t>068031</t>
  </si>
  <si>
    <t>Lial Catholic School</t>
  </si>
  <si>
    <t>009485</t>
  </si>
  <si>
    <t>Monclova Christian School</t>
  </si>
  <si>
    <t>043505</t>
  </si>
  <si>
    <t>Ashland City</t>
  </si>
  <si>
    <t>068338</t>
  </si>
  <si>
    <t>Ashland Christian</t>
  </si>
  <si>
    <t>057125</t>
  </si>
  <si>
    <t>St Edward</t>
  </si>
  <si>
    <t>043513</t>
  </si>
  <si>
    <t>Ashtabula Area City</t>
  </si>
  <si>
    <t>053637</t>
  </si>
  <si>
    <t>Saint John School</t>
  </si>
  <si>
    <t>049171</t>
  </si>
  <si>
    <t>Aurora City</t>
  </si>
  <si>
    <t>083295</t>
  </si>
  <si>
    <t>Valley Christian Academy</t>
  </si>
  <si>
    <t>048124</t>
  </si>
  <si>
    <t>Avon Lake City</t>
  </si>
  <si>
    <t>057158</t>
  </si>
  <si>
    <t>048116</t>
  </si>
  <si>
    <t>Avon Local</t>
  </si>
  <si>
    <t>057133</t>
  </si>
  <si>
    <t>Holy Trinity</t>
  </si>
  <si>
    <t>057141</t>
  </si>
  <si>
    <t>St Mary Immaculate Conception</t>
  </si>
  <si>
    <t>043539</t>
  </si>
  <si>
    <t>Barberton City</t>
  </si>
  <si>
    <t>057182</t>
  </si>
  <si>
    <t>St Augustine</t>
  </si>
  <si>
    <t>045203</t>
  </si>
  <si>
    <t>Barnesville Exempted Village</t>
  </si>
  <si>
    <t>052985</t>
  </si>
  <si>
    <t>Olney Friends</t>
  </si>
  <si>
    <t>043547</t>
  </si>
  <si>
    <t>Bay Village City</t>
  </si>
  <si>
    <t>056366</t>
  </si>
  <si>
    <t>St Raphael</t>
  </si>
  <si>
    <t>043554</t>
  </si>
  <si>
    <t>Beachwood City</t>
  </si>
  <si>
    <t>143081</t>
  </si>
  <si>
    <t>Beatrice J. Stone Yavne</t>
  </si>
  <si>
    <t>093757</t>
  </si>
  <si>
    <t>Fuchs Mizrachi Of Cleveland</t>
  </si>
  <si>
    <t>064402</t>
  </si>
  <si>
    <t>Joseph and Florence Mandel Jewish Day School</t>
  </si>
  <si>
    <t>017161</t>
  </si>
  <si>
    <t>Yeshiva High School of Cleveland</t>
  </si>
  <si>
    <t>047241</t>
  </si>
  <si>
    <t>Beavercreek City</t>
  </si>
  <si>
    <t>132936</t>
  </si>
  <si>
    <t>Bright Beginnings</t>
  </si>
  <si>
    <t>052803</t>
  </si>
  <si>
    <t>Carroll</t>
  </si>
  <si>
    <t>134536</t>
  </si>
  <si>
    <t>Dayton Islamic School, Inc</t>
  </si>
  <si>
    <t>055251</t>
  </si>
  <si>
    <t>St Luke</t>
  </si>
  <si>
    <t>043570</t>
  </si>
  <si>
    <t>Bellaire Local</t>
  </si>
  <si>
    <t>058321</t>
  </si>
  <si>
    <t>St John</t>
  </si>
  <si>
    <t>043596</t>
  </si>
  <si>
    <t>Bellevue City</t>
  </si>
  <si>
    <t>058552</t>
  </si>
  <si>
    <t>Immaculate Conception</t>
  </si>
  <si>
    <t>048926</t>
  </si>
  <si>
    <t>Benton Carroll Salem Local</t>
  </si>
  <si>
    <t>058859</t>
  </si>
  <si>
    <t>St Boniface</t>
  </si>
  <si>
    <t>043612</t>
  </si>
  <si>
    <t>Berea City</t>
  </si>
  <si>
    <t>056689</t>
  </si>
  <si>
    <t>Academy Of St Bartholomew</t>
  </si>
  <si>
    <t>056408</t>
  </si>
  <si>
    <t>St Mary</t>
  </si>
  <si>
    <t>043620</t>
  </si>
  <si>
    <t>Bexley City</t>
  </si>
  <si>
    <t>053520</t>
  </si>
  <si>
    <t>St Charles Preparatory</t>
  </si>
  <si>
    <t>046748</t>
  </si>
  <si>
    <t>Big Walnut Local</t>
  </si>
  <si>
    <t>009467</t>
  </si>
  <si>
    <t>Genoa Christian Academy</t>
  </si>
  <si>
    <t>048306</t>
  </si>
  <si>
    <t>Boardman Local</t>
  </si>
  <si>
    <t>119917</t>
  </si>
  <si>
    <t>Hitchcock Woods</t>
  </si>
  <si>
    <t>059592</t>
  </si>
  <si>
    <t>St Charles</t>
  </si>
  <si>
    <t>043638</t>
  </si>
  <si>
    <t>Bowling Green City School District</t>
  </si>
  <si>
    <t>143008</t>
  </si>
  <si>
    <t>Bowling Green Christian Acdmy</t>
  </si>
  <si>
    <t>058768</t>
  </si>
  <si>
    <t>St Aloysius</t>
  </si>
  <si>
    <t>059139</t>
  </si>
  <si>
    <t>St Louis</t>
  </si>
  <si>
    <t>043646</t>
  </si>
  <si>
    <t>Brecksville-Broadview Heights City</t>
  </si>
  <si>
    <t>056416</t>
  </si>
  <si>
    <t>Assumption</t>
  </si>
  <si>
    <t>043653</t>
  </si>
  <si>
    <t>Brooklyn City</t>
  </si>
  <si>
    <t>056424</t>
  </si>
  <si>
    <t>St Thomas More</t>
  </si>
  <si>
    <t>043661</t>
  </si>
  <si>
    <t>Brunswick City</t>
  </si>
  <si>
    <t>057208</t>
  </si>
  <si>
    <t>St Ambrose</t>
  </si>
  <si>
    <t>043679</t>
  </si>
  <si>
    <t>Bryan City</t>
  </si>
  <si>
    <t>014140</t>
  </si>
  <si>
    <t>Fountain City Christian School</t>
  </si>
  <si>
    <t>059337</t>
  </si>
  <si>
    <t>St Patrick</t>
  </si>
  <si>
    <t>046508</t>
  </si>
  <si>
    <t>Buckeye Central Local</t>
  </si>
  <si>
    <t>058842</t>
  </si>
  <si>
    <t>St Bernard</t>
  </si>
  <si>
    <t>043695</t>
  </si>
  <si>
    <t>Cambridge City</t>
  </si>
  <si>
    <t>058255</t>
  </si>
  <si>
    <t>St Benedict</t>
  </si>
  <si>
    <t>046946</t>
  </si>
  <si>
    <t>Canal Winchester Local</t>
  </si>
  <si>
    <t>096719</t>
  </si>
  <si>
    <t>Harvest Preparatory School</t>
  </si>
  <si>
    <t>048314</t>
  </si>
  <si>
    <t>Canfield Local</t>
  </si>
  <si>
    <t>134437</t>
  </si>
  <si>
    <t>Ursuline Preschool &amp; Kindergar</t>
  </si>
  <si>
    <t>043711</t>
  </si>
  <si>
    <t>Canton City</t>
  </si>
  <si>
    <t>065003</t>
  </si>
  <si>
    <t>Heritage Christian</t>
  </si>
  <si>
    <t>059717</t>
  </si>
  <si>
    <t>St Peter</t>
  </si>
  <si>
    <t>045260</t>
  </si>
  <si>
    <t>Carey Exempted Village Schools</t>
  </si>
  <si>
    <t>058651</t>
  </si>
  <si>
    <t>Our Lady Of Consolation</t>
  </si>
  <si>
    <t>043729</t>
  </si>
  <si>
    <t>Celina City</t>
  </si>
  <si>
    <t>054411</t>
  </si>
  <si>
    <t>043737</t>
  </si>
  <si>
    <t>Centerville City</t>
  </si>
  <si>
    <t>054445</t>
  </si>
  <si>
    <t>Incarnation</t>
  </si>
  <si>
    <t>052936</t>
  </si>
  <si>
    <t>Spring Valley Academy</t>
  </si>
  <si>
    <t>045286</t>
  </si>
  <si>
    <t>Chagrin Falls Exempted Village</t>
  </si>
  <si>
    <t>056432</t>
  </si>
  <si>
    <t>St Joan Of Arc</t>
  </si>
  <si>
    <t>047183</t>
  </si>
  <si>
    <t>Chardon Local</t>
  </si>
  <si>
    <t>057216</t>
  </si>
  <si>
    <t>Notre Dame School</t>
  </si>
  <si>
    <t>053371</t>
  </si>
  <si>
    <t>Notre Dame-Cathedral Latin</t>
  </si>
  <si>
    <t>057224</t>
  </si>
  <si>
    <t>043745</t>
  </si>
  <si>
    <t>Chillicothe City</t>
  </si>
  <si>
    <t>057992</t>
  </si>
  <si>
    <t>Bishop Flaget School</t>
  </si>
  <si>
    <t>050534</t>
  </si>
  <si>
    <t>Chippewa Local</t>
  </si>
  <si>
    <t>057257</t>
  </si>
  <si>
    <t>Sts Peter And Paul</t>
  </si>
  <si>
    <t>043752</t>
  </si>
  <si>
    <t>Cincinnati Public Schools</t>
  </si>
  <si>
    <t>053009</t>
  </si>
  <si>
    <t>Aldersgate Christian Academy</t>
  </si>
  <si>
    <t>054213</t>
  </si>
  <si>
    <t>Annunciation</t>
  </si>
  <si>
    <t>054270</t>
  </si>
  <si>
    <t>Cardinal Pacelli</t>
  </si>
  <si>
    <t>060590</t>
  </si>
  <si>
    <t>Cincinnati Hebrew Day Chofetz</t>
  </si>
  <si>
    <t>133207</t>
  </si>
  <si>
    <t>Cincinnati Hills-Otto Armleder</t>
  </si>
  <si>
    <t>054031</t>
  </si>
  <si>
    <t>Clifton Christian Academy</t>
  </si>
  <si>
    <t>055038</t>
  </si>
  <si>
    <t>Corryville Catholic</t>
  </si>
  <si>
    <t>012508</t>
  </si>
  <si>
    <t>DePaul Cristo Rey High School</t>
  </si>
  <si>
    <t>052951</t>
  </si>
  <si>
    <t>Elder</t>
  </si>
  <si>
    <t>054320</t>
  </si>
  <si>
    <t>Guardian Angels</t>
  </si>
  <si>
    <t>054361</t>
  </si>
  <si>
    <t>Holy Family</t>
  </si>
  <si>
    <t>053298</t>
  </si>
  <si>
    <t>McNicholas</t>
  </si>
  <si>
    <t>053272</t>
  </si>
  <si>
    <t>Mercy McAuley High School</t>
  </si>
  <si>
    <t>067447</t>
  </si>
  <si>
    <t>Mercy Montessori Center</t>
  </si>
  <si>
    <t>054486</t>
  </si>
  <si>
    <t>Nativity</t>
  </si>
  <si>
    <t>054510</t>
  </si>
  <si>
    <t>Our Lady Of Lourdes</t>
  </si>
  <si>
    <t>053454</t>
  </si>
  <si>
    <t>Purcell-Marian</t>
  </si>
  <si>
    <t>054635</t>
  </si>
  <si>
    <t>Resurrection</t>
  </si>
  <si>
    <t>053884</t>
  </si>
  <si>
    <t>Seton</t>
  </si>
  <si>
    <t>054783</t>
  </si>
  <si>
    <t>St Antoninus</t>
  </si>
  <si>
    <t>054866</t>
  </si>
  <si>
    <t>054890</t>
  </si>
  <si>
    <t>St Catharine Of Siena</t>
  </si>
  <si>
    <t>054908</t>
  </si>
  <si>
    <t>St Cecilia</t>
  </si>
  <si>
    <t>054999</t>
  </si>
  <si>
    <t>St Francis Desales</t>
  </si>
  <si>
    <t>055012</t>
  </si>
  <si>
    <t>St Francis Seraph</t>
  </si>
  <si>
    <t>055160</t>
  </si>
  <si>
    <t>055228</t>
  </si>
  <si>
    <t>St Lawrence</t>
  </si>
  <si>
    <t>055293</t>
  </si>
  <si>
    <t>St Martin Of Tours</t>
  </si>
  <si>
    <t>055319</t>
  </si>
  <si>
    <t>055582</t>
  </si>
  <si>
    <t>St Teresa Of Avila</t>
  </si>
  <si>
    <t>053835</t>
  </si>
  <si>
    <t>St Ursula Academy</t>
  </si>
  <si>
    <t>055608</t>
  </si>
  <si>
    <t>St Ursula Villa</t>
  </si>
  <si>
    <t>055657</t>
  </si>
  <si>
    <t>St William</t>
  </si>
  <si>
    <t>053900</t>
  </si>
  <si>
    <t>Summit Country Day</t>
  </si>
  <si>
    <t>138073</t>
  </si>
  <si>
    <t>The Good Shepherd Catholic Montessori</t>
  </si>
  <si>
    <t>043760</t>
  </si>
  <si>
    <t>Circleville City</t>
  </si>
  <si>
    <t>134528</t>
  </si>
  <si>
    <t>New Hope Christian Academy</t>
  </si>
  <si>
    <t>046284</t>
  </si>
  <si>
    <t>Clark-Shawnee Local</t>
  </si>
  <si>
    <t>000660</t>
  </si>
  <si>
    <t>Risen Christ Lutheran School</t>
  </si>
  <si>
    <t>043778</t>
  </si>
  <si>
    <t>Claymont City</t>
  </si>
  <si>
    <t>057679</t>
  </si>
  <si>
    <t>046326</t>
  </si>
  <si>
    <t>Clermont Northeastern Local</t>
  </si>
  <si>
    <t>055244</t>
  </si>
  <si>
    <t>043794</t>
  </si>
  <si>
    <t>Cleveland Heights-University Heights City</t>
  </si>
  <si>
    <t>052654</t>
  </si>
  <si>
    <t>Beaumont School</t>
  </si>
  <si>
    <t>056440</t>
  </si>
  <si>
    <t>Communion of Saints School</t>
  </si>
  <si>
    <t>056861</t>
  </si>
  <si>
    <t>Gesu Catholic School</t>
  </si>
  <si>
    <t>053058</t>
  </si>
  <si>
    <t>Hebrew Academy Of Cleveland</t>
  </si>
  <si>
    <t>010275</t>
  </si>
  <si>
    <t>Jacob Sapirstein Campus - Hebrew Academy of Cleveland</t>
  </si>
  <si>
    <t>053199</t>
  </si>
  <si>
    <t>Lutheran East</t>
  </si>
  <si>
    <t>086678</t>
  </si>
  <si>
    <t>Yeshiva Derech Hatorah</t>
  </si>
  <si>
    <t>043786</t>
  </si>
  <si>
    <t>Cleveland Municipal</t>
  </si>
  <si>
    <t>000176</t>
  </si>
  <si>
    <t>Al Ihsan Islamic School</t>
  </si>
  <si>
    <t>056036</t>
  </si>
  <si>
    <t>Archbishop Lyke-St Henry Campus</t>
  </si>
  <si>
    <t>052662</t>
  </si>
  <si>
    <t>Benedictine</t>
  </si>
  <si>
    <t>053983</t>
  </si>
  <si>
    <t>Cleveland Central Catholic</t>
  </si>
  <si>
    <t>134478</t>
  </si>
  <si>
    <t>Cleveland Montessori</t>
  </si>
  <si>
    <t>087809</t>
  </si>
  <si>
    <t>Holy Cross Lutheran School</t>
  </si>
  <si>
    <t>055749</t>
  </si>
  <si>
    <t>Holy Name</t>
  </si>
  <si>
    <t>060343</t>
  </si>
  <si>
    <t>Luther Memorial</t>
  </si>
  <si>
    <t>055822</t>
  </si>
  <si>
    <t>Mary Queen of Peace School</t>
  </si>
  <si>
    <t>056275</t>
  </si>
  <si>
    <t>Metro Catholic Parish</t>
  </si>
  <si>
    <t>055814</t>
  </si>
  <si>
    <t>Our Lady Of Angels</t>
  </si>
  <si>
    <t>055855</t>
  </si>
  <si>
    <t>Our Lady Of Mt Carmel West</t>
  </si>
  <si>
    <t>068189</t>
  </si>
  <si>
    <t>Ramah Junior Academy</t>
  </si>
  <si>
    <t>000476</t>
  </si>
  <si>
    <t>Saint Martin de Porres High School</t>
  </si>
  <si>
    <t>055913</t>
  </si>
  <si>
    <t>St Adalbert</t>
  </si>
  <si>
    <t>055947</t>
  </si>
  <si>
    <t>St Agatha-St Aloysius</t>
  </si>
  <si>
    <t>056010</t>
  </si>
  <si>
    <t>St Francis</t>
  </si>
  <si>
    <t>056051</t>
  </si>
  <si>
    <t>St Ignatius</t>
  </si>
  <si>
    <t>053629</t>
  </si>
  <si>
    <t>St Ignatius High School</t>
  </si>
  <si>
    <t>056069</t>
  </si>
  <si>
    <t>St Jerome</t>
  </si>
  <si>
    <t>060384</t>
  </si>
  <si>
    <t>St John Lutheran</t>
  </si>
  <si>
    <t>053702</t>
  </si>
  <si>
    <t>St Joseph Academy</t>
  </si>
  <si>
    <t>056127</t>
  </si>
  <si>
    <t>St Leo The Great</t>
  </si>
  <si>
    <t>056143</t>
  </si>
  <si>
    <t>St Mark</t>
  </si>
  <si>
    <t>056358</t>
  </si>
  <si>
    <t>St Mary Byzantine</t>
  </si>
  <si>
    <t>056242</t>
  </si>
  <si>
    <t>St Rocco</t>
  </si>
  <si>
    <t>056267</t>
  </si>
  <si>
    <t>St Stanislaus</t>
  </si>
  <si>
    <t>056283</t>
  </si>
  <si>
    <t>St Thomas Aquinas</t>
  </si>
  <si>
    <t>015179</t>
  </si>
  <si>
    <t>The Bridge Avenue School</t>
  </si>
  <si>
    <t>062562</t>
  </si>
  <si>
    <t>Urban Community</t>
  </si>
  <si>
    <t>053660</t>
  </si>
  <si>
    <t>Villa Angela-St Joseph</t>
  </si>
  <si>
    <t>045328</t>
  </si>
  <si>
    <t>Columbiana Exempted Village</t>
  </si>
  <si>
    <t>125278</t>
  </si>
  <si>
    <t>Heartland Christian School</t>
  </si>
  <si>
    <t>043802</t>
  </si>
  <si>
    <t>Columbus City School District</t>
  </si>
  <si>
    <t>057588</t>
  </si>
  <si>
    <t>All Saints Academy</t>
  </si>
  <si>
    <t>052696</t>
  </si>
  <si>
    <t>Bishop Hartley</t>
  </si>
  <si>
    <t>052704</t>
  </si>
  <si>
    <t>Bishop Ready</t>
  </si>
  <si>
    <t>052720</t>
  </si>
  <si>
    <t>Bishop Watterson</t>
  </si>
  <si>
    <t>091777</t>
  </si>
  <si>
    <t>Calumet Christian</t>
  </si>
  <si>
    <t>099127</t>
  </si>
  <si>
    <t>Children's Academy</t>
  </si>
  <si>
    <t>086546</t>
  </si>
  <si>
    <t>Clintonville Academy</t>
  </si>
  <si>
    <t>000468</t>
  </si>
  <si>
    <t>Columbus Adventist Academy</t>
  </si>
  <si>
    <t>062620</t>
  </si>
  <si>
    <t>Columbus Torah Academy</t>
  </si>
  <si>
    <t>014040</t>
  </si>
  <si>
    <t>Cristo Rey Columbus High School</t>
  </si>
  <si>
    <t>017388</t>
  </si>
  <si>
    <t>Fugees Academy</t>
  </si>
  <si>
    <t>125260</t>
  </si>
  <si>
    <t>Gloria S Friend Christian Academy</t>
  </si>
  <si>
    <t>088112</t>
  </si>
  <si>
    <t>Grace Christian School</t>
  </si>
  <si>
    <t>134353</t>
  </si>
  <si>
    <t>Harambee Christian</t>
  </si>
  <si>
    <t>057661</t>
  </si>
  <si>
    <t>094565</t>
  </si>
  <si>
    <t>New Beginnings Christian</t>
  </si>
  <si>
    <t>088104</t>
  </si>
  <si>
    <t>Our Lady Of Bethlehem</t>
  </si>
  <si>
    <t>057687</t>
  </si>
  <si>
    <t>Our Lady Of Peace</t>
  </si>
  <si>
    <t>053496</t>
  </si>
  <si>
    <t>Rosemont Center</t>
  </si>
  <si>
    <t>090472</t>
  </si>
  <si>
    <t>Sonshine Christian Academy</t>
  </si>
  <si>
    <t>057786</t>
  </si>
  <si>
    <t>St Anthony</t>
  </si>
  <si>
    <t>057844</t>
  </si>
  <si>
    <t>St Catharine</t>
  </si>
  <si>
    <t>053587</t>
  </si>
  <si>
    <t>St Francis De Sales</t>
  </si>
  <si>
    <t>057901</t>
  </si>
  <si>
    <t>St James The Less</t>
  </si>
  <si>
    <t>057950</t>
  </si>
  <si>
    <t>St Joseph Montessori</t>
  </si>
  <si>
    <t>058008</t>
  </si>
  <si>
    <t>058057</t>
  </si>
  <si>
    <t>St Mary Magdalene</t>
  </si>
  <si>
    <t>058073</t>
  </si>
  <si>
    <t>St Matthias</t>
  </si>
  <si>
    <t>060921</t>
  </si>
  <si>
    <t>St Paul Lutheran</t>
  </si>
  <si>
    <t>058206</t>
  </si>
  <si>
    <t>St Timothy</t>
  </si>
  <si>
    <t>013835</t>
  </si>
  <si>
    <t>Tooba Academy</t>
  </si>
  <si>
    <t>083923</t>
  </si>
  <si>
    <t>Tree Of Life-Indianola Branch</t>
  </si>
  <si>
    <t>088062</t>
  </si>
  <si>
    <t>Tree Of Life-Northridge Branch</t>
  </si>
  <si>
    <t>057869</t>
  </si>
  <si>
    <t>Trinity</t>
  </si>
  <si>
    <t>067538</t>
  </si>
  <si>
    <t>Worthington Christian Westview Elementary School</t>
  </si>
  <si>
    <t>049312</t>
  </si>
  <si>
    <t>Columbus Grove Local</t>
  </si>
  <si>
    <t>058826</t>
  </si>
  <si>
    <t>049981</t>
  </si>
  <si>
    <t>Copley-Fairlawn City</t>
  </si>
  <si>
    <t>126151</t>
  </si>
  <si>
    <t>Akron Montessori</t>
  </si>
  <si>
    <t>119339</t>
  </si>
  <si>
    <t>Kids Country School</t>
  </si>
  <si>
    <t>096693</t>
  </si>
  <si>
    <t>Spring Garden</t>
  </si>
  <si>
    <t>057034</t>
  </si>
  <si>
    <t>St Hilary</t>
  </si>
  <si>
    <t>065722</t>
  </si>
  <si>
    <t>The Lippman School</t>
  </si>
  <si>
    <t>047431</t>
  </si>
  <si>
    <t>Cory-Rawson Local</t>
  </si>
  <si>
    <t>060889</t>
  </si>
  <si>
    <t>Trinity Ev Lutheran</t>
  </si>
  <si>
    <t>043828</t>
  </si>
  <si>
    <t>Coshocton City</t>
  </si>
  <si>
    <t>057729</t>
  </si>
  <si>
    <t>Sacred Heart</t>
  </si>
  <si>
    <t>049999</t>
  </si>
  <si>
    <t>Coventry Local</t>
  </si>
  <si>
    <t>057018</t>
  </si>
  <si>
    <t>045344</t>
  </si>
  <si>
    <t>Crestline Exempted Village</t>
  </si>
  <si>
    <t>059055</t>
  </si>
  <si>
    <t>043836</t>
  </si>
  <si>
    <t>Cuyahoga Falls City</t>
  </si>
  <si>
    <t>060657</t>
  </si>
  <si>
    <t>Chapel Hill Christian North</t>
  </si>
  <si>
    <t>057232</t>
  </si>
  <si>
    <t>Immaculate Heart Of Mary</t>
  </si>
  <si>
    <t>060368</t>
  </si>
  <si>
    <t>Redeemer Lutheran</t>
  </si>
  <si>
    <t>057240</t>
  </si>
  <si>
    <t>050542</t>
  </si>
  <si>
    <t>Dalton Local</t>
  </si>
  <si>
    <t>052860</t>
  </si>
  <si>
    <t>Central Christian</t>
  </si>
  <si>
    <t>043844</t>
  </si>
  <si>
    <t>Dayton City</t>
  </si>
  <si>
    <t>052878</t>
  </si>
  <si>
    <t>Chaminade-Julienne</t>
  </si>
  <si>
    <t>015521</t>
  </si>
  <si>
    <t>Dominion Academy of Dayton</t>
  </si>
  <si>
    <t>054338</t>
  </si>
  <si>
    <t>Holy Angels</t>
  </si>
  <si>
    <t>054429</t>
  </si>
  <si>
    <t>054544</t>
  </si>
  <si>
    <t>Our Lady Of Rosary</t>
  </si>
  <si>
    <t>054775</t>
  </si>
  <si>
    <t>054288</t>
  </si>
  <si>
    <t>St. Benedict the Moor Catholic School</t>
  </si>
  <si>
    <t>043869</t>
  </si>
  <si>
    <t>Defiance City</t>
  </si>
  <si>
    <t>059022</t>
  </si>
  <si>
    <t>Holy Cross Catholic School of Defiance</t>
  </si>
  <si>
    <t>060392</t>
  </si>
  <si>
    <t>043877</t>
  </si>
  <si>
    <t>Delaware City</t>
  </si>
  <si>
    <t>068205</t>
  </si>
  <si>
    <t>Delaware Christian</t>
  </si>
  <si>
    <t>011933</t>
  </si>
  <si>
    <t>Grace Community School</t>
  </si>
  <si>
    <t>058016</t>
  </si>
  <si>
    <t>043885</t>
  </si>
  <si>
    <t>Delphos City</t>
  </si>
  <si>
    <t>053645</t>
  </si>
  <si>
    <t>St John Elementary and High School</t>
  </si>
  <si>
    <t>043893</t>
  </si>
  <si>
    <t>Dover City</t>
  </si>
  <si>
    <t>057943</t>
  </si>
  <si>
    <t>Tuscarawas Central Catholic Elementary School</t>
  </si>
  <si>
    <t>047027</t>
  </si>
  <si>
    <t>Dublin City</t>
  </si>
  <si>
    <t>008070</t>
  </si>
  <si>
    <t>Linworth Children's Center</t>
  </si>
  <si>
    <t>124883</t>
  </si>
  <si>
    <t>St Brigid Of Kildare</t>
  </si>
  <si>
    <t>132373</t>
  </si>
  <si>
    <t>Tree Of Life-Dublin Branch</t>
  </si>
  <si>
    <t>043919</t>
  </si>
  <si>
    <t>East Liverpool City</t>
  </si>
  <si>
    <t>070151</t>
  </si>
  <si>
    <t>East Liverpool Christian School</t>
  </si>
  <si>
    <t>050617</t>
  </si>
  <si>
    <t>Edgerton Local</t>
  </si>
  <si>
    <t>059170</t>
  </si>
  <si>
    <t>045773</t>
  </si>
  <si>
    <t>Elida Local</t>
  </si>
  <si>
    <t>008071</t>
  </si>
  <si>
    <t>Temple Christian School</t>
  </si>
  <si>
    <t>043943</t>
  </si>
  <si>
    <t>Elyria City Schools</t>
  </si>
  <si>
    <t>052969</t>
  </si>
  <si>
    <t>Elyria Catholic</t>
  </si>
  <si>
    <t>090274</t>
  </si>
  <si>
    <t>Open Door Christian Schools</t>
  </si>
  <si>
    <t>057299</t>
  </si>
  <si>
    <t>St Jude</t>
  </si>
  <si>
    <t>057307</t>
  </si>
  <si>
    <t>043950</t>
  </si>
  <si>
    <t>Euclid City</t>
  </si>
  <si>
    <t>056481</t>
  </si>
  <si>
    <t>Our Lady of the Lake School</t>
  </si>
  <si>
    <t>056531</t>
  </si>
  <si>
    <t>SS Robert and William School</t>
  </si>
  <si>
    <t>047050</t>
  </si>
  <si>
    <t>Evergreen Local</t>
  </si>
  <si>
    <t>059246</t>
  </si>
  <si>
    <t>Holy Trinity, Assumption</t>
  </si>
  <si>
    <t>050328</t>
  </si>
  <si>
    <t>Fairbanks Local</t>
  </si>
  <si>
    <t>060426</t>
  </si>
  <si>
    <t>043968</t>
  </si>
  <si>
    <t xml:space="preserve">Fairborn City </t>
  </si>
  <si>
    <t>143040</t>
  </si>
  <si>
    <t>Bethlehem Lutheran School</t>
  </si>
  <si>
    <t>046102</t>
  </si>
  <si>
    <t>Fairfield City</t>
  </si>
  <si>
    <t>070409</t>
  </si>
  <si>
    <t>Cincinnati Christian Schools</t>
  </si>
  <si>
    <t>096164</t>
  </si>
  <si>
    <t>Fairfield Educational Building</t>
  </si>
  <si>
    <t>054650</t>
  </si>
  <si>
    <t>043976</t>
  </si>
  <si>
    <t>Fairview Park City</t>
  </si>
  <si>
    <t>060574</t>
  </si>
  <si>
    <t>Messiah Lutheran</t>
  </si>
  <si>
    <t>056549</t>
  </si>
  <si>
    <t>St Angela Merici</t>
  </si>
  <si>
    <t>043984</t>
  </si>
  <si>
    <t>Findlay City</t>
  </si>
  <si>
    <t>059303</t>
  </si>
  <si>
    <t>St Michael the Archangel School</t>
  </si>
  <si>
    <t>047332</t>
  </si>
  <si>
    <t>Finneytown Local</t>
  </si>
  <si>
    <t>064923</t>
  </si>
  <si>
    <t>Central Baptist Academy - Elementary</t>
  </si>
  <si>
    <t>055640</t>
  </si>
  <si>
    <t>St Vivian</t>
  </si>
  <si>
    <t>053876</t>
  </si>
  <si>
    <t>St Xavier</t>
  </si>
  <si>
    <t>047340</t>
  </si>
  <si>
    <t>Forest Hills Local</t>
  </si>
  <si>
    <t>054437</t>
  </si>
  <si>
    <t>126615</t>
  </si>
  <si>
    <t>Miami Valley Christian Academy</t>
  </si>
  <si>
    <t>050484</t>
  </si>
  <si>
    <t>Fort Frye Local</t>
  </si>
  <si>
    <t>058339</t>
  </si>
  <si>
    <t>044008</t>
  </si>
  <si>
    <t>Franklin City</t>
  </si>
  <si>
    <t>052977</t>
  </si>
  <si>
    <t>Bishop Fenwick</t>
  </si>
  <si>
    <t>044016</t>
  </si>
  <si>
    <t>Fremont City</t>
  </si>
  <si>
    <t>053686</t>
  </si>
  <si>
    <t>Bishop Hoffman Catholic, St Joseph Central Catholic HS</t>
  </si>
  <si>
    <t>046961</t>
  </si>
  <si>
    <t>Gahanna-Jefferson City</t>
  </si>
  <si>
    <t>086389</t>
  </si>
  <si>
    <t>Gahanna Christian Academy</t>
  </si>
  <si>
    <t>132498</t>
  </si>
  <si>
    <t>Shepherd Christian</t>
  </si>
  <si>
    <t>058065</t>
  </si>
  <si>
    <t>St Matthew</t>
  </si>
  <si>
    <t>044024</t>
  </si>
  <si>
    <t>Galion City</t>
  </si>
  <si>
    <t>059071</t>
  </si>
  <si>
    <t>044032</t>
  </si>
  <si>
    <t xml:space="preserve">Gallipolis City </t>
  </si>
  <si>
    <t>008246</t>
  </si>
  <si>
    <t>Ohio Valley Christian School</t>
  </si>
  <si>
    <t>044040</t>
  </si>
  <si>
    <t>Garfield Heights City Schools</t>
  </si>
  <si>
    <t>056556</t>
  </si>
  <si>
    <t>St Benedict Catholic School</t>
  </si>
  <si>
    <t>053256</t>
  </si>
  <si>
    <t>044065</t>
  </si>
  <si>
    <t>Girard City School District</t>
  </si>
  <si>
    <t>059790</t>
  </si>
  <si>
    <t>St Rose</t>
  </si>
  <si>
    <t>046342</t>
  </si>
  <si>
    <t>Goshen Local</t>
  </si>
  <si>
    <t>121277</t>
  </si>
  <si>
    <t>Village Christian Schools</t>
  </si>
  <si>
    <t>045393</t>
  </si>
  <si>
    <t>Granville Exempted Village</t>
  </si>
  <si>
    <t>126144</t>
  </si>
  <si>
    <t>Granville Christian Academy</t>
  </si>
  <si>
    <t>050013</t>
  </si>
  <si>
    <t>Green Local</t>
  </si>
  <si>
    <t>132837</t>
  </si>
  <si>
    <t>Kids Country-Green Campus</t>
  </si>
  <si>
    <t>054171</t>
  </si>
  <si>
    <t>Mayfair Christian School</t>
  </si>
  <si>
    <t>044099</t>
  </si>
  <si>
    <t xml:space="preserve">Greenville City </t>
  </si>
  <si>
    <t>055335</t>
  </si>
  <si>
    <t>046979</t>
  </si>
  <si>
    <t>Groveport Madison Local</t>
  </si>
  <si>
    <t>122457</t>
  </si>
  <si>
    <t>Brice Christian Academy</t>
  </si>
  <si>
    <t>089722</t>
  </si>
  <si>
    <t>Madison Christian School</t>
  </si>
  <si>
    <t>044107</t>
  </si>
  <si>
    <t>Hamilton City</t>
  </si>
  <si>
    <t>060327</t>
  </si>
  <si>
    <t>Immanuel Lutheran</t>
  </si>
  <si>
    <t>054759</t>
  </si>
  <si>
    <t>St Ann</t>
  </si>
  <si>
    <t>055178</t>
  </si>
  <si>
    <t>055475</t>
  </si>
  <si>
    <t>St Peter In Chains</t>
  </si>
  <si>
    <t>052647</t>
  </si>
  <si>
    <t>Stephen T Badin</t>
  </si>
  <si>
    <t>048496</t>
  </si>
  <si>
    <t>Highland Local</t>
  </si>
  <si>
    <t>010210</t>
  </si>
  <si>
    <t>Northside Christian Academy</t>
  </si>
  <si>
    <t>047019</t>
  </si>
  <si>
    <t>Hilliard City</t>
  </si>
  <si>
    <t>017151</t>
  </si>
  <si>
    <t>GEC School</t>
  </si>
  <si>
    <t>057836</t>
  </si>
  <si>
    <t>St Brendan</t>
  </si>
  <si>
    <t>126417</t>
  </si>
  <si>
    <t>Sunrise Academy</t>
  </si>
  <si>
    <t>044123</t>
  </si>
  <si>
    <t>Hillsboro City</t>
  </si>
  <si>
    <t>011492</t>
  </si>
  <si>
    <t>Hillsboro Christian Academy</t>
  </si>
  <si>
    <t>133132</t>
  </si>
  <si>
    <t>St Mary Catholic</t>
  </si>
  <si>
    <t>050161</t>
  </si>
  <si>
    <t>Howland Local</t>
  </si>
  <si>
    <t>060020</t>
  </si>
  <si>
    <t>John F. Kennedy Catholic Lower School</t>
  </si>
  <si>
    <t>048751</t>
  </si>
  <si>
    <t>Huber Heights City</t>
  </si>
  <si>
    <t>096289</t>
  </si>
  <si>
    <t>Dayton Montessori Society</t>
  </si>
  <si>
    <t>055442</t>
  </si>
  <si>
    <t>050021</t>
  </si>
  <si>
    <t>Hudson City</t>
  </si>
  <si>
    <t>067611</t>
  </si>
  <si>
    <t>Cuyahoga Valley Christian Acad</t>
  </si>
  <si>
    <t>126599</t>
  </si>
  <si>
    <t>Seton Catholic</t>
  </si>
  <si>
    <t>062489</t>
  </si>
  <si>
    <t>Walsh Jesuit</t>
  </si>
  <si>
    <t>044131</t>
  </si>
  <si>
    <t>Huron City Schools</t>
  </si>
  <si>
    <t>059360</t>
  </si>
  <si>
    <t>046565</t>
  </si>
  <si>
    <t>Independence Local</t>
  </si>
  <si>
    <t>056606</t>
  </si>
  <si>
    <t>St Michael</t>
  </si>
  <si>
    <t>047803</t>
  </si>
  <si>
    <t>Indian Creek Local</t>
  </si>
  <si>
    <t>110411</t>
  </si>
  <si>
    <t>Jefferson County Christian</t>
  </si>
  <si>
    <t>045435</t>
  </si>
  <si>
    <t>Indian Hill Exempted Village</t>
  </si>
  <si>
    <t>054205</t>
  </si>
  <si>
    <t>All Saints</t>
  </si>
  <si>
    <t>062604</t>
  </si>
  <si>
    <t>Rockwern Academy</t>
  </si>
  <si>
    <t>132571</t>
  </si>
  <si>
    <t>Springs East School</t>
  </si>
  <si>
    <t>055632</t>
  </si>
  <si>
    <t>St Vincent Ferrer</t>
  </si>
  <si>
    <t>044149</t>
  </si>
  <si>
    <t>Ironton City School District</t>
  </si>
  <si>
    <t>053728</t>
  </si>
  <si>
    <t>St Joseph Central</t>
  </si>
  <si>
    <t>058370</t>
  </si>
  <si>
    <t>044156</t>
  </si>
  <si>
    <t>Jackson City</t>
  </si>
  <si>
    <t>132928</t>
  </si>
  <si>
    <t>Christian Life Academy</t>
  </si>
  <si>
    <t>044164</t>
  </si>
  <si>
    <t>Kent City</t>
  </si>
  <si>
    <t>059816</t>
  </si>
  <si>
    <t>044180</t>
  </si>
  <si>
    <t>Kettering City School District</t>
  </si>
  <si>
    <t>052621</t>
  </si>
  <si>
    <t>Archbishop Alter</t>
  </si>
  <si>
    <t>054239</t>
  </si>
  <si>
    <t>Ascension</t>
  </si>
  <si>
    <t>054692</t>
  </si>
  <si>
    <t>St Albert The Great</t>
  </si>
  <si>
    <t>054916</t>
  </si>
  <si>
    <t>St Charles Borromeo</t>
  </si>
  <si>
    <t>048165</t>
  </si>
  <si>
    <t>Keystone Local</t>
  </si>
  <si>
    <t>070136</t>
  </si>
  <si>
    <t>First Baptist Christian</t>
  </si>
  <si>
    <t>050435</t>
  </si>
  <si>
    <t>Kings Local</t>
  </si>
  <si>
    <t>096297</t>
  </si>
  <si>
    <t>St Margaret Of York</t>
  </si>
  <si>
    <t>049866</t>
  </si>
  <si>
    <t>Lake Local</t>
  </si>
  <si>
    <t>064915</t>
  </si>
  <si>
    <t>Lake Center Christian School</t>
  </si>
  <si>
    <t>044198</t>
  </si>
  <si>
    <t>Lakewood City</t>
  </si>
  <si>
    <t>056648</t>
  </si>
  <si>
    <t>Lakewood Catholic Academy</t>
  </si>
  <si>
    <t>060335</t>
  </si>
  <si>
    <t>Lakewood Lutheran</t>
  </si>
  <si>
    <t>053546</t>
  </si>
  <si>
    <t>046110</t>
  </si>
  <si>
    <t>Lakota Local</t>
  </si>
  <si>
    <t>132712</t>
  </si>
  <si>
    <t>International Academy Of Cincinnati, Inc.</t>
  </si>
  <si>
    <t>134312</t>
  </si>
  <si>
    <t>Mother Teresa Catholic</t>
  </si>
  <si>
    <t>044206</t>
  </si>
  <si>
    <t>Lancaster City</t>
  </si>
  <si>
    <t>134510</t>
  </si>
  <si>
    <t>Fairfield Christian Academy</t>
  </si>
  <si>
    <t>057810</t>
  </si>
  <si>
    <t>St Bernadette</t>
  </si>
  <si>
    <t>058024</t>
  </si>
  <si>
    <t>052670</t>
  </si>
  <si>
    <t>Wm V Fisher Catholic</t>
  </si>
  <si>
    <t>044214</t>
  </si>
  <si>
    <t>Lebanon City</t>
  </si>
  <si>
    <t>000601</t>
  </si>
  <si>
    <t>Lebanon Christian School</t>
  </si>
  <si>
    <t>115592</t>
  </si>
  <si>
    <t>Lebanon United Methodist Kdg</t>
  </si>
  <si>
    <t>055004</t>
  </si>
  <si>
    <t>049353</t>
  </si>
  <si>
    <t>Leipsic Local</t>
  </si>
  <si>
    <t>059196</t>
  </si>
  <si>
    <t>050195</t>
  </si>
  <si>
    <t>Liberty Local</t>
  </si>
  <si>
    <t>090456</t>
  </si>
  <si>
    <t>Victory Christian</t>
  </si>
  <si>
    <t>044222</t>
  </si>
  <si>
    <t>Lima City</t>
  </si>
  <si>
    <t>058875</t>
  </si>
  <si>
    <t>058941</t>
  </si>
  <si>
    <t>St Gerard</t>
  </si>
  <si>
    <t>059444</t>
  </si>
  <si>
    <t>049080</t>
  </si>
  <si>
    <t>Logan Elm Local</t>
  </si>
  <si>
    <t>012900</t>
  </si>
  <si>
    <t>Crossroads Christian Academy</t>
  </si>
  <si>
    <t>044248</t>
  </si>
  <si>
    <t>Logan-Hocking Local</t>
  </si>
  <si>
    <t>134304</t>
  </si>
  <si>
    <t>Logan Christian School</t>
  </si>
  <si>
    <t>057919</t>
  </si>
  <si>
    <t>044255</t>
  </si>
  <si>
    <t>London City</t>
  </si>
  <si>
    <t>058107</t>
  </si>
  <si>
    <t>044263</t>
  </si>
  <si>
    <t>Lorain City</t>
  </si>
  <si>
    <t>057356</t>
  </si>
  <si>
    <t>057406</t>
  </si>
  <si>
    <t>049874</t>
  </si>
  <si>
    <t>Louisville City</t>
  </si>
  <si>
    <t>053827</t>
  </si>
  <si>
    <t>044271</t>
  </si>
  <si>
    <t>Loveland City</t>
  </si>
  <si>
    <t>054965</t>
  </si>
  <si>
    <t>St Columban</t>
  </si>
  <si>
    <t>048702</t>
  </si>
  <si>
    <t>Mad River Local</t>
  </si>
  <si>
    <t>097923</t>
  </si>
  <si>
    <t>East Dayton Christian</t>
  </si>
  <si>
    <t>055053</t>
  </si>
  <si>
    <t>St Helen</t>
  </si>
  <si>
    <t>044289</t>
  </si>
  <si>
    <t>Madeira City</t>
  </si>
  <si>
    <t>055046</t>
  </si>
  <si>
    <t>St Gertrude</t>
  </si>
  <si>
    <t>049452</t>
  </si>
  <si>
    <t>Madison Local</t>
  </si>
  <si>
    <t>067629</t>
  </si>
  <si>
    <t>Mansfield Christian School</t>
  </si>
  <si>
    <t>059204</t>
  </si>
  <si>
    <t>St Mary Catholic School</t>
  </si>
  <si>
    <t>044297</t>
  </si>
  <si>
    <t>Mansfield City</t>
  </si>
  <si>
    <t>114751</t>
  </si>
  <si>
    <t>Mansfield Seventh-Day Advent</t>
  </si>
  <si>
    <t>059378</t>
  </si>
  <si>
    <t>053785</t>
  </si>
  <si>
    <t>St Peter High School and Junior High School</t>
  </si>
  <si>
    <t>044305</t>
  </si>
  <si>
    <t>Maple Heights City</t>
  </si>
  <si>
    <t>017333</t>
  </si>
  <si>
    <t>St Benedict Early Learning Center</t>
  </si>
  <si>
    <t>044321</t>
  </si>
  <si>
    <t>Marietta City</t>
  </si>
  <si>
    <t>058388</t>
  </si>
  <si>
    <t>044339</t>
  </si>
  <si>
    <t>Marion City</t>
  </si>
  <si>
    <t>058032</t>
  </si>
  <si>
    <t>044347</t>
  </si>
  <si>
    <t>Martins Ferry City</t>
  </si>
  <si>
    <t>110692</t>
  </si>
  <si>
    <t>Martins Ferry Christian</t>
  </si>
  <si>
    <t>058396</t>
  </si>
  <si>
    <t>St Mary Central</t>
  </si>
  <si>
    <t>045476</t>
  </si>
  <si>
    <t>Marysville Exempted Village</t>
  </si>
  <si>
    <t>062497</t>
  </si>
  <si>
    <t>Trinity Lutheran</t>
  </si>
  <si>
    <t>050450</t>
  </si>
  <si>
    <t>Mason City</t>
  </si>
  <si>
    <t>143099</t>
  </si>
  <si>
    <t>Liberty Bible Academy</t>
  </si>
  <si>
    <t>132647</t>
  </si>
  <si>
    <t>Royalmont Academy</t>
  </si>
  <si>
    <t>055566</t>
  </si>
  <si>
    <t>St Susanna</t>
  </si>
  <si>
    <t>044354</t>
  </si>
  <si>
    <t>Massillon City</t>
  </si>
  <si>
    <t>059865</t>
  </si>
  <si>
    <t>St Barbara</t>
  </si>
  <si>
    <t>059881</t>
  </si>
  <si>
    <t>044362</t>
  </si>
  <si>
    <t>Maumee City</t>
  </si>
  <si>
    <t>059089</t>
  </si>
  <si>
    <t>059345</t>
  </si>
  <si>
    <t>St Patrick Of Heatherdowns</t>
  </si>
  <si>
    <t>044370</t>
  </si>
  <si>
    <t>Mayfield City</t>
  </si>
  <si>
    <t>052993</t>
  </si>
  <si>
    <t>Gilmour Academy</t>
  </si>
  <si>
    <t>056580</t>
  </si>
  <si>
    <t>St Francis Of Assisi</t>
  </si>
  <si>
    <t>056598</t>
  </si>
  <si>
    <t>St Paschal Baylon</t>
  </si>
  <si>
    <t>044388</t>
  </si>
  <si>
    <t>Medina City SD</t>
  </si>
  <si>
    <t>132365</t>
  </si>
  <si>
    <t>Kids Country</t>
  </si>
  <si>
    <t>089979</t>
  </si>
  <si>
    <t>Medina Christian Academy</t>
  </si>
  <si>
    <t>097527</t>
  </si>
  <si>
    <t>Nurtury</t>
  </si>
  <si>
    <t>060954</t>
  </si>
  <si>
    <t>St Francis Xavier</t>
  </si>
  <si>
    <t>045492</t>
  </si>
  <si>
    <t>Mentor Exempted Village</t>
  </si>
  <si>
    <t>064394</t>
  </si>
  <si>
    <t>Lake Catholic</t>
  </si>
  <si>
    <t>057422</t>
  </si>
  <si>
    <t>St Gabriel</t>
  </si>
  <si>
    <t>057430</t>
  </si>
  <si>
    <t>St Mary Of The Assumption</t>
  </si>
  <si>
    <t>044396</t>
  </si>
  <si>
    <t>Miamisburg City</t>
  </si>
  <si>
    <t>065755</t>
  </si>
  <si>
    <t>Bishop Leibold E And W Campus</t>
  </si>
  <si>
    <t>066555</t>
  </si>
  <si>
    <t>Dayton Christian School</t>
  </si>
  <si>
    <t>044404</t>
  </si>
  <si>
    <t>Middletown City</t>
  </si>
  <si>
    <t>084202</t>
  </si>
  <si>
    <t>Middletown Christian</t>
  </si>
  <si>
    <t>055129</t>
  </si>
  <si>
    <t>St. John XXIII Catholic School</t>
  </si>
  <si>
    <t>045500</t>
  </si>
  <si>
    <t>Milford Exempted Village</t>
  </si>
  <si>
    <t>054312</t>
  </si>
  <si>
    <t>St Andrew/St Elizabeth A Seton</t>
  </si>
  <si>
    <t>132704</t>
  </si>
  <si>
    <t>St Mark's Evangelical Lutheran</t>
  </si>
  <si>
    <t>049890</t>
  </si>
  <si>
    <t>Minerva Local</t>
  </si>
  <si>
    <t>133165</t>
  </si>
  <si>
    <t>Minerva Area Christian</t>
  </si>
  <si>
    <t>047712</t>
  </si>
  <si>
    <t>Monroeville Local</t>
  </si>
  <si>
    <t>059097</t>
  </si>
  <si>
    <t>045534</t>
  </si>
  <si>
    <t>Mount Gilead Exempted Village</t>
  </si>
  <si>
    <t>092247</t>
  </si>
  <si>
    <t>Gilead Christian</t>
  </si>
  <si>
    <t>044420</t>
  </si>
  <si>
    <t>Mount Vernon City</t>
  </si>
  <si>
    <t>093864</t>
  </si>
  <si>
    <t>Christian Star Academy</t>
  </si>
  <si>
    <t>054148</t>
  </si>
  <si>
    <t>Mount Vernon Seventh-Day Adven</t>
  </si>
  <si>
    <t>058214</t>
  </si>
  <si>
    <t>044438</t>
  </si>
  <si>
    <t>Napoleon Area City</t>
  </si>
  <si>
    <t>058834</t>
  </si>
  <si>
    <t>060434</t>
  </si>
  <si>
    <t>060491</t>
  </si>
  <si>
    <t>046995</t>
  </si>
  <si>
    <t>New Albany-Plain Local</t>
  </si>
  <si>
    <t>132316</t>
  </si>
  <si>
    <t>Columbus Jewish Day School</t>
  </si>
  <si>
    <t>044479</t>
  </si>
  <si>
    <t>New Lexington School District</t>
  </si>
  <si>
    <t>058164</t>
  </si>
  <si>
    <t>044487</t>
  </si>
  <si>
    <t>New Philadelphia City</t>
  </si>
  <si>
    <t>053116</t>
  </si>
  <si>
    <t>Central Catholic Tuscarawas Co</t>
  </si>
  <si>
    <t>044453</t>
  </si>
  <si>
    <t>Newark City</t>
  </si>
  <si>
    <t>057570</t>
  </si>
  <si>
    <t>Blessed Sacrament</t>
  </si>
  <si>
    <t>119248</t>
  </si>
  <si>
    <t>Montessori Community</t>
  </si>
  <si>
    <t>053355</t>
  </si>
  <si>
    <t>Newark Catholic</t>
  </si>
  <si>
    <t>057885</t>
  </si>
  <si>
    <t>047217</t>
  </si>
  <si>
    <t xml:space="preserve">Newbury Local </t>
  </si>
  <si>
    <t>057448</t>
  </si>
  <si>
    <t>050047</t>
  </si>
  <si>
    <t>Nordonia Hills City</t>
  </si>
  <si>
    <t>057455</t>
  </si>
  <si>
    <t>St Barnabas</t>
  </si>
  <si>
    <t>044503</t>
  </si>
  <si>
    <t>North Canton City</t>
  </si>
  <si>
    <t>059956</t>
  </si>
  <si>
    <t>St Paul</t>
  </si>
  <si>
    <t>044529</t>
  </si>
  <si>
    <t>North Olmsted City</t>
  </si>
  <si>
    <t>056697</t>
  </si>
  <si>
    <t>044537</t>
  </si>
  <si>
    <t>North Ridgeville City</t>
  </si>
  <si>
    <t>057463</t>
  </si>
  <si>
    <t>044545</t>
  </si>
  <si>
    <t>North Royalton City</t>
  </si>
  <si>
    <t>118216</t>
  </si>
  <si>
    <t>Royal Redeemer Lutheran</t>
  </si>
  <si>
    <t>056713</t>
  </si>
  <si>
    <t>046250</t>
  </si>
  <si>
    <t>Northeastern Local</t>
  </si>
  <si>
    <t>134619</t>
  </si>
  <si>
    <t>049056</t>
  </si>
  <si>
    <t>Northern Local</t>
  </si>
  <si>
    <t>057653</t>
  </si>
  <si>
    <t>048728</t>
  </si>
  <si>
    <t>Northmont City</t>
  </si>
  <si>
    <t>097931</t>
  </si>
  <si>
    <t>Salem Christian Academy, LLC</t>
  </si>
  <si>
    <t>049908</t>
  </si>
  <si>
    <t>Northwest Local</t>
  </si>
  <si>
    <t>059634</t>
  </si>
  <si>
    <t>Sts Philip And James</t>
  </si>
  <si>
    <t>047365</t>
  </si>
  <si>
    <t xml:space="preserve">Northwest Local </t>
  </si>
  <si>
    <t>094490</t>
  </si>
  <si>
    <t>Beautiful Savior Lutheran</t>
  </si>
  <si>
    <t>008973</t>
  </si>
  <si>
    <t>Heaven's Treasures Academy</t>
  </si>
  <si>
    <t>053140</t>
  </si>
  <si>
    <t>Lasalle</t>
  </si>
  <si>
    <t>054742</t>
  </si>
  <si>
    <t>Our Lady of Grace Catholic School</t>
  </si>
  <si>
    <t>054833</t>
  </si>
  <si>
    <t>St Bernard School</t>
  </si>
  <si>
    <t>055087</t>
  </si>
  <si>
    <t>St Ignatius Loyola</t>
  </si>
  <si>
    <t>055103</t>
  </si>
  <si>
    <t>St James</t>
  </si>
  <si>
    <t>055137</t>
  </si>
  <si>
    <t>St John The Baptist</t>
  </si>
  <si>
    <t>044560</t>
  </si>
  <si>
    <t>Norwalk City</t>
  </si>
  <si>
    <t>053769</t>
  </si>
  <si>
    <t>Norwalk Catholic School</t>
  </si>
  <si>
    <t>047373</t>
  </si>
  <si>
    <t xml:space="preserve">Oak Hills Local </t>
  </si>
  <si>
    <t>054577</t>
  </si>
  <si>
    <t>Our Lady Of Victory</t>
  </si>
  <si>
    <t>054585</t>
  </si>
  <si>
    <t>Our Lady Of Visitation</t>
  </si>
  <si>
    <t>054718</t>
  </si>
  <si>
    <t>St Aloysius Gonzaga</t>
  </si>
  <si>
    <t>054973</t>
  </si>
  <si>
    <t>St Dominic</t>
  </si>
  <si>
    <t>055210</t>
  </si>
  <si>
    <t>044586</t>
  </si>
  <si>
    <t>Oakwood City</t>
  </si>
  <si>
    <t>062521</t>
  </si>
  <si>
    <t>Hillel Academy Of Dayton</t>
  </si>
  <si>
    <t>046763</t>
  </si>
  <si>
    <t>Olentangy Local</t>
  </si>
  <si>
    <t>095166</t>
  </si>
  <si>
    <t>Polaris Christian Academy</t>
  </si>
  <si>
    <t>046573</t>
  </si>
  <si>
    <t>Olmsted Falls City</t>
  </si>
  <si>
    <t>056721</t>
  </si>
  <si>
    <t>St Mary Of The Falls</t>
  </si>
  <si>
    <t>046581</t>
  </si>
  <si>
    <t xml:space="preserve">Orange City </t>
  </si>
  <si>
    <t>086033</t>
  </si>
  <si>
    <t>Gross Schechter Day School</t>
  </si>
  <si>
    <t>065730</t>
  </si>
  <si>
    <t>Ratner School, The</t>
  </si>
  <si>
    <t>044602</t>
  </si>
  <si>
    <t>Oregon City</t>
  </si>
  <si>
    <t>052795</t>
  </si>
  <si>
    <t>Cardinal Stritch Catholic High School &amp; Academy</t>
  </si>
  <si>
    <t>048215</t>
  </si>
  <si>
    <t>Ottawa Hills Local</t>
  </si>
  <si>
    <t>053843</t>
  </si>
  <si>
    <t>049379</t>
  </si>
  <si>
    <t>Ottawa-Glandorf Local</t>
  </si>
  <si>
    <t>059394</t>
  </si>
  <si>
    <t>044628</t>
  </si>
  <si>
    <t>Painesville City Local</t>
  </si>
  <si>
    <t>090464</t>
  </si>
  <si>
    <t>Our Shepherd Evangel Lutheran</t>
  </si>
  <si>
    <t>044636</t>
  </si>
  <si>
    <t>Parma City</t>
  </si>
  <si>
    <t>009443</t>
  </si>
  <si>
    <t>Al Ihsan School</t>
  </si>
  <si>
    <t>060301</t>
  </si>
  <si>
    <t>Bethany Lutheran School</t>
  </si>
  <si>
    <t>094268</t>
  </si>
  <si>
    <t>Bethel Christian Academy</t>
  </si>
  <si>
    <t>056739</t>
  </si>
  <si>
    <t>053348</t>
  </si>
  <si>
    <t>Holy Name High School</t>
  </si>
  <si>
    <t>056945</t>
  </si>
  <si>
    <t>Incarnate Word Academy</t>
  </si>
  <si>
    <t>053439</t>
  </si>
  <si>
    <t>Padua Franciscan</t>
  </si>
  <si>
    <t>085688</t>
  </si>
  <si>
    <t>Parma Heights Christian Acad</t>
  </si>
  <si>
    <t>056754</t>
  </si>
  <si>
    <t>Saint Bridget of Kildare School</t>
  </si>
  <si>
    <t>056747</t>
  </si>
  <si>
    <t>056762</t>
  </si>
  <si>
    <t>056770</t>
  </si>
  <si>
    <t>St Columbkille</t>
  </si>
  <si>
    <t>049924</t>
  </si>
  <si>
    <t>Perry Local</t>
  </si>
  <si>
    <t>052845</t>
  </si>
  <si>
    <t>Central Catholic</t>
  </si>
  <si>
    <t>059667</t>
  </si>
  <si>
    <t>045583</t>
  </si>
  <si>
    <t>Perrysburg Exempted Village</t>
  </si>
  <si>
    <t>059451</t>
  </si>
  <si>
    <t>143230</t>
  </si>
  <si>
    <t>The Islamic School of Greater Toledo</t>
  </si>
  <si>
    <t>044644</t>
  </si>
  <si>
    <t>Piqua City</t>
  </si>
  <si>
    <t>055368</t>
  </si>
  <si>
    <t>Piqua Catholic Elementary</t>
  </si>
  <si>
    <t>070250</t>
  </si>
  <si>
    <t>Piqua Seventh-Day Adventist</t>
  </si>
  <si>
    <t>049932</t>
  </si>
  <si>
    <t>Plain Local</t>
  </si>
  <si>
    <t>133041</t>
  </si>
  <si>
    <t>Holy Cross Prek And Kdg</t>
  </si>
  <si>
    <t>059733</t>
  </si>
  <si>
    <t>059691</t>
  </si>
  <si>
    <t>119990</t>
  </si>
  <si>
    <t>Weaver Child Development Center, Inc</t>
  </si>
  <si>
    <t>048348</t>
  </si>
  <si>
    <t>Poland Local</t>
  </si>
  <si>
    <t>059964</t>
  </si>
  <si>
    <t>044651</t>
  </si>
  <si>
    <t>Port Clinton City</t>
  </si>
  <si>
    <t>058560</t>
  </si>
  <si>
    <t>044669</t>
  </si>
  <si>
    <t>Portsmouth City</t>
  </si>
  <si>
    <t>058040</t>
  </si>
  <si>
    <t>Notre Dame</t>
  </si>
  <si>
    <t>053363</t>
  </si>
  <si>
    <t>Notre Dame Jr/Sr</t>
  </si>
  <si>
    <t>044677</t>
  </si>
  <si>
    <t>Princeton City</t>
  </si>
  <si>
    <t>060624</t>
  </si>
  <si>
    <t>Bethany</t>
  </si>
  <si>
    <t>122697</t>
  </si>
  <si>
    <t>Cincinnati Hills Christian Academy</t>
  </si>
  <si>
    <t>055020</t>
  </si>
  <si>
    <t>055418</t>
  </si>
  <si>
    <t>053801</t>
  </si>
  <si>
    <t>St Rita School for the Deaf</t>
  </si>
  <si>
    <t>044693</t>
  </si>
  <si>
    <t>Reading Community City</t>
  </si>
  <si>
    <t>053322</t>
  </si>
  <si>
    <t>Mount Notre Dame</t>
  </si>
  <si>
    <t>009453</t>
  </si>
  <si>
    <t>Sts. Peter and Paul Academy</t>
  </si>
  <si>
    <t>047001</t>
  </si>
  <si>
    <t>Reynoldsburg City</t>
  </si>
  <si>
    <t>058156</t>
  </si>
  <si>
    <t>St Pius X</t>
  </si>
  <si>
    <t>046078</t>
  </si>
  <si>
    <t>Ripley-Union-Lewis-Huntington Local</t>
  </si>
  <si>
    <t>055400</t>
  </si>
  <si>
    <t>St Michael Consolidated</t>
  </si>
  <si>
    <t>046482</t>
  </si>
  <si>
    <t>River View Local</t>
  </si>
  <si>
    <t>009484</t>
  </si>
  <si>
    <t>Coshocton Christian School</t>
  </si>
  <si>
    <t>044701</t>
  </si>
  <si>
    <t>Rocky River City</t>
  </si>
  <si>
    <t>053207</t>
  </si>
  <si>
    <t>Lutheran West</t>
  </si>
  <si>
    <t>053215</t>
  </si>
  <si>
    <t>Magnificat</t>
  </si>
  <si>
    <t>056804</t>
  </si>
  <si>
    <t>St Christopher</t>
  </si>
  <si>
    <t>060533</t>
  </si>
  <si>
    <t>St Thomas Lutheran</t>
  </si>
  <si>
    <t>046144</t>
  </si>
  <si>
    <t>Ross Local</t>
  </si>
  <si>
    <t>054627</t>
  </si>
  <si>
    <t>Queen Of Peace</t>
  </si>
  <si>
    <t>045609</t>
  </si>
  <si>
    <t>Rossford Exempted Village</t>
  </si>
  <si>
    <t>058909</t>
  </si>
  <si>
    <t>All Saints Catholic</t>
  </si>
  <si>
    <t>044735</t>
  </si>
  <si>
    <t>Salem City</t>
  </si>
  <si>
    <t>059980</t>
  </si>
  <si>
    <t>044743</t>
  </si>
  <si>
    <t>Sandusky City</t>
  </si>
  <si>
    <t>053751</t>
  </si>
  <si>
    <t>Sandusky Central Catholic School</t>
  </si>
  <si>
    <t>049940</t>
  </si>
  <si>
    <t>Sandy Valley Local</t>
  </si>
  <si>
    <t>060095</t>
  </si>
  <si>
    <t>049130</t>
  </si>
  <si>
    <t>Scioto Valley Local</t>
  </si>
  <si>
    <t>122879</t>
  </si>
  <si>
    <t>Miracle City Academy</t>
  </si>
  <si>
    <t>044750</t>
  </si>
  <si>
    <t>Shaker Heights City</t>
  </si>
  <si>
    <t>056812</t>
  </si>
  <si>
    <t>045799</t>
  </si>
  <si>
    <t>Shawnee Local</t>
  </si>
  <si>
    <t>053165</t>
  </si>
  <si>
    <t>Lima Central Catholic</t>
  </si>
  <si>
    <t>044768</t>
  </si>
  <si>
    <t>Sheffield-Sheffield Lake City</t>
  </si>
  <si>
    <t>016431</t>
  </si>
  <si>
    <t>Northern Ohio Adventist Academy</t>
  </si>
  <si>
    <t>044776</t>
  </si>
  <si>
    <t>Shelby City</t>
  </si>
  <si>
    <t>058727</t>
  </si>
  <si>
    <t>058628</t>
  </si>
  <si>
    <t>044784</t>
  </si>
  <si>
    <t>Sidney City</t>
  </si>
  <si>
    <t>113522</t>
  </si>
  <si>
    <t>Christian Academy Schools</t>
  </si>
  <si>
    <t>054346</t>
  </si>
  <si>
    <t>053082</t>
  </si>
  <si>
    <t>Lehman High School</t>
  </si>
  <si>
    <t>046607</t>
  </si>
  <si>
    <t>Solon City</t>
  </si>
  <si>
    <t>056820</t>
  </si>
  <si>
    <t>St Rita</t>
  </si>
  <si>
    <t>044792</t>
  </si>
  <si>
    <t>South Euclid-Lyndhurst City</t>
  </si>
  <si>
    <t>056655</t>
  </si>
  <si>
    <t>Corpus Christi Academy</t>
  </si>
  <si>
    <t>056911</t>
  </si>
  <si>
    <t>Julie Billiart</t>
  </si>
  <si>
    <t>017030</t>
  </si>
  <si>
    <t>044800</t>
  </si>
  <si>
    <t>South-Western City</t>
  </si>
  <si>
    <t>098525</t>
  </si>
  <si>
    <t>123950</t>
  </si>
  <si>
    <t>Cypress Christian</t>
  </si>
  <si>
    <t>112227</t>
  </si>
  <si>
    <t>Grove City Christian</t>
  </si>
  <si>
    <t>057695</t>
  </si>
  <si>
    <t>Our Lady Of Perpetual Help</t>
  </si>
  <si>
    <t>057851</t>
  </si>
  <si>
    <t>050583</t>
  </si>
  <si>
    <t>Southeast Local</t>
  </si>
  <si>
    <t>115535</t>
  </si>
  <si>
    <t>Kingsway Christian</t>
  </si>
  <si>
    <t>048041</t>
  </si>
  <si>
    <t>Southwest Licking Local</t>
  </si>
  <si>
    <t>000551</t>
  </si>
  <si>
    <t>Liberty Christian Academy - East Campus</t>
  </si>
  <si>
    <t>047381</t>
  </si>
  <si>
    <t>Southwest Local</t>
  </si>
  <si>
    <t>055145</t>
  </si>
  <si>
    <t>044818</t>
  </si>
  <si>
    <t>Springfield City School District</t>
  </si>
  <si>
    <t>052829</t>
  </si>
  <si>
    <t>Catholic Central</t>
  </si>
  <si>
    <t>070656</t>
  </si>
  <si>
    <t>Springfield Christian</t>
  </si>
  <si>
    <t>050062</t>
  </si>
  <si>
    <t>Springfield Local</t>
  </si>
  <si>
    <t>071571</t>
  </si>
  <si>
    <t>Chapel Hill Christian Green Campus</t>
  </si>
  <si>
    <t>048223</t>
  </si>
  <si>
    <t>008972</t>
  </si>
  <si>
    <t>010582</t>
  </si>
  <si>
    <t>S.U.P.E.R. Learning Center's Faith Christian Academy</t>
  </si>
  <si>
    <t>053611</t>
  </si>
  <si>
    <t>054015</t>
  </si>
  <si>
    <t>St John's Jesuit</t>
  </si>
  <si>
    <t>044719</t>
  </si>
  <si>
    <t>St Bernard-Elmwood Place City</t>
  </si>
  <si>
    <t>053488</t>
  </si>
  <si>
    <t>Roger Bacon</t>
  </si>
  <si>
    <t>054957</t>
  </si>
  <si>
    <t>St Clement</t>
  </si>
  <si>
    <t>045997</t>
  </si>
  <si>
    <t>St Clairsville-Richland City</t>
  </si>
  <si>
    <t>112110</t>
  </si>
  <si>
    <t>East Richland Christian Schools</t>
  </si>
  <si>
    <t>058404</t>
  </si>
  <si>
    <t>044727</t>
  </si>
  <si>
    <t>St Marys City</t>
  </si>
  <si>
    <t>054387</t>
  </si>
  <si>
    <t>Holy Rosary</t>
  </si>
  <si>
    <t>044826</t>
  </si>
  <si>
    <t>Steubenville City</t>
  </si>
  <si>
    <t>058305</t>
  </si>
  <si>
    <t>Bishop John King Mussio Central Elementary - Rosemont Campus</t>
  </si>
  <si>
    <t>010187</t>
  </si>
  <si>
    <t>Bishop John King Mussio Central Junior High School</t>
  </si>
  <si>
    <t>052837</t>
  </si>
  <si>
    <t>044834</t>
  </si>
  <si>
    <t>Stow-Munroe Falls City School District</t>
  </si>
  <si>
    <t>057513</t>
  </si>
  <si>
    <t>044842</t>
  </si>
  <si>
    <t>Strongsville City</t>
  </si>
  <si>
    <t>056853</t>
  </si>
  <si>
    <t>Sts Joseph &amp; John Interparochi</t>
  </si>
  <si>
    <t>044859</t>
  </si>
  <si>
    <t>Struthers City</t>
  </si>
  <si>
    <t>060004</t>
  </si>
  <si>
    <t>St Nicholas</t>
  </si>
  <si>
    <t>047092</t>
  </si>
  <si>
    <t>Swanton Local</t>
  </si>
  <si>
    <t>059436</t>
  </si>
  <si>
    <t>St Richard</t>
  </si>
  <si>
    <t>048652</t>
  </si>
  <si>
    <t>Switzerland of Ohio Local</t>
  </si>
  <si>
    <t>058479</t>
  </si>
  <si>
    <t>St Sylvester</t>
  </si>
  <si>
    <t>044867</t>
  </si>
  <si>
    <t>Sycamore Community City</t>
  </si>
  <si>
    <t>096172</t>
  </si>
  <si>
    <t>Blue Ash Educational Bldg</t>
  </si>
  <si>
    <t>111898</t>
  </si>
  <si>
    <t>008019</t>
  </si>
  <si>
    <t>Cincinnati Hills Christian Academy- the Edyth B. Lindner Ele</t>
  </si>
  <si>
    <t>053306</t>
  </si>
  <si>
    <t>Moeller</t>
  </si>
  <si>
    <t>053942</t>
  </si>
  <si>
    <t>Ursuline Academy</t>
  </si>
  <si>
    <t>044875</t>
  </si>
  <si>
    <t>Sylvania Schools</t>
  </si>
  <si>
    <t>132530</t>
  </si>
  <si>
    <t>Emmanuel  Christian School</t>
  </si>
  <si>
    <t>059105</t>
  </si>
  <si>
    <t>134429</t>
  </si>
  <si>
    <t>Toledo Islamic Academy</t>
  </si>
  <si>
    <t>054163</t>
  </si>
  <si>
    <t>Toledo Junior Academy</t>
  </si>
  <si>
    <t>044883</t>
  </si>
  <si>
    <t>Tallmadge City</t>
  </si>
  <si>
    <t>134460</t>
  </si>
  <si>
    <t>Cornerstone Community</t>
  </si>
  <si>
    <t>046243</t>
  </si>
  <si>
    <t>Tecumseh Local</t>
  </si>
  <si>
    <t>000479</t>
  </si>
  <si>
    <t>Guiding Shepherd Christian School</t>
  </si>
  <si>
    <t>044891</t>
  </si>
  <si>
    <t>Tiffin City</t>
  </si>
  <si>
    <t>052779</t>
  </si>
  <si>
    <t>Calvert Catholic Schools</t>
  </si>
  <si>
    <t>044909</t>
  </si>
  <si>
    <t>Toledo City</t>
  </si>
  <si>
    <t>058487</t>
  </si>
  <si>
    <t>058693</t>
  </si>
  <si>
    <t>CCMT Catholic School</t>
  </si>
  <si>
    <t>052852</t>
  </si>
  <si>
    <t>058503</t>
  </si>
  <si>
    <t>Gesu</t>
  </si>
  <si>
    <t>058677</t>
  </si>
  <si>
    <t>058602</t>
  </si>
  <si>
    <t>053595</t>
  </si>
  <si>
    <t>St Francis De Sales School</t>
  </si>
  <si>
    <t>059428</t>
  </si>
  <si>
    <t>081851</t>
  </si>
  <si>
    <t>Toledo Christian</t>
  </si>
  <si>
    <t>060541</t>
  </si>
  <si>
    <t>069906</t>
  </si>
  <si>
    <t>Zion Lutheran</t>
  </si>
  <si>
    <t>048694</t>
  </si>
  <si>
    <t>Trotwood-Madison City</t>
  </si>
  <si>
    <t>054601</t>
  </si>
  <si>
    <t>Mother Maria Anna Brunner Catholic</t>
  </si>
  <si>
    <t>044925</t>
  </si>
  <si>
    <t>Troy City</t>
  </si>
  <si>
    <t>110684</t>
  </si>
  <si>
    <t>Miami Montessori School, The</t>
  </si>
  <si>
    <t>055434</t>
  </si>
  <si>
    <t>090233</t>
  </si>
  <si>
    <t>Troy Christian Elementary School</t>
  </si>
  <si>
    <t>125310</t>
  </si>
  <si>
    <t>Troy Christian High School</t>
  </si>
  <si>
    <t>049536</t>
  </si>
  <si>
    <t>Union-Scioto Local</t>
  </si>
  <si>
    <t>011576</t>
  </si>
  <si>
    <t>Ross County Christian Academy</t>
  </si>
  <si>
    <t>044933</t>
  </si>
  <si>
    <t>Upper Arlington City</t>
  </si>
  <si>
    <t>057745</t>
  </si>
  <si>
    <t>St Agatha</t>
  </si>
  <si>
    <t>057778</t>
  </si>
  <si>
    <t>St Andrew</t>
  </si>
  <si>
    <t>045625</t>
  </si>
  <si>
    <t>Upper Sandusky Exempted Village</t>
  </si>
  <si>
    <t>059386</t>
  </si>
  <si>
    <t>044966</t>
  </si>
  <si>
    <t>Van Wert City</t>
  </si>
  <si>
    <t>059279</t>
  </si>
  <si>
    <t>044958</t>
  </si>
  <si>
    <t>Vandalia-Butler City</t>
  </si>
  <si>
    <t>054932</t>
  </si>
  <si>
    <t>046821</t>
  </si>
  <si>
    <t>Vermilion Local</t>
  </si>
  <si>
    <t>059287</t>
  </si>
  <si>
    <t>044974</t>
  </si>
  <si>
    <t xml:space="preserve">Wadsworth City </t>
  </si>
  <si>
    <t>057521</t>
  </si>
  <si>
    <t>Sacred Heart Of Jesus</t>
  </si>
  <si>
    <t>044990</t>
  </si>
  <si>
    <t>Warren City</t>
  </si>
  <si>
    <t>000204</t>
  </si>
  <si>
    <t>Holy Trinity Orthodox Christian Academy</t>
  </si>
  <si>
    <t>053124</t>
  </si>
  <si>
    <t>John F Kennedy Catholic Upper School</t>
  </si>
  <si>
    <t>048231</t>
  </si>
  <si>
    <t xml:space="preserve">Washington Local </t>
  </si>
  <si>
    <t>058495</t>
  </si>
  <si>
    <t>Christ The King</t>
  </si>
  <si>
    <t>053389</t>
  </si>
  <si>
    <t>Notre Dame Academy</t>
  </si>
  <si>
    <t>058685</t>
  </si>
  <si>
    <t>049247</t>
  </si>
  <si>
    <t>Waterloo Local</t>
  </si>
  <si>
    <t>060012</t>
  </si>
  <si>
    <t>049148</t>
  </si>
  <si>
    <t>Waverly City</t>
  </si>
  <si>
    <t>123356</t>
  </si>
  <si>
    <t>Pike Christian Academy</t>
  </si>
  <si>
    <t>049031</t>
  </si>
  <si>
    <t>Wayne Trace Local</t>
  </si>
  <si>
    <t>059014</t>
  </si>
  <si>
    <t>Divine Mercy School</t>
  </si>
  <si>
    <t>045021</t>
  </si>
  <si>
    <t xml:space="preserve">Wellston City </t>
  </si>
  <si>
    <t>058131</t>
  </si>
  <si>
    <t>046359</t>
  </si>
  <si>
    <t>West Clermont Local</t>
  </si>
  <si>
    <t>054817</t>
  </si>
  <si>
    <t>055590</t>
  </si>
  <si>
    <t>068056</t>
  </si>
  <si>
    <t>St Veronica</t>
  </si>
  <si>
    <t>047225</t>
  </si>
  <si>
    <t>West Geauga Local</t>
  </si>
  <si>
    <t>060947</t>
  </si>
  <si>
    <t>St Anselm</t>
  </si>
  <si>
    <t>045047</t>
  </si>
  <si>
    <t>Westerville City</t>
  </si>
  <si>
    <t>133116</t>
  </si>
  <si>
    <t>All The Children Of The World Academy</t>
  </si>
  <si>
    <t>134387</t>
  </si>
  <si>
    <t>Central College Christian Academy</t>
  </si>
  <si>
    <t>070276</t>
  </si>
  <si>
    <t>Eastwood Seventh-day Adventist Junior Academy</t>
  </si>
  <si>
    <t>058115</t>
  </si>
  <si>
    <t>045062</t>
  </si>
  <si>
    <t>Westlake City</t>
  </si>
  <si>
    <t>056887</t>
  </si>
  <si>
    <t>060509</t>
  </si>
  <si>
    <t>013209</t>
  </si>
  <si>
    <t>Westside Christian Academy</t>
  </si>
  <si>
    <t>045070</t>
  </si>
  <si>
    <t>Whitehall City</t>
  </si>
  <si>
    <t>057646</t>
  </si>
  <si>
    <t>Holy Spirit</t>
  </si>
  <si>
    <t>070961</t>
  </si>
  <si>
    <t>Mater Dei Academy</t>
  </si>
  <si>
    <t>045088</t>
  </si>
  <si>
    <t>Wickliffe City</t>
  </si>
  <si>
    <t>070664</t>
  </si>
  <si>
    <t>All Saints Of St John Vianney</t>
  </si>
  <si>
    <t>057539</t>
  </si>
  <si>
    <t>053918</t>
  </si>
  <si>
    <t>Telshe</t>
  </si>
  <si>
    <t>045096</t>
  </si>
  <si>
    <t>Willard City</t>
  </si>
  <si>
    <t>060582</t>
  </si>
  <si>
    <t>Celeryville Christian</t>
  </si>
  <si>
    <t>058933</t>
  </si>
  <si>
    <t>045104</t>
  </si>
  <si>
    <t>Willoughby-Eastlake City</t>
  </si>
  <si>
    <t>133140</t>
  </si>
  <si>
    <t>Cornerstone Christian Academy</t>
  </si>
  <si>
    <t>045112</t>
  </si>
  <si>
    <t>Wilmington City</t>
  </si>
  <si>
    <t>010608</t>
  </si>
  <si>
    <t>Wilmington Christian Academy</t>
  </si>
  <si>
    <t>044081</t>
  </si>
  <si>
    <t>Winton Woods City</t>
  </si>
  <si>
    <t>054809</t>
  </si>
  <si>
    <t>John Paul II Catholic School</t>
  </si>
  <si>
    <t>049577</t>
  </si>
  <si>
    <t>Woodmore Local</t>
  </si>
  <si>
    <t>060863</t>
  </si>
  <si>
    <t>Solomon Lutheran</t>
  </si>
  <si>
    <t>049973</t>
  </si>
  <si>
    <t>Woodridge Local</t>
  </si>
  <si>
    <t>143248</t>
  </si>
  <si>
    <t>Faith Islamic Academy</t>
  </si>
  <si>
    <t>096966</t>
  </si>
  <si>
    <t>Summit Christian School</t>
  </si>
  <si>
    <t>045120</t>
  </si>
  <si>
    <t>Wooster City</t>
  </si>
  <si>
    <t>057562</t>
  </si>
  <si>
    <t>110031</t>
  </si>
  <si>
    <t>Wooster Christian</t>
  </si>
  <si>
    <t>045138</t>
  </si>
  <si>
    <t>Worthington City</t>
  </si>
  <si>
    <t>058081</t>
  </si>
  <si>
    <t>008163</t>
  </si>
  <si>
    <t>Worthington Adventist Academy</t>
  </si>
  <si>
    <t>071001</t>
  </si>
  <si>
    <t>Worthington Christian High School</t>
  </si>
  <si>
    <t>090290</t>
  </si>
  <si>
    <t>Worthington Christian Kindergarten/Middle School</t>
  </si>
  <si>
    <t>045153</t>
  </si>
  <si>
    <t>Xenia Community City</t>
  </si>
  <si>
    <t>067546</t>
  </si>
  <si>
    <t>Legacy Christian Academy</t>
  </si>
  <si>
    <t>054882</t>
  </si>
  <si>
    <t>St Brigid</t>
  </si>
  <si>
    <t>045161</t>
  </si>
  <si>
    <t>Youngstown City</t>
  </si>
  <si>
    <t>095711</t>
  </si>
  <si>
    <t>Akiva Academy</t>
  </si>
  <si>
    <t>052787</t>
  </si>
  <si>
    <t>Cardinal Mooney</t>
  </si>
  <si>
    <t>009435</t>
  </si>
  <si>
    <t>Islamic Academy of Youngstown</t>
  </si>
  <si>
    <t>060152</t>
  </si>
  <si>
    <t>St Christine</t>
  </si>
  <si>
    <t>059626</t>
  </si>
  <si>
    <t>St Joseph The Provider</t>
  </si>
  <si>
    <t>096909</t>
  </si>
  <si>
    <t>The Montessori School of the Mahoning Valley</t>
  </si>
  <si>
    <t>053934</t>
  </si>
  <si>
    <t>Ursuline</t>
  </si>
  <si>
    <t>068403</t>
  </si>
  <si>
    <t>Valley Christian School</t>
  </si>
  <si>
    <t>045179</t>
  </si>
  <si>
    <t>Zanesville City</t>
  </si>
  <si>
    <t>058099</t>
  </si>
  <si>
    <t>Bishop Fenwick School</t>
  </si>
  <si>
    <t>052712</t>
  </si>
  <si>
    <t>Bishop Rosecrans</t>
  </si>
  <si>
    <t>070243</t>
  </si>
  <si>
    <t>Zanesville Seventh-Day Advent</t>
  </si>
  <si>
    <t>015696</t>
  </si>
  <si>
    <t>ACLD School</t>
  </si>
  <si>
    <t>096263</t>
  </si>
  <si>
    <t>Alexandria Montessori</t>
  </si>
  <si>
    <t>121491</t>
  </si>
  <si>
    <t>Altercrest Day Treatment</t>
  </si>
  <si>
    <t>052613</t>
  </si>
  <si>
    <t xml:space="preserve">Andrews Osborne Academy </t>
  </si>
  <si>
    <t>097683</t>
  </si>
  <si>
    <t>Birchwood</t>
  </si>
  <si>
    <t>060640</t>
  </si>
  <si>
    <t>Canton Country Day School</t>
  </si>
  <si>
    <t>096974</t>
  </si>
  <si>
    <t>Canton Montessori</t>
  </si>
  <si>
    <t>017029</t>
  </si>
  <si>
    <t>Canton Montessori Association</t>
  </si>
  <si>
    <t>013257</t>
  </si>
  <si>
    <t>Center for Adolescent Services</t>
  </si>
  <si>
    <t>120675</t>
  </si>
  <si>
    <t>Central Montessori Academy</t>
  </si>
  <si>
    <t>125013</t>
  </si>
  <si>
    <t>Children's House-Delhi, The</t>
  </si>
  <si>
    <t>095158</t>
  </si>
  <si>
    <t>Children's Meeting House</t>
  </si>
  <si>
    <t>132597</t>
  </si>
  <si>
    <t>Childrens House-Kdg-Bridgetown</t>
  </si>
  <si>
    <t>052894</t>
  </si>
  <si>
    <t>Cincinnati Country Day</t>
  </si>
  <si>
    <t>017431</t>
  </si>
  <si>
    <t>Cincinnati Waldorf High School</t>
  </si>
  <si>
    <t>134338</t>
  </si>
  <si>
    <t>Cincinnati Waldorf School</t>
  </si>
  <si>
    <t>133033</t>
  </si>
  <si>
    <t>Cleveland Clinic Lerner School for Autism</t>
  </si>
  <si>
    <t>052910</t>
  </si>
  <si>
    <t>Columbus Academy</t>
  </si>
  <si>
    <t>097279</t>
  </si>
  <si>
    <t>Columbus Montessori Ed Ctr</t>
  </si>
  <si>
    <t>052928</t>
  </si>
  <si>
    <t>Columbus School For Girls</t>
  </si>
  <si>
    <t>133025</t>
  </si>
  <si>
    <t>Creative Playrooms Strongsvill</t>
  </si>
  <si>
    <t>009374</t>
  </si>
  <si>
    <t>Creative World of Montessori</t>
  </si>
  <si>
    <t>014173</t>
  </si>
  <si>
    <t>Creative World of Montessori-Beavercreek</t>
  </si>
  <si>
    <t>016119</t>
  </si>
  <si>
    <t>Creative World of Montessori-Wilmington Pike</t>
  </si>
  <si>
    <t>123109</t>
  </si>
  <si>
    <t>Decolores Montessori School</t>
  </si>
  <si>
    <t>070789</t>
  </si>
  <si>
    <t>Discovery</t>
  </si>
  <si>
    <t>143032</t>
  </si>
  <si>
    <t>Dublin Prep Academy</t>
  </si>
  <si>
    <t>096156</t>
  </si>
  <si>
    <t>Eastern Hills Educational Bldg</t>
  </si>
  <si>
    <t>110619</t>
  </si>
  <si>
    <t>Eleanor Gerson Sn</t>
  </si>
  <si>
    <t>094946</t>
  </si>
  <si>
    <t>Firelands Montessori Academy</t>
  </si>
  <si>
    <t>119313</t>
  </si>
  <si>
    <t>Gloria Dei Montessori</t>
  </si>
  <si>
    <t>132662</t>
  </si>
  <si>
    <t>Goddard School-Kindergarten</t>
  </si>
  <si>
    <t>132399</t>
  </si>
  <si>
    <t>Golden Bridge Academy</t>
  </si>
  <si>
    <t>062463</t>
  </si>
  <si>
    <t>Grand River Academy</t>
  </si>
  <si>
    <t>132456</t>
  </si>
  <si>
    <t>Hanna Perkins</t>
  </si>
  <si>
    <t>053033</t>
  </si>
  <si>
    <t>Hathaway Brown</t>
  </si>
  <si>
    <t>017169</t>
  </si>
  <si>
    <t>Haugland Learning Center - Athens</t>
  </si>
  <si>
    <t>012522</t>
  </si>
  <si>
    <t>Haugland Learning Center - Sandusky</t>
  </si>
  <si>
    <t>015557</t>
  </si>
  <si>
    <t>Haugland Learning Center Lancaster</t>
  </si>
  <si>
    <t>014157</t>
  </si>
  <si>
    <t>Haugland Learning Center-Dublin</t>
  </si>
  <si>
    <t>060723</t>
  </si>
  <si>
    <t>Hawken Lower-Middle</t>
  </si>
  <si>
    <t>053041</t>
  </si>
  <si>
    <t>Hawken School</t>
  </si>
  <si>
    <t>094250</t>
  </si>
  <si>
    <t>Hershey Montessori</t>
  </si>
  <si>
    <t>132696</t>
  </si>
  <si>
    <t>Hershey Montessori Farm School</t>
  </si>
  <si>
    <t>016433</t>
  </si>
  <si>
    <t>Highland Community Learning Center</t>
  </si>
  <si>
    <t>132506</t>
  </si>
  <si>
    <t>Hillcrest Training School</t>
  </si>
  <si>
    <t>070979</t>
  </si>
  <si>
    <t>Hudson Montessori</t>
  </si>
  <si>
    <t>132340</t>
  </si>
  <si>
    <t>Jolly Tots Too!</t>
  </si>
  <si>
    <t>134544</t>
  </si>
  <si>
    <t>Joyland Presch &amp; Kindergarten</t>
  </si>
  <si>
    <t>010203</t>
  </si>
  <si>
    <t>Kinder Garden School, West Chester</t>
  </si>
  <si>
    <t>062471</t>
  </si>
  <si>
    <t>Lake Ridge Academy</t>
  </si>
  <si>
    <t>060764</t>
  </si>
  <si>
    <t>Laurel School</t>
  </si>
  <si>
    <t>069914</t>
  </si>
  <si>
    <t>Lawrence School</t>
  </si>
  <si>
    <t>009270</t>
  </si>
  <si>
    <t>Lawrence School-Upper School Campus</t>
  </si>
  <si>
    <t>012008</t>
  </si>
  <si>
    <t>Le Chaperon Rouge - Independence</t>
  </si>
  <si>
    <t>015374</t>
  </si>
  <si>
    <t>Le Chaperon Rouge - Solon</t>
  </si>
  <si>
    <t>000681</t>
  </si>
  <si>
    <t>Le Chaperon Rouge- Hudson Campus</t>
  </si>
  <si>
    <t>116616</t>
  </si>
  <si>
    <t>Le Chaperon Rouge-Avon</t>
  </si>
  <si>
    <t>116624</t>
  </si>
  <si>
    <t>Le Chaperon Rouge-Strongsville</t>
  </si>
  <si>
    <t>112516</t>
  </si>
  <si>
    <t>Le Chaperon Rouge-Westlake</t>
  </si>
  <si>
    <t>096347</t>
  </si>
  <si>
    <t>Linden Grove School</t>
  </si>
  <si>
    <t>110403</t>
  </si>
  <si>
    <t>Mansion Day School - Excel Preparatory Schools</t>
  </si>
  <si>
    <t>088070</t>
  </si>
  <si>
    <t>Marburn Academy</t>
  </si>
  <si>
    <t>060806</t>
  </si>
  <si>
    <t>Maumee Valley Country Day</t>
  </si>
  <si>
    <t>093021</t>
  </si>
  <si>
    <t>McGuffey Montessori School</t>
  </si>
  <si>
    <t>133082</t>
  </si>
  <si>
    <t>Monarch School of Bellefaire JCB</t>
  </si>
  <si>
    <t>132282</t>
  </si>
  <si>
    <t>Montessori Academy of Cincinnati</t>
  </si>
  <si>
    <t>122473</t>
  </si>
  <si>
    <t>Montessori Center of South Dayton</t>
  </si>
  <si>
    <t>091314</t>
  </si>
  <si>
    <t>Montessori Children's School</t>
  </si>
  <si>
    <t>112508</t>
  </si>
  <si>
    <t>Montessori School of Bowling Green</t>
  </si>
  <si>
    <t>132829</t>
  </si>
  <si>
    <t>Montessori School of Wooster</t>
  </si>
  <si>
    <t>013258</t>
  </si>
  <si>
    <t>Montgomery County Juvenile Court Detention Center</t>
  </si>
  <si>
    <t>016680</t>
  </si>
  <si>
    <t>New Horizons Academy at Sara's Garden</t>
  </si>
  <si>
    <t>122465</t>
  </si>
  <si>
    <t>Nicholas School</t>
  </si>
  <si>
    <t>088377</t>
  </si>
  <si>
    <t>Nicholas-Liberty</t>
  </si>
  <si>
    <t>112490</t>
  </si>
  <si>
    <t>Nightingale Montessori Inc</t>
  </si>
  <si>
    <t>010184</t>
  </si>
  <si>
    <t>Oakstone Academy Middle/High School</t>
  </si>
  <si>
    <t>132621</t>
  </si>
  <si>
    <t>Ohio Valley Voices</t>
  </si>
  <si>
    <t>060848</t>
  </si>
  <si>
    <t>Old Trail</t>
  </si>
  <si>
    <t>111484</t>
  </si>
  <si>
    <t>Osu Child Care Center</t>
  </si>
  <si>
    <t>011374</t>
  </si>
  <si>
    <t>Paint Creek Academy</t>
  </si>
  <si>
    <t>015331</t>
  </si>
  <si>
    <t>Portsmouth Stem Academy</t>
  </si>
  <si>
    <t>132878</t>
  </si>
  <si>
    <t>Potential Development/Autism</t>
  </si>
  <si>
    <t>132910</t>
  </si>
  <si>
    <t>Prep Academy Schools</t>
  </si>
  <si>
    <t>132688</t>
  </si>
  <si>
    <t>Rainbow Child Care Center</t>
  </si>
  <si>
    <t>062612</t>
  </si>
  <si>
    <t>Ridgewood School, The</t>
  </si>
  <si>
    <t>070748</t>
  </si>
  <si>
    <t>Ruffing Montessori Ingalls</t>
  </si>
  <si>
    <t>070771</t>
  </si>
  <si>
    <t>Ruffing Montessori Rocky River</t>
  </si>
  <si>
    <t>016689</t>
  </si>
  <si>
    <t>STEPS Academy</t>
  </si>
  <si>
    <t>125997</t>
  </si>
  <si>
    <t>Safely Home</t>
  </si>
  <si>
    <t>134817</t>
  </si>
  <si>
    <t>Schilling School For Gifted</t>
  </si>
  <si>
    <t>052902</t>
  </si>
  <si>
    <t>Seven Hills School</t>
  </si>
  <si>
    <t>121053</t>
  </si>
  <si>
    <t>Smoky Row Children's Center</t>
  </si>
  <si>
    <t>114777</t>
  </si>
  <si>
    <t>Solon Creative Playrooms</t>
  </si>
  <si>
    <t>093039</t>
  </si>
  <si>
    <t>South Suburban Montessori</t>
  </si>
  <si>
    <t>014110</t>
  </si>
  <si>
    <t>Spectrum Resource Center and School</t>
  </si>
  <si>
    <t>067603</t>
  </si>
  <si>
    <t>Springer School &amp; Center</t>
  </si>
  <si>
    <t>054726</t>
  </si>
  <si>
    <t>St Aloysius Educational Center</t>
  </si>
  <si>
    <t>055202</t>
  </si>
  <si>
    <t>St Joseph Villa Academy Sn</t>
  </si>
  <si>
    <t>098533</t>
  </si>
  <si>
    <t>St Vincent Family Centers</t>
  </si>
  <si>
    <t>122481</t>
  </si>
  <si>
    <t>Terry's Montessori School</t>
  </si>
  <si>
    <t>012974</t>
  </si>
  <si>
    <t>The Center for Autism and Dyslexia</t>
  </si>
  <si>
    <t>012975</t>
  </si>
  <si>
    <t>The Center for Autism and Dyslexia Findlay</t>
  </si>
  <si>
    <t>133090</t>
  </si>
  <si>
    <t>The Children's Academy of Mason Inc.</t>
  </si>
  <si>
    <t>064931</t>
  </si>
  <si>
    <t>The Childrens Home of Cincinnati</t>
  </si>
  <si>
    <t>008096</t>
  </si>
  <si>
    <t>The CinDay Academy</t>
  </si>
  <si>
    <t>009124</t>
  </si>
  <si>
    <t xml:space="preserve">The Goddard School </t>
  </si>
  <si>
    <t>017153</t>
  </si>
  <si>
    <t>The Goddard School of Centerville</t>
  </si>
  <si>
    <t>015489</t>
  </si>
  <si>
    <t>The Golden Key Center for Exceptional Children</t>
  </si>
  <si>
    <t>017232</t>
  </si>
  <si>
    <t>The Learning Spectrum</t>
  </si>
  <si>
    <t>067637</t>
  </si>
  <si>
    <t>The Miami Valley School</t>
  </si>
  <si>
    <t>070912</t>
  </si>
  <si>
    <t>The New School</t>
  </si>
  <si>
    <t>016978</t>
  </si>
  <si>
    <t>The Reserve School</t>
  </si>
  <si>
    <t>060905</t>
  </si>
  <si>
    <t>The University School</t>
  </si>
  <si>
    <t>053926</t>
  </si>
  <si>
    <t>The University School - College Prep</t>
  </si>
  <si>
    <t>090209</t>
  </si>
  <si>
    <t>The Wellington School</t>
  </si>
  <si>
    <t>089409</t>
  </si>
  <si>
    <t>Welsh Hills School</t>
  </si>
  <si>
    <t>086520</t>
  </si>
  <si>
    <t>West Side Montessori</t>
  </si>
  <si>
    <t>053975</t>
  </si>
  <si>
    <t>Western Reserve Academy</t>
  </si>
  <si>
    <t>114785</t>
  </si>
  <si>
    <t>Westlake Montessori</t>
  </si>
  <si>
    <t>112680</t>
  </si>
  <si>
    <t>Willoughby Montessori Dayschl</t>
  </si>
  <si>
    <t>095364</t>
  </si>
  <si>
    <t>Xavier University Montessori</t>
  </si>
  <si>
    <t>Auxiliary Service Payment</t>
  </si>
  <si>
    <t>Payment Date: August 8, 2019</t>
  </si>
  <si>
    <t>District IRN</t>
  </si>
  <si>
    <t>District Name</t>
  </si>
  <si>
    <t>Nonpublic IRN</t>
  </si>
  <si>
    <t>Nonpublic Name</t>
  </si>
  <si>
    <t>Estimated ADM</t>
  </si>
  <si>
    <t>August Payment</t>
  </si>
  <si>
    <t>Per Pupil Amount: $926.16 (estimate)</t>
  </si>
  <si>
    <t>August payment 25% of estimate</t>
  </si>
  <si>
    <t>Per Pupil Amount: $925.40 (estimate)</t>
  </si>
  <si>
    <t>Actual ADM</t>
  </si>
  <si>
    <t>November Payment</t>
  </si>
  <si>
    <t>November payment 25% of estimate</t>
  </si>
  <si>
    <t>014785</t>
  </si>
  <si>
    <t>Le Chaperon Rouge - Rocky River</t>
  </si>
  <si>
    <t>017448</t>
  </si>
  <si>
    <t>TES School</t>
  </si>
  <si>
    <t>017487</t>
  </si>
  <si>
    <t>The Learning Spectrum, LTD - Canal Winchester</t>
  </si>
  <si>
    <t>017488</t>
  </si>
  <si>
    <t>The Learning Spectrum, LTD - Johnstown</t>
  </si>
  <si>
    <t>017838</t>
  </si>
  <si>
    <t>St  John Central Academy</t>
  </si>
  <si>
    <t>017611</t>
  </si>
  <si>
    <t>Insightful Minds</t>
  </si>
  <si>
    <t>017460</t>
  </si>
  <si>
    <t>017404</t>
  </si>
  <si>
    <t>Chaviva High School</t>
  </si>
  <si>
    <t>018011</t>
  </si>
  <si>
    <t>043851</t>
  </si>
  <si>
    <t>Deer Park Community City</t>
  </si>
  <si>
    <t>017998</t>
  </si>
  <si>
    <t>Al Pi Darko Initiative</t>
  </si>
  <si>
    <t>123133</t>
  </si>
  <si>
    <t>Villa Maria Teresa</t>
  </si>
  <si>
    <t>017433</t>
  </si>
  <si>
    <t>Summit Academy of Southwest Ohio</t>
  </si>
  <si>
    <t>017447</t>
  </si>
  <si>
    <t>The Bounty Collegium</t>
  </si>
  <si>
    <t>Payment Date: November 21, 2019</t>
  </si>
  <si>
    <t>Total Payments</t>
  </si>
  <si>
    <t>February Payment</t>
  </si>
  <si>
    <t>Mentor Christian School</t>
  </si>
  <si>
    <t>Payment Date: February 20, 2020</t>
  </si>
  <si>
    <t xml:space="preserve">August </t>
  </si>
  <si>
    <t>November</t>
  </si>
  <si>
    <t>Per Pupil Amount: $923.84 (actual)</t>
  </si>
  <si>
    <t>018003</t>
  </si>
  <si>
    <t>KinderCare Learning Center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</si>
</sst>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44" formatCode="_(&quot;$&quot;* #,##0.00_);_(&quot;$&quot;* \(#,##0.00\);_(&quot;$&quot;* &quot;-&quot;??_);_(@_)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1"/>
      <color theme="3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0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4"/>
        <bgColor theme="4"/>
      </patternFill>
    </fill>
  </fills>
  <borders count="4">
    <border>
      <left/>
      <right/>
      <top/>
      <bottom/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/>
      <diagonal/>
    </border>
    <border>
      <left/>
      <right style="thin">
        <color theme="4"/>
      </right>
      <top style="thin">
        <color theme="4"/>
      </top>
      <bottom/>
      <diagonal/>
    </border>
  </borders>
  <cellStyleXfs count="5">
    <xf numFmtId="0" fontId="0" fillId="0" borderId="0"/>
    <xf numFmtId="44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1" applyNumberFormat="0" applyFill="0" applyAlignment="0" applyProtection="0"/>
    <xf numFmtId="0" fontId="5" fillId="0" borderId="0" applyNumberFormat="0" applyFill="0" applyBorder="0" applyAlignment="0" applyProtection="0"/>
  </cellStyleXfs>
  <cellXfs count="19">
    <xf numFmtId="0" fontId="0" fillId="0" borderId="0" xfId="0"/>
    <xf numFmtId="49" fontId="0" fillId="0" borderId="0" xfId="0" applyNumberFormat="1"/>
    <xf numFmtId="49" fontId="1" fillId="0" borderId="0" xfId="0" applyNumberFormat="1" applyFont="1"/>
    <xf numFmtId="0" fontId="1" fillId="0" borderId="0" xfId="0" applyFont="1"/>
    <xf numFmtId="49" fontId="1" fillId="0" borderId="0" xfId="0" applyNumberFormat="1" applyFont="1" applyAlignment="1">
      <alignment horizontal="left"/>
    </xf>
    <xf numFmtId="0" fontId="1" fillId="0" borderId="0" xfId="0" applyFont="1" applyAlignment="1">
      <alignment horizontal="left"/>
    </xf>
    <xf numFmtId="44" fontId="0" fillId="0" borderId="0" xfId="1" applyFont="1"/>
    <xf numFmtId="49" fontId="3" fillId="0" borderId="0" xfId="2" applyNumberFormat="1" applyBorder="1" applyAlignment="1"/>
    <xf numFmtId="49" fontId="4" fillId="0" borderId="0" xfId="3" applyNumberFormat="1" applyBorder="1" applyAlignment="1"/>
    <xf numFmtId="49" fontId="5" fillId="0" borderId="0" xfId="4" applyNumberFormat="1" applyBorder="1" applyAlignment="1"/>
    <xf numFmtId="49" fontId="5" fillId="0" borderId="0" xfId="4" applyNumberFormat="1" applyBorder="1" applyAlignment="1">
      <alignment horizontal="center"/>
    </xf>
    <xf numFmtId="49" fontId="6" fillId="2" borderId="2" xfId="0" applyNumberFormat="1" applyFont="1" applyFill="1" applyBorder="1" applyAlignment="1">
      <alignment horizontal="left"/>
    </xf>
    <xf numFmtId="0" fontId="6" fillId="2" borderId="2" xfId="0" applyFont="1" applyFill="1" applyBorder="1" applyAlignment="1">
      <alignment horizontal="left"/>
    </xf>
    <xf numFmtId="49" fontId="6" fillId="2" borderId="3" xfId="0" applyNumberFormat="1" applyFont="1" applyFill="1" applyBorder="1" applyAlignment="1">
      <alignment horizontal="left"/>
    </xf>
    <xf numFmtId="44" fontId="0" fillId="0" borderId="0" xfId="0" applyNumberFormat="1"/>
    <xf numFmtId="49" fontId="3" fillId="0" borderId="0" xfId="2" applyNumberFormat="1" applyBorder="1" applyAlignment="1">
      <alignment horizontal="center"/>
    </xf>
    <xf numFmtId="49" fontId="4" fillId="0" borderId="0" xfId="3" applyNumberFormat="1" applyBorder="1" applyAlignment="1">
      <alignment horizontal="center"/>
    </xf>
    <xf numFmtId="49" fontId="5" fillId="0" borderId="0" xfId="4" applyNumberFormat="1" applyBorder="1" applyAlignment="1">
      <alignment horizontal="center"/>
    </xf>
    <xf numFmtId="49" fontId="4" fillId="0" borderId="1" xfId="3" applyNumberFormat="1" applyAlignment="1">
      <alignment horizontal="center"/>
    </xf>
  </cellXfs>
  <cellStyles count="5">
    <cellStyle name="Currency" xfId="1" builtinId="4"/>
    <cellStyle name="Explanatory Text" xfId="4" builtinId="53"/>
    <cellStyle name="Heading 3" xfId="3" builtinId="18"/>
    <cellStyle name="Normal" xfId="0" builtinId="0"/>
    <cellStyle name="Title" xfId="2" builtinId="15"/>
  </cellStyles>
  <dxfs count="17">
    <dxf>
      <numFmt numFmtId="164" formatCode="000000"/>
    </dxf>
    <dxf>
      <numFmt numFmtId="30" formatCode="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alignment horizontal="left" vertical="bottom" textRotation="0" wrapText="0" indent="0" justifyLastLine="0" shrinkToFit="0" readingOrder="0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alignment horizontal="left" vertical="bottom" textRotation="0" wrapText="0" indent="0" justifyLastLine="0" shrinkToFit="0" readingOrder="0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numFmt numFmtId="30" formatCode="@"/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1"/>
        <color theme="1"/>
        <name val="Calibri"/>
        <family val="2"/>
        <scheme val="minor"/>
      </font>
      <numFmt numFmtId="30" formatCode="@"/>
      <alignment horizontal="left" vertical="bottom" textRotation="0" wrapText="0" indent="0" justifyLastLine="0" shrinkToFit="0" readingOrder="0"/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ables/table1.xml><?xml version="1.0" encoding="utf-8"?>
<table xmlns="http://schemas.openxmlformats.org/spreadsheetml/2006/main" id="1" name="Table1" displayName="Table1" ref="A5:F580" totalsRowShown="0" headerRowDxfId="16">
  <autoFilter ref="A5:F580"/>
  <tableColumns count="6">
    <tableColumn id="1" name="District IRN" dataDxfId="15"/>
    <tableColumn id="2" name="District Name" dataDxfId="14"/>
    <tableColumn id="3" name="Nonpublic IRN" dataDxfId="13"/>
    <tableColumn id="4" name="Nonpublic Name" dataDxfId="12"/>
    <tableColumn id="5" name="Estimated ADM"/>
    <tableColumn id="6" name="August Payment" dataCellStyle="Currency"/>
  </tableColumns>
  <tableStyleInfo name="TableStyleLight9" showFirstColumn="0" showLastColumn="0" showRowStripes="1" showColumnStripes="0"/>
</table>
</file>

<file path=xl/tables/table2.xml><?xml version="1.0" encoding="utf-8"?>
<table xmlns="http://schemas.openxmlformats.org/spreadsheetml/2006/main" id="2" name="Table2" displayName="Table2" ref="A5:D127" totalsRowShown="0">
  <autoFilter ref="A5:D127"/>
  <tableColumns count="4">
    <tableColumn id="1" name="Nonpublic IRN" dataDxfId="11"/>
    <tableColumn id="2" name="Nonpublic Name" dataDxfId="10"/>
    <tableColumn id="3" name="Estimated ADM"/>
    <tableColumn id="4" name="August Payment" dataCellStyle="Currency"/>
  </tableColumns>
  <tableStyleInfo name="TableStyleLight9" showFirstColumn="0" showLastColumn="0" showRowStripes="1" showColumnStripes="0"/>
</table>
</file>

<file path=xl/tables/table3.xml><?xml version="1.0" encoding="utf-8"?>
<table xmlns="http://schemas.openxmlformats.org/spreadsheetml/2006/main" id="4" name="Table4" displayName="Table4" ref="A5:F586" totalsRowShown="0" headerRowDxfId="9">
  <autoFilter ref="A5:F586"/>
  <tableColumns count="6">
    <tableColumn id="1" name="District IRN" dataDxfId="8"/>
    <tableColumn id="2" name="District Name" dataDxfId="7"/>
    <tableColumn id="3" name="Nonpublic IRN" dataDxfId="6"/>
    <tableColumn id="4" name="Nonpublic Name" dataDxfId="5"/>
    <tableColumn id="5" name="Actual ADM"/>
    <tableColumn id="6" name="November Payment" dataCellStyle="Currency"/>
  </tableColumns>
  <tableStyleInfo name="TableStyleLight9" showFirstColumn="0" showLastColumn="0" showRowStripes="1" showColumnStripes="0"/>
</table>
</file>

<file path=xl/tables/table4.xml><?xml version="1.0" encoding="utf-8"?>
<table xmlns="http://schemas.openxmlformats.org/spreadsheetml/2006/main" id="3" name="Table3" displayName="Table3" ref="A5:D129" totalsRowShown="0">
  <autoFilter ref="A5:D129"/>
  <tableColumns count="4">
    <tableColumn id="1" name="Nonpublic IRN" dataDxfId="4"/>
    <tableColumn id="2" name="Nonpublic Name" dataDxfId="3"/>
    <tableColumn id="3" name="Actual ADM"/>
    <tableColumn id="4" name="November Payment" dataCellStyle="Currency"/>
  </tableColumns>
  <tableStyleInfo name="TableStyleLight9" showFirstColumn="0" showLastColumn="0" showRowStripes="1" showColumnStripes="0"/>
</table>
</file>

<file path=xl/tables/table5.xml><?xml version="1.0" encoding="utf-8"?>
<table xmlns="http://schemas.openxmlformats.org/spreadsheetml/2006/main" id="5" name="Table5" displayName="Table5" ref="A5:I587" totalsRowShown="0" headerRowDxfId="2">
  <autoFilter ref="A5:I587"/>
  <tableColumns count="9">
    <tableColumn id="1" name="District IRN" dataDxfId="1"/>
    <tableColumn id="2" name="District Name"/>
    <tableColumn id="3" name="Nonpublic IRN" dataDxfId="0"/>
    <tableColumn id="4" name="Nonpublic Name"/>
    <tableColumn id="5" name="Actual ADM"/>
    <tableColumn id="6" name="Total Payments" dataCellStyle="Currency">
      <calculatedColumnFormula>SUM(Table5[[#This Row],[August ]:[February Payment]])</calculatedColumnFormula>
    </tableColumn>
    <tableColumn id="9" name="August " dataCellStyle="Currency">
      <calculatedColumnFormula>VLOOKUP(Table5[[#This Row],[Nonpublic IRN]], Table1[[#All],[Nonpublic IRN]:[August Payment]], 4, FALSE)</calculatedColumnFormula>
    </tableColumn>
    <tableColumn id="8" name="November" dataCellStyle="Currency">
      <calculatedColumnFormula>VLOOKUP(Table5[[#This Row],[Nonpublic IRN]], Table4[[#All],[Nonpublic IRN]:[November Payment]], 4, FALSE)</calculatedColumnFormula>
    </tableColumn>
    <tableColumn id="7" name="February Payment" dataCellStyle="Currency"/>
  </tableColumns>
  <tableStyleInfo name="TableStyleLight9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table" Target="../tables/table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table" Target="../tables/table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table" Target="../tables/table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table" Target="../tables/table4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table" Target="../tables/table5.xml"/><Relationship Id="rId1" Type="http://schemas.openxmlformats.org/officeDocument/2006/relationships/printerSettings" Target="../printerSettings/printerSettings3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580"/>
  <sheetViews>
    <sheetView workbookViewId="0">
      <selection activeCell="A5" sqref="A5"/>
    </sheetView>
  </sheetViews>
  <sheetFormatPr defaultRowHeight="15" x14ac:dyDescent="0.25"/>
  <cols>
    <col min="1" max="1" width="13.7109375" style="1" bestFit="1" customWidth="1"/>
    <col min="2" max="2" width="38.7109375" style="1" bestFit="1" customWidth="1"/>
    <col min="3" max="3" width="18.140625" style="1" bestFit="1" customWidth="1"/>
    <col min="4" max="4" width="59.7109375" style="1" bestFit="1" customWidth="1"/>
    <col min="5" max="5" width="17.5703125" customWidth="1"/>
    <col min="6" max="6" width="26.28515625" bestFit="1" customWidth="1"/>
  </cols>
  <sheetData>
    <row r="1" spans="1:6" ht="23.25" x14ac:dyDescent="0.35">
      <c r="A1" s="15" t="s">
        <v>1774</v>
      </c>
      <c r="B1" s="15"/>
      <c r="C1" s="15"/>
      <c r="D1" s="15"/>
      <c r="E1" s="15"/>
      <c r="F1" s="15"/>
    </row>
    <row r="2" spans="1:6" x14ac:dyDescent="0.25">
      <c r="A2" s="16" t="s">
        <v>1775</v>
      </c>
      <c r="B2" s="16"/>
      <c r="C2" s="16"/>
      <c r="D2" s="16"/>
      <c r="E2" s="16"/>
      <c r="F2" s="16"/>
    </row>
    <row r="3" spans="1:6" x14ac:dyDescent="0.25">
      <c r="A3" s="16" t="s">
        <v>1782</v>
      </c>
      <c r="B3" s="16"/>
      <c r="C3" s="16"/>
      <c r="D3" s="16"/>
      <c r="E3" s="16"/>
      <c r="F3" s="16"/>
    </row>
    <row r="4" spans="1:6" x14ac:dyDescent="0.25">
      <c r="A4" s="17" t="s">
        <v>1783</v>
      </c>
      <c r="B4" s="17"/>
      <c r="C4" s="17"/>
      <c r="D4" s="17"/>
      <c r="E4" s="17"/>
      <c r="F4" s="17"/>
    </row>
    <row r="5" spans="1:6" s="3" customFormat="1" x14ac:dyDescent="0.25">
      <c r="A5" s="4" t="s">
        <v>1776</v>
      </c>
      <c r="B5" s="4" t="s">
        <v>1777</v>
      </c>
      <c r="C5" s="4" t="s">
        <v>1778</v>
      </c>
      <c r="D5" s="4" t="s">
        <v>1779</v>
      </c>
      <c r="E5" s="5" t="s">
        <v>1780</v>
      </c>
      <c r="F5" s="5" t="s">
        <v>1781</v>
      </c>
    </row>
    <row r="6" spans="1:6" x14ac:dyDescent="0.25">
      <c r="A6" s="1" t="s">
        <v>0</v>
      </c>
      <c r="B6" s="1" t="s">
        <v>1</v>
      </c>
      <c r="C6" s="1" t="s">
        <v>2</v>
      </c>
      <c r="D6" s="1" t="s">
        <v>3</v>
      </c>
      <c r="E6">
        <v>112</v>
      </c>
      <c r="F6" s="6">
        <v>25932.48</v>
      </c>
    </row>
    <row r="7" spans="1:6" x14ac:dyDescent="0.25">
      <c r="A7" s="1" t="s">
        <v>4</v>
      </c>
      <c r="B7" s="1" t="s">
        <v>5</v>
      </c>
      <c r="C7" s="1" t="s">
        <v>6</v>
      </c>
      <c r="D7" s="1" t="s">
        <v>7</v>
      </c>
      <c r="E7">
        <v>836</v>
      </c>
      <c r="F7" s="6">
        <v>193567.44</v>
      </c>
    </row>
    <row r="8" spans="1:6" x14ac:dyDescent="0.25">
      <c r="A8" s="1" t="s">
        <v>4</v>
      </c>
      <c r="B8" s="1" t="s">
        <v>5</v>
      </c>
      <c r="C8" s="1" t="s">
        <v>8</v>
      </c>
      <c r="D8" s="1" t="s">
        <v>9</v>
      </c>
      <c r="E8">
        <v>103</v>
      </c>
      <c r="F8" s="6">
        <v>23848.62</v>
      </c>
    </row>
    <row r="9" spans="1:6" x14ac:dyDescent="0.25">
      <c r="A9" s="1" t="s">
        <v>4</v>
      </c>
      <c r="B9" s="1" t="s">
        <v>5</v>
      </c>
      <c r="C9" s="1" t="s">
        <v>10</v>
      </c>
      <c r="D9" s="1" t="s">
        <v>11</v>
      </c>
      <c r="E9">
        <v>186</v>
      </c>
      <c r="F9" s="6">
        <v>43066.44</v>
      </c>
    </row>
    <row r="10" spans="1:6" x14ac:dyDescent="0.25">
      <c r="A10" s="1" t="s">
        <v>4</v>
      </c>
      <c r="B10" s="1" t="s">
        <v>5</v>
      </c>
      <c r="C10" s="1" t="s">
        <v>12</v>
      </c>
      <c r="D10" s="1" t="s">
        <v>13</v>
      </c>
      <c r="E10">
        <v>50</v>
      </c>
      <c r="F10" s="6">
        <v>11577</v>
      </c>
    </row>
    <row r="11" spans="1:6" x14ac:dyDescent="0.25">
      <c r="A11" s="1" t="s">
        <v>4</v>
      </c>
      <c r="B11" s="1" t="s">
        <v>5</v>
      </c>
      <c r="C11" s="1" t="s">
        <v>14</v>
      </c>
      <c r="D11" s="1" t="s">
        <v>15</v>
      </c>
      <c r="E11">
        <v>210</v>
      </c>
      <c r="F11" s="6">
        <v>48623.4</v>
      </c>
    </row>
    <row r="12" spans="1:6" x14ac:dyDescent="0.25">
      <c r="A12" s="1" t="s">
        <v>4</v>
      </c>
      <c r="B12" s="1" t="s">
        <v>5</v>
      </c>
      <c r="C12" s="1" t="s">
        <v>16</v>
      </c>
      <c r="D12" s="1" t="s">
        <v>17</v>
      </c>
      <c r="E12">
        <v>162</v>
      </c>
      <c r="F12" s="6">
        <v>37509.480000000003</v>
      </c>
    </row>
    <row r="13" spans="1:6" x14ac:dyDescent="0.25">
      <c r="A13" s="1" t="s">
        <v>4</v>
      </c>
      <c r="B13" s="1" t="s">
        <v>5</v>
      </c>
      <c r="C13" s="1" t="s">
        <v>18</v>
      </c>
      <c r="D13" s="1" t="s">
        <v>19</v>
      </c>
      <c r="E13">
        <v>179</v>
      </c>
      <c r="F13" s="6">
        <v>41445.660000000003</v>
      </c>
    </row>
    <row r="14" spans="1:6" x14ac:dyDescent="0.25">
      <c r="A14" s="1" t="s">
        <v>4</v>
      </c>
      <c r="B14" s="1" t="s">
        <v>5</v>
      </c>
      <c r="C14" s="1" t="s">
        <v>20</v>
      </c>
      <c r="D14" s="1" t="s">
        <v>21</v>
      </c>
      <c r="E14">
        <v>141</v>
      </c>
      <c r="F14" s="6">
        <v>32647.14</v>
      </c>
    </row>
    <row r="15" spans="1:6" x14ac:dyDescent="0.25">
      <c r="A15" s="1" t="s">
        <v>4</v>
      </c>
      <c r="B15" s="1" t="s">
        <v>5</v>
      </c>
      <c r="C15" s="1" t="s">
        <v>22</v>
      </c>
      <c r="D15" s="1" t="s">
        <v>23</v>
      </c>
      <c r="E15">
        <v>346</v>
      </c>
      <c r="F15" s="6">
        <v>80112.84</v>
      </c>
    </row>
    <row r="16" spans="1:6" x14ac:dyDescent="0.25">
      <c r="A16" s="1" t="s">
        <v>4</v>
      </c>
      <c r="B16" s="1" t="s">
        <v>5</v>
      </c>
      <c r="C16" s="1" t="s">
        <v>24</v>
      </c>
      <c r="D16" s="1" t="s">
        <v>25</v>
      </c>
      <c r="E16">
        <v>179</v>
      </c>
      <c r="F16" s="6">
        <v>41445.660000000003</v>
      </c>
    </row>
    <row r="17" spans="1:6" x14ac:dyDescent="0.25">
      <c r="A17" s="1" t="s">
        <v>4</v>
      </c>
      <c r="B17" s="1" t="s">
        <v>5</v>
      </c>
      <c r="C17" s="1" t="s">
        <v>26</v>
      </c>
      <c r="D17" s="1" t="s">
        <v>27</v>
      </c>
      <c r="E17">
        <v>619</v>
      </c>
      <c r="F17" s="6">
        <v>143323.26</v>
      </c>
    </row>
    <row r="18" spans="1:6" x14ac:dyDescent="0.25">
      <c r="A18" s="1" t="s">
        <v>28</v>
      </c>
      <c r="B18" s="1" t="s">
        <v>29</v>
      </c>
      <c r="C18" s="1" t="s">
        <v>30</v>
      </c>
      <c r="D18" s="1" t="s">
        <v>31</v>
      </c>
      <c r="E18">
        <v>99</v>
      </c>
      <c r="F18" s="6">
        <v>22922.46</v>
      </c>
    </row>
    <row r="19" spans="1:6" x14ac:dyDescent="0.25">
      <c r="A19" s="1" t="s">
        <v>32</v>
      </c>
      <c r="B19" s="1" t="s">
        <v>33</v>
      </c>
      <c r="C19" s="1" t="s">
        <v>34</v>
      </c>
      <c r="D19" s="1" t="s">
        <v>35</v>
      </c>
      <c r="E19">
        <v>149</v>
      </c>
      <c r="F19" s="6">
        <v>34499.46</v>
      </c>
    </row>
    <row r="20" spans="1:6" x14ac:dyDescent="0.25">
      <c r="A20" s="1" t="s">
        <v>36</v>
      </c>
      <c r="B20" s="1" t="s">
        <v>37</v>
      </c>
      <c r="C20" s="1" t="s">
        <v>38</v>
      </c>
      <c r="D20" s="1" t="s">
        <v>39</v>
      </c>
      <c r="E20">
        <v>34</v>
      </c>
      <c r="F20" s="6">
        <v>7872.36</v>
      </c>
    </row>
    <row r="21" spans="1:6" x14ac:dyDescent="0.25">
      <c r="A21" s="1" t="s">
        <v>36</v>
      </c>
      <c r="B21" s="1" t="s">
        <v>37</v>
      </c>
      <c r="C21" s="1" t="s">
        <v>40</v>
      </c>
      <c r="D21" s="1" t="s">
        <v>41</v>
      </c>
      <c r="E21">
        <v>215</v>
      </c>
      <c r="F21" s="6">
        <v>49781.1</v>
      </c>
    </row>
    <row r="22" spans="1:6" x14ac:dyDescent="0.25">
      <c r="A22" s="1" t="s">
        <v>36</v>
      </c>
      <c r="B22" s="1" t="s">
        <v>37</v>
      </c>
      <c r="C22" s="1" t="s">
        <v>42</v>
      </c>
      <c r="D22" s="1" t="s">
        <v>43</v>
      </c>
      <c r="E22">
        <v>202</v>
      </c>
      <c r="F22" s="6">
        <v>46771.08</v>
      </c>
    </row>
    <row r="23" spans="1:6" x14ac:dyDescent="0.25">
      <c r="A23" s="1" t="s">
        <v>44</v>
      </c>
      <c r="B23" s="1" t="s">
        <v>45</v>
      </c>
      <c r="C23" s="1" t="s">
        <v>46</v>
      </c>
      <c r="D23" s="1" t="s">
        <v>47</v>
      </c>
      <c r="E23">
        <v>148</v>
      </c>
      <c r="F23" s="6">
        <v>34267.919999999998</v>
      </c>
    </row>
    <row r="24" spans="1:6" x14ac:dyDescent="0.25">
      <c r="A24" s="1" t="s">
        <v>44</v>
      </c>
      <c r="B24" s="1" t="s">
        <v>45</v>
      </c>
      <c r="C24" s="1" t="s">
        <v>48</v>
      </c>
      <c r="D24" s="1" t="s">
        <v>49</v>
      </c>
      <c r="E24">
        <v>126</v>
      </c>
      <c r="F24" s="6">
        <v>29174.04</v>
      </c>
    </row>
    <row r="25" spans="1:6" x14ac:dyDescent="0.25">
      <c r="A25" s="1" t="s">
        <v>50</v>
      </c>
      <c r="B25" s="1" t="s">
        <v>51</v>
      </c>
      <c r="C25" s="1" t="s">
        <v>52</v>
      </c>
      <c r="D25" s="1" t="s">
        <v>53</v>
      </c>
      <c r="E25">
        <v>408</v>
      </c>
      <c r="F25" s="6">
        <v>94468.32</v>
      </c>
    </row>
    <row r="26" spans="1:6" x14ac:dyDescent="0.25">
      <c r="A26" s="1" t="s">
        <v>54</v>
      </c>
      <c r="B26" s="1" t="s">
        <v>55</v>
      </c>
      <c r="C26" s="1" t="s">
        <v>56</v>
      </c>
      <c r="D26" s="1" t="s">
        <v>57</v>
      </c>
      <c r="E26">
        <v>154</v>
      </c>
      <c r="F26" s="6">
        <v>35657.160000000003</v>
      </c>
    </row>
    <row r="27" spans="1:6" x14ac:dyDescent="0.25">
      <c r="A27" s="1" t="s">
        <v>58</v>
      </c>
      <c r="B27" s="1" t="s">
        <v>59</v>
      </c>
      <c r="C27" s="1" t="s">
        <v>60</v>
      </c>
      <c r="D27" s="1" t="s">
        <v>35</v>
      </c>
      <c r="E27">
        <v>255</v>
      </c>
      <c r="F27" s="6">
        <v>59042.7</v>
      </c>
    </row>
    <row r="28" spans="1:6" x14ac:dyDescent="0.25">
      <c r="A28" s="1" t="s">
        <v>61</v>
      </c>
      <c r="B28" s="1" t="s">
        <v>62</v>
      </c>
      <c r="C28" s="1" t="s">
        <v>63</v>
      </c>
      <c r="D28" s="1" t="s">
        <v>64</v>
      </c>
      <c r="E28">
        <v>497</v>
      </c>
      <c r="F28" s="6">
        <v>115075.38</v>
      </c>
    </row>
    <row r="29" spans="1:6" x14ac:dyDescent="0.25">
      <c r="A29" s="1" t="s">
        <v>61</v>
      </c>
      <c r="B29" s="1" t="s">
        <v>62</v>
      </c>
      <c r="C29" s="1" t="s">
        <v>65</v>
      </c>
      <c r="D29" s="1" t="s">
        <v>66</v>
      </c>
      <c r="E29">
        <v>191</v>
      </c>
      <c r="F29" s="6">
        <v>44224.14</v>
      </c>
    </row>
    <row r="30" spans="1:6" x14ac:dyDescent="0.25">
      <c r="A30" s="1" t="s">
        <v>67</v>
      </c>
      <c r="B30" s="1" t="s">
        <v>68</v>
      </c>
      <c r="C30" s="1" t="s">
        <v>69</v>
      </c>
      <c r="D30" s="1" t="s">
        <v>70</v>
      </c>
      <c r="E30">
        <v>235</v>
      </c>
      <c r="F30" s="6">
        <v>54411.9</v>
      </c>
    </row>
    <row r="31" spans="1:6" x14ac:dyDescent="0.25">
      <c r="A31" s="1" t="s">
        <v>71</v>
      </c>
      <c r="B31" s="1" t="s">
        <v>72</v>
      </c>
      <c r="C31" s="1" t="s">
        <v>73</v>
      </c>
      <c r="D31" s="1" t="s">
        <v>74</v>
      </c>
      <c r="E31">
        <v>6</v>
      </c>
      <c r="F31" s="6">
        <v>1389.24</v>
      </c>
    </row>
    <row r="32" spans="1:6" x14ac:dyDescent="0.25">
      <c r="A32" s="1" t="s">
        <v>75</v>
      </c>
      <c r="B32" s="1" t="s">
        <v>76</v>
      </c>
      <c r="C32" s="1" t="s">
        <v>77</v>
      </c>
      <c r="D32" s="1" t="s">
        <v>78</v>
      </c>
      <c r="E32">
        <v>698</v>
      </c>
      <c r="F32" s="6">
        <v>161614.92000000001</v>
      </c>
    </row>
    <row r="33" spans="1:6" x14ac:dyDescent="0.25">
      <c r="A33" s="1" t="s">
        <v>79</v>
      </c>
      <c r="B33" s="1" t="s">
        <v>80</v>
      </c>
      <c r="C33" s="1" t="s">
        <v>81</v>
      </c>
      <c r="D33" s="1" t="s">
        <v>82</v>
      </c>
      <c r="E33">
        <v>200</v>
      </c>
      <c r="F33" s="6">
        <v>46308</v>
      </c>
    </row>
    <row r="34" spans="1:6" x14ac:dyDescent="0.25">
      <c r="A34" s="1" t="s">
        <v>79</v>
      </c>
      <c r="B34" s="1" t="s">
        <v>80</v>
      </c>
      <c r="C34" s="1" t="s">
        <v>83</v>
      </c>
      <c r="D34" s="1" t="s">
        <v>84</v>
      </c>
      <c r="E34">
        <v>384</v>
      </c>
      <c r="F34" s="6">
        <v>88911.360000000001</v>
      </c>
    </row>
    <row r="35" spans="1:6" x14ac:dyDescent="0.25">
      <c r="A35" s="1" t="s">
        <v>79</v>
      </c>
      <c r="B35" s="1" t="s">
        <v>80</v>
      </c>
      <c r="C35" s="1" t="s">
        <v>85</v>
      </c>
      <c r="D35" s="1" t="s">
        <v>86</v>
      </c>
      <c r="E35">
        <v>262</v>
      </c>
      <c r="F35" s="6">
        <v>60663.48</v>
      </c>
    </row>
    <row r="36" spans="1:6" x14ac:dyDescent="0.25">
      <c r="A36" s="1" t="s">
        <v>79</v>
      </c>
      <c r="B36" s="1" t="s">
        <v>80</v>
      </c>
      <c r="C36" s="1" t="s">
        <v>87</v>
      </c>
      <c r="D36" s="1" t="s">
        <v>88</v>
      </c>
      <c r="E36">
        <v>7</v>
      </c>
      <c r="F36" s="6">
        <v>1620.78</v>
      </c>
    </row>
    <row r="37" spans="1:6" x14ac:dyDescent="0.25">
      <c r="A37" s="1" t="s">
        <v>89</v>
      </c>
      <c r="B37" s="1" t="s">
        <v>90</v>
      </c>
      <c r="C37" s="1" t="s">
        <v>91</v>
      </c>
      <c r="D37" s="1" t="s">
        <v>92</v>
      </c>
      <c r="E37">
        <v>15</v>
      </c>
      <c r="F37" s="6">
        <v>3473.1</v>
      </c>
    </row>
    <row r="38" spans="1:6" x14ac:dyDescent="0.25">
      <c r="A38" s="1" t="s">
        <v>89</v>
      </c>
      <c r="B38" s="1" t="s">
        <v>90</v>
      </c>
      <c r="C38" s="1" t="s">
        <v>93</v>
      </c>
      <c r="D38" s="1" t="s">
        <v>94</v>
      </c>
      <c r="E38">
        <v>766</v>
      </c>
      <c r="F38" s="6">
        <v>177359.64</v>
      </c>
    </row>
    <row r="39" spans="1:6" x14ac:dyDescent="0.25">
      <c r="A39" s="1" t="s">
        <v>89</v>
      </c>
      <c r="B39" s="1" t="s">
        <v>90</v>
      </c>
      <c r="C39" s="1" t="s">
        <v>95</v>
      </c>
      <c r="D39" s="1" t="s">
        <v>96</v>
      </c>
      <c r="E39">
        <v>95</v>
      </c>
      <c r="F39" s="6">
        <v>21996.3</v>
      </c>
    </row>
    <row r="40" spans="1:6" x14ac:dyDescent="0.25">
      <c r="A40" s="1" t="s">
        <v>89</v>
      </c>
      <c r="B40" s="1" t="s">
        <v>90</v>
      </c>
      <c r="C40" s="1" t="s">
        <v>97</v>
      </c>
      <c r="D40" s="1" t="s">
        <v>98</v>
      </c>
      <c r="E40">
        <v>349</v>
      </c>
      <c r="F40" s="6">
        <v>80807.460000000006</v>
      </c>
    </row>
    <row r="41" spans="1:6" x14ac:dyDescent="0.25">
      <c r="A41" s="1" t="s">
        <v>99</v>
      </c>
      <c r="B41" s="1" t="s">
        <v>100</v>
      </c>
      <c r="C41" s="1" t="s">
        <v>101</v>
      </c>
      <c r="D41" s="1" t="s">
        <v>102</v>
      </c>
      <c r="E41">
        <v>63</v>
      </c>
      <c r="F41" s="6">
        <v>14587.02</v>
      </c>
    </row>
    <row r="42" spans="1:6" x14ac:dyDescent="0.25">
      <c r="A42" s="1" t="s">
        <v>103</v>
      </c>
      <c r="B42" s="1" t="s">
        <v>104</v>
      </c>
      <c r="C42" s="1" t="s">
        <v>105</v>
      </c>
      <c r="D42" s="1" t="s">
        <v>106</v>
      </c>
      <c r="E42">
        <v>128</v>
      </c>
      <c r="F42" s="6">
        <v>29637.119999999999</v>
      </c>
    </row>
    <row r="43" spans="1:6" x14ac:dyDescent="0.25">
      <c r="A43" s="1" t="s">
        <v>107</v>
      </c>
      <c r="B43" s="1" t="s">
        <v>108</v>
      </c>
      <c r="C43" s="1" t="s">
        <v>109</v>
      </c>
      <c r="D43" s="1" t="s">
        <v>110</v>
      </c>
      <c r="E43">
        <v>45</v>
      </c>
      <c r="F43" s="6">
        <v>10419.299999999999</v>
      </c>
    </row>
    <row r="44" spans="1:6" x14ac:dyDescent="0.25">
      <c r="A44" s="1" t="s">
        <v>111</v>
      </c>
      <c r="B44" s="1" t="s">
        <v>112</v>
      </c>
      <c r="C44" s="1" t="s">
        <v>113</v>
      </c>
      <c r="D44" s="1" t="s">
        <v>114</v>
      </c>
      <c r="E44">
        <v>108</v>
      </c>
      <c r="F44" s="6">
        <v>25006.32</v>
      </c>
    </row>
    <row r="45" spans="1:6" x14ac:dyDescent="0.25">
      <c r="A45" s="1" t="s">
        <v>111</v>
      </c>
      <c r="B45" s="1" t="s">
        <v>112</v>
      </c>
      <c r="C45" s="1" t="s">
        <v>115</v>
      </c>
      <c r="D45" s="1" t="s">
        <v>116</v>
      </c>
      <c r="E45">
        <v>220</v>
      </c>
      <c r="F45" s="6">
        <v>50938.8</v>
      </c>
    </row>
    <row r="46" spans="1:6" x14ac:dyDescent="0.25">
      <c r="A46" s="1" t="s">
        <v>117</v>
      </c>
      <c r="B46" s="1" t="s">
        <v>118</v>
      </c>
      <c r="C46" s="1" t="s">
        <v>119</v>
      </c>
      <c r="D46" s="1" t="s">
        <v>120</v>
      </c>
      <c r="E46">
        <v>625</v>
      </c>
      <c r="F46" s="6">
        <v>144712.5</v>
      </c>
    </row>
    <row r="47" spans="1:6" x14ac:dyDescent="0.25">
      <c r="A47" s="1" t="s">
        <v>121</v>
      </c>
      <c r="B47" s="1" t="s">
        <v>122</v>
      </c>
      <c r="C47" s="1" t="s">
        <v>123</v>
      </c>
      <c r="D47" s="1" t="s">
        <v>124</v>
      </c>
      <c r="E47">
        <v>289</v>
      </c>
      <c r="F47" s="6">
        <v>66915.06</v>
      </c>
    </row>
    <row r="48" spans="1:6" x14ac:dyDescent="0.25">
      <c r="A48" s="1" t="s">
        <v>125</v>
      </c>
      <c r="B48" s="1" t="s">
        <v>126</v>
      </c>
      <c r="C48" s="1" t="s">
        <v>127</v>
      </c>
      <c r="D48" s="1" t="s">
        <v>128</v>
      </c>
      <c r="E48">
        <v>4</v>
      </c>
      <c r="F48" s="6">
        <v>926.16</v>
      </c>
    </row>
    <row r="49" spans="1:6" x14ac:dyDescent="0.25">
      <c r="A49" s="1" t="s">
        <v>125</v>
      </c>
      <c r="B49" s="1" t="s">
        <v>126</v>
      </c>
      <c r="C49" s="1" t="s">
        <v>129</v>
      </c>
      <c r="D49" s="1" t="s">
        <v>130</v>
      </c>
      <c r="E49">
        <v>290</v>
      </c>
      <c r="F49" s="6">
        <v>67146.600000000006</v>
      </c>
    </row>
    <row r="50" spans="1:6" x14ac:dyDescent="0.25">
      <c r="A50" s="1" t="s">
        <v>131</v>
      </c>
      <c r="B50" s="1" t="s">
        <v>132</v>
      </c>
      <c r="C50" s="1" t="s">
        <v>133</v>
      </c>
      <c r="D50" s="1" t="s">
        <v>134</v>
      </c>
      <c r="E50">
        <v>150</v>
      </c>
      <c r="F50" s="6">
        <v>34731</v>
      </c>
    </row>
    <row r="51" spans="1:6" x14ac:dyDescent="0.25">
      <c r="A51" s="1" t="s">
        <v>131</v>
      </c>
      <c r="B51" s="1" t="s">
        <v>132</v>
      </c>
      <c r="C51" s="1" t="s">
        <v>135</v>
      </c>
      <c r="D51" s="1" t="s">
        <v>136</v>
      </c>
      <c r="E51">
        <v>197</v>
      </c>
      <c r="F51" s="6">
        <v>45613.38</v>
      </c>
    </row>
    <row r="52" spans="1:6" x14ac:dyDescent="0.25">
      <c r="A52" s="1" t="s">
        <v>131</v>
      </c>
      <c r="B52" s="1" t="s">
        <v>132</v>
      </c>
      <c r="C52" s="1" t="s">
        <v>137</v>
      </c>
      <c r="D52" s="1" t="s">
        <v>138</v>
      </c>
      <c r="E52">
        <v>32</v>
      </c>
      <c r="F52" s="6">
        <v>7409.28</v>
      </c>
    </row>
    <row r="53" spans="1:6" x14ac:dyDescent="0.25">
      <c r="A53" s="1" t="s">
        <v>139</v>
      </c>
      <c r="B53" s="1" t="s">
        <v>140</v>
      </c>
      <c r="C53" s="1" t="s">
        <v>141</v>
      </c>
      <c r="D53" s="1" t="s">
        <v>142</v>
      </c>
      <c r="E53">
        <v>142</v>
      </c>
      <c r="F53" s="6">
        <v>32878.68</v>
      </c>
    </row>
    <row r="54" spans="1:6" x14ac:dyDescent="0.25">
      <c r="A54" s="1" t="s">
        <v>143</v>
      </c>
      <c r="B54" s="1" t="s">
        <v>144</v>
      </c>
      <c r="C54" s="1" t="s">
        <v>145</v>
      </c>
      <c r="D54" s="1" t="s">
        <v>146</v>
      </c>
      <c r="E54">
        <v>224</v>
      </c>
      <c r="F54" s="6">
        <v>51864.959999999999</v>
      </c>
    </row>
    <row r="55" spans="1:6" x14ac:dyDescent="0.25">
      <c r="A55" s="1" t="s">
        <v>147</v>
      </c>
      <c r="B55" s="1" t="s">
        <v>148</v>
      </c>
      <c r="C55" s="1" t="s">
        <v>149</v>
      </c>
      <c r="D55" s="1" t="s">
        <v>150</v>
      </c>
      <c r="E55">
        <v>478</v>
      </c>
      <c r="F55" s="6">
        <v>110676.12</v>
      </c>
    </row>
    <row r="56" spans="1:6" x14ac:dyDescent="0.25">
      <c r="A56" s="1" t="s">
        <v>151</v>
      </c>
      <c r="B56" s="1" t="s">
        <v>152</v>
      </c>
      <c r="C56" s="1" t="s">
        <v>153</v>
      </c>
      <c r="D56" s="1" t="s">
        <v>154</v>
      </c>
      <c r="E56">
        <v>82</v>
      </c>
      <c r="F56" s="6">
        <v>18986.28</v>
      </c>
    </row>
    <row r="57" spans="1:6" x14ac:dyDescent="0.25">
      <c r="A57" s="1" t="s">
        <v>151</v>
      </c>
      <c r="B57" s="1" t="s">
        <v>152</v>
      </c>
      <c r="C57" s="1" t="s">
        <v>155</v>
      </c>
      <c r="D57" s="1" t="s">
        <v>156</v>
      </c>
      <c r="E57">
        <v>109</v>
      </c>
      <c r="F57" s="6">
        <v>25237.86</v>
      </c>
    </row>
    <row r="58" spans="1:6" x14ac:dyDescent="0.25">
      <c r="A58" s="1" t="s">
        <v>157</v>
      </c>
      <c r="B58" s="1" t="s">
        <v>158</v>
      </c>
      <c r="C58" s="1" t="s">
        <v>159</v>
      </c>
      <c r="D58" s="1" t="s">
        <v>160</v>
      </c>
      <c r="E58">
        <v>36</v>
      </c>
      <c r="F58" s="6">
        <v>8335.44</v>
      </c>
    </row>
    <row r="59" spans="1:6" x14ac:dyDescent="0.25">
      <c r="A59" s="1" t="s">
        <v>161</v>
      </c>
      <c r="B59" s="1" t="s">
        <v>162</v>
      </c>
      <c r="C59" s="1" t="s">
        <v>163</v>
      </c>
      <c r="D59" s="1" t="s">
        <v>164</v>
      </c>
      <c r="E59">
        <v>88</v>
      </c>
      <c r="F59" s="6">
        <v>20375.52</v>
      </c>
    </row>
    <row r="60" spans="1:6" x14ac:dyDescent="0.25">
      <c r="A60" s="1" t="s">
        <v>165</v>
      </c>
      <c r="B60" s="1" t="s">
        <v>166</v>
      </c>
      <c r="C60" s="1" t="s">
        <v>167</v>
      </c>
      <c r="D60" s="1" t="s">
        <v>168</v>
      </c>
      <c r="E60">
        <v>587</v>
      </c>
      <c r="F60" s="6">
        <v>135913.98000000001</v>
      </c>
    </row>
    <row r="61" spans="1:6" x14ac:dyDescent="0.25">
      <c r="A61" s="1" t="s">
        <v>169</v>
      </c>
      <c r="B61" s="1" t="s">
        <v>170</v>
      </c>
      <c r="C61" s="1" t="s">
        <v>171</v>
      </c>
      <c r="D61" s="1" t="s">
        <v>172</v>
      </c>
      <c r="E61">
        <v>46</v>
      </c>
      <c r="F61" s="6">
        <v>10650.84</v>
      </c>
    </row>
    <row r="62" spans="1:6" x14ac:dyDescent="0.25">
      <c r="A62" s="1" t="s">
        <v>173</v>
      </c>
      <c r="B62" s="1" t="s">
        <v>174</v>
      </c>
      <c r="C62" s="1" t="s">
        <v>175</v>
      </c>
      <c r="D62" s="1" t="s">
        <v>176</v>
      </c>
      <c r="E62">
        <v>159</v>
      </c>
      <c r="F62" s="6">
        <v>36814.86</v>
      </c>
    </row>
    <row r="63" spans="1:6" x14ac:dyDescent="0.25">
      <c r="A63" s="1" t="s">
        <v>173</v>
      </c>
      <c r="B63" s="1" t="s">
        <v>174</v>
      </c>
      <c r="C63" s="1" t="s">
        <v>177</v>
      </c>
      <c r="D63" s="1" t="s">
        <v>178</v>
      </c>
      <c r="E63">
        <v>129</v>
      </c>
      <c r="F63" s="6">
        <v>29868.66</v>
      </c>
    </row>
    <row r="64" spans="1:6" x14ac:dyDescent="0.25">
      <c r="A64" s="1" t="s">
        <v>179</v>
      </c>
      <c r="B64" s="1" t="s">
        <v>180</v>
      </c>
      <c r="C64" s="1" t="s">
        <v>181</v>
      </c>
      <c r="D64" s="1" t="s">
        <v>182</v>
      </c>
      <c r="E64">
        <v>166</v>
      </c>
      <c r="F64" s="6">
        <v>38435.64</v>
      </c>
    </row>
    <row r="65" spans="1:6" x14ac:dyDescent="0.25">
      <c r="A65" s="1" t="s">
        <v>183</v>
      </c>
      <c r="B65" s="1" t="s">
        <v>184</v>
      </c>
      <c r="C65" s="1" t="s">
        <v>185</v>
      </c>
      <c r="D65" s="1" t="s">
        <v>106</v>
      </c>
      <c r="E65">
        <v>130</v>
      </c>
      <c r="F65" s="6">
        <v>30100.2</v>
      </c>
    </row>
    <row r="66" spans="1:6" x14ac:dyDescent="0.25">
      <c r="A66" s="1" t="s">
        <v>186</v>
      </c>
      <c r="B66" s="1" t="s">
        <v>187</v>
      </c>
      <c r="C66" s="1" t="s">
        <v>188</v>
      </c>
      <c r="D66" s="1" t="s">
        <v>189</v>
      </c>
      <c r="E66">
        <v>838</v>
      </c>
      <c r="F66" s="6">
        <v>194030.52</v>
      </c>
    </row>
    <row r="67" spans="1:6" x14ac:dyDescent="0.25">
      <c r="A67" s="1" t="s">
        <v>186</v>
      </c>
      <c r="B67" s="1" t="s">
        <v>187</v>
      </c>
      <c r="C67" s="1" t="s">
        <v>190</v>
      </c>
      <c r="D67" s="1" t="s">
        <v>191</v>
      </c>
      <c r="E67">
        <v>402</v>
      </c>
      <c r="F67" s="6">
        <v>93079.08</v>
      </c>
    </row>
    <row r="68" spans="1:6" x14ac:dyDescent="0.25">
      <c r="A68" s="1" t="s">
        <v>192</v>
      </c>
      <c r="B68" s="1" t="s">
        <v>193</v>
      </c>
      <c r="C68" s="1" t="s">
        <v>194</v>
      </c>
      <c r="D68" s="1" t="s">
        <v>195</v>
      </c>
      <c r="E68">
        <v>167</v>
      </c>
      <c r="F68" s="6">
        <v>38667.18</v>
      </c>
    </row>
    <row r="69" spans="1:6" x14ac:dyDescent="0.25">
      <c r="A69" s="1" t="s">
        <v>196</v>
      </c>
      <c r="B69" s="1" t="s">
        <v>197</v>
      </c>
      <c r="C69" s="1" t="s">
        <v>198</v>
      </c>
      <c r="D69" s="1" t="s">
        <v>199</v>
      </c>
      <c r="E69">
        <v>488</v>
      </c>
      <c r="F69" s="6">
        <v>112991.52</v>
      </c>
    </row>
    <row r="70" spans="1:6" x14ac:dyDescent="0.25">
      <c r="A70" s="1" t="s">
        <v>196</v>
      </c>
      <c r="B70" s="1" t="s">
        <v>197</v>
      </c>
      <c r="C70" s="1" t="s">
        <v>200</v>
      </c>
      <c r="D70" s="1" t="s">
        <v>201</v>
      </c>
      <c r="E70">
        <v>703</v>
      </c>
      <c r="F70" s="6">
        <v>162772.62</v>
      </c>
    </row>
    <row r="71" spans="1:6" x14ac:dyDescent="0.25">
      <c r="A71" s="1" t="s">
        <v>196</v>
      </c>
      <c r="B71" s="1" t="s">
        <v>197</v>
      </c>
      <c r="C71" s="1" t="s">
        <v>202</v>
      </c>
      <c r="D71" s="1" t="s">
        <v>116</v>
      </c>
      <c r="E71">
        <v>168</v>
      </c>
      <c r="F71" s="6">
        <v>38898.720000000001</v>
      </c>
    </row>
    <row r="72" spans="1:6" x14ac:dyDescent="0.25">
      <c r="A72" s="1" t="s">
        <v>203</v>
      </c>
      <c r="B72" s="1" t="s">
        <v>204</v>
      </c>
      <c r="C72" s="1" t="s">
        <v>205</v>
      </c>
      <c r="D72" s="1" t="s">
        <v>206</v>
      </c>
      <c r="E72">
        <v>178</v>
      </c>
      <c r="F72" s="6">
        <v>41214.120000000003</v>
      </c>
    </row>
    <row r="73" spans="1:6" x14ac:dyDescent="0.25">
      <c r="A73" s="1" t="s">
        <v>207</v>
      </c>
      <c r="B73" s="1" t="s">
        <v>208</v>
      </c>
      <c r="C73" s="1" t="s">
        <v>209</v>
      </c>
      <c r="D73" s="1" t="s">
        <v>210</v>
      </c>
      <c r="E73">
        <v>40</v>
      </c>
      <c r="F73" s="6">
        <v>9261.6</v>
      </c>
    </row>
    <row r="74" spans="1:6" x14ac:dyDescent="0.25">
      <c r="A74" s="1" t="s">
        <v>211</v>
      </c>
      <c r="B74" s="1" t="s">
        <v>212</v>
      </c>
      <c r="C74" s="1" t="s">
        <v>213</v>
      </c>
      <c r="D74" s="1" t="s">
        <v>214</v>
      </c>
      <c r="E74">
        <v>150</v>
      </c>
      <c r="F74" s="6">
        <v>34731</v>
      </c>
    </row>
    <row r="75" spans="1:6" x14ac:dyDescent="0.25">
      <c r="A75" s="1" t="s">
        <v>211</v>
      </c>
      <c r="B75" s="1" t="s">
        <v>212</v>
      </c>
      <c r="C75" s="1" t="s">
        <v>215</v>
      </c>
      <c r="D75" s="1" t="s">
        <v>216</v>
      </c>
      <c r="E75">
        <v>139</v>
      </c>
      <c r="F75" s="6">
        <v>32184.06</v>
      </c>
    </row>
    <row r="76" spans="1:6" x14ac:dyDescent="0.25">
      <c r="A76" s="1" t="s">
        <v>211</v>
      </c>
      <c r="B76" s="1" t="s">
        <v>212</v>
      </c>
      <c r="C76" s="1" t="s">
        <v>217</v>
      </c>
      <c r="D76" s="1" t="s">
        <v>218</v>
      </c>
      <c r="E76">
        <v>312</v>
      </c>
      <c r="F76" s="6">
        <v>72240.479999999996</v>
      </c>
    </row>
    <row r="77" spans="1:6" x14ac:dyDescent="0.25">
      <c r="A77" s="1" t="s">
        <v>211</v>
      </c>
      <c r="B77" s="1" t="s">
        <v>212</v>
      </c>
      <c r="C77" s="1" t="s">
        <v>219</v>
      </c>
      <c r="D77" s="1" t="s">
        <v>220</v>
      </c>
      <c r="E77">
        <v>242</v>
      </c>
      <c r="F77" s="6">
        <v>56032.68</v>
      </c>
    </row>
    <row r="78" spans="1:6" x14ac:dyDescent="0.25">
      <c r="A78" s="1" t="s">
        <v>211</v>
      </c>
      <c r="B78" s="1" t="s">
        <v>212</v>
      </c>
      <c r="C78" s="1" t="s">
        <v>221</v>
      </c>
      <c r="D78" s="1" t="s">
        <v>222</v>
      </c>
      <c r="E78">
        <v>104</v>
      </c>
      <c r="F78" s="6">
        <v>24080.16</v>
      </c>
    </row>
    <row r="79" spans="1:6" x14ac:dyDescent="0.25">
      <c r="A79" s="1" t="s">
        <v>211</v>
      </c>
      <c r="B79" s="1" t="s">
        <v>212</v>
      </c>
      <c r="C79" s="1" t="s">
        <v>223</v>
      </c>
      <c r="D79" s="1" t="s">
        <v>224</v>
      </c>
      <c r="E79">
        <v>74</v>
      </c>
      <c r="F79" s="6">
        <v>17133.96</v>
      </c>
    </row>
    <row r="80" spans="1:6" x14ac:dyDescent="0.25">
      <c r="A80" s="1" t="s">
        <v>211</v>
      </c>
      <c r="B80" s="1" t="s">
        <v>212</v>
      </c>
      <c r="C80" s="1" t="s">
        <v>225</v>
      </c>
      <c r="D80" s="1" t="s">
        <v>226</v>
      </c>
      <c r="E80">
        <v>186</v>
      </c>
      <c r="F80" s="6">
        <v>43066.44</v>
      </c>
    </row>
    <row r="81" spans="1:6" x14ac:dyDescent="0.25">
      <c r="A81" s="1" t="s">
        <v>211</v>
      </c>
      <c r="B81" s="1" t="s">
        <v>212</v>
      </c>
      <c r="C81" s="1" t="s">
        <v>227</v>
      </c>
      <c r="D81" s="1" t="s">
        <v>228</v>
      </c>
      <c r="E81">
        <v>325</v>
      </c>
      <c r="F81" s="6">
        <v>75250.5</v>
      </c>
    </row>
    <row r="82" spans="1:6" x14ac:dyDescent="0.25">
      <c r="A82" s="1" t="s">
        <v>211</v>
      </c>
      <c r="B82" s="1" t="s">
        <v>212</v>
      </c>
      <c r="C82" s="1" t="s">
        <v>229</v>
      </c>
      <c r="D82" s="1" t="s">
        <v>230</v>
      </c>
      <c r="E82">
        <v>757</v>
      </c>
      <c r="F82" s="6">
        <v>175275.78</v>
      </c>
    </row>
    <row r="83" spans="1:6" x14ac:dyDescent="0.25">
      <c r="A83" s="1" t="s">
        <v>211</v>
      </c>
      <c r="B83" s="1" t="s">
        <v>212</v>
      </c>
      <c r="C83" s="1" t="s">
        <v>231</v>
      </c>
      <c r="D83" s="1" t="s">
        <v>232</v>
      </c>
      <c r="E83">
        <v>405</v>
      </c>
      <c r="F83" s="6">
        <v>93773.7</v>
      </c>
    </row>
    <row r="84" spans="1:6" x14ac:dyDescent="0.25">
      <c r="A84" s="1" t="s">
        <v>211</v>
      </c>
      <c r="B84" s="1" t="s">
        <v>212</v>
      </c>
      <c r="C84" s="1" t="s">
        <v>233</v>
      </c>
      <c r="D84" s="1" t="s">
        <v>234</v>
      </c>
      <c r="E84">
        <v>184</v>
      </c>
      <c r="F84" s="6">
        <v>42603.360000000001</v>
      </c>
    </row>
    <row r="85" spans="1:6" x14ac:dyDescent="0.25">
      <c r="A85" s="1" t="s">
        <v>211</v>
      </c>
      <c r="B85" s="1" t="s">
        <v>212</v>
      </c>
      <c r="C85" s="1" t="s">
        <v>235</v>
      </c>
      <c r="D85" s="1" t="s">
        <v>236</v>
      </c>
      <c r="E85">
        <v>544</v>
      </c>
      <c r="F85" s="6">
        <v>125957.75999999999</v>
      </c>
    </row>
    <row r="86" spans="1:6" x14ac:dyDescent="0.25">
      <c r="A86" s="1" t="s">
        <v>211</v>
      </c>
      <c r="B86" s="1" t="s">
        <v>212</v>
      </c>
      <c r="C86" s="1" t="s">
        <v>237</v>
      </c>
      <c r="D86" s="1" t="s">
        <v>238</v>
      </c>
      <c r="E86">
        <v>704</v>
      </c>
      <c r="F86" s="6">
        <v>163004.16</v>
      </c>
    </row>
    <row r="87" spans="1:6" x14ac:dyDescent="0.25">
      <c r="A87" s="1" t="s">
        <v>211</v>
      </c>
      <c r="B87" s="1" t="s">
        <v>212</v>
      </c>
      <c r="C87" s="1" t="s">
        <v>239</v>
      </c>
      <c r="D87" s="1" t="s">
        <v>240</v>
      </c>
      <c r="E87">
        <v>212</v>
      </c>
      <c r="F87" s="6">
        <v>49086.48</v>
      </c>
    </row>
    <row r="88" spans="1:6" x14ac:dyDescent="0.25">
      <c r="A88" s="1" t="s">
        <v>211</v>
      </c>
      <c r="B88" s="1" t="s">
        <v>212</v>
      </c>
      <c r="C88" s="1" t="s">
        <v>241</v>
      </c>
      <c r="D88" s="1" t="s">
        <v>242</v>
      </c>
      <c r="E88">
        <v>375</v>
      </c>
      <c r="F88" s="6">
        <v>86827.5</v>
      </c>
    </row>
    <row r="89" spans="1:6" x14ac:dyDescent="0.25">
      <c r="A89" s="1" t="s">
        <v>211</v>
      </c>
      <c r="B89" s="1" t="s">
        <v>212</v>
      </c>
      <c r="C89" s="1" t="s">
        <v>243</v>
      </c>
      <c r="D89" s="1" t="s">
        <v>244</v>
      </c>
      <c r="E89">
        <v>295</v>
      </c>
      <c r="F89" s="6">
        <v>68304.3</v>
      </c>
    </row>
    <row r="90" spans="1:6" x14ac:dyDescent="0.25">
      <c r="A90" s="1" t="s">
        <v>211</v>
      </c>
      <c r="B90" s="1" t="s">
        <v>212</v>
      </c>
      <c r="C90" s="1" t="s">
        <v>245</v>
      </c>
      <c r="D90" s="1" t="s">
        <v>246</v>
      </c>
      <c r="E90">
        <v>329</v>
      </c>
      <c r="F90" s="6">
        <v>76176.66</v>
      </c>
    </row>
    <row r="91" spans="1:6" x14ac:dyDescent="0.25">
      <c r="A91" s="1" t="s">
        <v>211</v>
      </c>
      <c r="B91" s="1" t="s">
        <v>212</v>
      </c>
      <c r="C91" s="1" t="s">
        <v>247</v>
      </c>
      <c r="D91" s="1" t="s">
        <v>248</v>
      </c>
      <c r="E91">
        <v>192</v>
      </c>
      <c r="F91" s="6">
        <v>44455.68</v>
      </c>
    </row>
    <row r="92" spans="1:6" x14ac:dyDescent="0.25">
      <c r="A92" s="1" t="s">
        <v>211</v>
      </c>
      <c r="B92" s="1" t="s">
        <v>212</v>
      </c>
      <c r="C92" s="1" t="s">
        <v>249</v>
      </c>
      <c r="D92" s="1" t="s">
        <v>250</v>
      </c>
      <c r="E92">
        <v>516</v>
      </c>
      <c r="F92" s="6">
        <v>119474.64</v>
      </c>
    </row>
    <row r="93" spans="1:6" x14ac:dyDescent="0.25">
      <c r="A93" s="1" t="s">
        <v>211</v>
      </c>
      <c r="B93" s="1" t="s">
        <v>212</v>
      </c>
      <c r="C93" s="1" t="s">
        <v>251</v>
      </c>
      <c r="D93" s="1" t="s">
        <v>252</v>
      </c>
      <c r="E93">
        <v>387</v>
      </c>
      <c r="F93" s="6">
        <v>89605.98</v>
      </c>
    </row>
    <row r="94" spans="1:6" x14ac:dyDescent="0.25">
      <c r="A94" s="1" t="s">
        <v>211</v>
      </c>
      <c r="B94" s="1" t="s">
        <v>212</v>
      </c>
      <c r="C94" s="1" t="s">
        <v>253</v>
      </c>
      <c r="D94" s="1" t="s">
        <v>110</v>
      </c>
      <c r="E94">
        <v>187</v>
      </c>
      <c r="F94" s="6">
        <v>43297.98</v>
      </c>
    </row>
    <row r="95" spans="1:6" x14ac:dyDescent="0.25">
      <c r="A95" s="1" t="s">
        <v>211</v>
      </c>
      <c r="B95" s="1" t="s">
        <v>212</v>
      </c>
      <c r="C95" s="1" t="s">
        <v>254</v>
      </c>
      <c r="D95" s="1" t="s">
        <v>255</v>
      </c>
      <c r="E95">
        <v>155</v>
      </c>
      <c r="F95" s="6">
        <v>35888.699999999997</v>
      </c>
    </row>
    <row r="96" spans="1:6" x14ac:dyDescent="0.25">
      <c r="A96" s="1" t="s">
        <v>211</v>
      </c>
      <c r="B96" s="1" t="s">
        <v>212</v>
      </c>
      <c r="C96" s="1" t="s">
        <v>256</v>
      </c>
      <c r="D96" s="1" t="s">
        <v>257</v>
      </c>
      <c r="E96">
        <v>229</v>
      </c>
      <c r="F96" s="6">
        <v>53022.66</v>
      </c>
    </row>
    <row r="97" spans="1:6" x14ac:dyDescent="0.25">
      <c r="A97" s="1" t="s">
        <v>211</v>
      </c>
      <c r="B97" s="1" t="s">
        <v>212</v>
      </c>
      <c r="C97" s="1" t="s">
        <v>258</v>
      </c>
      <c r="D97" s="1" t="s">
        <v>259</v>
      </c>
      <c r="E97">
        <v>215</v>
      </c>
      <c r="F97" s="6">
        <v>49781.1</v>
      </c>
    </row>
    <row r="98" spans="1:6" x14ac:dyDescent="0.25">
      <c r="A98" s="1" t="s">
        <v>211</v>
      </c>
      <c r="B98" s="1" t="s">
        <v>212</v>
      </c>
      <c r="C98" s="1" t="s">
        <v>260</v>
      </c>
      <c r="D98" s="1" t="s">
        <v>261</v>
      </c>
      <c r="E98">
        <v>176</v>
      </c>
      <c r="F98" s="6">
        <v>40751.040000000001</v>
      </c>
    </row>
    <row r="99" spans="1:6" x14ac:dyDescent="0.25">
      <c r="A99" s="1" t="s">
        <v>211</v>
      </c>
      <c r="B99" s="1" t="s">
        <v>212</v>
      </c>
      <c r="C99" s="1" t="s">
        <v>262</v>
      </c>
      <c r="D99" s="1" t="s">
        <v>35</v>
      </c>
      <c r="E99">
        <v>218</v>
      </c>
      <c r="F99" s="6">
        <v>50475.72</v>
      </c>
    </row>
    <row r="100" spans="1:6" x14ac:dyDescent="0.25">
      <c r="A100" s="1" t="s">
        <v>211</v>
      </c>
      <c r="B100" s="1" t="s">
        <v>212</v>
      </c>
      <c r="C100" s="1" t="s">
        <v>263</v>
      </c>
      <c r="D100" s="1" t="s">
        <v>264</v>
      </c>
      <c r="E100">
        <v>318</v>
      </c>
      <c r="F100" s="6">
        <v>73629.72</v>
      </c>
    </row>
    <row r="101" spans="1:6" x14ac:dyDescent="0.25">
      <c r="A101" s="1" t="s">
        <v>211</v>
      </c>
      <c r="B101" s="1" t="s">
        <v>212</v>
      </c>
      <c r="C101" s="1" t="s">
        <v>265</v>
      </c>
      <c r="D101" s="1" t="s">
        <v>266</v>
      </c>
      <c r="E101">
        <v>271</v>
      </c>
      <c r="F101" s="6">
        <v>62747.34</v>
      </c>
    </row>
    <row r="102" spans="1:6" x14ac:dyDescent="0.25">
      <c r="A102" s="1" t="s">
        <v>211</v>
      </c>
      <c r="B102" s="1" t="s">
        <v>212</v>
      </c>
      <c r="C102" s="1" t="s">
        <v>267</v>
      </c>
      <c r="D102" s="1" t="s">
        <v>116</v>
      </c>
      <c r="E102">
        <v>461</v>
      </c>
      <c r="F102" s="6">
        <v>106739.94</v>
      </c>
    </row>
    <row r="103" spans="1:6" x14ac:dyDescent="0.25">
      <c r="A103" s="1" t="s">
        <v>211</v>
      </c>
      <c r="B103" s="1" t="s">
        <v>212</v>
      </c>
      <c r="C103" s="1" t="s">
        <v>268</v>
      </c>
      <c r="D103" s="1" t="s">
        <v>269</v>
      </c>
      <c r="E103">
        <v>222</v>
      </c>
      <c r="F103" s="6">
        <v>51401.88</v>
      </c>
    </row>
    <row r="104" spans="1:6" x14ac:dyDescent="0.25">
      <c r="A104" s="1" t="s">
        <v>211</v>
      </c>
      <c r="B104" s="1" t="s">
        <v>212</v>
      </c>
      <c r="C104" s="1" t="s">
        <v>270</v>
      </c>
      <c r="D104" s="1" t="s">
        <v>271</v>
      </c>
      <c r="E104">
        <v>642</v>
      </c>
      <c r="F104" s="6">
        <v>148648.68</v>
      </c>
    </row>
    <row r="105" spans="1:6" x14ac:dyDescent="0.25">
      <c r="A105" s="1" t="s">
        <v>211</v>
      </c>
      <c r="B105" s="1" t="s">
        <v>212</v>
      </c>
      <c r="C105" s="1" t="s">
        <v>272</v>
      </c>
      <c r="D105" s="1" t="s">
        <v>273</v>
      </c>
      <c r="E105">
        <v>322</v>
      </c>
      <c r="F105" s="6">
        <v>74555.88</v>
      </c>
    </row>
    <row r="106" spans="1:6" x14ac:dyDescent="0.25">
      <c r="A106" s="1" t="s">
        <v>211</v>
      </c>
      <c r="B106" s="1" t="s">
        <v>212</v>
      </c>
      <c r="C106" s="1" t="s">
        <v>274</v>
      </c>
      <c r="D106" s="1" t="s">
        <v>275</v>
      </c>
      <c r="E106">
        <v>238</v>
      </c>
      <c r="F106" s="6">
        <v>55106.52</v>
      </c>
    </row>
    <row r="107" spans="1:6" x14ac:dyDescent="0.25">
      <c r="A107" s="1" t="s">
        <v>211</v>
      </c>
      <c r="B107" s="1" t="s">
        <v>212</v>
      </c>
      <c r="C107" s="1" t="s">
        <v>276</v>
      </c>
      <c r="D107" s="1" t="s">
        <v>277</v>
      </c>
      <c r="E107">
        <v>790</v>
      </c>
      <c r="F107" s="6">
        <v>182916.6</v>
      </c>
    </row>
    <row r="108" spans="1:6" x14ac:dyDescent="0.25">
      <c r="A108" s="1" t="s">
        <v>211</v>
      </c>
      <c r="B108" s="1" t="s">
        <v>212</v>
      </c>
      <c r="C108" s="1" t="s">
        <v>278</v>
      </c>
      <c r="D108" s="1" t="s">
        <v>279</v>
      </c>
      <c r="E108">
        <v>163</v>
      </c>
      <c r="F108" s="6">
        <v>37741.019999999997</v>
      </c>
    </row>
    <row r="109" spans="1:6" x14ac:dyDescent="0.25">
      <c r="A109" s="1" t="s">
        <v>280</v>
      </c>
      <c r="B109" s="1" t="s">
        <v>281</v>
      </c>
      <c r="C109" s="1" t="s">
        <v>282</v>
      </c>
      <c r="D109" s="1" t="s">
        <v>283</v>
      </c>
      <c r="E109">
        <v>187</v>
      </c>
      <c r="F109" s="6">
        <v>43297.98</v>
      </c>
    </row>
    <row r="110" spans="1:6" x14ac:dyDescent="0.25">
      <c r="A110" s="1" t="s">
        <v>284</v>
      </c>
      <c r="B110" s="1" t="s">
        <v>285</v>
      </c>
      <c r="C110" s="1" t="s">
        <v>286</v>
      </c>
      <c r="D110" s="1" t="s">
        <v>287</v>
      </c>
      <c r="E110">
        <v>70</v>
      </c>
      <c r="F110" s="6">
        <v>16207.8</v>
      </c>
    </row>
    <row r="111" spans="1:6" x14ac:dyDescent="0.25">
      <c r="A111" s="1" t="s">
        <v>288</v>
      </c>
      <c r="B111" s="1" t="s">
        <v>289</v>
      </c>
      <c r="C111" s="1" t="s">
        <v>290</v>
      </c>
      <c r="D111" s="1" t="s">
        <v>106</v>
      </c>
      <c r="E111">
        <v>69</v>
      </c>
      <c r="F111" s="6">
        <v>15976.26</v>
      </c>
    </row>
    <row r="112" spans="1:6" x14ac:dyDescent="0.25">
      <c r="A112" s="1" t="s">
        <v>291</v>
      </c>
      <c r="B112" s="1" t="s">
        <v>292</v>
      </c>
      <c r="C112" s="1" t="s">
        <v>293</v>
      </c>
      <c r="D112" s="1" t="s">
        <v>138</v>
      </c>
      <c r="E112">
        <v>126</v>
      </c>
      <c r="F112" s="6">
        <v>29174.04</v>
      </c>
    </row>
    <row r="113" spans="1:6" x14ac:dyDescent="0.25">
      <c r="A113" s="1" t="s">
        <v>294</v>
      </c>
      <c r="B113" s="1" t="s">
        <v>295</v>
      </c>
      <c r="C113" s="1" t="s">
        <v>296</v>
      </c>
      <c r="D113" s="1" t="s">
        <v>297</v>
      </c>
      <c r="E113">
        <v>311</v>
      </c>
      <c r="F113" s="6">
        <v>72008.94</v>
      </c>
    </row>
    <row r="114" spans="1:6" x14ac:dyDescent="0.25">
      <c r="A114" s="1" t="s">
        <v>294</v>
      </c>
      <c r="B114" s="1" t="s">
        <v>295</v>
      </c>
      <c r="C114" s="1" t="s">
        <v>298</v>
      </c>
      <c r="D114" s="1" t="s">
        <v>299</v>
      </c>
      <c r="E114">
        <v>210</v>
      </c>
      <c r="F114" s="6">
        <v>48623.4</v>
      </c>
    </row>
    <row r="115" spans="1:6" x14ac:dyDescent="0.25">
      <c r="A115" s="1" t="s">
        <v>294</v>
      </c>
      <c r="B115" s="1" t="s">
        <v>295</v>
      </c>
      <c r="C115" s="1" t="s">
        <v>300</v>
      </c>
      <c r="D115" s="1" t="s">
        <v>301</v>
      </c>
      <c r="E115">
        <v>631</v>
      </c>
      <c r="F115" s="6">
        <v>146101.74</v>
      </c>
    </row>
    <row r="116" spans="1:6" x14ac:dyDescent="0.25">
      <c r="A116" s="1" t="s">
        <v>294</v>
      </c>
      <c r="B116" s="1" t="s">
        <v>295</v>
      </c>
      <c r="C116" s="1" t="s">
        <v>302</v>
      </c>
      <c r="D116" s="1" t="s">
        <v>303</v>
      </c>
      <c r="E116">
        <v>562</v>
      </c>
      <c r="F116" s="6">
        <v>130125.48</v>
      </c>
    </row>
    <row r="117" spans="1:6" x14ac:dyDescent="0.25">
      <c r="A117" s="1" t="s">
        <v>294</v>
      </c>
      <c r="B117" s="1" t="s">
        <v>295</v>
      </c>
      <c r="C117" s="1" t="s">
        <v>304</v>
      </c>
      <c r="D117" s="1" t="s">
        <v>305</v>
      </c>
      <c r="E117">
        <v>237</v>
      </c>
      <c r="F117" s="6">
        <v>54874.98</v>
      </c>
    </row>
    <row r="118" spans="1:6" x14ac:dyDescent="0.25">
      <c r="A118" s="1" t="s">
        <v>294</v>
      </c>
      <c r="B118" s="1" t="s">
        <v>295</v>
      </c>
      <c r="C118" s="1" t="s">
        <v>306</v>
      </c>
      <c r="D118" s="1" t="s">
        <v>307</v>
      </c>
      <c r="E118">
        <v>323</v>
      </c>
      <c r="F118" s="6">
        <v>74787.42</v>
      </c>
    </row>
    <row r="119" spans="1:6" x14ac:dyDescent="0.25">
      <c r="A119" s="1" t="s">
        <v>294</v>
      </c>
      <c r="B119" s="1" t="s">
        <v>295</v>
      </c>
      <c r="C119" s="1" t="s">
        <v>308</v>
      </c>
      <c r="D119" s="1" t="s">
        <v>309</v>
      </c>
      <c r="E119">
        <v>505</v>
      </c>
      <c r="F119" s="6">
        <v>116927.7</v>
      </c>
    </row>
    <row r="120" spans="1:6" x14ac:dyDescent="0.25">
      <c r="A120" s="1" t="s">
        <v>310</v>
      </c>
      <c r="B120" s="1" t="s">
        <v>311</v>
      </c>
      <c r="C120" s="1" t="s">
        <v>312</v>
      </c>
      <c r="D120" s="1" t="s">
        <v>313</v>
      </c>
      <c r="E120">
        <v>178</v>
      </c>
      <c r="F120" s="6">
        <v>41214.120000000003</v>
      </c>
    </row>
    <row r="121" spans="1:6" x14ac:dyDescent="0.25">
      <c r="A121" s="1" t="s">
        <v>310</v>
      </c>
      <c r="B121" s="1" t="s">
        <v>311</v>
      </c>
      <c r="C121" s="1" t="s">
        <v>314</v>
      </c>
      <c r="D121" s="1" t="s">
        <v>315</v>
      </c>
      <c r="E121">
        <v>162</v>
      </c>
      <c r="F121" s="6">
        <v>37509.480000000003</v>
      </c>
    </row>
    <row r="122" spans="1:6" x14ac:dyDescent="0.25">
      <c r="A122" s="1" t="s">
        <v>310</v>
      </c>
      <c r="B122" s="1" t="s">
        <v>311</v>
      </c>
      <c r="C122" s="1" t="s">
        <v>316</v>
      </c>
      <c r="D122" s="1" t="s">
        <v>317</v>
      </c>
      <c r="E122">
        <v>343</v>
      </c>
      <c r="F122" s="6">
        <v>79418.22</v>
      </c>
    </row>
    <row r="123" spans="1:6" x14ac:dyDescent="0.25">
      <c r="A123" s="1" t="s">
        <v>310</v>
      </c>
      <c r="B123" s="1" t="s">
        <v>311</v>
      </c>
      <c r="C123" s="1" t="s">
        <v>318</v>
      </c>
      <c r="D123" s="1" t="s">
        <v>319</v>
      </c>
      <c r="E123">
        <v>545</v>
      </c>
      <c r="F123" s="6">
        <v>126189.3</v>
      </c>
    </row>
    <row r="124" spans="1:6" x14ac:dyDescent="0.25">
      <c r="A124" s="1" t="s">
        <v>310</v>
      </c>
      <c r="B124" s="1" t="s">
        <v>311</v>
      </c>
      <c r="C124" s="1" t="s">
        <v>320</v>
      </c>
      <c r="D124" s="1" t="s">
        <v>321</v>
      </c>
      <c r="E124">
        <v>58</v>
      </c>
      <c r="F124" s="6">
        <v>13429.32</v>
      </c>
    </row>
    <row r="125" spans="1:6" x14ac:dyDescent="0.25">
      <c r="A125" s="1" t="s">
        <v>310</v>
      </c>
      <c r="B125" s="1" t="s">
        <v>311</v>
      </c>
      <c r="C125" s="1" t="s">
        <v>322</v>
      </c>
      <c r="D125" s="1" t="s">
        <v>323</v>
      </c>
      <c r="E125">
        <v>47</v>
      </c>
      <c r="F125" s="6">
        <v>10882.38</v>
      </c>
    </row>
    <row r="126" spans="1:6" x14ac:dyDescent="0.25">
      <c r="A126" s="1" t="s">
        <v>310</v>
      </c>
      <c r="B126" s="1" t="s">
        <v>311</v>
      </c>
      <c r="C126" s="1" t="s">
        <v>324</v>
      </c>
      <c r="D126" s="1" t="s">
        <v>325</v>
      </c>
      <c r="E126">
        <v>176</v>
      </c>
      <c r="F126" s="6">
        <v>40751.040000000001</v>
      </c>
    </row>
    <row r="127" spans="1:6" x14ac:dyDescent="0.25">
      <c r="A127" s="1" t="s">
        <v>310</v>
      </c>
      <c r="B127" s="1" t="s">
        <v>311</v>
      </c>
      <c r="C127" s="1" t="s">
        <v>326</v>
      </c>
      <c r="D127" s="1" t="s">
        <v>327</v>
      </c>
      <c r="E127">
        <v>228</v>
      </c>
      <c r="F127" s="6">
        <v>52791.12</v>
      </c>
    </row>
    <row r="128" spans="1:6" x14ac:dyDescent="0.25">
      <c r="A128" s="1" t="s">
        <v>310</v>
      </c>
      <c r="B128" s="1" t="s">
        <v>311</v>
      </c>
      <c r="C128" s="1" t="s">
        <v>328</v>
      </c>
      <c r="D128" s="1" t="s">
        <v>329</v>
      </c>
      <c r="E128">
        <v>275</v>
      </c>
      <c r="F128" s="6">
        <v>63673.5</v>
      </c>
    </row>
    <row r="129" spans="1:6" x14ac:dyDescent="0.25">
      <c r="A129" s="1" t="s">
        <v>310</v>
      </c>
      <c r="B129" s="1" t="s">
        <v>311</v>
      </c>
      <c r="C129" s="1" t="s">
        <v>330</v>
      </c>
      <c r="D129" s="1" t="s">
        <v>331</v>
      </c>
      <c r="E129">
        <v>470</v>
      </c>
      <c r="F129" s="6">
        <v>108823.8</v>
      </c>
    </row>
    <row r="130" spans="1:6" x14ac:dyDescent="0.25">
      <c r="A130" s="1" t="s">
        <v>310</v>
      </c>
      <c r="B130" s="1" t="s">
        <v>311</v>
      </c>
      <c r="C130" s="1" t="s">
        <v>332</v>
      </c>
      <c r="D130" s="1" t="s">
        <v>333</v>
      </c>
      <c r="E130">
        <v>400</v>
      </c>
      <c r="F130" s="6">
        <v>92616</v>
      </c>
    </row>
    <row r="131" spans="1:6" x14ac:dyDescent="0.25">
      <c r="A131" s="1" t="s">
        <v>310</v>
      </c>
      <c r="B131" s="1" t="s">
        <v>311</v>
      </c>
      <c r="C131" s="1" t="s">
        <v>334</v>
      </c>
      <c r="D131" s="1" t="s">
        <v>335</v>
      </c>
      <c r="E131">
        <v>185</v>
      </c>
      <c r="F131" s="6">
        <v>42834.9</v>
      </c>
    </row>
    <row r="132" spans="1:6" x14ac:dyDescent="0.25">
      <c r="A132" s="1" t="s">
        <v>310</v>
      </c>
      <c r="B132" s="1" t="s">
        <v>311</v>
      </c>
      <c r="C132" s="1" t="s">
        <v>336</v>
      </c>
      <c r="D132" s="1" t="s">
        <v>337</v>
      </c>
      <c r="E132">
        <v>131</v>
      </c>
      <c r="F132" s="6">
        <v>30331.74</v>
      </c>
    </row>
    <row r="133" spans="1:6" x14ac:dyDescent="0.25">
      <c r="A133" s="1" t="s">
        <v>310</v>
      </c>
      <c r="B133" s="1" t="s">
        <v>311</v>
      </c>
      <c r="C133" s="1" t="s">
        <v>338</v>
      </c>
      <c r="D133" s="1" t="s">
        <v>339</v>
      </c>
      <c r="E133">
        <v>398</v>
      </c>
      <c r="F133" s="6">
        <v>92152.92</v>
      </c>
    </row>
    <row r="134" spans="1:6" x14ac:dyDescent="0.25">
      <c r="A134" s="1" t="s">
        <v>310</v>
      </c>
      <c r="B134" s="1" t="s">
        <v>311</v>
      </c>
      <c r="C134" s="1" t="s">
        <v>340</v>
      </c>
      <c r="D134" s="1" t="s">
        <v>341</v>
      </c>
      <c r="E134">
        <v>401</v>
      </c>
      <c r="F134" s="6">
        <v>92847.54</v>
      </c>
    </row>
    <row r="135" spans="1:6" x14ac:dyDescent="0.25">
      <c r="A135" s="1" t="s">
        <v>310</v>
      </c>
      <c r="B135" s="1" t="s">
        <v>311</v>
      </c>
      <c r="C135" s="1" t="s">
        <v>342</v>
      </c>
      <c r="D135" s="1" t="s">
        <v>343</v>
      </c>
      <c r="E135">
        <v>160</v>
      </c>
      <c r="F135" s="6">
        <v>37046.400000000001</v>
      </c>
    </row>
    <row r="136" spans="1:6" x14ac:dyDescent="0.25">
      <c r="A136" s="1" t="s">
        <v>310</v>
      </c>
      <c r="B136" s="1" t="s">
        <v>311</v>
      </c>
      <c r="C136" s="1" t="s">
        <v>344</v>
      </c>
      <c r="D136" s="1" t="s">
        <v>345</v>
      </c>
      <c r="E136">
        <v>209</v>
      </c>
      <c r="F136" s="6">
        <v>48391.86</v>
      </c>
    </row>
    <row r="137" spans="1:6" x14ac:dyDescent="0.25">
      <c r="A137" s="1" t="s">
        <v>310</v>
      </c>
      <c r="B137" s="1" t="s">
        <v>311</v>
      </c>
      <c r="C137" s="1" t="s">
        <v>346</v>
      </c>
      <c r="D137" s="1" t="s">
        <v>347</v>
      </c>
      <c r="E137">
        <v>271</v>
      </c>
      <c r="F137" s="6">
        <v>62747.34</v>
      </c>
    </row>
    <row r="138" spans="1:6" x14ac:dyDescent="0.25">
      <c r="A138" s="1" t="s">
        <v>310</v>
      </c>
      <c r="B138" s="1" t="s">
        <v>311</v>
      </c>
      <c r="C138" s="1" t="s">
        <v>348</v>
      </c>
      <c r="D138" s="1" t="s">
        <v>349</v>
      </c>
      <c r="E138">
        <v>1514</v>
      </c>
      <c r="F138" s="6">
        <v>350551.56</v>
      </c>
    </row>
    <row r="139" spans="1:6" x14ac:dyDescent="0.25">
      <c r="A139" s="1" t="s">
        <v>310</v>
      </c>
      <c r="B139" s="1" t="s">
        <v>311</v>
      </c>
      <c r="C139" s="1" t="s">
        <v>350</v>
      </c>
      <c r="D139" s="1" t="s">
        <v>351</v>
      </c>
      <c r="E139">
        <v>239</v>
      </c>
      <c r="F139" s="6">
        <v>55338.06</v>
      </c>
    </row>
    <row r="140" spans="1:6" x14ac:dyDescent="0.25">
      <c r="A140" s="1" t="s">
        <v>310</v>
      </c>
      <c r="B140" s="1" t="s">
        <v>311</v>
      </c>
      <c r="C140" s="1" t="s">
        <v>352</v>
      </c>
      <c r="D140" s="1" t="s">
        <v>353</v>
      </c>
      <c r="E140">
        <v>160</v>
      </c>
      <c r="F140" s="6">
        <v>37046.400000000001</v>
      </c>
    </row>
    <row r="141" spans="1:6" x14ac:dyDescent="0.25">
      <c r="A141" s="1" t="s">
        <v>310</v>
      </c>
      <c r="B141" s="1" t="s">
        <v>311</v>
      </c>
      <c r="C141" s="1" t="s">
        <v>354</v>
      </c>
      <c r="D141" s="1" t="s">
        <v>355</v>
      </c>
      <c r="E141">
        <v>717</v>
      </c>
      <c r="F141" s="6">
        <v>166014.18</v>
      </c>
    </row>
    <row r="142" spans="1:6" x14ac:dyDescent="0.25">
      <c r="A142" s="1" t="s">
        <v>310</v>
      </c>
      <c r="B142" s="1" t="s">
        <v>311</v>
      </c>
      <c r="C142" s="1" t="s">
        <v>356</v>
      </c>
      <c r="D142" s="1" t="s">
        <v>357</v>
      </c>
      <c r="E142">
        <v>255</v>
      </c>
      <c r="F142" s="6">
        <v>59042.7</v>
      </c>
    </row>
    <row r="143" spans="1:6" x14ac:dyDescent="0.25">
      <c r="A143" s="1" t="s">
        <v>310</v>
      </c>
      <c r="B143" s="1" t="s">
        <v>311</v>
      </c>
      <c r="C143" s="1" t="s">
        <v>358</v>
      </c>
      <c r="D143" s="1" t="s">
        <v>359</v>
      </c>
      <c r="E143">
        <v>393</v>
      </c>
      <c r="F143" s="6">
        <v>90995.22</v>
      </c>
    </row>
    <row r="144" spans="1:6" x14ac:dyDescent="0.25">
      <c r="A144" s="1" t="s">
        <v>310</v>
      </c>
      <c r="B144" s="1" t="s">
        <v>311</v>
      </c>
      <c r="C144" s="1" t="s">
        <v>360</v>
      </c>
      <c r="D144" s="1" t="s">
        <v>361</v>
      </c>
      <c r="E144">
        <v>169</v>
      </c>
      <c r="F144" s="6">
        <v>39130.26</v>
      </c>
    </row>
    <row r="145" spans="1:6" x14ac:dyDescent="0.25">
      <c r="A145" s="1" t="s">
        <v>310</v>
      </c>
      <c r="B145" s="1" t="s">
        <v>311</v>
      </c>
      <c r="C145" s="1" t="s">
        <v>362</v>
      </c>
      <c r="D145" s="1" t="s">
        <v>363</v>
      </c>
      <c r="E145">
        <v>142</v>
      </c>
      <c r="F145" s="6">
        <v>32878.68</v>
      </c>
    </row>
    <row r="146" spans="1:6" x14ac:dyDescent="0.25">
      <c r="A146" s="1" t="s">
        <v>310</v>
      </c>
      <c r="B146" s="1" t="s">
        <v>311</v>
      </c>
      <c r="C146" s="1" t="s">
        <v>364</v>
      </c>
      <c r="D146" s="1" t="s">
        <v>365</v>
      </c>
      <c r="E146">
        <v>186</v>
      </c>
      <c r="F146" s="6">
        <v>43066.44</v>
      </c>
    </row>
    <row r="147" spans="1:6" x14ac:dyDescent="0.25">
      <c r="A147" s="1" t="s">
        <v>310</v>
      </c>
      <c r="B147" s="1" t="s">
        <v>311</v>
      </c>
      <c r="C147" s="1" t="s">
        <v>366</v>
      </c>
      <c r="D147" s="1" t="s">
        <v>367</v>
      </c>
      <c r="E147">
        <v>181</v>
      </c>
      <c r="F147" s="6">
        <v>41908.74</v>
      </c>
    </row>
    <row r="148" spans="1:6" x14ac:dyDescent="0.25">
      <c r="A148" s="1" t="s">
        <v>310</v>
      </c>
      <c r="B148" s="1" t="s">
        <v>311</v>
      </c>
      <c r="C148" s="1" t="s">
        <v>368</v>
      </c>
      <c r="D148" s="1" t="s">
        <v>369</v>
      </c>
      <c r="E148">
        <v>20</v>
      </c>
      <c r="F148" s="6">
        <v>4630.8</v>
      </c>
    </row>
    <row r="149" spans="1:6" x14ac:dyDescent="0.25">
      <c r="A149" s="1" t="s">
        <v>310</v>
      </c>
      <c r="B149" s="1" t="s">
        <v>311</v>
      </c>
      <c r="C149" s="1" t="s">
        <v>370</v>
      </c>
      <c r="D149" s="1" t="s">
        <v>371</v>
      </c>
      <c r="E149">
        <v>502</v>
      </c>
      <c r="F149" s="6">
        <v>116233.08</v>
      </c>
    </row>
    <row r="150" spans="1:6" x14ac:dyDescent="0.25">
      <c r="A150" s="1" t="s">
        <v>310</v>
      </c>
      <c r="B150" s="1" t="s">
        <v>311</v>
      </c>
      <c r="C150" s="1" t="s">
        <v>372</v>
      </c>
      <c r="D150" s="1" t="s">
        <v>373</v>
      </c>
      <c r="E150">
        <v>461</v>
      </c>
      <c r="F150" s="6">
        <v>106739.94</v>
      </c>
    </row>
    <row r="151" spans="1:6" x14ac:dyDescent="0.25">
      <c r="A151" s="1" t="s">
        <v>374</v>
      </c>
      <c r="B151" s="1" t="s">
        <v>375</v>
      </c>
      <c r="C151" s="1" t="s">
        <v>376</v>
      </c>
      <c r="D151" s="1" t="s">
        <v>377</v>
      </c>
      <c r="E151">
        <v>304</v>
      </c>
      <c r="F151" s="6">
        <v>70388.160000000003</v>
      </c>
    </row>
    <row r="152" spans="1:6" x14ac:dyDescent="0.25">
      <c r="A152" s="1" t="s">
        <v>378</v>
      </c>
      <c r="B152" s="1" t="s">
        <v>379</v>
      </c>
      <c r="C152" s="1" t="s">
        <v>380</v>
      </c>
      <c r="D152" s="1" t="s">
        <v>381</v>
      </c>
      <c r="E152">
        <v>325</v>
      </c>
      <c r="F152" s="6">
        <v>75250.5</v>
      </c>
    </row>
    <row r="153" spans="1:6" x14ac:dyDescent="0.25">
      <c r="A153" s="1" t="s">
        <v>378</v>
      </c>
      <c r="B153" s="1" t="s">
        <v>379</v>
      </c>
      <c r="C153" s="1" t="s">
        <v>382</v>
      </c>
      <c r="D153" s="1" t="s">
        <v>383</v>
      </c>
      <c r="E153">
        <v>686</v>
      </c>
      <c r="F153" s="6">
        <v>158836.44</v>
      </c>
    </row>
    <row r="154" spans="1:6" x14ac:dyDescent="0.25">
      <c r="A154" s="1" t="s">
        <v>378</v>
      </c>
      <c r="B154" s="1" t="s">
        <v>379</v>
      </c>
      <c r="C154" s="1" t="s">
        <v>384</v>
      </c>
      <c r="D154" s="1" t="s">
        <v>385</v>
      </c>
      <c r="E154">
        <v>392</v>
      </c>
      <c r="F154" s="6">
        <v>90763.68</v>
      </c>
    </row>
    <row r="155" spans="1:6" x14ac:dyDescent="0.25">
      <c r="A155" s="1" t="s">
        <v>378</v>
      </c>
      <c r="B155" s="1" t="s">
        <v>379</v>
      </c>
      <c r="C155" s="1" t="s">
        <v>386</v>
      </c>
      <c r="D155" s="1" t="s">
        <v>387</v>
      </c>
      <c r="E155">
        <v>904</v>
      </c>
      <c r="F155" s="6">
        <v>209312.16</v>
      </c>
    </row>
    <row r="156" spans="1:6" x14ac:dyDescent="0.25">
      <c r="A156" s="1" t="s">
        <v>378</v>
      </c>
      <c r="B156" s="1" t="s">
        <v>379</v>
      </c>
      <c r="C156" s="1" t="s">
        <v>388</v>
      </c>
      <c r="D156" s="1" t="s">
        <v>389</v>
      </c>
      <c r="E156">
        <v>202</v>
      </c>
      <c r="F156" s="6">
        <v>46771.08</v>
      </c>
    </row>
    <row r="157" spans="1:6" x14ac:dyDescent="0.25">
      <c r="A157" s="1" t="s">
        <v>378</v>
      </c>
      <c r="B157" s="1" t="s">
        <v>379</v>
      </c>
      <c r="C157" s="1" t="s">
        <v>390</v>
      </c>
      <c r="D157" s="1" t="s">
        <v>391</v>
      </c>
      <c r="E157">
        <v>19</v>
      </c>
      <c r="F157" s="6">
        <v>4399.26</v>
      </c>
    </row>
    <row r="158" spans="1:6" x14ac:dyDescent="0.25">
      <c r="A158" s="1" t="s">
        <v>378</v>
      </c>
      <c r="B158" s="1" t="s">
        <v>379</v>
      </c>
      <c r="C158" s="1" t="s">
        <v>392</v>
      </c>
      <c r="D158" s="1" t="s">
        <v>393</v>
      </c>
      <c r="E158">
        <v>104</v>
      </c>
      <c r="F158" s="6">
        <v>24080.16</v>
      </c>
    </row>
    <row r="159" spans="1:6" x14ac:dyDescent="0.25">
      <c r="A159" s="1" t="s">
        <v>378</v>
      </c>
      <c r="B159" s="1" t="s">
        <v>379</v>
      </c>
      <c r="C159" s="1" t="s">
        <v>394</v>
      </c>
      <c r="D159" s="1" t="s">
        <v>395</v>
      </c>
      <c r="E159">
        <v>152</v>
      </c>
      <c r="F159" s="6">
        <v>35194.080000000002</v>
      </c>
    </row>
    <row r="160" spans="1:6" x14ac:dyDescent="0.25">
      <c r="A160" s="1" t="s">
        <v>378</v>
      </c>
      <c r="B160" s="1" t="s">
        <v>379</v>
      </c>
      <c r="C160" s="1" t="s">
        <v>396</v>
      </c>
      <c r="D160" s="1" t="s">
        <v>397</v>
      </c>
      <c r="E160">
        <v>215</v>
      </c>
      <c r="F160" s="6">
        <v>49781.1</v>
      </c>
    </row>
    <row r="161" spans="1:6" x14ac:dyDescent="0.25">
      <c r="A161" s="1" t="s">
        <v>378</v>
      </c>
      <c r="B161" s="1" t="s">
        <v>379</v>
      </c>
      <c r="C161" s="1" t="s">
        <v>398</v>
      </c>
      <c r="D161" s="1" t="s">
        <v>399</v>
      </c>
      <c r="E161">
        <v>399</v>
      </c>
      <c r="F161" s="6">
        <v>92384.46</v>
      </c>
    </row>
    <row r="162" spans="1:6" x14ac:dyDescent="0.25">
      <c r="A162" s="1" t="s">
        <v>378</v>
      </c>
      <c r="B162" s="1" t="s">
        <v>379</v>
      </c>
      <c r="C162" s="1" t="s">
        <v>400</v>
      </c>
      <c r="D162" s="1" t="s">
        <v>401</v>
      </c>
      <c r="E162">
        <v>44</v>
      </c>
      <c r="F162" s="6">
        <v>10187.76</v>
      </c>
    </row>
    <row r="163" spans="1:6" x14ac:dyDescent="0.25">
      <c r="A163" s="1" t="s">
        <v>378</v>
      </c>
      <c r="B163" s="1" t="s">
        <v>379</v>
      </c>
      <c r="C163" s="1" t="s">
        <v>402</v>
      </c>
      <c r="D163" s="1" t="s">
        <v>403</v>
      </c>
      <c r="E163">
        <v>47</v>
      </c>
      <c r="F163" s="6">
        <v>10882.38</v>
      </c>
    </row>
    <row r="164" spans="1:6" x14ac:dyDescent="0.25">
      <c r="A164" s="1" t="s">
        <v>378</v>
      </c>
      <c r="B164" s="1" t="s">
        <v>379</v>
      </c>
      <c r="C164" s="1" t="s">
        <v>404</v>
      </c>
      <c r="D164" s="1" t="s">
        <v>405</v>
      </c>
      <c r="E164">
        <v>339</v>
      </c>
      <c r="F164" s="6">
        <v>78492.06</v>
      </c>
    </row>
    <row r="165" spans="1:6" x14ac:dyDescent="0.25">
      <c r="A165" s="1" t="s">
        <v>378</v>
      </c>
      <c r="B165" s="1" t="s">
        <v>379</v>
      </c>
      <c r="C165" s="1" t="s">
        <v>406</v>
      </c>
      <c r="D165" s="1" t="s">
        <v>407</v>
      </c>
      <c r="E165">
        <v>148</v>
      </c>
      <c r="F165" s="6">
        <v>34267.919999999998</v>
      </c>
    </row>
    <row r="166" spans="1:6" x14ac:dyDescent="0.25">
      <c r="A166" s="1" t="s">
        <v>378</v>
      </c>
      <c r="B166" s="1" t="s">
        <v>379</v>
      </c>
      <c r="C166" s="1" t="s">
        <v>408</v>
      </c>
      <c r="D166" s="1" t="s">
        <v>106</v>
      </c>
      <c r="E166">
        <v>370</v>
      </c>
      <c r="F166" s="6">
        <v>85669.8</v>
      </c>
    </row>
    <row r="167" spans="1:6" x14ac:dyDescent="0.25">
      <c r="A167" s="1" t="s">
        <v>378</v>
      </c>
      <c r="B167" s="1" t="s">
        <v>379</v>
      </c>
      <c r="C167" s="1" t="s">
        <v>409</v>
      </c>
      <c r="D167" s="1" t="s">
        <v>410</v>
      </c>
      <c r="E167">
        <v>108</v>
      </c>
      <c r="F167" s="6">
        <v>25006.32</v>
      </c>
    </row>
    <row r="168" spans="1:6" x14ac:dyDescent="0.25">
      <c r="A168" s="1" t="s">
        <v>378</v>
      </c>
      <c r="B168" s="1" t="s">
        <v>379</v>
      </c>
      <c r="C168" s="1" t="s">
        <v>411</v>
      </c>
      <c r="D168" s="1" t="s">
        <v>412</v>
      </c>
      <c r="E168">
        <v>26</v>
      </c>
      <c r="F168" s="6">
        <v>6020.04</v>
      </c>
    </row>
    <row r="169" spans="1:6" x14ac:dyDescent="0.25">
      <c r="A169" s="1" t="s">
        <v>378</v>
      </c>
      <c r="B169" s="1" t="s">
        <v>379</v>
      </c>
      <c r="C169" s="1" t="s">
        <v>413</v>
      </c>
      <c r="D169" s="1" t="s">
        <v>414</v>
      </c>
      <c r="E169">
        <v>213</v>
      </c>
      <c r="F169" s="6">
        <v>49318.02</v>
      </c>
    </row>
    <row r="170" spans="1:6" x14ac:dyDescent="0.25">
      <c r="A170" s="1" t="s">
        <v>378</v>
      </c>
      <c r="B170" s="1" t="s">
        <v>379</v>
      </c>
      <c r="C170" s="1" t="s">
        <v>415</v>
      </c>
      <c r="D170" s="1" t="s">
        <v>416</v>
      </c>
      <c r="E170">
        <v>15</v>
      </c>
      <c r="F170" s="6">
        <v>3473.1</v>
      </c>
    </row>
    <row r="171" spans="1:6" x14ac:dyDescent="0.25">
      <c r="A171" s="1" t="s">
        <v>378</v>
      </c>
      <c r="B171" s="1" t="s">
        <v>379</v>
      </c>
      <c r="C171" s="1" t="s">
        <v>417</v>
      </c>
      <c r="D171" s="1" t="s">
        <v>418</v>
      </c>
      <c r="E171">
        <v>134</v>
      </c>
      <c r="F171" s="6">
        <v>31026.36</v>
      </c>
    </row>
    <row r="172" spans="1:6" x14ac:dyDescent="0.25">
      <c r="A172" s="1" t="s">
        <v>378</v>
      </c>
      <c r="B172" s="1" t="s">
        <v>379</v>
      </c>
      <c r="C172" s="1" t="s">
        <v>419</v>
      </c>
      <c r="D172" s="1" t="s">
        <v>420</v>
      </c>
      <c r="E172">
        <v>167</v>
      </c>
      <c r="F172" s="6">
        <v>38667.18</v>
      </c>
    </row>
    <row r="173" spans="1:6" x14ac:dyDescent="0.25">
      <c r="A173" s="1" t="s">
        <v>378</v>
      </c>
      <c r="B173" s="1" t="s">
        <v>379</v>
      </c>
      <c r="C173" s="1" t="s">
        <v>421</v>
      </c>
      <c r="D173" s="1" t="s">
        <v>422</v>
      </c>
      <c r="E173">
        <v>247</v>
      </c>
      <c r="F173" s="6">
        <v>57190.38</v>
      </c>
    </row>
    <row r="174" spans="1:6" x14ac:dyDescent="0.25">
      <c r="A174" s="1" t="s">
        <v>378</v>
      </c>
      <c r="B174" s="1" t="s">
        <v>379</v>
      </c>
      <c r="C174" s="1" t="s">
        <v>423</v>
      </c>
      <c r="D174" s="1" t="s">
        <v>424</v>
      </c>
      <c r="E174">
        <v>872</v>
      </c>
      <c r="F174" s="6">
        <v>201902.88</v>
      </c>
    </row>
    <row r="175" spans="1:6" x14ac:dyDescent="0.25">
      <c r="A175" s="1" t="s">
        <v>378</v>
      </c>
      <c r="B175" s="1" t="s">
        <v>379</v>
      </c>
      <c r="C175" s="1" t="s">
        <v>425</v>
      </c>
      <c r="D175" s="1" t="s">
        <v>426</v>
      </c>
      <c r="E175">
        <v>484</v>
      </c>
      <c r="F175" s="6">
        <v>112065.36</v>
      </c>
    </row>
    <row r="176" spans="1:6" x14ac:dyDescent="0.25">
      <c r="A176" s="1" t="s">
        <v>378</v>
      </c>
      <c r="B176" s="1" t="s">
        <v>379</v>
      </c>
      <c r="C176" s="1" t="s">
        <v>427</v>
      </c>
      <c r="D176" s="1" t="s">
        <v>428</v>
      </c>
      <c r="E176">
        <v>159</v>
      </c>
      <c r="F176" s="6">
        <v>36814.86</v>
      </c>
    </row>
    <row r="177" spans="1:6" x14ac:dyDescent="0.25">
      <c r="A177" s="1" t="s">
        <v>378</v>
      </c>
      <c r="B177" s="1" t="s">
        <v>379</v>
      </c>
      <c r="C177" s="1" t="s">
        <v>429</v>
      </c>
      <c r="D177" s="1" t="s">
        <v>116</v>
      </c>
      <c r="E177">
        <v>284</v>
      </c>
      <c r="F177" s="6">
        <v>65757.36</v>
      </c>
    </row>
    <row r="178" spans="1:6" x14ac:dyDescent="0.25">
      <c r="A178" s="1" t="s">
        <v>378</v>
      </c>
      <c r="B178" s="1" t="s">
        <v>379</v>
      </c>
      <c r="C178" s="1" t="s">
        <v>430</v>
      </c>
      <c r="D178" s="1" t="s">
        <v>431</v>
      </c>
      <c r="E178">
        <v>243</v>
      </c>
      <c r="F178" s="6">
        <v>56264.22</v>
      </c>
    </row>
    <row r="179" spans="1:6" x14ac:dyDescent="0.25">
      <c r="A179" s="1" t="s">
        <v>378</v>
      </c>
      <c r="B179" s="1" t="s">
        <v>379</v>
      </c>
      <c r="C179" s="1" t="s">
        <v>432</v>
      </c>
      <c r="D179" s="1" t="s">
        <v>433</v>
      </c>
      <c r="E179">
        <v>274</v>
      </c>
      <c r="F179" s="6">
        <v>63441.96</v>
      </c>
    </row>
    <row r="180" spans="1:6" x14ac:dyDescent="0.25">
      <c r="A180" s="1" t="s">
        <v>378</v>
      </c>
      <c r="B180" s="1" t="s">
        <v>379</v>
      </c>
      <c r="C180" s="1" t="s">
        <v>434</v>
      </c>
      <c r="D180" s="1" t="s">
        <v>435</v>
      </c>
      <c r="E180">
        <v>75</v>
      </c>
      <c r="F180" s="6">
        <v>17365.5</v>
      </c>
    </row>
    <row r="181" spans="1:6" x14ac:dyDescent="0.25">
      <c r="A181" s="1" t="s">
        <v>378</v>
      </c>
      <c r="B181" s="1" t="s">
        <v>379</v>
      </c>
      <c r="C181" s="1" t="s">
        <v>436</v>
      </c>
      <c r="D181" s="1" t="s">
        <v>437</v>
      </c>
      <c r="E181">
        <v>245</v>
      </c>
      <c r="F181" s="6">
        <v>56727.3</v>
      </c>
    </row>
    <row r="182" spans="1:6" x14ac:dyDescent="0.25">
      <c r="A182" s="1" t="s">
        <v>378</v>
      </c>
      <c r="B182" s="1" t="s">
        <v>379</v>
      </c>
      <c r="C182" s="1" t="s">
        <v>438</v>
      </c>
      <c r="D182" s="1" t="s">
        <v>439</v>
      </c>
      <c r="E182">
        <v>98</v>
      </c>
      <c r="F182" s="6">
        <v>22690.92</v>
      </c>
    </row>
    <row r="183" spans="1:6" x14ac:dyDescent="0.25">
      <c r="A183" s="1" t="s">
        <v>378</v>
      </c>
      <c r="B183" s="1" t="s">
        <v>379</v>
      </c>
      <c r="C183" s="1" t="s">
        <v>440</v>
      </c>
      <c r="D183" s="1" t="s">
        <v>441</v>
      </c>
      <c r="E183">
        <v>128</v>
      </c>
      <c r="F183" s="6">
        <v>29637.119999999999</v>
      </c>
    </row>
    <row r="184" spans="1:6" x14ac:dyDescent="0.25">
      <c r="A184" s="1" t="s">
        <v>378</v>
      </c>
      <c r="B184" s="1" t="s">
        <v>379</v>
      </c>
      <c r="C184" s="1" t="s">
        <v>442</v>
      </c>
      <c r="D184" s="1" t="s">
        <v>443</v>
      </c>
      <c r="E184">
        <v>305</v>
      </c>
      <c r="F184" s="6">
        <v>70619.7</v>
      </c>
    </row>
    <row r="185" spans="1:6" x14ac:dyDescent="0.25">
      <c r="A185" s="1" t="s">
        <v>378</v>
      </c>
      <c r="B185" s="1" t="s">
        <v>379</v>
      </c>
      <c r="C185" s="1" t="s">
        <v>444</v>
      </c>
      <c r="D185" s="1" t="s">
        <v>445</v>
      </c>
      <c r="E185">
        <v>162</v>
      </c>
      <c r="F185" s="6">
        <v>37509.480000000003</v>
      </c>
    </row>
    <row r="186" spans="1:6" x14ac:dyDescent="0.25">
      <c r="A186" s="1" t="s">
        <v>378</v>
      </c>
      <c r="B186" s="1" t="s">
        <v>379</v>
      </c>
      <c r="C186" s="1" t="s">
        <v>446</v>
      </c>
      <c r="D186" s="1" t="s">
        <v>447</v>
      </c>
      <c r="E186">
        <v>285</v>
      </c>
      <c r="F186" s="6">
        <v>65988.899999999994</v>
      </c>
    </row>
    <row r="187" spans="1:6" x14ac:dyDescent="0.25">
      <c r="A187" s="1" t="s">
        <v>448</v>
      </c>
      <c r="B187" s="1" t="s">
        <v>449</v>
      </c>
      <c r="C187" s="1" t="s">
        <v>450</v>
      </c>
      <c r="D187" s="1" t="s">
        <v>17</v>
      </c>
      <c r="E187">
        <v>86</v>
      </c>
      <c r="F187" s="6">
        <v>19912.439999999999</v>
      </c>
    </row>
    <row r="188" spans="1:6" x14ac:dyDescent="0.25">
      <c r="A188" s="1" t="s">
        <v>451</v>
      </c>
      <c r="B188" s="1" t="s">
        <v>452</v>
      </c>
      <c r="C188" s="1" t="s">
        <v>453</v>
      </c>
      <c r="D188" s="1" t="s">
        <v>454</v>
      </c>
      <c r="E188">
        <v>16</v>
      </c>
      <c r="F188" s="6">
        <v>3704.64</v>
      </c>
    </row>
    <row r="189" spans="1:6" x14ac:dyDescent="0.25">
      <c r="A189" s="1" t="s">
        <v>451</v>
      </c>
      <c r="B189" s="1" t="s">
        <v>452</v>
      </c>
      <c r="C189" s="1" t="s">
        <v>455</v>
      </c>
      <c r="D189" s="1" t="s">
        <v>456</v>
      </c>
      <c r="E189">
        <v>12</v>
      </c>
      <c r="F189" s="6">
        <v>2778.48</v>
      </c>
    </row>
    <row r="190" spans="1:6" x14ac:dyDescent="0.25">
      <c r="A190" s="1" t="s">
        <v>451</v>
      </c>
      <c r="B190" s="1" t="s">
        <v>452</v>
      </c>
      <c r="C190" s="1" t="s">
        <v>457</v>
      </c>
      <c r="D190" s="1" t="s">
        <v>458</v>
      </c>
      <c r="E190">
        <v>139</v>
      </c>
      <c r="F190" s="6">
        <v>32184.06</v>
      </c>
    </row>
    <row r="191" spans="1:6" x14ac:dyDescent="0.25">
      <c r="A191" s="1" t="s">
        <v>451</v>
      </c>
      <c r="B191" s="1" t="s">
        <v>452</v>
      </c>
      <c r="C191" s="1" t="s">
        <v>459</v>
      </c>
      <c r="D191" s="1" t="s">
        <v>460</v>
      </c>
      <c r="E191">
        <v>571</v>
      </c>
      <c r="F191" s="6">
        <v>132209.34</v>
      </c>
    </row>
    <row r="192" spans="1:6" x14ac:dyDescent="0.25">
      <c r="A192" s="1" t="s">
        <v>451</v>
      </c>
      <c r="B192" s="1" t="s">
        <v>452</v>
      </c>
      <c r="C192" s="1" t="s">
        <v>461</v>
      </c>
      <c r="D192" s="1" t="s">
        <v>462</v>
      </c>
      <c r="E192">
        <v>103</v>
      </c>
      <c r="F192" s="6">
        <v>23848.62</v>
      </c>
    </row>
    <row r="193" spans="1:6" x14ac:dyDescent="0.25">
      <c r="A193" s="1" t="s">
        <v>463</v>
      </c>
      <c r="B193" s="1" t="s">
        <v>464</v>
      </c>
      <c r="C193" s="1" t="s">
        <v>465</v>
      </c>
      <c r="D193" s="1" t="s">
        <v>466</v>
      </c>
      <c r="E193">
        <v>39</v>
      </c>
      <c r="F193" s="6">
        <v>9030.06</v>
      </c>
    </row>
    <row r="194" spans="1:6" x14ac:dyDescent="0.25">
      <c r="A194" s="1" t="s">
        <v>467</v>
      </c>
      <c r="B194" s="1" t="s">
        <v>468</v>
      </c>
      <c r="C194" s="1" t="s">
        <v>469</v>
      </c>
      <c r="D194" s="1" t="s">
        <v>470</v>
      </c>
      <c r="E194">
        <v>51</v>
      </c>
      <c r="F194" s="6">
        <v>11808.54</v>
      </c>
    </row>
    <row r="195" spans="1:6" x14ac:dyDescent="0.25">
      <c r="A195" s="1" t="s">
        <v>471</v>
      </c>
      <c r="B195" s="1" t="s">
        <v>472</v>
      </c>
      <c r="C195" s="1" t="s">
        <v>473</v>
      </c>
      <c r="D195" s="1" t="s">
        <v>424</v>
      </c>
      <c r="E195">
        <v>297</v>
      </c>
      <c r="F195" s="6">
        <v>68767.38</v>
      </c>
    </row>
    <row r="196" spans="1:6" x14ac:dyDescent="0.25">
      <c r="A196" s="1" t="s">
        <v>474</v>
      </c>
      <c r="B196" s="1" t="s">
        <v>475</v>
      </c>
      <c r="C196" s="1" t="s">
        <v>476</v>
      </c>
      <c r="D196" s="1" t="s">
        <v>35</v>
      </c>
      <c r="E196">
        <v>31</v>
      </c>
      <c r="F196" s="6">
        <v>7177.74</v>
      </c>
    </row>
    <row r="197" spans="1:6" x14ac:dyDescent="0.25">
      <c r="A197" s="1" t="s">
        <v>477</v>
      </c>
      <c r="B197" s="1" t="s">
        <v>478</v>
      </c>
      <c r="C197" s="1" t="s">
        <v>479</v>
      </c>
      <c r="D197" s="1" t="s">
        <v>480</v>
      </c>
      <c r="E197">
        <v>227</v>
      </c>
      <c r="F197" s="6">
        <v>52559.58</v>
      </c>
    </row>
    <row r="198" spans="1:6" x14ac:dyDescent="0.25">
      <c r="A198" s="1" t="s">
        <v>477</v>
      </c>
      <c r="B198" s="1" t="s">
        <v>478</v>
      </c>
      <c r="C198" s="1" t="s">
        <v>481</v>
      </c>
      <c r="D198" s="1" t="s">
        <v>482</v>
      </c>
      <c r="E198">
        <v>269</v>
      </c>
      <c r="F198" s="6">
        <v>62284.26</v>
      </c>
    </row>
    <row r="199" spans="1:6" x14ac:dyDescent="0.25">
      <c r="A199" s="1" t="s">
        <v>477</v>
      </c>
      <c r="B199" s="1" t="s">
        <v>478</v>
      </c>
      <c r="C199" s="1" t="s">
        <v>483</v>
      </c>
      <c r="D199" s="1" t="s">
        <v>484</v>
      </c>
      <c r="E199">
        <v>158</v>
      </c>
      <c r="F199" s="6">
        <v>36583.32</v>
      </c>
    </row>
    <row r="200" spans="1:6" x14ac:dyDescent="0.25">
      <c r="A200" s="1" t="s">
        <v>477</v>
      </c>
      <c r="B200" s="1" t="s">
        <v>478</v>
      </c>
      <c r="C200" s="1" t="s">
        <v>485</v>
      </c>
      <c r="D200" s="1" t="s">
        <v>35</v>
      </c>
      <c r="E200">
        <v>178</v>
      </c>
      <c r="F200" s="6">
        <v>41214.120000000003</v>
      </c>
    </row>
    <row r="201" spans="1:6" x14ac:dyDescent="0.25">
      <c r="A201" s="1" t="s">
        <v>486</v>
      </c>
      <c r="B201" s="1" t="s">
        <v>487</v>
      </c>
      <c r="C201" s="1" t="s">
        <v>488</v>
      </c>
      <c r="D201" s="1" t="s">
        <v>489</v>
      </c>
      <c r="E201">
        <v>274</v>
      </c>
      <c r="F201" s="6">
        <v>63441.96</v>
      </c>
    </row>
    <row r="202" spans="1:6" x14ac:dyDescent="0.25">
      <c r="A202" s="1" t="s">
        <v>490</v>
      </c>
      <c r="B202" s="1" t="s">
        <v>491</v>
      </c>
      <c r="C202" s="1" t="s">
        <v>492</v>
      </c>
      <c r="D202" s="1" t="s">
        <v>493</v>
      </c>
      <c r="E202">
        <v>659</v>
      </c>
      <c r="F202" s="6">
        <v>152584.85999999999</v>
      </c>
    </row>
    <row r="203" spans="1:6" x14ac:dyDescent="0.25">
      <c r="A203" s="1" t="s">
        <v>490</v>
      </c>
      <c r="B203" s="1" t="s">
        <v>491</v>
      </c>
      <c r="C203" s="1" t="s">
        <v>494</v>
      </c>
      <c r="D203" s="1" t="s">
        <v>495</v>
      </c>
      <c r="E203">
        <v>93</v>
      </c>
      <c r="F203" s="6">
        <v>21533.22</v>
      </c>
    </row>
    <row r="204" spans="1:6" x14ac:dyDescent="0.25">
      <c r="A204" s="1" t="s">
        <v>490</v>
      </c>
      <c r="B204" s="1" t="s">
        <v>491</v>
      </c>
      <c r="C204" s="1" t="s">
        <v>496</v>
      </c>
      <c r="D204" s="1" t="s">
        <v>497</v>
      </c>
      <c r="E204">
        <v>288</v>
      </c>
      <c r="F204" s="6">
        <v>66683.520000000004</v>
      </c>
    </row>
    <row r="205" spans="1:6" x14ac:dyDescent="0.25">
      <c r="A205" s="1" t="s">
        <v>490</v>
      </c>
      <c r="B205" s="1" t="s">
        <v>491</v>
      </c>
      <c r="C205" s="1" t="s">
        <v>498</v>
      </c>
      <c r="D205" s="1" t="s">
        <v>106</v>
      </c>
      <c r="E205">
        <v>289</v>
      </c>
      <c r="F205" s="6">
        <v>66915.06</v>
      </c>
    </row>
    <row r="206" spans="1:6" x14ac:dyDescent="0.25">
      <c r="A206" s="1" t="s">
        <v>490</v>
      </c>
      <c r="B206" s="1" t="s">
        <v>491</v>
      </c>
      <c r="C206" s="1" t="s">
        <v>499</v>
      </c>
      <c r="D206" s="1" t="s">
        <v>500</v>
      </c>
      <c r="E206">
        <v>191</v>
      </c>
      <c r="F206" s="6">
        <v>44224.14</v>
      </c>
    </row>
    <row r="207" spans="1:6" x14ac:dyDescent="0.25">
      <c r="A207" s="1" t="s">
        <v>490</v>
      </c>
      <c r="B207" s="1" t="s">
        <v>491</v>
      </c>
      <c r="C207" s="1" t="s">
        <v>501</v>
      </c>
      <c r="D207" s="1" t="s">
        <v>420</v>
      </c>
      <c r="E207">
        <v>196</v>
      </c>
      <c r="F207" s="6">
        <v>45381.84</v>
      </c>
    </row>
    <row r="208" spans="1:6" x14ac:dyDescent="0.25">
      <c r="A208" s="1" t="s">
        <v>490</v>
      </c>
      <c r="B208" s="1" t="s">
        <v>491</v>
      </c>
      <c r="C208" s="1" t="s">
        <v>502</v>
      </c>
      <c r="D208" s="1" t="s">
        <v>503</v>
      </c>
      <c r="E208">
        <v>133</v>
      </c>
      <c r="F208" s="6">
        <v>30794.82</v>
      </c>
    </row>
    <row r="209" spans="1:6" x14ac:dyDescent="0.25">
      <c r="A209" s="1" t="s">
        <v>504</v>
      </c>
      <c r="B209" s="1" t="s">
        <v>505</v>
      </c>
      <c r="C209" s="1" t="s">
        <v>506</v>
      </c>
      <c r="D209" s="1" t="s">
        <v>507</v>
      </c>
      <c r="E209">
        <v>96</v>
      </c>
      <c r="F209" s="6">
        <v>22227.84</v>
      </c>
    </row>
    <row r="210" spans="1:6" x14ac:dyDescent="0.25">
      <c r="A210" s="1" t="s">
        <v>504</v>
      </c>
      <c r="B210" s="1" t="s">
        <v>505</v>
      </c>
      <c r="C210" s="1" t="s">
        <v>508</v>
      </c>
      <c r="D210" s="1" t="s">
        <v>353</v>
      </c>
      <c r="E210">
        <v>83</v>
      </c>
      <c r="F210" s="6">
        <v>19217.82</v>
      </c>
    </row>
    <row r="211" spans="1:6" x14ac:dyDescent="0.25">
      <c r="A211" s="1" t="s">
        <v>509</v>
      </c>
      <c r="B211" s="1" t="s">
        <v>510</v>
      </c>
      <c r="C211" s="1" t="s">
        <v>511</v>
      </c>
      <c r="D211" s="1" t="s">
        <v>512</v>
      </c>
      <c r="E211">
        <v>288</v>
      </c>
      <c r="F211" s="6">
        <v>66683.520000000004</v>
      </c>
    </row>
    <row r="212" spans="1:6" x14ac:dyDescent="0.25">
      <c r="A212" s="1" t="s">
        <v>509</v>
      </c>
      <c r="B212" s="1" t="s">
        <v>510</v>
      </c>
      <c r="C212" s="1" t="s">
        <v>513</v>
      </c>
      <c r="D212" s="1" t="s">
        <v>514</v>
      </c>
      <c r="E212">
        <v>77</v>
      </c>
      <c r="F212" s="6">
        <v>17828.580000000002</v>
      </c>
    </row>
    <row r="213" spans="1:6" x14ac:dyDescent="0.25">
      <c r="A213" s="1" t="s">
        <v>509</v>
      </c>
      <c r="B213" s="1" t="s">
        <v>510</v>
      </c>
      <c r="C213" s="1" t="s">
        <v>515</v>
      </c>
      <c r="D213" s="1" t="s">
        <v>116</v>
      </c>
      <c r="E213">
        <v>340</v>
      </c>
      <c r="F213" s="6">
        <v>78723.600000000006</v>
      </c>
    </row>
    <row r="214" spans="1:6" x14ac:dyDescent="0.25">
      <c r="A214" s="1" t="s">
        <v>516</v>
      </c>
      <c r="B214" s="1" t="s">
        <v>517</v>
      </c>
      <c r="C214" s="1" t="s">
        <v>518</v>
      </c>
      <c r="D214" s="1" t="s">
        <v>519</v>
      </c>
      <c r="E214">
        <v>590</v>
      </c>
      <c r="F214" s="6">
        <v>136608.6</v>
      </c>
    </row>
    <row r="215" spans="1:6" x14ac:dyDescent="0.25">
      <c r="A215" s="1" t="s">
        <v>520</v>
      </c>
      <c r="B215" s="1" t="s">
        <v>521</v>
      </c>
      <c r="C215" s="1" t="s">
        <v>522</v>
      </c>
      <c r="D215" s="1" t="s">
        <v>523</v>
      </c>
      <c r="E215">
        <v>140</v>
      </c>
      <c r="F215" s="6">
        <v>32415.599999999999</v>
      </c>
    </row>
    <row r="216" spans="1:6" x14ac:dyDescent="0.25">
      <c r="A216" s="1" t="s">
        <v>524</v>
      </c>
      <c r="B216" s="1" t="s">
        <v>525</v>
      </c>
      <c r="C216" s="1" t="s">
        <v>526</v>
      </c>
      <c r="D216" s="1" t="s">
        <v>527</v>
      </c>
      <c r="E216">
        <v>22</v>
      </c>
      <c r="F216" s="6">
        <v>5093.88</v>
      </c>
    </row>
    <row r="217" spans="1:6" x14ac:dyDescent="0.25">
      <c r="A217" s="1" t="s">
        <v>524</v>
      </c>
      <c r="B217" s="1" t="s">
        <v>525</v>
      </c>
      <c r="C217" s="1" t="s">
        <v>528</v>
      </c>
      <c r="D217" s="1" t="s">
        <v>529</v>
      </c>
      <c r="E217">
        <v>545</v>
      </c>
      <c r="F217" s="6">
        <v>126189.3</v>
      </c>
    </row>
    <row r="218" spans="1:6" x14ac:dyDescent="0.25">
      <c r="A218" s="1" t="s">
        <v>524</v>
      </c>
      <c r="B218" s="1" t="s">
        <v>525</v>
      </c>
      <c r="C218" s="1" t="s">
        <v>530</v>
      </c>
      <c r="D218" s="1" t="s">
        <v>531</v>
      </c>
      <c r="E218">
        <v>114</v>
      </c>
      <c r="F218" s="6">
        <v>26395.56</v>
      </c>
    </row>
    <row r="219" spans="1:6" x14ac:dyDescent="0.25">
      <c r="A219" s="1" t="s">
        <v>532</v>
      </c>
      <c r="B219" s="1" t="s">
        <v>533</v>
      </c>
      <c r="C219" s="1" t="s">
        <v>534</v>
      </c>
      <c r="D219" s="1" t="s">
        <v>535</v>
      </c>
      <c r="E219">
        <v>91</v>
      </c>
      <c r="F219" s="6">
        <v>21070.14</v>
      </c>
    </row>
    <row r="220" spans="1:6" x14ac:dyDescent="0.25">
      <c r="A220" s="1" t="s">
        <v>536</v>
      </c>
      <c r="B220" s="1" t="s">
        <v>537</v>
      </c>
      <c r="C220" s="1" t="s">
        <v>538</v>
      </c>
      <c r="D220" s="1" t="s">
        <v>116</v>
      </c>
      <c r="E220">
        <v>81</v>
      </c>
      <c r="F220" s="6">
        <v>18754.740000000002</v>
      </c>
    </row>
    <row r="221" spans="1:6" x14ac:dyDescent="0.25">
      <c r="A221" s="1" t="s">
        <v>539</v>
      </c>
      <c r="B221" s="1" t="s">
        <v>540</v>
      </c>
      <c r="C221" s="1" t="s">
        <v>541</v>
      </c>
      <c r="D221" s="1" t="s">
        <v>542</v>
      </c>
      <c r="E221">
        <v>214</v>
      </c>
      <c r="F221" s="6">
        <v>49549.56</v>
      </c>
    </row>
    <row r="222" spans="1:6" x14ac:dyDescent="0.25">
      <c r="A222" s="1" t="s">
        <v>543</v>
      </c>
      <c r="B222" s="1" t="s">
        <v>544</v>
      </c>
      <c r="C222" s="1" t="s">
        <v>545</v>
      </c>
      <c r="D222" s="1" t="s">
        <v>546</v>
      </c>
      <c r="E222">
        <v>395</v>
      </c>
      <c r="F222" s="6">
        <v>91458.3</v>
      </c>
    </row>
    <row r="223" spans="1:6" x14ac:dyDescent="0.25">
      <c r="A223" s="1" t="s">
        <v>543</v>
      </c>
      <c r="B223" s="1" t="s">
        <v>544</v>
      </c>
      <c r="C223" s="1" t="s">
        <v>547</v>
      </c>
      <c r="D223" s="1" t="s">
        <v>548</v>
      </c>
      <c r="E223">
        <v>471</v>
      </c>
      <c r="F223" s="6">
        <v>109055.34</v>
      </c>
    </row>
    <row r="224" spans="1:6" x14ac:dyDescent="0.25">
      <c r="A224" s="1" t="s">
        <v>543</v>
      </c>
      <c r="B224" s="1" t="s">
        <v>544</v>
      </c>
      <c r="C224" s="1" t="s">
        <v>549</v>
      </c>
      <c r="D224" s="1" t="s">
        <v>550</v>
      </c>
      <c r="E224">
        <v>435</v>
      </c>
      <c r="F224" s="6">
        <v>100719.9</v>
      </c>
    </row>
    <row r="225" spans="1:6" x14ac:dyDescent="0.25">
      <c r="A225" s="1" t="s">
        <v>543</v>
      </c>
      <c r="B225" s="1" t="s">
        <v>544</v>
      </c>
      <c r="C225" s="1" t="s">
        <v>551</v>
      </c>
      <c r="D225" s="1" t="s">
        <v>116</v>
      </c>
      <c r="E225">
        <v>102</v>
      </c>
      <c r="F225" s="6">
        <v>23617.08</v>
      </c>
    </row>
    <row r="226" spans="1:6" x14ac:dyDescent="0.25">
      <c r="A226" s="1" t="s">
        <v>552</v>
      </c>
      <c r="B226" s="1" t="s">
        <v>553</v>
      </c>
      <c r="C226" s="1" t="s">
        <v>554</v>
      </c>
      <c r="D226" s="1" t="s">
        <v>555</v>
      </c>
      <c r="E226">
        <v>306</v>
      </c>
      <c r="F226" s="6">
        <v>70851.240000000005</v>
      </c>
    </row>
    <row r="227" spans="1:6" x14ac:dyDescent="0.25">
      <c r="A227" s="1" t="s">
        <v>552</v>
      </c>
      <c r="B227" s="1" t="s">
        <v>553</v>
      </c>
      <c r="C227" s="1" t="s">
        <v>556</v>
      </c>
      <c r="D227" s="1" t="s">
        <v>557</v>
      </c>
      <c r="E227">
        <v>430</v>
      </c>
      <c r="F227" s="6">
        <v>99562.2</v>
      </c>
    </row>
    <row r="228" spans="1:6" x14ac:dyDescent="0.25">
      <c r="A228" s="1" t="s">
        <v>558</v>
      </c>
      <c r="B228" s="1" t="s">
        <v>559</v>
      </c>
      <c r="C228" s="1" t="s">
        <v>560</v>
      </c>
      <c r="D228" s="1" t="s">
        <v>561</v>
      </c>
      <c r="E228">
        <v>96</v>
      </c>
      <c r="F228" s="6">
        <v>22227.84</v>
      </c>
    </row>
    <row r="229" spans="1:6" x14ac:dyDescent="0.25">
      <c r="A229" s="1" t="s">
        <v>562</v>
      </c>
      <c r="B229" s="1" t="s">
        <v>563</v>
      </c>
      <c r="C229" s="1" t="s">
        <v>564</v>
      </c>
      <c r="D229" s="1" t="s">
        <v>353</v>
      </c>
      <c r="E229">
        <v>197</v>
      </c>
      <c r="F229" s="6">
        <v>45613.38</v>
      </c>
    </row>
    <row r="230" spans="1:6" x14ac:dyDescent="0.25">
      <c r="A230" s="1" t="s">
        <v>565</v>
      </c>
      <c r="B230" s="1" t="s">
        <v>566</v>
      </c>
      <c r="C230" s="1" t="s">
        <v>567</v>
      </c>
      <c r="D230" s="1" t="s">
        <v>568</v>
      </c>
      <c r="E230">
        <v>87</v>
      </c>
      <c r="F230" s="6">
        <v>20143.98</v>
      </c>
    </row>
    <row r="231" spans="1:6" x14ac:dyDescent="0.25">
      <c r="A231" s="1" t="s">
        <v>569</v>
      </c>
      <c r="B231" s="1" t="s">
        <v>570</v>
      </c>
      <c r="C231" s="1" t="s">
        <v>571</v>
      </c>
      <c r="D231" s="1" t="s">
        <v>572</v>
      </c>
      <c r="E231">
        <v>466</v>
      </c>
      <c r="F231" s="6">
        <v>107897.64</v>
      </c>
    </row>
    <row r="232" spans="1:6" x14ac:dyDescent="0.25">
      <c r="A232" s="1" t="s">
        <v>569</v>
      </c>
      <c r="B232" s="1" t="s">
        <v>570</v>
      </c>
      <c r="C232" s="1" t="s">
        <v>573</v>
      </c>
      <c r="D232" s="1" t="s">
        <v>574</v>
      </c>
      <c r="E232">
        <v>26</v>
      </c>
      <c r="F232" s="6">
        <v>6020.04</v>
      </c>
    </row>
    <row r="233" spans="1:6" x14ac:dyDescent="0.25">
      <c r="A233" s="1" t="s">
        <v>569</v>
      </c>
      <c r="B233" s="1" t="s">
        <v>570</v>
      </c>
      <c r="C233" s="1" t="s">
        <v>575</v>
      </c>
      <c r="D233" s="1" t="s">
        <v>470</v>
      </c>
      <c r="E233">
        <v>450</v>
      </c>
      <c r="F233" s="6">
        <v>104193</v>
      </c>
    </row>
    <row r="234" spans="1:6" x14ac:dyDescent="0.25">
      <c r="A234" s="1" t="s">
        <v>576</v>
      </c>
      <c r="B234" s="1" t="s">
        <v>577</v>
      </c>
      <c r="C234" s="1" t="s">
        <v>578</v>
      </c>
      <c r="D234" s="1" t="s">
        <v>579</v>
      </c>
      <c r="E234">
        <v>101</v>
      </c>
      <c r="F234" s="6">
        <v>23385.54</v>
      </c>
    </row>
    <row r="235" spans="1:6" x14ac:dyDescent="0.25">
      <c r="A235" s="1" t="s">
        <v>576</v>
      </c>
      <c r="B235" s="1" t="s">
        <v>577</v>
      </c>
      <c r="C235" s="1" t="s">
        <v>580</v>
      </c>
      <c r="D235" s="1" t="s">
        <v>581</v>
      </c>
      <c r="E235">
        <v>391</v>
      </c>
      <c r="F235" s="6">
        <v>90532.14</v>
      </c>
    </row>
    <row r="236" spans="1:6" x14ac:dyDescent="0.25">
      <c r="A236" s="1" t="s">
        <v>582</v>
      </c>
      <c r="B236" s="1" t="s">
        <v>583</v>
      </c>
      <c r="C236" s="1" t="s">
        <v>584</v>
      </c>
      <c r="D236" s="1" t="s">
        <v>585</v>
      </c>
      <c r="E236">
        <v>391</v>
      </c>
      <c r="F236" s="6">
        <v>90532.14</v>
      </c>
    </row>
    <row r="237" spans="1:6" x14ac:dyDescent="0.25">
      <c r="A237" s="1" t="s">
        <v>586</v>
      </c>
      <c r="B237" s="1" t="s">
        <v>587</v>
      </c>
      <c r="C237" s="1" t="s">
        <v>588</v>
      </c>
      <c r="D237" s="1" t="s">
        <v>589</v>
      </c>
      <c r="E237">
        <v>104</v>
      </c>
      <c r="F237" s="6">
        <v>24080.16</v>
      </c>
    </row>
    <row r="238" spans="1:6" x14ac:dyDescent="0.25">
      <c r="A238" s="1" t="s">
        <v>586</v>
      </c>
      <c r="B238" s="1" t="s">
        <v>587</v>
      </c>
      <c r="C238" s="1" t="s">
        <v>590</v>
      </c>
      <c r="D238" s="1" t="s">
        <v>591</v>
      </c>
      <c r="E238">
        <v>226</v>
      </c>
      <c r="F238" s="6">
        <v>52328.04</v>
      </c>
    </row>
    <row r="239" spans="1:6" x14ac:dyDescent="0.25">
      <c r="A239" s="1" t="s">
        <v>586</v>
      </c>
      <c r="B239" s="1" t="s">
        <v>587</v>
      </c>
      <c r="C239" s="1" t="s">
        <v>592</v>
      </c>
      <c r="D239" s="1" t="s">
        <v>593</v>
      </c>
      <c r="E239">
        <v>1466</v>
      </c>
      <c r="F239" s="6">
        <v>339437.64</v>
      </c>
    </row>
    <row r="240" spans="1:6" x14ac:dyDescent="0.25">
      <c r="A240" s="1" t="s">
        <v>594</v>
      </c>
      <c r="B240" s="1" t="s">
        <v>595</v>
      </c>
      <c r="C240" s="1" t="s">
        <v>596</v>
      </c>
      <c r="D240" s="1" t="s">
        <v>482</v>
      </c>
      <c r="E240">
        <v>543</v>
      </c>
      <c r="F240" s="6">
        <v>125726.22</v>
      </c>
    </row>
    <row r="241" spans="1:6" x14ac:dyDescent="0.25">
      <c r="A241" s="1" t="s">
        <v>594</v>
      </c>
      <c r="B241" s="1" t="s">
        <v>595</v>
      </c>
      <c r="C241" s="1" t="s">
        <v>597</v>
      </c>
      <c r="D241" s="1" t="s">
        <v>598</v>
      </c>
      <c r="E241">
        <v>365</v>
      </c>
      <c r="F241" s="6">
        <v>84512.1</v>
      </c>
    </row>
    <row r="242" spans="1:6" x14ac:dyDescent="0.25">
      <c r="A242" s="1" t="s">
        <v>599</v>
      </c>
      <c r="B242" s="1" t="s">
        <v>600</v>
      </c>
      <c r="C242" s="1" t="s">
        <v>601</v>
      </c>
      <c r="D242" s="1" t="s">
        <v>102</v>
      </c>
      <c r="E242">
        <v>86</v>
      </c>
      <c r="F242" s="6">
        <v>19912.439999999999</v>
      </c>
    </row>
    <row r="243" spans="1:6" x14ac:dyDescent="0.25">
      <c r="A243" s="1" t="s">
        <v>602</v>
      </c>
      <c r="B243" s="1" t="s">
        <v>603</v>
      </c>
      <c r="C243" s="1" t="s">
        <v>604</v>
      </c>
      <c r="D243" s="1" t="s">
        <v>605</v>
      </c>
      <c r="E243">
        <v>534</v>
      </c>
      <c r="F243" s="6">
        <v>123642.36</v>
      </c>
    </row>
    <row r="244" spans="1:6" x14ac:dyDescent="0.25">
      <c r="A244" s="1" t="s">
        <v>606</v>
      </c>
      <c r="B244" s="1" t="s">
        <v>607</v>
      </c>
      <c r="C244" s="1" t="s">
        <v>608</v>
      </c>
      <c r="D244" s="1" t="s">
        <v>609</v>
      </c>
      <c r="E244">
        <v>434</v>
      </c>
      <c r="F244" s="6">
        <v>100488.36</v>
      </c>
    </row>
    <row r="245" spans="1:6" x14ac:dyDescent="0.25">
      <c r="A245" s="1" t="s">
        <v>610</v>
      </c>
      <c r="B245" s="1" t="s">
        <v>611</v>
      </c>
      <c r="C245" s="1" t="s">
        <v>612</v>
      </c>
      <c r="D245" s="1" t="s">
        <v>613</v>
      </c>
      <c r="E245">
        <v>149</v>
      </c>
      <c r="F245" s="6">
        <v>34499.46</v>
      </c>
    </row>
    <row r="246" spans="1:6" x14ac:dyDescent="0.25">
      <c r="A246" s="1" t="s">
        <v>610</v>
      </c>
      <c r="B246" s="1" t="s">
        <v>611</v>
      </c>
      <c r="C246" s="1" t="s">
        <v>614</v>
      </c>
      <c r="D246" s="1" t="s">
        <v>615</v>
      </c>
      <c r="E246">
        <v>131</v>
      </c>
      <c r="F246" s="6">
        <v>30331.74</v>
      </c>
    </row>
    <row r="247" spans="1:6" x14ac:dyDescent="0.25">
      <c r="A247" s="1" t="s">
        <v>610</v>
      </c>
      <c r="B247" s="1" t="s">
        <v>611</v>
      </c>
      <c r="C247" s="1" t="s">
        <v>616</v>
      </c>
      <c r="D247" s="1" t="s">
        <v>617</v>
      </c>
      <c r="E247">
        <v>571</v>
      </c>
      <c r="F247" s="6">
        <v>132209.34</v>
      </c>
    </row>
    <row r="248" spans="1:6" x14ac:dyDescent="0.25">
      <c r="A248" s="1" t="s">
        <v>618</v>
      </c>
      <c r="B248" s="1" t="s">
        <v>619</v>
      </c>
      <c r="C248" s="1" t="s">
        <v>620</v>
      </c>
      <c r="D248" s="1" t="s">
        <v>35</v>
      </c>
      <c r="E248">
        <v>67</v>
      </c>
      <c r="F248" s="6">
        <v>15513.18</v>
      </c>
    </row>
    <row r="249" spans="1:6" x14ac:dyDescent="0.25">
      <c r="A249" s="1" t="s">
        <v>621</v>
      </c>
      <c r="B249" s="1" t="s">
        <v>622</v>
      </c>
      <c r="C249" s="1" t="s">
        <v>623</v>
      </c>
      <c r="D249" s="1" t="s">
        <v>624</v>
      </c>
      <c r="E249">
        <v>115</v>
      </c>
      <c r="F249" s="6">
        <v>26627.1</v>
      </c>
    </row>
    <row r="250" spans="1:6" x14ac:dyDescent="0.25">
      <c r="A250" s="1" t="s">
        <v>625</v>
      </c>
      <c r="B250" s="1" t="s">
        <v>626</v>
      </c>
      <c r="C250" s="1" t="s">
        <v>627</v>
      </c>
      <c r="D250" s="1" t="s">
        <v>628</v>
      </c>
      <c r="E250">
        <v>359</v>
      </c>
      <c r="F250" s="6">
        <v>83122.86</v>
      </c>
    </row>
    <row r="251" spans="1:6" x14ac:dyDescent="0.25">
      <c r="A251" s="1" t="s">
        <v>625</v>
      </c>
      <c r="B251" s="1" t="s">
        <v>626</v>
      </c>
      <c r="C251" s="1" t="s">
        <v>629</v>
      </c>
      <c r="D251" s="1" t="s">
        <v>445</v>
      </c>
      <c r="E251">
        <v>360</v>
      </c>
      <c r="F251" s="6">
        <v>83354.399999999994</v>
      </c>
    </row>
    <row r="252" spans="1:6" x14ac:dyDescent="0.25">
      <c r="A252" s="1" t="s">
        <v>630</v>
      </c>
      <c r="B252" s="1" t="s">
        <v>631</v>
      </c>
      <c r="C252" s="1" t="s">
        <v>632</v>
      </c>
      <c r="D252" s="1" t="s">
        <v>633</v>
      </c>
      <c r="E252">
        <v>305</v>
      </c>
      <c r="F252" s="6">
        <v>70619.7</v>
      </c>
    </row>
    <row r="253" spans="1:6" x14ac:dyDescent="0.25">
      <c r="A253" s="1" t="s">
        <v>634</v>
      </c>
      <c r="B253" s="1" t="s">
        <v>635</v>
      </c>
      <c r="C253" s="1" t="s">
        <v>636</v>
      </c>
      <c r="D253" s="1" t="s">
        <v>637</v>
      </c>
      <c r="E253">
        <v>26</v>
      </c>
      <c r="F253" s="6">
        <v>6020.04</v>
      </c>
    </row>
    <row r="254" spans="1:6" x14ac:dyDescent="0.25">
      <c r="A254" s="1" t="s">
        <v>638</v>
      </c>
      <c r="B254" s="1" t="s">
        <v>639</v>
      </c>
      <c r="C254" s="1" t="s">
        <v>640</v>
      </c>
      <c r="D254" s="1" t="s">
        <v>641</v>
      </c>
      <c r="E254">
        <v>256</v>
      </c>
      <c r="F254" s="6">
        <v>59274.239999999998</v>
      </c>
    </row>
    <row r="255" spans="1:6" x14ac:dyDescent="0.25">
      <c r="A255" s="1" t="s">
        <v>642</v>
      </c>
      <c r="B255" s="1" t="s">
        <v>643</v>
      </c>
      <c r="C255" s="1" t="s">
        <v>644</v>
      </c>
      <c r="D255" s="1" t="s">
        <v>645</v>
      </c>
      <c r="E255">
        <v>12</v>
      </c>
      <c r="F255" s="6">
        <v>2778.48</v>
      </c>
    </row>
    <row r="256" spans="1:6" x14ac:dyDescent="0.25">
      <c r="A256" s="1" t="s">
        <v>642</v>
      </c>
      <c r="B256" s="1" t="s">
        <v>643</v>
      </c>
      <c r="C256" s="1" t="s">
        <v>646</v>
      </c>
      <c r="D256" s="1" t="s">
        <v>647</v>
      </c>
      <c r="E256">
        <v>83</v>
      </c>
      <c r="F256" s="6">
        <v>19217.82</v>
      </c>
    </row>
    <row r="257" spans="1:6" x14ac:dyDescent="0.25">
      <c r="A257" s="1" t="s">
        <v>648</v>
      </c>
      <c r="B257" s="1" t="s">
        <v>649</v>
      </c>
      <c r="C257" s="1" t="s">
        <v>650</v>
      </c>
      <c r="D257" s="1" t="s">
        <v>116</v>
      </c>
      <c r="E257">
        <v>73</v>
      </c>
      <c r="F257" s="6">
        <v>16902.419999999998</v>
      </c>
    </row>
    <row r="258" spans="1:6" x14ac:dyDescent="0.25">
      <c r="A258" s="1" t="s">
        <v>651</v>
      </c>
      <c r="B258" s="1" t="s">
        <v>652</v>
      </c>
      <c r="C258" s="1" t="s">
        <v>653</v>
      </c>
      <c r="D258" s="1" t="s">
        <v>654</v>
      </c>
      <c r="E258">
        <v>254</v>
      </c>
      <c r="F258" s="6">
        <v>58811.16</v>
      </c>
    </row>
    <row r="259" spans="1:6" x14ac:dyDescent="0.25">
      <c r="A259" s="1" t="s">
        <v>651</v>
      </c>
      <c r="B259" s="1" t="s">
        <v>652</v>
      </c>
      <c r="C259" s="1" t="s">
        <v>655</v>
      </c>
      <c r="D259" s="1" t="s">
        <v>656</v>
      </c>
      <c r="E259">
        <v>517</v>
      </c>
      <c r="F259" s="6">
        <v>119706.18</v>
      </c>
    </row>
    <row r="260" spans="1:6" x14ac:dyDescent="0.25">
      <c r="A260" s="1" t="s">
        <v>657</v>
      </c>
      <c r="B260" s="1" t="s">
        <v>658</v>
      </c>
      <c r="C260" s="1" t="s">
        <v>659</v>
      </c>
      <c r="D260" s="1" t="s">
        <v>660</v>
      </c>
      <c r="E260">
        <v>154</v>
      </c>
      <c r="F260" s="6">
        <v>35657.160000000003</v>
      </c>
    </row>
    <row r="261" spans="1:6" x14ac:dyDescent="0.25">
      <c r="A261" s="1" t="s">
        <v>657</v>
      </c>
      <c r="B261" s="1" t="s">
        <v>658</v>
      </c>
      <c r="C261" s="1" t="s">
        <v>661</v>
      </c>
      <c r="D261" s="1" t="s">
        <v>662</v>
      </c>
      <c r="E261">
        <v>170</v>
      </c>
      <c r="F261" s="6">
        <v>39361.800000000003</v>
      </c>
    </row>
    <row r="262" spans="1:6" x14ac:dyDescent="0.25">
      <c r="A262" s="1" t="s">
        <v>657</v>
      </c>
      <c r="B262" s="1" t="s">
        <v>658</v>
      </c>
      <c r="C262" s="1" t="s">
        <v>663</v>
      </c>
      <c r="D262" s="1" t="s">
        <v>35</v>
      </c>
      <c r="E262">
        <v>196</v>
      </c>
      <c r="F262" s="6">
        <v>45381.84</v>
      </c>
    </row>
    <row r="263" spans="1:6" x14ac:dyDescent="0.25">
      <c r="A263" s="1" t="s">
        <v>657</v>
      </c>
      <c r="B263" s="1" t="s">
        <v>658</v>
      </c>
      <c r="C263" s="1" t="s">
        <v>664</v>
      </c>
      <c r="D263" s="1" t="s">
        <v>665</v>
      </c>
      <c r="E263">
        <v>177</v>
      </c>
      <c r="F263" s="6">
        <v>40982.58</v>
      </c>
    </row>
    <row r="264" spans="1:6" x14ac:dyDescent="0.25">
      <c r="A264" s="1" t="s">
        <v>657</v>
      </c>
      <c r="B264" s="1" t="s">
        <v>658</v>
      </c>
      <c r="C264" s="1" t="s">
        <v>666</v>
      </c>
      <c r="D264" s="1" t="s">
        <v>667</v>
      </c>
      <c r="E264">
        <v>608</v>
      </c>
      <c r="F264" s="6">
        <v>140776.32000000001</v>
      </c>
    </row>
    <row r="265" spans="1:6" x14ac:dyDescent="0.25">
      <c r="A265" s="1" t="s">
        <v>668</v>
      </c>
      <c r="B265" s="1" t="s">
        <v>669</v>
      </c>
      <c r="C265" s="1" t="s">
        <v>670</v>
      </c>
      <c r="D265" s="1" t="s">
        <v>671</v>
      </c>
      <c r="E265">
        <v>153</v>
      </c>
      <c r="F265" s="6">
        <v>35425.620000000003</v>
      </c>
    </row>
    <row r="266" spans="1:6" x14ac:dyDescent="0.25">
      <c r="A266" s="1" t="s">
        <v>672</v>
      </c>
      <c r="B266" s="1" t="s">
        <v>673</v>
      </c>
      <c r="C266" s="1" t="s">
        <v>674</v>
      </c>
      <c r="D266" s="1" t="s">
        <v>675</v>
      </c>
      <c r="E266">
        <v>132</v>
      </c>
      <c r="F266" s="6">
        <v>30563.279999999999</v>
      </c>
    </row>
    <row r="267" spans="1:6" x14ac:dyDescent="0.25">
      <c r="A267" s="1" t="s">
        <v>672</v>
      </c>
      <c r="B267" s="1" t="s">
        <v>673</v>
      </c>
      <c r="C267" s="1" t="s">
        <v>676</v>
      </c>
      <c r="D267" s="1" t="s">
        <v>677</v>
      </c>
      <c r="E267">
        <v>464</v>
      </c>
      <c r="F267" s="6">
        <v>107434.56</v>
      </c>
    </row>
    <row r="268" spans="1:6" x14ac:dyDescent="0.25">
      <c r="A268" s="1" t="s">
        <v>672</v>
      </c>
      <c r="B268" s="1" t="s">
        <v>673</v>
      </c>
      <c r="C268" s="1" t="s">
        <v>678</v>
      </c>
      <c r="D268" s="1" t="s">
        <v>679</v>
      </c>
      <c r="E268">
        <v>365</v>
      </c>
      <c r="F268" s="6">
        <v>84512.1</v>
      </c>
    </row>
    <row r="269" spans="1:6" x14ac:dyDescent="0.25">
      <c r="A269" s="1" t="s">
        <v>680</v>
      </c>
      <c r="B269" s="1" t="s">
        <v>681</v>
      </c>
      <c r="C269" s="1" t="s">
        <v>682</v>
      </c>
      <c r="D269" s="1" t="s">
        <v>683</v>
      </c>
      <c r="E269">
        <v>168</v>
      </c>
      <c r="F269" s="6">
        <v>38898.720000000001</v>
      </c>
    </row>
    <row r="270" spans="1:6" x14ac:dyDescent="0.25">
      <c r="A270" s="1" t="s">
        <v>680</v>
      </c>
      <c r="B270" s="1" t="s">
        <v>681</v>
      </c>
      <c r="C270" s="1" t="s">
        <v>684</v>
      </c>
      <c r="D270" s="1" t="s">
        <v>685</v>
      </c>
      <c r="E270">
        <v>28</v>
      </c>
      <c r="F270" s="6">
        <v>6483.12</v>
      </c>
    </row>
    <row r="271" spans="1:6" x14ac:dyDescent="0.25">
      <c r="A271" s="1" t="s">
        <v>686</v>
      </c>
      <c r="B271" s="1" t="s">
        <v>687</v>
      </c>
      <c r="C271" s="1" t="s">
        <v>688</v>
      </c>
      <c r="D271" s="1" t="s">
        <v>689</v>
      </c>
      <c r="E271">
        <v>267</v>
      </c>
      <c r="F271" s="6">
        <v>61821.18</v>
      </c>
    </row>
    <row r="272" spans="1:6" x14ac:dyDescent="0.25">
      <c r="A272" s="1" t="s">
        <v>690</v>
      </c>
      <c r="B272" s="1" t="s">
        <v>691</v>
      </c>
      <c r="C272" s="1" t="s">
        <v>692</v>
      </c>
      <c r="D272" s="1" t="s">
        <v>693</v>
      </c>
      <c r="E272">
        <v>27</v>
      </c>
      <c r="F272" s="6">
        <v>6251.58</v>
      </c>
    </row>
    <row r="273" spans="1:6" x14ac:dyDescent="0.25">
      <c r="A273" s="1" t="s">
        <v>690</v>
      </c>
      <c r="B273" s="1" t="s">
        <v>691</v>
      </c>
      <c r="C273" s="1" t="s">
        <v>694</v>
      </c>
      <c r="D273" s="1" t="s">
        <v>178</v>
      </c>
      <c r="E273">
        <v>456</v>
      </c>
      <c r="F273" s="6">
        <v>105582.24</v>
      </c>
    </row>
    <row r="274" spans="1:6" x14ac:dyDescent="0.25">
      <c r="A274" s="1" t="s">
        <v>695</v>
      </c>
      <c r="B274" s="1" t="s">
        <v>696</v>
      </c>
      <c r="C274" s="1" t="s">
        <v>697</v>
      </c>
      <c r="D274" s="1" t="s">
        <v>698</v>
      </c>
      <c r="E274">
        <v>833</v>
      </c>
      <c r="F274" s="6">
        <v>192872.82</v>
      </c>
    </row>
    <row r="275" spans="1:6" x14ac:dyDescent="0.25">
      <c r="A275" s="1" t="s">
        <v>695</v>
      </c>
      <c r="B275" s="1" t="s">
        <v>696</v>
      </c>
      <c r="C275" s="1" t="s">
        <v>699</v>
      </c>
      <c r="D275" s="1" t="s">
        <v>700</v>
      </c>
      <c r="E275">
        <v>423</v>
      </c>
      <c r="F275" s="6">
        <v>97941.42</v>
      </c>
    </row>
    <row r="276" spans="1:6" x14ac:dyDescent="0.25">
      <c r="A276" s="1" t="s">
        <v>695</v>
      </c>
      <c r="B276" s="1" t="s">
        <v>696</v>
      </c>
      <c r="C276" s="1" t="s">
        <v>701</v>
      </c>
      <c r="D276" s="1" t="s">
        <v>702</v>
      </c>
      <c r="E276">
        <v>987</v>
      </c>
      <c r="F276" s="6">
        <v>228529.98</v>
      </c>
    </row>
    <row r="277" spans="1:6" x14ac:dyDescent="0.25">
      <c r="A277" s="1" t="s">
        <v>703</v>
      </c>
      <c r="B277" s="1" t="s">
        <v>704</v>
      </c>
      <c r="C277" s="1" t="s">
        <v>705</v>
      </c>
      <c r="D277" s="1" t="s">
        <v>178</v>
      </c>
      <c r="E277">
        <v>125</v>
      </c>
      <c r="F277" s="6">
        <v>28942.5</v>
      </c>
    </row>
    <row r="278" spans="1:6" x14ac:dyDescent="0.25">
      <c r="A278" s="1" t="s">
        <v>706</v>
      </c>
      <c r="B278" s="1" t="s">
        <v>707</v>
      </c>
      <c r="C278" s="1" t="s">
        <v>708</v>
      </c>
      <c r="D278" s="1" t="s">
        <v>709</v>
      </c>
      <c r="E278">
        <v>268</v>
      </c>
      <c r="F278" s="6">
        <v>62052.72</v>
      </c>
    </row>
    <row r="279" spans="1:6" x14ac:dyDescent="0.25">
      <c r="A279" s="1" t="s">
        <v>710</v>
      </c>
      <c r="B279" s="1" t="s">
        <v>711</v>
      </c>
      <c r="C279" s="1" t="s">
        <v>712</v>
      </c>
      <c r="D279" s="1" t="s">
        <v>713</v>
      </c>
      <c r="E279">
        <v>148</v>
      </c>
      <c r="F279" s="6">
        <v>34267.919999999998</v>
      </c>
    </row>
    <row r="280" spans="1:6" x14ac:dyDescent="0.25">
      <c r="A280" s="1" t="s">
        <v>714</v>
      </c>
      <c r="B280" s="1" t="s">
        <v>715</v>
      </c>
      <c r="C280" s="1" t="s">
        <v>716</v>
      </c>
      <c r="D280" s="1" t="s">
        <v>717</v>
      </c>
      <c r="E280">
        <v>487</v>
      </c>
      <c r="F280" s="6">
        <v>112759.98</v>
      </c>
    </row>
    <row r="281" spans="1:6" x14ac:dyDescent="0.25">
      <c r="A281" s="1" t="s">
        <v>714</v>
      </c>
      <c r="B281" s="1" t="s">
        <v>715</v>
      </c>
      <c r="C281" s="1" t="s">
        <v>718</v>
      </c>
      <c r="D281" s="1" t="s">
        <v>719</v>
      </c>
      <c r="E281">
        <v>115</v>
      </c>
      <c r="F281" s="6">
        <v>26627.1</v>
      </c>
    </row>
    <row r="282" spans="1:6" x14ac:dyDescent="0.25">
      <c r="A282" s="1" t="s">
        <v>714</v>
      </c>
      <c r="B282" s="1" t="s">
        <v>715</v>
      </c>
      <c r="C282" s="1" t="s">
        <v>720</v>
      </c>
      <c r="D282" s="1" t="s">
        <v>721</v>
      </c>
      <c r="E282">
        <v>4</v>
      </c>
      <c r="F282" s="6">
        <v>926.16</v>
      </c>
    </row>
    <row r="283" spans="1:6" x14ac:dyDescent="0.25">
      <c r="A283" s="1" t="s">
        <v>714</v>
      </c>
      <c r="B283" s="1" t="s">
        <v>715</v>
      </c>
      <c r="C283" s="1" t="s">
        <v>722</v>
      </c>
      <c r="D283" s="1" t="s">
        <v>723</v>
      </c>
      <c r="E283">
        <v>142</v>
      </c>
      <c r="F283" s="6">
        <v>32878.68</v>
      </c>
    </row>
    <row r="284" spans="1:6" x14ac:dyDescent="0.25">
      <c r="A284" s="1" t="s">
        <v>724</v>
      </c>
      <c r="B284" s="1" t="s">
        <v>725</v>
      </c>
      <c r="C284" s="1" t="s">
        <v>726</v>
      </c>
      <c r="D284" s="1" t="s">
        <v>727</v>
      </c>
      <c r="E284">
        <v>68</v>
      </c>
      <c r="F284" s="6">
        <v>15744.72</v>
      </c>
    </row>
    <row r="285" spans="1:6" x14ac:dyDescent="0.25">
      <c r="A285" s="1" t="s">
        <v>724</v>
      </c>
      <c r="B285" s="1" t="s">
        <v>725</v>
      </c>
      <c r="C285" s="1" t="s">
        <v>728</v>
      </c>
      <c r="D285" s="1" t="s">
        <v>264</v>
      </c>
      <c r="E285">
        <v>97</v>
      </c>
      <c r="F285" s="6">
        <v>22459.38</v>
      </c>
    </row>
    <row r="286" spans="1:6" x14ac:dyDescent="0.25">
      <c r="A286" s="1" t="s">
        <v>729</v>
      </c>
      <c r="B286" s="1" t="s">
        <v>730</v>
      </c>
      <c r="C286" s="1" t="s">
        <v>731</v>
      </c>
      <c r="D286" s="1" t="s">
        <v>732</v>
      </c>
      <c r="E286">
        <v>120</v>
      </c>
      <c r="F286" s="6">
        <v>27784.799999999999</v>
      </c>
    </row>
    <row r="287" spans="1:6" x14ac:dyDescent="0.25">
      <c r="A287" s="1" t="s">
        <v>733</v>
      </c>
      <c r="B287" s="1" t="s">
        <v>734</v>
      </c>
      <c r="C287" s="1" t="s">
        <v>735</v>
      </c>
      <c r="D287" s="1" t="s">
        <v>156</v>
      </c>
      <c r="E287">
        <v>218</v>
      </c>
      <c r="F287" s="6">
        <v>50475.72</v>
      </c>
    </row>
    <row r="288" spans="1:6" x14ac:dyDescent="0.25">
      <c r="A288" s="1" t="s">
        <v>736</v>
      </c>
      <c r="B288" s="1" t="s">
        <v>737</v>
      </c>
      <c r="C288" s="1" t="s">
        <v>738</v>
      </c>
      <c r="D288" s="1" t="s">
        <v>739</v>
      </c>
      <c r="E288">
        <v>605</v>
      </c>
      <c r="F288" s="6">
        <v>140081.70000000001</v>
      </c>
    </row>
    <row r="289" spans="1:6" x14ac:dyDescent="0.25">
      <c r="A289" s="1" t="s">
        <v>736</v>
      </c>
      <c r="B289" s="1" t="s">
        <v>737</v>
      </c>
      <c r="C289" s="1" t="s">
        <v>740</v>
      </c>
      <c r="D289" s="1" t="s">
        <v>741</v>
      </c>
      <c r="E289">
        <v>304</v>
      </c>
      <c r="F289" s="6">
        <v>70388.160000000003</v>
      </c>
    </row>
    <row r="290" spans="1:6" x14ac:dyDescent="0.25">
      <c r="A290" s="1" t="s">
        <v>736</v>
      </c>
      <c r="B290" s="1" t="s">
        <v>737</v>
      </c>
      <c r="C290" s="1" t="s">
        <v>742</v>
      </c>
      <c r="D290" s="1" t="s">
        <v>743</v>
      </c>
      <c r="E290">
        <v>269</v>
      </c>
      <c r="F290" s="6">
        <v>62284.26</v>
      </c>
    </row>
    <row r="291" spans="1:6" x14ac:dyDescent="0.25">
      <c r="A291" s="1" t="s">
        <v>736</v>
      </c>
      <c r="B291" s="1" t="s">
        <v>737</v>
      </c>
      <c r="C291" s="1" t="s">
        <v>744</v>
      </c>
      <c r="D291" s="1" t="s">
        <v>745</v>
      </c>
      <c r="E291">
        <v>411</v>
      </c>
      <c r="F291" s="6">
        <v>95162.94</v>
      </c>
    </row>
    <row r="292" spans="1:6" x14ac:dyDescent="0.25">
      <c r="A292" s="1" t="s">
        <v>746</v>
      </c>
      <c r="B292" s="1" t="s">
        <v>747</v>
      </c>
      <c r="C292" s="1" t="s">
        <v>748</v>
      </c>
      <c r="D292" s="1" t="s">
        <v>749</v>
      </c>
      <c r="E292">
        <v>103</v>
      </c>
      <c r="F292" s="6">
        <v>23848.62</v>
      </c>
    </row>
    <row r="293" spans="1:6" x14ac:dyDescent="0.25">
      <c r="A293" s="1" t="s">
        <v>750</v>
      </c>
      <c r="B293" s="1" t="s">
        <v>751</v>
      </c>
      <c r="C293" s="1" t="s">
        <v>752</v>
      </c>
      <c r="D293" s="1" t="s">
        <v>753</v>
      </c>
      <c r="E293">
        <v>582</v>
      </c>
      <c r="F293" s="6">
        <v>134756.28</v>
      </c>
    </row>
    <row r="294" spans="1:6" x14ac:dyDescent="0.25">
      <c r="A294" s="1" t="s">
        <v>754</v>
      </c>
      <c r="B294" s="1" t="s">
        <v>755</v>
      </c>
      <c r="C294" s="1" t="s">
        <v>756</v>
      </c>
      <c r="D294" s="1" t="s">
        <v>757</v>
      </c>
      <c r="E294">
        <v>611</v>
      </c>
      <c r="F294" s="6">
        <v>141470.94</v>
      </c>
    </row>
    <row r="295" spans="1:6" x14ac:dyDescent="0.25">
      <c r="A295" s="1" t="s">
        <v>758</v>
      </c>
      <c r="B295" s="1" t="s">
        <v>759</v>
      </c>
      <c r="C295" s="1" t="s">
        <v>760</v>
      </c>
      <c r="D295" s="1" t="s">
        <v>761</v>
      </c>
      <c r="E295">
        <v>453</v>
      </c>
      <c r="F295" s="6">
        <v>104887.62</v>
      </c>
    </row>
    <row r="296" spans="1:6" x14ac:dyDescent="0.25">
      <c r="A296" s="1" t="s">
        <v>758</v>
      </c>
      <c r="B296" s="1" t="s">
        <v>759</v>
      </c>
      <c r="C296" s="1" t="s">
        <v>762</v>
      </c>
      <c r="D296" s="1" t="s">
        <v>763</v>
      </c>
      <c r="E296">
        <v>25</v>
      </c>
      <c r="F296" s="6">
        <v>5788.5</v>
      </c>
    </row>
    <row r="297" spans="1:6" x14ac:dyDescent="0.25">
      <c r="A297" s="1" t="s">
        <v>758</v>
      </c>
      <c r="B297" s="1" t="s">
        <v>759</v>
      </c>
      <c r="C297" s="1" t="s">
        <v>764</v>
      </c>
      <c r="D297" s="1" t="s">
        <v>49</v>
      </c>
      <c r="E297">
        <v>938</v>
      </c>
      <c r="F297" s="6">
        <v>217184.52</v>
      </c>
    </row>
    <row r="298" spans="1:6" x14ac:dyDescent="0.25">
      <c r="A298" s="1" t="s">
        <v>765</v>
      </c>
      <c r="B298" s="1" t="s">
        <v>766</v>
      </c>
      <c r="C298" s="1" t="s">
        <v>767</v>
      </c>
      <c r="D298" s="1" t="s">
        <v>768</v>
      </c>
      <c r="E298">
        <v>134</v>
      </c>
      <c r="F298" s="6">
        <v>31026.36</v>
      </c>
    </row>
    <row r="299" spans="1:6" x14ac:dyDescent="0.25">
      <c r="A299" s="1" t="s">
        <v>765</v>
      </c>
      <c r="B299" s="1" t="s">
        <v>766</v>
      </c>
      <c r="C299" s="1" t="s">
        <v>769</v>
      </c>
      <c r="D299" s="1" t="s">
        <v>770</v>
      </c>
      <c r="E299">
        <v>534</v>
      </c>
      <c r="F299" s="6">
        <v>123642.36</v>
      </c>
    </row>
    <row r="300" spans="1:6" x14ac:dyDescent="0.25">
      <c r="A300" s="1" t="s">
        <v>771</v>
      </c>
      <c r="B300" s="1" t="s">
        <v>772</v>
      </c>
      <c r="C300" s="1" t="s">
        <v>773</v>
      </c>
      <c r="D300" s="1" t="s">
        <v>774</v>
      </c>
      <c r="E300">
        <v>455</v>
      </c>
      <c r="F300" s="6">
        <v>105350.7</v>
      </c>
    </row>
    <row r="301" spans="1:6" x14ac:dyDescent="0.25">
      <c r="A301" s="1" t="s">
        <v>771</v>
      </c>
      <c r="B301" s="1" t="s">
        <v>772</v>
      </c>
      <c r="C301" s="1" t="s">
        <v>775</v>
      </c>
      <c r="D301" s="1" t="s">
        <v>776</v>
      </c>
      <c r="E301">
        <v>74</v>
      </c>
      <c r="F301" s="6">
        <v>17133.96</v>
      </c>
    </row>
    <row r="302" spans="1:6" x14ac:dyDescent="0.25">
      <c r="A302" s="1" t="s">
        <v>771</v>
      </c>
      <c r="B302" s="1" t="s">
        <v>772</v>
      </c>
      <c r="C302" s="1" t="s">
        <v>777</v>
      </c>
      <c r="D302" s="1" t="s">
        <v>116</v>
      </c>
      <c r="E302">
        <v>219</v>
      </c>
      <c r="F302" s="6">
        <v>50707.26</v>
      </c>
    </row>
    <row r="303" spans="1:6" x14ac:dyDescent="0.25">
      <c r="A303" s="1" t="s">
        <v>771</v>
      </c>
      <c r="B303" s="1" t="s">
        <v>772</v>
      </c>
      <c r="C303" s="1" t="s">
        <v>778</v>
      </c>
      <c r="D303" s="1" t="s">
        <v>779</v>
      </c>
      <c r="E303">
        <v>165</v>
      </c>
      <c r="F303" s="6">
        <v>38204.1</v>
      </c>
    </row>
    <row r="304" spans="1:6" x14ac:dyDescent="0.25">
      <c r="A304" s="1" t="s">
        <v>780</v>
      </c>
      <c r="B304" s="1" t="s">
        <v>781</v>
      </c>
      <c r="C304" s="1" t="s">
        <v>782</v>
      </c>
      <c r="D304" s="1" t="s">
        <v>783</v>
      </c>
      <c r="E304">
        <v>211</v>
      </c>
      <c r="F304" s="6">
        <v>48854.94</v>
      </c>
    </row>
    <row r="305" spans="1:6" x14ac:dyDescent="0.25">
      <c r="A305" s="1" t="s">
        <v>780</v>
      </c>
      <c r="B305" s="1" t="s">
        <v>781</v>
      </c>
      <c r="C305" s="1" t="s">
        <v>784</v>
      </c>
      <c r="D305" s="1" t="s">
        <v>785</v>
      </c>
      <c r="E305">
        <v>12</v>
      </c>
      <c r="F305" s="6">
        <v>2778.48</v>
      </c>
    </row>
    <row r="306" spans="1:6" x14ac:dyDescent="0.25">
      <c r="A306" s="1" t="s">
        <v>780</v>
      </c>
      <c r="B306" s="1" t="s">
        <v>781</v>
      </c>
      <c r="C306" s="1" t="s">
        <v>786</v>
      </c>
      <c r="D306" s="1" t="s">
        <v>259</v>
      </c>
      <c r="E306">
        <v>172</v>
      </c>
      <c r="F306" s="6">
        <v>39824.879999999997</v>
      </c>
    </row>
    <row r="307" spans="1:6" x14ac:dyDescent="0.25">
      <c r="A307" s="1" t="s">
        <v>787</v>
      </c>
      <c r="B307" s="1" t="s">
        <v>788</v>
      </c>
      <c r="C307" s="1" t="s">
        <v>789</v>
      </c>
      <c r="D307" s="1" t="s">
        <v>116</v>
      </c>
      <c r="E307">
        <v>84</v>
      </c>
      <c r="F307" s="6">
        <v>19449.36</v>
      </c>
    </row>
    <row r="308" spans="1:6" x14ac:dyDescent="0.25">
      <c r="A308" s="1" t="s">
        <v>790</v>
      </c>
      <c r="B308" s="1" t="s">
        <v>791</v>
      </c>
      <c r="C308" s="1" t="s">
        <v>792</v>
      </c>
      <c r="D308" s="1" t="s">
        <v>793</v>
      </c>
      <c r="E308">
        <v>127</v>
      </c>
      <c r="F308" s="6">
        <v>29405.58</v>
      </c>
    </row>
    <row r="309" spans="1:6" x14ac:dyDescent="0.25">
      <c r="A309" s="1" t="s">
        <v>794</v>
      </c>
      <c r="B309" s="1" t="s">
        <v>795</v>
      </c>
      <c r="C309" s="1" t="s">
        <v>796</v>
      </c>
      <c r="D309" s="1" t="s">
        <v>130</v>
      </c>
      <c r="E309">
        <v>379</v>
      </c>
      <c r="F309" s="6">
        <v>87753.66</v>
      </c>
    </row>
    <row r="310" spans="1:6" x14ac:dyDescent="0.25">
      <c r="A310" s="1" t="s">
        <v>794</v>
      </c>
      <c r="B310" s="1" t="s">
        <v>795</v>
      </c>
      <c r="C310" s="1" t="s">
        <v>797</v>
      </c>
      <c r="D310" s="1" t="s">
        <v>798</v>
      </c>
      <c r="E310">
        <v>157</v>
      </c>
      <c r="F310" s="6">
        <v>36351.78</v>
      </c>
    </row>
    <row r="311" spans="1:6" x14ac:dyDescent="0.25">
      <c r="A311" s="1" t="s">
        <v>794</v>
      </c>
      <c r="B311" s="1" t="s">
        <v>795</v>
      </c>
      <c r="C311" s="1" t="s">
        <v>799</v>
      </c>
      <c r="D311" s="1" t="s">
        <v>633</v>
      </c>
      <c r="E311">
        <v>106</v>
      </c>
      <c r="F311" s="6">
        <v>24543.24</v>
      </c>
    </row>
    <row r="312" spans="1:6" x14ac:dyDescent="0.25">
      <c r="A312" s="1" t="s">
        <v>800</v>
      </c>
      <c r="B312" s="1" t="s">
        <v>801</v>
      </c>
      <c r="C312" s="1" t="s">
        <v>802</v>
      </c>
      <c r="D312" s="1" t="s">
        <v>803</v>
      </c>
      <c r="E312">
        <v>39</v>
      </c>
      <c r="F312" s="6">
        <v>9030.06</v>
      </c>
    </row>
    <row r="313" spans="1:6" x14ac:dyDescent="0.25">
      <c r="A313" s="1" t="s">
        <v>804</v>
      </c>
      <c r="B313" s="1" t="s">
        <v>805</v>
      </c>
      <c r="C313" s="1" t="s">
        <v>806</v>
      </c>
      <c r="D313" s="1" t="s">
        <v>807</v>
      </c>
      <c r="E313">
        <v>67</v>
      </c>
      <c r="F313" s="6">
        <v>15513.18</v>
      </c>
    </row>
    <row r="314" spans="1:6" x14ac:dyDescent="0.25">
      <c r="A314" s="1" t="s">
        <v>804</v>
      </c>
      <c r="B314" s="1" t="s">
        <v>805</v>
      </c>
      <c r="C314" s="1" t="s">
        <v>808</v>
      </c>
      <c r="D314" s="1" t="s">
        <v>102</v>
      </c>
      <c r="E314">
        <v>59</v>
      </c>
      <c r="F314" s="6">
        <v>13660.86</v>
      </c>
    </row>
    <row r="315" spans="1:6" x14ac:dyDescent="0.25">
      <c r="A315" s="1" t="s">
        <v>809</v>
      </c>
      <c r="B315" s="1" t="s">
        <v>810</v>
      </c>
      <c r="C315" s="1" t="s">
        <v>811</v>
      </c>
      <c r="D315" s="1" t="s">
        <v>156</v>
      </c>
      <c r="E315">
        <v>135</v>
      </c>
      <c r="F315" s="6">
        <v>31257.9</v>
      </c>
    </row>
    <row r="316" spans="1:6" x14ac:dyDescent="0.25">
      <c r="A316" s="1" t="s">
        <v>812</v>
      </c>
      <c r="B316" s="1" t="s">
        <v>813</v>
      </c>
      <c r="C316" s="1" t="s">
        <v>814</v>
      </c>
      <c r="D316" s="1" t="s">
        <v>17</v>
      </c>
      <c r="E316">
        <v>220</v>
      </c>
      <c r="F316" s="6">
        <v>50938.8</v>
      </c>
    </row>
    <row r="317" spans="1:6" x14ac:dyDescent="0.25">
      <c r="A317" s="1" t="s">
        <v>812</v>
      </c>
      <c r="B317" s="1" t="s">
        <v>813</v>
      </c>
      <c r="C317" s="1" t="s">
        <v>815</v>
      </c>
      <c r="D317" s="1" t="s">
        <v>178</v>
      </c>
      <c r="E317">
        <v>297</v>
      </c>
      <c r="F317" s="6">
        <v>68767.38</v>
      </c>
    </row>
    <row r="318" spans="1:6" x14ac:dyDescent="0.25">
      <c r="A318" s="1" t="s">
        <v>816</v>
      </c>
      <c r="B318" s="1" t="s">
        <v>817</v>
      </c>
      <c r="C318" s="1" t="s">
        <v>818</v>
      </c>
      <c r="D318" s="1" t="s">
        <v>367</v>
      </c>
      <c r="E318">
        <v>285</v>
      </c>
      <c r="F318" s="6">
        <v>65988.899999999994</v>
      </c>
    </row>
    <row r="319" spans="1:6" x14ac:dyDescent="0.25">
      <c r="A319" s="1" t="s">
        <v>819</v>
      </c>
      <c r="B319" s="1" t="s">
        <v>820</v>
      </c>
      <c r="C319" s="1" t="s">
        <v>821</v>
      </c>
      <c r="D319" s="1" t="s">
        <v>822</v>
      </c>
      <c r="E319">
        <v>492</v>
      </c>
      <c r="F319" s="6">
        <v>113917.68</v>
      </c>
    </row>
    <row r="320" spans="1:6" x14ac:dyDescent="0.25">
      <c r="A320" s="1" t="s">
        <v>823</v>
      </c>
      <c r="B320" s="1" t="s">
        <v>824</v>
      </c>
      <c r="C320" s="1" t="s">
        <v>825</v>
      </c>
      <c r="D320" s="1" t="s">
        <v>826</v>
      </c>
      <c r="E320">
        <v>380</v>
      </c>
      <c r="F320" s="6">
        <v>87985.2</v>
      </c>
    </row>
    <row r="321" spans="1:6" x14ac:dyDescent="0.25">
      <c r="A321" s="1" t="s">
        <v>823</v>
      </c>
      <c r="B321" s="1" t="s">
        <v>824</v>
      </c>
      <c r="C321" s="1" t="s">
        <v>827</v>
      </c>
      <c r="D321" s="1" t="s">
        <v>828</v>
      </c>
      <c r="E321">
        <v>389</v>
      </c>
      <c r="F321" s="6">
        <v>90069.06</v>
      </c>
    </row>
    <row r="322" spans="1:6" x14ac:dyDescent="0.25">
      <c r="A322" s="1" t="s">
        <v>829</v>
      </c>
      <c r="B322" s="1" t="s">
        <v>830</v>
      </c>
      <c r="C322" s="1" t="s">
        <v>831</v>
      </c>
      <c r="D322" s="1" t="s">
        <v>832</v>
      </c>
      <c r="E322">
        <v>342</v>
      </c>
      <c r="F322" s="6">
        <v>79186.679999999993</v>
      </c>
    </row>
    <row r="323" spans="1:6" x14ac:dyDescent="0.25">
      <c r="A323" s="1" t="s">
        <v>833</v>
      </c>
      <c r="B323" s="1" t="s">
        <v>834</v>
      </c>
      <c r="C323" s="1" t="s">
        <v>835</v>
      </c>
      <c r="D323" s="1" t="s">
        <v>836</v>
      </c>
      <c r="E323">
        <v>450</v>
      </c>
      <c r="F323" s="6">
        <v>104193</v>
      </c>
    </row>
    <row r="324" spans="1:6" x14ac:dyDescent="0.25">
      <c r="A324" s="1" t="s">
        <v>833</v>
      </c>
      <c r="B324" s="1" t="s">
        <v>834</v>
      </c>
      <c r="C324" s="1" t="s">
        <v>837</v>
      </c>
      <c r="D324" s="1" t="s">
        <v>838</v>
      </c>
      <c r="E324">
        <v>64</v>
      </c>
      <c r="F324" s="6">
        <v>14818.56</v>
      </c>
    </row>
    <row r="325" spans="1:6" x14ac:dyDescent="0.25">
      <c r="A325" s="1" t="s">
        <v>839</v>
      </c>
      <c r="B325" s="1" t="s">
        <v>840</v>
      </c>
      <c r="C325" s="1" t="s">
        <v>841</v>
      </c>
      <c r="D325" s="1" t="s">
        <v>842</v>
      </c>
      <c r="E325">
        <v>20</v>
      </c>
      <c r="F325" s="6">
        <v>4630.8</v>
      </c>
    </row>
    <row r="326" spans="1:6" x14ac:dyDescent="0.25">
      <c r="A326" s="1" t="s">
        <v>839</v>
      </c>
      <c r="B326" s="1" t="s">
        <v>840</v>
      </c>
      <c r="C326" s="1" t="s">
        <v>843</v>
      </c>
      <c r="D326" s="1" t="s">
        <v>178</v>
      </c>
      <c r="E326">
        <v>161</v>
      </c>
      <c r="F326" s="6">
        <v>37277.94</v>
      </c>
    </row>
    <row r="327" spans="1:6" x14ac:dyDescent="0.25">
      <c r="A327" s="1" t="s">
        <v>839</v>
      </c>
      <c r="B327" s="1" t="s">
        <v>840</v>
      </c>
      <c r="C327" s="1" t="s">
        <v>844</v>
      </c>
      <c r="D327" s="1" t="s">
        <v>845</v>
      </c>
      <c r="E327">
        <v>232</v>
      </c>
      <c r="F327" s="6">
        <v>53717.279999999999</v>
      </c>
    </row>
    <row r="328" spans="1:6" x14ac:dyDescent="0.25">
      <c r="A328" s="1" t="s">
        <v>846</v>
      </c>
      <c r="B328" s="1" t="s">
        <v>847</v>
      </c>
      <c r="C328" s="1" t="s">
        <v>848</v>
      </c>
      <c r="D328" s="1" t="s">
        <v>849</v>
      </c>
      <c r="E328">
        <v>35</v>
      </c>
      <c r="F328" s="6">
        <v>8103.9</v>
      </c>
    </row>
    <row r="329" spans="1:6" x14ac:dyDescent="0.25">
      <c r="A329" s="1" t="s">
        <v>850</v>
      </c>
      <c r="B329" s="1" t="s">
        <v>851</v>
      </c>
      <c r="C329" s="1" t="s">
        <v>852</v>
      </c>
      <c r="D329" s="1" t="s">
        <v>116</v>
      </c>
      <c r="E329">
        <v>127</v>
      </c>
      <c r="F329" s="6">
        <v>29405.58</v>
      </c>
    </row>
    <row r="330" spans="1:6" x14ac:dyDescent="0.25">
      <c r="A330" s="1" t="s">
        <v>853</v>
      </c>
      <c r="B330" s="1" t="s">
        <v>854</v>
      </c>
      <c r="C330" s="1" t="s">
        <v>855</v>
      </c>
      <c r="D330" s="1" t="s">
        <v>116</v>
      </c>
      <c r="E330">
        <v>106</v>
      </c>
      <c r="F330" s="6">
        <v>24543.24</v>
      </c>
    </row>
    <row r="331" spans="1:6" x14ac:dyDescent="0.25">
      <c r="A331" s="1" t="s">
        <v>856</v>
      </c>
      <c r="B331" s="1" t="s">
        <v>857</v>
      </c>
      <c r="C331" s="1" t="s">
        <v>858</v>
      </c>
      <c r="D331" s="1" t="s">
        <v>859</v>
      </c>
      <c r="E331">
        <v>55</v>
      </c>
      <c r="F331" s="6">
        <v>12734.7</v>
      </c>
    </row>
    <row r="332" spans="1:6" x14ac:dyDescent="0.25">
      <c r="A332" s="1" t="s">
        <v>856</v>
      </c>
      <c r="B332" s="1" t="s">
        <v>857</v>
      </c>
      <c r="C332" s="1" t="s">
        <v>860</v>
      </c>
      <c r="D332" s="1" t="s">
        <v>861</v>
      </c>
      <c r="E332">
        <v>87</v>
      </c>
      <c r="F332" s="6">
        <v>20143.98</v>
      </c>
    </row>
    <row r="333" spans="1:6" x14ac:dyDescent="0.25">
      <c r="A333" s="1" t="s">
        <v>862</v>
      </c>
      <c r="B333" s="1" t="s">
        <v>863</v>
      </c>
      <c r="C333" s="1" t="s">
        <v>864</v>
      </c>
      <c r="D333" s="1" t="s">
        <v>865</v>
      </c>
      <c r="E333">
        <v>180</v>
      </c>
      <c r="F333" s="6">
        <v>41677.199999999997</v>
      </c>
    </row>
    <row r="334" spans="1:6" x14ac:dyDescent="0.25">
      <c r="A334" s="1" t="s">
        <v>866</v>
      </c>
      <c r="B334" s="1" t="s">
        <v>867</v>
      </c>
      <c r="C334" s="1" t="s">
        <v>868</v>
      </c>
      <c r="D334" s="1" t="s">
        <v>869</v>
      </c>
      <c r="E334">
        <v>245</v>
      </c>
      <c r="F334" s="6">
        <v>56727.3</v>
      </c>
    </row>
    <row r="335" spans="1:6" x14ac:dyDescent="0.25">
      <c r="A335" s="1" t="s">
        <v>866</v>
      </c>
      <c r="B335" s="1" t="s">
        <v>867</v>
      </c>
      <c r="C335" s="1" t="s">
        <v>870</v>
      </c>
      <c r="D335" s="1" t="s">
        <v>871</v>
      </c>
      <c r="E335">
        <v>122</v>
      </c>
      <c r="F335" s="6">
        <v>28247.88</v>
      </c>
    </row>
    <row r="336" spans="1:6" x14ac:dyDescent="0.25">
      <c r="A336" s="1" t="s">
        <v>866</v>
      </c>
      <c r="B336" s="1" t="s">
        <v>867</v>
      </c>
      <c r="C336" s="1" t="s">
        <v>872</v>
      </c>
      <c r="D336" s="1" t="s">
        <v>873</v>
      </c>
      <c r="E336">
        <v>692</v>
      </c>
      <c r="F336" s="6">
        <v>160225.68</v>
      </c>
    </row>
    <row r="337" spans="1:6" x14ac:dyDescent="0.25">
      <c r="A337" s="1" t="s">
        <v>874</v>
      </c>
      <c r="B337" s="1" t="s">
        <v>875</v>
      </c>
      <c r="C337" s="1" t="s">
        <v>876</v>
      </c>
      <c r="D337" s="1" t="s">
        <v>877</v>
      </c>
      <c r="E337">
        <v>68</v>
      </c>
      <c r="F337" s="6">
        <v>15744.72</v>
      </c>
    </row>
    <row r="338" spans="1:6" x14ac:dyDescent="0.25">
      <c r="A338" s="1" t="s">
        <v>874</v>
      </c>
      <c r="B338" s="1" t="s">
        <v>875</v>
      </c>
      <c r="C338" s="1" t="s">
        <v>878</v>
      </c>
      <c r="D338" s="1" t="s">
        <v>116</v>
      </c>
      <c r="E338">
        <v>173</v>
      </c>
      <c r="F338" s="6">
        <v>40056.42</v>
      </c>
    </row>
    <row r="339" spans="1:6" x14ac:dyDescent="0.25">
      <c r="A339" s="1" t="s">
        <v>879</v>
      </c>
      <c r="B339" s="1" t="s">
        <v>880</v>
      </c>
      <c r="C339" s="1" t="s">
        <v>881</v>
      </c>
      <c r="D339" s="1" t="s">
        <v>35</v>
      </c>
      <c r="E339">
        <v>231</v>
      </c>
      <c r="F339" s="6">
        <v>53485.74</v>
      </c>
    </row>
    <row r="340" spans="1:6" x14ac:dyDescent="0.25">
      <c r="A340" s="1" t="s">
        <v>879</v>
      </c>
      <c r="B340" s="1" t="s">
        <v>880</v>
      </c>
      <c r="C340" s="1" t="s">
        <v>882</v>
      </c>
      <c r="D340" s="1" t="s">
        <v>883</v>
      </c>
      <c r="E340">
        <v>325</v>
      </c>
      <c r="F340" s="6">
        <v>75250.5</v>
      </c>
    </row>
    <row r="341" spans="1:6" x14ac:dyDescent="0.25">
      <c r="A341" s="1" t="s">
        <v>884</v>
      </c>
      <c r="B341" s="1" t="s">
        <v>885</v>
      </c>
      <c r="C341" s="1" t="s">
        <v>886</v>
      </c>
      <c r="D341" s="1" t="s">
        <v>887</v>
      </c>
      <c r="E341">
        <v>534</v>
      </c>
      <c r="F341" s="6">
        <v>123642.36</v>
      </c>
    </row>
    <row r="342" spans="1:6" x14ac:dyDescent="0.25">
      <c r="A342" s="1" t="s">
        <v>884</v>
      </c>
      <c r="B342" s="1" t="s">
        <v>885</v>
      </c>
      <c r="C342" s="1" t="s">
        <v>888</v>
      </c>
      <c r="D342" s="1" t="s">
        <v>889</v>
      </c>
      <c r="E342">
        <v>329</v>
      </c>
      <c r="F342" s="6">
        <v>76176.66</v>
      </c>
    </row>
    <row r="343" spans="1:6" x14ac:dyDescent="0.25">
      <c r="A343" s="1" t="s">
        <v>884</v>
      </c>
      <c r="B343" s="1" t="s">
        <v>885</v>
      </c>
      <c r="C343" s="1" t="s">
        <v>890</v>
      </c>
      <c r="D343" s="1" t="s">
        <v>891</v>
      </c>
      <c r="E343">
        <v>357</v>
      </c>
      <c r="F343" s="6">
        <v>82659.78</v>
      </c>
    </row>
    <row r="344" spans="1:6" x14ac:dyDescent="0.25">
      <c r="A344" s="1" t="s">
        <v>892</v>
      </c>
      <c r="B344" s="1" t="s">
        <v>893</v>
      </c>
      <c r="C344" s="1" t="s">
        <v>894</v>
      </c>
      <c r="D344" s="1" t="s">
        <v>895</v>
      </c>
      <c r="E344">
        <v>13</v>
      </c>
      <c r="F344" s="6">
        <v>3010.02</v>
      </c>
    </row>
    <row r="345" spans="1:6" x14ac:dyDescent="0.25">
      <c r="A345" s="1" t="s">
        <v>892</v>
      </c>
      <c r="B345" s="1" t="s">
        <v>893</v>
      </c>
      <c r="C345" s="1" t="s">
        <v>896</v>
      </c>
      <c r="D345" s="1" t="s">
        <v>897</v>
      </c>
      <c r="E345">
        <v>203</v>
      </c>
      <c r="F345" s="6">
        <v>47002.62</v>
      </c>
    </row>
    <row r="346" spans="1:6" x14ac:dyDescent="0.25">
      <c r="A346" s="1" t="s">
        <v>892</v>
      </c>
      <c r="B346" s="1" t="s">
        <v>893</v>
      </c>
      <c r="C346" s="1" t="s">
        <v>898</v>
      </c>
      <c r="D346" s="1" t="s">
        <v>899</v>
      </c>
      <c r="E346">
        <v>15</v>
      </c>
      <c r="F346" s="6">
        <v>3473.1</v>
      </c>
    </row>
    <row r="347" spans="1:6" x14ac:dyDescent="0.25">
      <c r="A347" s="1" t="s">
        <v>892</v>
      </c>
      <c r="B347" s="1" t="s">
        <v>893</v>
      </c>
      <c r="C347" s="1" t="s">
        <v>900</v>
      </c>
      <c r="D347" s="1" t="s">
        <v>901</v>
      </c>
      <c r="E347">
        <v>412</v>
      </c>
      <c r="F347" s="6">
        <v>95394.48</v>
      </c>
    </row>
    <row r="348" spans="1:6" x14ac:dyDescent="0.25">
      <c r="A348" s="1" t="s">
        <v>902</v>
      </c>
      <c r="B348" s="1" t="s">
        <v>903</v>
      </c>
      <c r="C348" s="1" t="s">
        <v>904</v>
      </c>
      <c r="D348" s="1" t="s">
        <v>905</v>
      </c>
      <c r="E348">
        <v>592</v>
      </c>
      <c r="F348" s="6">
        <v>137071.67999999999</v>
      </c>
    </row>
    <row r="349" spans="1:6" x14ac:dyDescent="0.25">
      <c r="A349" s="1" t="s">
        <v>902</v>
      </c>
      <c r="B349" s="1" t="s">
        <v>903</v>
      </c>
      <c r="C349" s="1" t="s">
        <v>906</v>
      </c>
      <c r="D349" s="1" t="s">
        <v>907</v>
      </c>
      <c r="E349">
        <v>545</v>
      </c>
      <c r="F349" s="6">
        <v>126189.3</v>
      </c>
    </row>
    <row r="350" spans="1:6" x14ac:dyDescent="0.25">
      <c r="A350" s="1" t="s">
        <v>902</v>
      </c>
      <c r="B350" s="1" t="s">
        <v>903</v>
      </c>
      <c r="C350" s="1" t="s">
        <v>908</v>
      </c>
      <c r="D350" s="1" t="s">
        <v>909</v>
      </c>
      <c r="E350">
        <v>329</v>
      </c>
      <c r="F350" s="6">
        <v>76176.66</v>
      </c>
    </row>
    <row r="351" spans="1:6" x14ac:dyDescent="0.25">
      <c r="A351" s="1" t="s">
        <v>910</v>
      </c>
      <c r="B351" s="1" t="s">
        <v>911</v>
      </c>
      <c r="C351" s="1" t="s">
        <v>912</v>
      </c>
      <c r="D351" s="1" t="s">
        <v>913</v>
      </c>
      <c r="E351">
        <v>310</v>
      </c>
      <c r="F351" s="6">
        <v>71777.399999999994</v>
      </c>
    </row>
    <row r="352" spans="1:6" x14ac:dyDescent="0.25">
      <c r="A352" s="1" t="s">
        <v>910</v>
      </c>
      <c r="B352" s="1" t="s">
        <v>911</v>
      </c>
      <c r="C352" s="1" t="s">
        <v>914</v>
      </c>
      <c r="D352" s="1" t="s">
        <v>915</v>
      </c>
      <c r="E352">
        <v>632</v>
      </c>
      <c r="F352" s="6">
        <v>146333.28</v>
      </c>
    </row>
    <row r="353" spans="1:6" x14ac:dyDescent="0.25">
      <c r="A353" s="1" t="s">
        <v>916</v>
      </c>
      <c r="B353" s="1" t="s">
        <v>917</v>
      </c>
      <c r="C353" s="1" t="s">
        <v>918</v>
      </c>
      <c r="D353" s="1" t="s">
        <v>919</v>
      </c>
      <c r="E353">
        <v>379</v>
      </c>
      <c r="F353" s="6">
        <v>87753.66</v>
      </c>
    </row>
    <row r="354" spans="1:6" x14ac:dyDescent="0.25">
      <c r="A354" s="1" t="s">
        <v>916</v>
      </c>
      <c r="B354" s="1" t="s">
        <v>917</v>
      </c>
      <c r="C354" s="1" t="s">
        <v>920</v>
      </c>
      <c r="D354" s="1" t="s">
        <v>921</v>
      </c>
      <c r="E354">
        <v>345</v>
      </c>
      <c r="F354" s="6">
        <v>79881.3</v>
      </c>
    </row>
    <row r="355" spans="1:6" x14ac:dyDescent="0.25">
      <c r="A355" s="1" t="s">
        <v>922</v>
      </c>
      <c r="B355" s="1" t="s">
        <v>923</v>
      </c>
      <c r="C355" s="1" t="s">
        <v>924</v>
      </c>
      <c r="D355" s="1" t="s">
        <v>925</v>
      </c>
      <c r="E355">
        <v>281</v>
      </c>
      <c r="F355" s="6">
        <v>65062.74</v>
      </c>
    </row>
    <row r="356" spans="1:6" x14ac:dyDescent="0.25">
      <c r="A356" s="1" t="s">
        <v>922</v>
      </c>
      <c r="B356" s="1" t="s">
        <v>923</v>
      </c>
      <c r="C356" s="1" t="s">
        <v>926</v>
      </c>
      <c r="D356" s="1" t="s">
        <v>927</v>
      </c>
      <c r="E356">
        <v>75</v>
      </c>
      <c r="F356" s="6">
        <v>17365.5</v>
      </c>
    </row>
    <row r="357" spans="1:6" x14ac:dyDescent="0.25">
      <c r="A357" s="1" t="s">
        <v>928</v>
      </c>
      <c r="B357" s="1" t="s">
        <v>929</v>
      </c>
      <c r="C357" s="1" t="s">
        <v>930</v>
      </c>
      <c r="D357" s="1" t="s">
        <v>931</v>
      </c>
      <c r="E357">
        <v>21</v>
      </c>
      <c r="F357" s="6">
        <v>4862.34</v>
      </c>
    </row>
    <row r="358" spans="1:6" x14ac:dyDescent="0.25">
      <c r="A358" s="1" t="s">
        <v>932</v>
      </c>
      <c r="B358" s="1" t="s">
        <v>933</v>
      </c>
      <c r="C358" s="1" t="s">
        <v>934</v>
      </c>
      <c r="D358" s="1" t="s">
        <v>35</v>
      </c>
      <c r="E358">
        <v>71</v>
      </c>
      <c r="F358" s="6">
        <v>16439.34</v>
      </c>
    </row>
    <row r="359" spans="1:6" x14ac:dyDescent="0.25">
      <c r="A359" s="1" t="s">
        <v>935</v>
      </c>
      <c r="B359" s="1" t="s">
        <v>936</v>
      </c>
      <c r="C359" s="1" t="s">
        <v>937</v>
      </c>
      <c r="D359" s="1" t="s">
        <v>938</v>
      </c>
      <c r="E359">
        <v>100</v>
      </c>
      <c r="F359" s="6">
        <v>23154</v>
      </c>
    </row>
    <row r="360" spans="1:6" x14ac:dyDescent="0.25">
      <c r="A360" s="1" t="s">
        <v>939</v>
      </c>
      <c r="B360" s="1" t="s">
        <v>940</v>
      </c>
      <c r="C360" s="1" t="s">
        <v>941</v>
      </c>
      <c r="D360" s="1" t="s">
        <v>942</v>
      </c>
      <c r="E360">
        <v>12</v>
      </c>
      <c r="F360" s="6">
        <v>2778.48</v>
      </c>
    </row>
    <row r="361" spans="1:6" x14ac:dyDescent="0.25">
      <c r="A361" s="1" t="s">
        <v>939</v>
      </c>
      <c r="B361" s="1" t="s">
        <v>940</v>
      </c>
      <c r="C361" s="1" t="s">
        <v>943</v>
      </c>
      <c r="D361" s="1" t="s">
        <v>944</v>
      </c>
      <c r="E361">
        <v>24</v>
      </c>
      <c r="F361" s="6">
        <v>5556.96</v>
      </c>
    </row>
    <row r="362" spans="1:6" x14ac:dyDescent="0.25">
      <c r="A362" s="1" t="s">
        <v>939</v>
      </c>
      <c r="B362" s="1" t="s">
        <v>940</v>
      </c>
      <c r="C362" s="1" t="s">
        <v>945</v>
      </c>
      <c r="D362" s="1" t="s">
        <v>25</v>
      </c>
      <c r="E362">
        <v>159</v>
      </c>
      <c r="F362" s="6">
        <v>36814.86</v>
      </c>
    </row>
    <row r="363" spans="1:6" x14ac:dyDescent="0.25">
      <c r="A363" s="1" t="s">
        <v>946</v>
      </c>
      <c r="B363" s="1" t="s">
        <v>947</v>
      </c>
      <c r="C363" s="1" t="s">
        <v>948</v>
      </c>
      <c r="D363" s="1" t="s">
        <v>70</v>
      </c>
      <c r="E363">
        <v>47</v>
      </c>
      <c r="F363" s="6">
        <v>10882.38</v>
      </c>
    </row>
    <row r="364" spans="1:6" x14ac:dyDescent="0.25">
      <c r="A364" s="1" t="s">
        <v>946</v>
      </c>
      <c r="B364" s="1" t="s">
        <v>947</v>
      </c>
      <c r="C364" s="1" t="s">
        <v>949</v>
      </c>
      <c r="D364" s="1" t="s">
        <v>353</v>
      </c>
      <c r="E364">
        <v>39</v>
      </c>
      <c r="F364" s="6">
        <v>9030.06</v>
      </c>
    </row>
    <row r="365" spans="1:6" x14ac:dyDescent="0.25">
      <c r="A365" s="1" t="s">
        <v>946</v>
      </c>
      <c r="B365" s="1" t="s">
        <v>947</v>
      </c>
      <c r="C365" s="1" t="s">
        <v>950</v>
      </c>
      <c r="D365" s="1" t="s">
        <v>435</v>
      </c>
      <c r="E365">
        <v>141</v>
      </c>
      <c r="F365" s="6">
        <v>32647.14</v>
      </c>
    </row>
    <row r="366" spans="1:6" x14ac:dyDescent="0.25">
      <c r="A366" s="1" t="s">
        <v>951</v>
      </c>
      <c r="B366" s="1" t="s">
        <v>952</v>
      </c>
      <c r="C366" s="1" t="s">
        <v>953</v>
      </c>
      <c r="D366" s="1" t="s">
        <v>954</v>
      </c>
      <c r="E366">
        <v>58</v>
      </c>
      <c r="F366" s="6">
        <v>13429.32</v>
      </c>
    </row>
    <row r="367" spans="1:6" x14ac:dyDescent="0.25">
      <c r="A367" s="1" t="s">
        <v>955</v>
      </c>
      <c r="B367" s="1" t="s">
        <v>956</v>
      </c>
      <c r="C367" s="1" t="s">
        <v>957</v>
      </c>
      <c r="D367" s="1" t="s">
        <v>633</v>
      </c>
      <c r="E367">
        <v>79</v>
      </c>
      <c r="F367" s="6">
        <v>18291.66</v>
      </c>
    </row>
    <row r="368" spans="1:6" x14ac:dyDescent="0.25">
      <c r="A368" s="1" t="s">
        <v>958</v>
      </c>
      <c r="B368" s="1" t="s">
        <v>959</v>
      </c>
      <c r="C368" s="1" t="s">
        <v>960</v>
      </c>
      <c r="D368" s="1" t="s">
        <v>961</v>
      </c>
      <c r="E368">
        <v>151</v>
      </c>
      <c r="F368" s="6">
        <v>34962.54</v>
      </c>
    </row>
    <row r="369" spans="1:6" x14ac:dyDescent="0.25">
      <c r="A369" s="1" t="s">
        <v>962</v>
      </c>
      <c r="B369" s="1" t="s">
        <v>963</v>
      </c>
      <c r="C369" s="1" t="s">
        <v>964</v>
      </c>
      <c r="D369" s="1" t="s">
        <v>965</v>
      </c>
      <c r="E369">
        <v>150</v>
      </c>
      <c r="F369" s="6">
        <v>34731</v>
      </c>
    </row>
    <row r="370" spans="1:6" x14ac:dyDescent="0.25">
      <c r="A370" s="1" t="s">
        <v>962</v>
      </c>
      <c r="B370" s="1" t="s">
        <v>963</v>
      </c>
      <c r="C370" s="1" t="s">
        <v>966</v>
      </c>
      <c r="D370" s="1" t="s">
        <v>967</v>
      </c>
      <c r="E370">
        <v>5</v>
      </c>
      <c r="F370" s="6">
        <v>1157.7</v>
      </c>
    </row>
    <row r="371" spans="1:6" x14ac:dyDescent="0.25">
      <c r="A371" s="1" t="s">
        <v>962</v>
      </c>
      <c r="B371" s="1" t="s">
        <v>963</v>
      </c>
      <c r="C371" s="1" t="s">
        <v>968</v>
      </c>
      <c r="D371" s="1" t="s">
        <v>969</v>
      </c>
      <c r="E371">
        <v>215</v>
      </c>
      <c r="F371" s="6">
        <v>49781.1</v>
      </c>
    </row>
    <row r="372" spans="1:6" x14ac:dyDescent="0.25">
      <c r="A372" s="1" t="s">
        <v>962</v>
      </c>
      <c r="B372" s="1" t="s">
        <v>963</v>
      </c>
      <c r="C372" s="1" t="s">
        <v>970</v>
      </c>
      <c r="D372" s="1" t="s">
        <v>424</v>
      </c>
      <c r="E372">
        <v>261</v>
      </c>
      <c r="F372" s="6">
        <v>60431.94</v>
      </c>
    </row>
    <row r="373" spans="1:6" x14ac:dyDescent="0.25">
      <c r="A373" s="1" t="s">
        <v>971</v>
      </c>
      <c r="B373" s="1" t="s">
        <v>972</v>
      </c>
      <c r="C373" s="1" t="s">
        <v>973</v>
      </c>
      <c r="D373" s="1" t="s">
        <v>828</v>
      </c>
      <c r="E373">
        <v>181</v>
      </c>
      <c r="F373" s="6">
        <v>41908.74</v>
      </c>
    </row>
    <row r="374" spans="1:6" x14ac:dyDescent="0.25">
      <c r="A374" s="1" t="s">
        <v>974</v>
      </c>
      <c r="B374" s="1" t="s">
        <v>975</v>
      </c>
      <c r="C374" s="1" t="s">
        <v>976</v>
      </c>
      <c r="D374" s="1" t="s">
        <v>977</v>
      </c>
      <c r="E374">
        <v>393</v>
      </c>
      <c r="F374" s="6">
        <v>90995.22</v>
      </c>
    </row>
    <row r="375" spans="1:6" x14ac:dyDescent="0.25">
      <c r="A375" s="1" t="s">
        <v>978</v>
      </c>
      <c r="B375" s="1" t="s">
        <v>979</v>
      </c>
      <c r="C375" s="1" t="s">
        <v>980</v>
      </c>
      <c r="D375" s="1" t="s">
        <v>981</v>
      </c>
      <c r="E375">
        <v>327</v>
      </c>
      <c r="F375" s="6">
        <v>75713.58</v>
      </c>
    </row>
    <row r="376" spans="1:6" x14ac:dyDescent="0.25">
      <c r="A376" s="1" t="s">
        <v>982</v>
      </c>
      <c r="B376" s="1" t="s">
        <v>983</v>
      </c>
      <c r="C376" s="1" t="s">
        <v>984</v>
      </c>
      <c r="D376" s="1" t="s">
        <v>677</v>
      </c>
      <c r="E376">
        <v>152</v>
      </c>
      <c r="F376" s="6">
        <v>35194.080000000002</v>
      </c>
    </row>
    <row r="377" spans="1:6" x14ac:dyDescent="0.25">
      <c r="A377" s="1" t="s">
        <v>985</v>
      </c>
      <c r="B377" s="1" t="s">
        <v>986</v>
      </c>
      <c r="C377" s="1" t="s">
        <v>987</v>
      </c>
      <c r="D377" s="1" t="s">
        <v>178</v>
      </c>
      <c r="E377">
        <v>188</v>
      </c>
      <c r="F377" s="6">
        <v>43529.52</v>
      </c>
    </row>
    <row r="378" spans="1:6" x14ac:dyDescent="0.25">
      <c r="A378" s="1" t="s">
        <v>988</v>
      </c>
      <c r="B378" s="1" t="s">
        <v>989</v>
      </c>
      <c r="C378" s="1" t="s">
        <v>990</v>
      </c>
      <c r="D378" s="1" t="s">
        <v>991</v>
      </c>
      <c r="E378">
        <v>216</v>
      </c>
      <c r="F378" s="6">
        <v>50012.639999999999</v>
      </c>
    </row>
    <row r="379" spans="1:6" x14ac:dyDescent="0.25">
      <c r="A379" s="1" t="s">
        <v>988</v>
      </c>
      <c r="B379" s="1" t="s">
        <v>989</v>
      </c>
      <c r="C379" s="1" t="s">
        <v>992</v>
      </c>
      <c r="D379" s="1" t="s">
        <v>743</v>
      </c>
      <c r="E379">
        <v>814</v>
      </c>
      <c r="F379" s="6">
        <v>188473.56</v>
      </c>
    </row>
    <row r="380" spans="1:6" x14ac:dyDescent="0.25">
      <c r="A380" s="1" t="s">
        <v>993</v>
      </c>
      <c r="B380" s="1" t="s">
        <v>994</v>
      </c>
      <c r="C380" s="1" t="s">
        <v>995</v>
      </c>
      <c r="D380" s="1" t="s">
        <v>11</v>
      </c>
      <c r="E380">
        <v>268</v>
      </c>
      <c r="F380" s="6">
        <v>62052.72</v>
      </c>
    </row>
    <row r="381" spans="1:6" x14ac:dyDescent="0.25">
      <c r="A381" s="1" t="s">
        <v>996</v>
      </c>
      <c r="B381" s="1" t="s">
        <v>997</v>
      </c>
      <c r="C381" s="1" t="s">
        <v>998</v>
      </c>
      <c r="D381" s="1" t="s">
        <v>64</v>
      </c>
      <c r="E381">
        <v>117</v>
      </c>
      <c r="F381" s="6">
        <v>27090.18</v>
      </c>
    </row>
    <row r="382" spans="1:6" x14ac:dyDescent="0.25">
      <c r="A382" s="1" t="s">
        <v>999</v>
      </c>
      <c r="B382" s="1" t="s">
        <v>1000</v>
      </c>
      <c r="C382" s="1" t="s">
        <v>1001</v>
      </c>
      <c r="D382" s="1" t="s">
        <v>1002</v>
      </c>
      <c r="E382">
        <v>127</v>
      </c>
      <c r="F382" s="6">
        <v>29405.58</v>
      </c>
    </row>
    <row r="383" spans="1:6" x14ac:dyDescent="0.25">
      <c r="A383" s="1" t="s">
        <v>1003</v>
      </c>
      <c r="B383" s="1" t="s">
        <v>1004</v>
      </c>
      <c r="C383" s="1" t="s">
        <v>1005</v>
      </c>
      <c r="D383" s="1" t="s">
        <v>1006</v>
      </c>
      <c r="E383">
        <v>112</v>
      </c>
      <c r="F383" s="6">
        <v>25932.48</v>
      </c>
    </row>
    <row r="384" spans="1:6" x14ac:dyDescent="0.25">
      <c r="A384" s="1" t="s">
        <v>1007</v>
      </c>
      <c r="B384" s="1" t="s">
        <v>1008</v>
      </c>
      <c r="C384" s="1" t="s">
        <v>1009</v>
      </c>
      <c r="D384" s="1" t="s">
        <v>1010</v>
      </c>
      <c r="E384">
        <v>79</v>
      </c>
      <c r="F384" s="6">
        <v>18291.66</v>
      </c>
    </row>
    <row r="385" spans="1:6" x14ac:dyDescent="0.25">
      <c r="A385" s="1" t="s">
        <v>1007</v>
      </c>
      <c r="B385" s="1" t="s">
        <v>1008</v>
      </c>
      <c r="C385" s="1" t="s">
        <v>1011</v>
      </c>
      <c r="D385" s="1" t="s">
        <v>1012</v>
      </c>
      <c r="E385">
        <v>36</v>
      </c>
      <c r="F385" s="6">
        <v>8335.44</v>
      </c>
    </row>
    <row r="386" spans="1:6" x14ac:dyDescent="0.25">
      <c r="A386" s="1" t="s">
        <v>1007</v>
      </c>
      <c r="B386" s="1" t="s">
        <v>1008</v>
      </c>
      <c r="C386" s="1" t="s">
        <v>1013</v>
      </c>
      <c r="D386" s="1" t="s">
        <v>1014</v>
      </c>
      <c r="E386">
        <v>591</v>
      </c>
      <c r="F386" s="6">
        <v>136840.14000000001</v>
      </c>
    </row>
    <row r="387" spans="1:6" x14ac:dyDescent="0.25">
      <c r="A387" s="1" t="s">
        <v>1007</v>
      </c>
      <c r="B387" s="1" t="s">
        <v>1008</v>
      </c>
      <c r="C387" s="1" t="s">
        <v>1015</v>
      </c>
      <c r="D387" s="1" t="s">
        <v>1016</v>
      </c>
      <c r="E387">
        <v>404</v>
      </c>
      <c r="F387" s="6">
        <v>93542.16</v>
      </c>
    </row>
    <row r="388" spans="1:6" x14ac:dyDescent="0.25">
      <c r="A388" s="1" t="s">
        <v>1007</v>
      </c>
      <c r="B388" s="1" t="s">
        <v>1008</v>
      </c>
      <c r="C388" s="1" t="s">
        <v>1017</v>
      </c>
      <c r="D388" s="1" t="s">
        <v>1018</v>
      </c>
      <c r="E388">
        <v>205</v>
      </c>
      <c r="F388" s="6">
        <v>47465.7</v>
      </c>
    </row>
    <row r="389" spans="1:6" x14ac:dyDescent="0.25">
      <c r="A389" s="1" t="s">
        <v>1007</v>
      </c>
      <c r="B389" s="1" t="s">
        <v>1008</v>
      </c>
      <c r="C389" s="1" t="s">
        <v>1019</v>
      </c>
      <c r="D389" s="1" t="s">
        <v>1020</v>
      </c>
      <c r="E389">
        <v>1029</v>
      </c>
      <c r="F389" s="6">
        <v>238254.66</v>
      </c>
    </row>
    <row r="390" spans="1:6" x14ac:dyDescent="0.25">
      <c r="A390" s="1" t="s">
        <v>1007</v>
      </c>
      <c r="B390" s="1" t="s">
        <v>1008</v>
      </c>
      <c r="C390" s="1" t="s">
        <v>1021</v>
      </c>
      <c r="D390" s="1" t="s">
        <v>1022</v>
      </c>
      <c r="E390">
        <v>554</v>
      </c>
      <c r="F390" s="6">
        <v>128273.16</v>
      </c>
    </row>
    <row r="391" spans="1:6" x14ac:dyDescent="0.25">
      <c r="A391" s="1" t="s">
        <v>1007</v>
      </c>
      <c r="B391" s="1" t="s">
        <v>1008</v>
      </c>
      <c r="C391" s="1" t="s">
        <v>1023</v>
      </c>
      <c r="D391" s="1" t="s">
        <v>1024</v>
      </c>
      <c r="E391">
        <v>387</v>
      </c>
      <c r="F391" s="6">
        <v>89605.98</v>
      </c>
    </row>
    <row r="392" spans="1:6" x14ac:dyDescent="0.25">
      <c r="A392" s="1" t="s">
        <v>1025</v>
      </c>
      <c r="B392" s="1" t="s">
        <v>1026</v>
      </c>
      <c r="C392" s="1" t="s">
        <v>1027</v>
      </c>
      <c r="D392" s="1" t="s">
        <v>1028</v>
      </c>
      <c r="E392">
        <v>648</v>
      </c>
      <c r="F392" s="6">
        <v>150037.92000000001</v>
      </c>
    </row>
    <row r="393" spans="1:6" x14ac:dyDescent="0.25">
      <c r="A393" s="1" t="s">
        <v>1029</v>
      </c>
      <c r="B393" s="1" t="s">
        <v>1030</v>
      </c>
      <c r="C393" s="1" t="s">
        <v>1031</v>
      </c>
      <c r="D393" s="1" t="s">
        <v>1032</v>
      </c>
      <c r="E393">
        <v>401</v>
      </c>
      <c r="F393" s="6">
        <v>92847.54</v>
      </c>
    </row>
    <row r="394" spans="1:6" x14ac:dyDescent="0.25">
      <c r="A394" s="1" t="s">
        <v>1029</v>
      </c>
      <c r="B394" s="1" t="s">
        <v>1030</v>
      </c>
      <c r="C394" s="1" t="s">
        <v>1033</v>
      </c>
      <c r="D394" s="1" t="s">
        <v>1034</v>
      </c>
      <c r="E394">
        <v>762</v>
      </c>
      <c r="F394" s="6">
        <v>176433.48</v>
      </c>
    </row>
    <row r="395" spans="1:6" x14ac:dyDescent="0.25">
      <c r="A395" s="1" t="s">
        <v>1029</v>
      </c>
      <c r="B395" s="1" t="s">
        <v>1030</v>
      </c>
      <c r="C395" s="1" t="s">
        <v>1035</v>
      </c>
      <c r="D395" s="1" t="s">
        <v>1036</v>
      </c>
      <c r="E395">
        <v>141</v>
      </c>
      <c r="F395" s="6">
        <v>32647.14</v>
      </c>
    </row>
    <row r="396" spans="1:6" x14ac:dyDescent="0.25">
      <c r="A396" s="1" t="s">
        <v>1029</v>
      </c>
      <c r="B396" s="1" t="s">
        <v>1030</v>
      </c>
      <c r="C396" s="1" t="s">
        <v>1037</v>
      </c>
      <c r="D396" s="1" t="s">
        <v>1038</v>
      </c>
      <c r="E396">
        <v>364</v>
      </c>
      <c r="F396" s="6">
        <v>84280.56</v>
      </c>
    </row>
    <row r="397" spans="1:6" x14ac:dyDescent="0.25">
      <c r="A397" s="1" t="s">
        <v>1029</v>
      </c>
      <c r="B397" s="1" t="s">
        <v>1030</v>
      </c>
      <c r="C397" s="1" t="s">
        <v>1039</v>
      </c>
      <c r="D397" s="1" t="s">
        <v>550</v>
      </c>
      <c r="E397">
        <v>463</v>
      </c>
      <c r="F397" s="6">
        <v>107203.02</v>
      </c>
    </row>
    <row r="398" spans="1:6" x14ac:dyDescent="0.25">
      <c r="A398" s="1" t="s">
        <v>1040</v>
      </c>
      <c r="B398" s="1" t="s">
        <v>1041</v>
      </c>
      <c r="C398" s="1" t="s">
        <v>1042</v>
      </c>
      <c r="D398" s="1" t="s">
        <v>1043</v>
      </c>
      <c r="E398">
        <v>32</v>
      </c>
      <c r="F398" s="6">
        <v>7409.28</v>
      </c>
    </row>
    <row r="399" spans="1:6" x14ac:dyDescent="0.25">
      <c r="A399" s="1" t="s">
        <v>1044</v>
      </c>
      <c r="B399" s="1" t="s">
        <v>1045</v>
      </c>
      <c r="C399" s="1" t="s">
        <v>1046</v>
      </c>
      <c r="D399" s="1" t="s">
        <v>1047</v>
      </c>
      <c r="E399">
        <v>170</v>
      </c>
      <c r="F399" s="6">
        <v>39361.800000000003</v>
      </c>
    </row>
    <row r="400" spans="1:6" x14ac:dyDescent="0.25">
      <c r="A400" s="1" t="s">
        <v>1048</v>
      </c>
      <c r="B400" s="1" t="s">
        <v>1049</v>
      </c>
      <c r="C400" s="1" t="s">
        <v>1050</v>
      </c>
      <c r="D400" s="1" t="s">
        <v>1051</v>
      </c>
      <c r="E400">
        <v>193</v>
      </c>
      <c r="F400" s="6">
        <v>44687.22</v>
      </c>
    </row>
    <row r="401" spans="1:6" x14ac:dyDescent="0.25">
      <c r="A401" s="1" t="s">
        <v>1052</v>
      </c>
      <c r="B401" s="1" t="s">
        <v>1053</v>
      </c>
      <c r="C401" s="1" t="s">
        <v>1054</v>
      </c>
      <c r="D401" s="1" t="s">
        <v>1055</v>
      </c>
      <c r="E401">
        <v>148</v>
      </c>
      <c r="F401" s="6">
        <v>34267.919999999998</v>
      </c>
    </row>
    <row r="402" spans="1:6" x14ac:dyDescent="0.25">
      <c r="A402" s="1" t="s">
        <v>1052</v>
      </c>
      <c r="B402" s="1" t="s">
        <v>1053</v>
      </c>
      <c r="C402" s="1" t="s">
        <v>1056</v>
      </c>
      <c r="D402" s="1" t="s">
        <v>1057</v>
      </c>
      <c r="E402">
        <v>127</v>
      </c>
      <c r="F402" s="6">
        <v>29405.58</v>
      </c>
    </row>
    <row r="403" spans="1:6" x14ac:dyDescent="0.25">
      <c r="A403" s="1" t="s">
        <v>1058</v>
      </c>
      <c r="B403" s="1" t="s">
        <v>1059</v>
      </c>
      <c r="C403" s="1" t="s">
        <v>1060</v>
      </c>
      <c r="D403" s="1" t="s">
        <v>1061</v>
      </c>
      <c r="E403">
        <v>422</v>
      </c>
      <c r="F403" s="6">
        <v>97709.88</v>
      </c>
    </row>
    <row r="404" spans="1:6" x14ac:dyDescent="0.25">
      <c r="A404" s="1" t="s">
        <v>1062</v>
      </c>
      <c r="B404" s="1" t="s">
        <v>1063</v>
      </c>
      <c r="C404" s="1" t="s">
        <v>1064</v>
      </c>
      <c r="D404" s="1" t="s">
        <v>271</v>
      </c>
      <c r="E404">
        <v>511</v>
      </c>
      <c r="F404" s="6">
        <v>118316.94</v>
      </c>
    </row>
    <row r="405" spans="1:6" x14ac:dyDescent="0.25">
      <c r="A405" s="1" t="s">
        <v>1065</v>
      </c>
      <c r="B405" s="1" t="s">
        <v>1066</v>
      </c>
      <c r="C405" s="1" t="s">
        <v>1067</v>
      </c>
      <c r="D405" s="1" t="s">
        <v>210</v>
      </c>
      <c r="E405">
        <v>257</v>
      </c>
      <c r="F405" s="6">
        <v>59505.78</v>
      </c>
    </row>
    <row r="406" spans="1:6" x14ac:dyDescent="0.25">
      <c r="A406" s="1" t="s">
        <v>1068</v>
      </c>
      <c r="B406" s="1" t="s">
        <v>1069</v>
      </c>
      <c r="C406" s="1" t="s">
        <v>1070</v>
      </c>
      <c r="D406" s="1" t="s">
        <v>1071</v>
      </c>
      <c r="E406">
        <v>158</v>
      </c>
      <c r="F406" s="6">
        <v>36583.32</v>
      </c>
    </row>
    <row r="407" spans="1:6" x14ac:dyDescent="0.25">
      <c r="A407" s="1" t="s">
        <v>1072</v>
      </c>
      <c r="B407" s="1" t="s">
        <v>1073</v>
      </c>
      <c r="C407" s="1" t="s">
        <v>1074</v>
      </c>
      <c r="D407" s="1" t="s">
        <v>1075</v>
      </c>
      <c r="E407">
        <v>122</v>
      </c>
      <c r="F407" s="6">
        <v>28247.88</v>
      </c>
    </row>
    <row r="408" spans="1:6" x14ac:dyDescent="0.25">
      <c r="A408" s="1" t="s">
        <v>1072</v>
      </c>
      <c r="B408" s="1" t="s">
        <v>1073</v>
      </c>
      <c r="C408" s="1" t="s">
        <v>1076</v>
      </c>
      <c r="D408" s="1" t="s">
        <v>1077</v>
      </c>
      <c r="E408">
        <v>199</v>
      </c>
      <c r="F408" s="6">
        <v>46076.46</v>
      </c>
    </row>
    <row r="409" spans="1:6" x14ac:dyDescent="0.25">
      <c r="A409" s="1" t="s">
        <v>1072</v>
      </c>
      <c r="B409" s="1" t="s">
        <v>1073</v>
      </c>
      <c r="C409" s="1" t="s">
        <v>1078</v>
      </c>
      <c r="D409" s="1" t="s">
        <v>1079</v>
      </c>
      <c r="E409">
        <v>115</v>
      </c>
      <c r="F409" s="6">
        <v>26627.1</v>
      </c>
    </row>
    <row r="410" spans="1:6" x14ac:dyDescent="0.25">
      <c r="A410" s="1" t="s">
        <v>1072</v>
      </c>
      <c r="B410" s="1" t="s">
        <v>1073</v>
      </c>
      <c r="C410" s="1" t="s">
        <v>1080</v>
      </c>
      <c r="D410" s="1" t="s">
        <v>234</v>
      </c>
      <c r="E410">
        <v>196</v>
      </c>
      <c r="F410" s="6">
        <v>45381.84</v>
      </c>
    </row>
    <row r="411" spans="1:6" x14ac:dyDescent="0.25">
      <c r="A411" s="1" t="s">
        <v>1072</v>
      </c>
      <c r="B411" s="1" t="s">
        <v>1073</v>
      </c>
      <c r="C411" s="1" t="s">
        <v>1081</v>
      </c>
      <c r="D411" s="1" t="s">
        <v>1082</v>
      </c>
      <c r="E411">
        <v>587</v>
      </c>
      <c r="F411" s="6">
        <v>135913.98000000001</v>
      </c>
    </row>
    <row r="412" spans="1:6" x14ac:dyDescent="0.25">
      <c r="A412" s="1" t="s">
        <v>1072</v>
      </c>
      <c r="B412" s="1" t="s">
        <v>1073</v>
      </c>
      <c r="C412" s="1" t="s">
        <v>1083</v>
      </c>
      <c r="D412" s="1" t="s">
        <v>1084</v>
      </c>
      <c r="E412">
        <v>364</v>
      </c>
      <c r="F412" s="6">
        <v>84280.56</v>
      </c>
    </row>
    <row r="413" spans="1:6" x14ac:dyDescent="0.25">
      <c r="A413" s="1" t="s">
        <v>1072</v>
      </c>
      <c r="B413" s="1" t="s">
        <v>1073</v>
      </c>
      <c r="C413" s="1" t="s">
        <v>1085</v>
      </c>
      <c r="D413" s="1" t="s">
        <v>1086</v>
      </c>
      <c r="E413">
        <v>757</v>
      </c>
      <c r="F413" s="6">
        <v>175275.78</v>
      </c>
    </row>
    <row r="414" spans="1:6" x14ac:dyDescent="0.25">
      <c r="A414" s="1" t="s">
        <v>1072</v>
      </c>
      <c r="B414" s="1" t="s">
        <v>1073</v>
      </c>
      <c r="C414" s="1" t="s">
        <v>1087</v>
      </c>
      <c r="D414" s="1" t="s">
        <v>1088</v>
      </c>
      <c r="E414">
        <v>169</v>
      </c>
      <c r="F414" s="6">
        <v>39130.26</v>
      </c>
    </row>
    <row r="415" spans="1:6" x14ac:dyDescent="0.25">
      <c r="A415" s="1" t="s">
        <v>1072</v>
      </c>
      <c r="B415" s="1" t="s">
        <v>1073</v>
      </c>
      <c r="C415" s="1" t="s">
        <v>1089</v>
      </c>
      <c r="D415" s="1" t="s">
        <v>1090</v>
      </c>
      <c r="E415">
        <v>197</v>
      </c>
      <c r="F415" s="6">
        <v>45613.38</v>
      </c>
    </row>
    <row r="416" spans="1:6" x14ac:dyDescent="0.25">
      <c r="A416" s="1" t="s">
        <v>1072</v>
      </c>
      <c r="B416" s="1" t="s">
        <v>1073</v>
      </c>
      <c r="C416" s="1" t="s">
        <v>1091</v>
      </c>
      <c r="D416" s="1" t="s">
        <v>17</v>
      </c>
      <c r="E416">
        <v>230</v>
      </c>
      <c r="F416" s="6">
        <v>53254.2</v>
      </c>
    </row>
    <row r="417" spans="1:6" x14ac:dyDescent="0.25">
      <c r="A417" s="1" t="s">
        <v>1072</v>
      </c>
      <c r="B417" s="1" t="s">
        <v>1073</v>
      </c>
      <c r="C417" s="1" t="s">
        <v>1092</v>
      </c>
      <c r="D417" s="1" t="s">
        <v>745</v>
      </c>
      <c r="E417">
        <v>333</v>
      </c>
      <c r="F417" s="6">
        <v>77102.820000000007</v>
      </c>
    </row>
    <row r="418" spans="1:6" x14ac:dyDescent="0.25">
      <c r="A418" s="1" t="s">
        <v>1072</v>
      </c>
      <c r="B418" s="1" t="s">
        <v>1073</v>
      </c>
      <c r="C418" s="1" t="s">
        <v>1093</v>
      </c>
      <c r="D418" s="1" t="s">
        <v>1094</v>
      </c>
      <c r="E418">
        <v>361</v>
      </c>
      <c r="F418" s="6">
        <v>83585.94</v>
      </c>
    </row>
    <row r="419" spans="1:6" x14ac:dyDescent="0.25">
      <c r="A419" s="1" t="s">
        <v>1095</v>
      </c>
      <c r="B419" s="1" t="s">
        <v>1096</v>
      </c>
      <c r="C419" s="1" t="s">
        <v>1097</v>
      </c>
      <c r="D419" s="1" t="s">
        <v>1098</v>
      </c>
      <c r="E419">
        <v>325</v>
      </c>
      <c r="F419" s="6">
        <v>75250.5</v>
      </c>
    </row>
    <row r="420" spans="1:6" x14ac:dyDescent="0.25">
      <c r="A420" s="1" t="s">
        <v>1095</v>
      </c>
      <c r="B420" s="1" t="s">
        <v>1096</v>
      </c>
      <c r="C420" s="1" t="s">
        <v>1099</v>
      </c>
      <c r="D420" s="1" t="s">
        <v>195</v>
      </c>
      <c r="E420">
        <v>181</v>
      </c>
      <c r="F420" s="6">
        <v>41908.74</v>
      </c>
    </row>
    <row r="421" spans="1:6" x14ac:dyDescent="0.25">
      <c r="A421" s="1" t="s">
        <v>1100</v>
      </c>
      <c r="B421" s="1" t="s">
        <v>1101</v>
      </c>
      <c r="C421" s="1" t="s">
        <v>1102</v>
      </c>
      <c r="D421" s="1" t="s">
        <v>633</v>
      </c>
      <c r="E421">
        <v>334</v>
      </c>
      <c r="F421" s="6">
        <v>77334.36</v>
      </c>
    </row>
    <row r="422" spans="1:6" x14ac:dyDescent="0.25">
      <c r="A422" s="1" t="s">
        <v>1100</v>
      </c>
      <c r="B422" s="1" t="s">
        <v>1101</v>
      </c>
      <c r="C422" s="1" t="s">
        <v>1103</v>
      </c>
      <c r="D422" s="1" t="s">
        <v>1104</v>
      </c>
      <c r="E422">
        <v>23</v>
      </c>
      <c r="F422" s="6">
        <v>5325.42</v>
      </c>
    </row>
    <row r="423" spans="1:6" x14ac:dyDescent="0.25">
      <c r="A423" s="1" t="s">
        <v>1105</v>
      </c>
      <c r="B423" s="1" t="s">
        <v>1106</v>
      </c>
      <c r="C423" s="1" t="s">
        <v>1107</v>
      </c>
      <c r="D423" s="1" t="s">
        <v>1108</v>
      </c>
      <c r="E423">
        <v>122</v>
      </c>
      <c r="F423" s="6">
        <v>28247.88</v>
      </c>
    </row>
    <row r="424" spans="1:6" x14ac:dyDescent="0.25">
      <c r="A424" s="1" t="s">
        <v>1105</v>
      </c>
      <c r="B424" s="1" t="s">
        <v>1106</v>
      </c>
      <c r="C424" s="1" t="s">
        <v>1109</v>
      </c>
      <c r="D424" s="1" t="s">
        <v>1110</v>
      </c>
      <c r="E424">
        <v>8</v>
      </c>
      <c r="F424" s="6">
        <v>1852.32</v>
      </c>
    </row>
    <row r="425" spans="1:6" x14ac:dyDescent="0.25">
      <c r="A425" s="1" t="s">
        <v>1111</v>
      </c>
      <c r="B425" s="1" t="s">
        <v>1112</v>
      </c>
      <c r="C425" s="1" t="s">
        <v>1113</v>
      </c>
      <c r="D425" s="1" t="s">
        <v>1114</v>
      </c>
      <c r="E425">
        <v>11</v>
      </c>
      <c r="F425" s="6">
        <v>2546.94</v>
      </c>
    </row>
    <row r="426" spans="1:6" x14ac:dyDescent="0.25">
      <c r="A426" s="1" t="s">
        <v>1111</v>
      </c>
      <c r="B426" s="1" t="s">
        <v>1112</v>
      </c>
      <c r="C426" s="1" t="s">
        <v>1115</v>
      </c>
      <c r="D426" s="1" t="s">
        <v>414</v>
      </c>
      <c r="E426">
        <v>196</v>
      </c>
      <c r="F426" s="6">
        <v>45381.84</v>
      </c>
    </row>
    <row r="427" spans="1:6" x14ac:dyDescent="0.25">
      <c r="A427" s="1" t="s">
        <v>1111</v>
      </c>
      <c r="B427" s="1" t="s">
        <v>1112</v>
      </c>
      <c r="C427" s="1" t="s">
        <v>1116</v>
      </c>
      <c r="D427" s="1" t="s">
        <v>709</v>
      </c>
      <c r="E427">
        <v>341</v>
      </c>
      <c r="F427" s="6">
        <v>78955.14</v>
      </c>
    </row>
    <row r="428" spans="1:6" x14ac:dyDescent="0.25">
      <c r="A428" s="1" t="s">
        <v>1111</v>
      </c>
      <c r="B428" s="1" t="s">
        <v>1112</v>
      </c>
      <c r="C428" s="1" t="s">
        <v>1117</v>
      </c>
      <c r="D428" s="1" t="s">
        <v>1118</v>
      </c>
      <c r="E428">
        <v>59</v>
      </c>
      <c r="F428" s="6">
        <v>13660.86</v>
      </c>
    </row>
    <row r="429" spans="1:6" x14ac:dyDescent="0.25">
      <c r="A429" s="1" t="s">
        <v>1119</v>
      </c>
      <c r="B429" s="1" t="s">
        <v>1120</v>
      </c>
      <c r="C429" s="1" t="s">
        <v>1121</v>
      </c>
      <c r="D429" s="1" t="s">
        <v>234</v>
      </c>
      <c r="E429">
        <v>250</v>
      </c>
      <c r="F429" s="6">
        <v>57885</v>
      </c>
    </row>
    <row r="430" spans="1:6" x14ac:dyDescent="0.25">
      <c r="A430" s="1" t="s">
        <v>1122</v>
      </c>
      <c r="B430" s="1" t="s">
        <v>1123</v>
      </c>
      <c r="C430" s="1" t="s">
        <v>1124</v>
      </c>
      <c r="D430" s="1" t="s">
        <v>106</v>
      </c>
      <c r="E430">
        <v>76</v>
      </c>
      <c r="F430" s="6">
        <v>17597.04</v>
      </c>
    </row>
    <row r="431" spans="1:6" x14ac:dyDescent="0.25">
      <c r="A431" s="1" t="s">
        <v>1125</v>
      </c>
      <c r="B431" s="1" t="s">
        <v>1126</v>
      </c>
      <c r="C431" s="1" t="s">
        <v>1127</v>
      </c>
      <c r="D431" s="1" t="s">
        <v>1128</v>
      </c>
      <c r="E431">
        <v>155</v>
      </c>
      <c r="F431" s="6">
        <v>35888.699999999997</v>
      </c>
    </row>
    <row r="432" spans="1:6" x14ac:dyDescent="0.25">
      <c r="A432" s="1" t="s">
        <v>1125</v>
      </c>
      <c r="B432" s="1" t="s">
        <v>1126</v>
      </c>
      <c r="C432" s="1" t="s">
        <v>1129</v>
      </c>
      <c r="D432" s="1" t="s">
        <v>1130</v>
      </c>
      <c r="E432">
        <v>132</v>
      </c>
      <c r="F432" s="6">
        <v>30563.279999999999</v>
      </c>
    </row>
    <row r="433" spans="1:6" x14ac:dyDescent="0.25">
      <c r="A433" s="1" t="s">
        <v>1131</v>
      </c>
      <c r="B433" s="1" t="s">
        <v>1132</v>
      </c>
      <c r="C433" s="1" t="s">
        <v>1133</v>
      </c>
      <c r="D433" s="1" t="s">
        <v>1134</v>
      </c>
      <c r="E433">
        <v>217</v>
      </c>
      <c r="F433" s="6">
        <v>50244.18</v>
      </c>
    </row>
    <row r="434" spans="1:6" x14ac:dyDescent="0.25">
      <c r="A434" s="1" t="s">
        <v>1131</v>
      </c>
      <c r="B434" s="1" t="s">
        <v>1132</v>
      </c>
      <c r="C434" s="1" t="s">
        <v>1135</v>
      </c>
      <c r="D434" s="1" t="s">
        <v>1136</v>
      </c>
      <c r="E434">
        <v>396</v>
      </c>
      <c r="F434" s="6">
        <v>91689.84</v>
      </c>
    </row>
    <row r="435" spans="1:6" x14ac:dyDescent="0.25">
      <c r="A435" s="1" t="s">
        <v>1131</v>
      </c>
      <c r="B435" s="1" t="s">
        <v>1132</v>
      </c>
      <c r="C435" s="1" t="s">
        <v>1137</v>
      </c>
      <c r="D435" s="1" t="s">
        <v>907</v>
      </c>
      <c r="E435">
        <v>329</v>
      </c>
      <c r="F435" s="6">
        <v>76176.66</v>
      </c>
    </row>
    <row r="436" spans="1:6" x14ac:dyDescent="0.25">
      <c r="A436" s="1" t="s">
        <v>1131</v>
      </c>
      <c r="B436" s="1" t="s">
        <v>1132</v>
      </c>
      <c r="C436" s="1" t="s">
        <v>1138</v>
      </c>
      <c r="D436" s="1" t="s">
        <v>709</v>
      </c>
      <c r="E436">
        <v>408</v>
      </c>
      <c r="F436" s="6">
        <v>94468.32</v>
      </c>
    </row>
    <row r="437" spans="1:6" x14ac:dyDescent="0.25">
      <c r="A437" s="1" t="s">
        <v>1131</v>
      </c>
      <c r="B437" s="1" t="s">
        <v>1132</v>
      </c>
      <c r="C437" s="1" t="s">
        <v>1139</v>
      </c>
      <c r="D437" s="1" t="s">
        <v>1140</v>
      </c>
      <c r="E437">
        <v>72</v>
      </c>
      <c r="F437" s="6">
        <v>16670.88</v>
      </c>
    </row>
    <row r="438" spans="1:6" x14ac:dyDescent="0.25">
      <c r="A438" s="1" t="s">
        <v>1141</v>
      </c>
      <c r="B438" s="1" t="s">
        <v>1142</v>
      </c>
      <c r="C438" s="1" t="s">
        <v>1143</v>
      </c>
      <c r="D438" s="1" t="s">
        <v>1144</v>
      </c>
      <c r="E438">
        <v>722</v>
      </c>
      <c r="F438" s="6">
        <v>167171.88</v>
      </c>
    </row>
    <row r="439" spans="1:6" x14ac:dyDescent="0.25">
      <c r="A439" s="1" t="s">
        <v>1141</v>
      </c>
      <c r="B439" s="1" t="s">
        <v>1142</v>
      </c>
      <c r="C439" s="1" t="s">
        <v>1145</v>
      </c>
      <c r="D439" s="1" t="s">
        <v>1146</v>
      </c>
      <c r="E439">
        <v>145</v>
      </c>
      <c r="F439" s="6">
        <v>33573.300000000003</v>
      </c>
    </row>
    <row r="440" spans="1:6" x14ac:dyDescent="0.25">
      <c r="A440" s="1" t="s">
        <v>1147</v>
      </c>
      <c r="B440" s="1" t="s">
        <v>1148</v>
      </c>
      <c r="C440" s="1" t="s">
        <v>1149</v>
      </c>
      <c r="D440" s="1" t="s">
        <v>1150</v>
      </c>
      <c r="E440">
        <v>513</v>
      </c>
      <c r="F440" s="6">
        <v>118780.02</v>
      </c>
    </row>
    <row r="441" spans="1:6" x14ac:dyDescent="0.25">
      <c r="A441" s="1" t="s">
        <v>1151</v>
      </c>
      <c r="B441" s="1" t="s">
        <v>1152</v>
      </c>
      <c r="C441" s="1" t="s">
        <v>1153</v>
      </c>
      <c r="D441" s="1" t="s">
        <v>1154</v>
      </c>
      <c r="E441">
        <v>82</v>
      </c>
      <c r="F441" s="6">
        <v>18986.28</v>
      </c>
    </row>
    <row r="442" spans="1:6" x14ac:dyDescent="0.25">
      <c r="A442" s="1" t="s">
        <v>1155</v>
      </c>
      <c r="B442" s="1" t="s">
        <v>1156</v>
      </c>
      <c r="C442" s="1" t="s">
        <v>1157</v>
      </c>
      <c r="D442" s="1" t="s">
        <v>1158</v>
      </c>
      <c r="E442">
        <v>91</v>
      </c>
      <c r="F442" s="6">
        <v>21070.14</v>
      </c>
    </row>
    <row r="443" spans="1:6" x14ac:dyDescent="0.25">
      <c r="A443" s="1" t="s">
        <v>1159</v>
      </c>
      <c r="B443" s="1" t="s">
        <v>1160</v>
      </c>
      <c r="C443" s="1" t="s">
        <v>1161</v>
      </c>
      <c r="D443" s="1" t="s">
        <v>1162</v>
      </c>
      <c r="E443">
        <v>463</v>
      </c>
      <c r="F443" s="6">
        <v>107203.02</v>
      </c>
    </row>
    <row r="444" spans="1:6" x14ac:dyDescent="0.25">
      <c r="A444" s="1" t="s">
        <v>1159</v>
      </c>
      <c r="B444" s="1" t="s">
        <v>1160</v>
      </c>
      <c r="C444" s="1" t="s">
        <v>1163</v>
      </c>
      <c r="D444" s="1" t="s">
        <v>1164</v>
      </c>
      <c r="E444">
        <v>680</v>
      </c>
      <c r="F444" s="6">
        <v>157447.20000000001</v>
      </c>
    </row>
    <row r="445" spans="1:6" x14ac:dyDescent="0.25">
      <c r="A445" s="1" t="s">
        <v>1159</v>
      </c>
      <c r="B445" s="1" t="s">
        <v>1160</v>
      </c>
      <c r="C445" s="1" t="s">
        <v>1165</v>
      </c>
      <c r="D445" s="1" t="s">
        <v>1166</v>
      </c>
      <c r="E445">
        <v>291</v>
      </c>
      <c r="F445" s="6">
        <v>67378.14</v>
      </c>
    </row>
    <row r="446" spans="1:6" x14ac:dyDescent="0.25">
      <c r="A446" s="1" t="s">
        <v>1159</v>
      </c>
      <c r="B446" s="1" t="s">
        <v>1160</v>
      </c>
      <c r="C446" s="1" t="s">
        <v>1167</v>
      </c>
      <c r="D446" s="1" t="s">
        <v>1168</v>
      </c>
      <c r="E446">
        <v>8</v>
      </c>
      <c r="F446" s="6">
        <v>1852.32</v>
      </c>
    </row>
    <row r="447" spans="1:6" x14ac:dyDescent="0.25">
      <c r="A447" s="1" t="s">
        <v>1169</v>
      </c>
      <c r="B447" s="1" t="s">
        <v>1170</v>
      </c>
      <c r="C447" s="1" t="s">
        <v>1171</v>
      </c>
      <c r="D447" s="1" t="s">
        <v>1172</v>
      </c>
      <c r="E447">
        <v>164</v>
      </c>
      <c r="F447" s="6">
        <v>37972.559999999998</v>
      </c>
    </row>
    <row r="448" spans="1:6" x14ac:dyDescent="0.25">
      <c r="A448" s="1" t="s">
        <v>1173</v>
      </c>
      <c r="B448" s="1" t="s">
        <v>1174</v>
      </c>
      <c r="C448" s="1" t="s">
        <v>1175</v>
      </c>
      <c r="D448" s="1" t="s">
        <v>1176</v>
      </c>
      <c r="E448">
        <v>156</v>
      </c>
      <c r="F448" s="6">
        <v>36120.239999999998</v>
      </c>
    </row>
    <row r="449" spans="1:6" x14ac:dyDescent="0.25">
      <c r="A449" s="1" t="s">
        <v>1177</v>
      </c>
      <c r="B449" s="1" t="s">
        <v>1178</v>
      </c>
      <c r="C449" s="1" t="s">
        <v>1179</v>
      </c>
      <c r="D449" s="1" t="s">
        <v>981</v>
      </c>
      <c r="E449">
        <v>79</v>
      </c>
      <c r="F449" s="6">
        <v>18291.66</v>
      </c>
    </row>
    <row r="450" spans="1:6" x14ac:dyDescent="0.25">
      <c r="A450" s="1" t="s">
        <v>1180</v>
      </c>
      <c r="B450" s="1" t="s">
        <v>1181</v>
      </c>
      <c r="C450" s="1" t="s">
        <v>1182</v>
      </c>
      <c r="D450" s="1" t="s">
        <v>1183</v>
      </c>
      <c r="E450">
        <v>506</v>
      </c>
      <c r="F450" s="6">
        <v>117159.24</v>
      </c>
    </row>
    <row r="451" spans="1:6" x14ac:dyDescent="0.25">
      <c r="A451" s="1" t="s">
        <v>1184</v>
      </c>
      <c r="B451" s="1" t="s">
        <v>1185</v>
      </c>
      <c r="C451" s="1" t="s">
        <v>1186</v>
      </c>
      <c r="D451" s="1" t="s">
        <v>1022</v>
      </c>
      <c r="E451">
        <v>51</v>
      </c>
      <c r="F451" s="6">
        <v>11808.54</v>
      </c>
    </row>
    <row r="452" spans="1:6" x14ac:dyDescent="0.25">
      <c r="A452" s="1" t="s">
        <v>1187</v>
      </c>
      <c r="B452" s="1" t="s">
        <v>1188</v>
      </c>
      <c r="C452" s="1" t="s">
        <v>1189</v>
      </c>
      <c r="D452" s="1" t="s">
        <v>1190</v>
      </c>
      <c r="E452">
        <v>20</v>
      </c>
      <c r="F452" s="6">
        <v>4630.8</v>
      </c>
    </row>
    <row r="453" spans="1:6" x14ac:dyDescent="0.25">
      <c r="A453" s="1" t="s">
        <v>1191</v>
      </c>
      <c r="B453" s="1" t="s">
        <v>1192</v>
      </c>
      <c r="C453" s="1" t="s">
        <v>1193</v>
      </c>
      <c r="D453" s="1" t="s">
        <v>1038</v>
      </c>
      <c r="E453">
        <v>188</v>
      </c>
      <c r="F453" s="6">
        <v>43529.52</v>
      </c>
    </row>
    <row r="454" spans="1:6" x14ac:dyDescent="0.25">
      <c r="A454" s="1" t="s">
        <v>1194</v>
      </c>
      <c r="B454" s="1" t="s">
        <v>1195</v>
      </c>
      <c r="C454" s="1" t="s">
        <v>1196</v>
      </c>
      <c r="D454" s="1" t="s">
        <v>1197</v>
      </c>
      <c r="E454">
        <v>279</v>
      </c>
      <c r="F454" s="6">
        <v>64599.66</v>
      </c>
    </row>
    <row r="455" spans="1:6" x14ac:dyDescent="0.25">
      <c r="A455" s="1" t="s">
        <v>1198</v>
      </c>
      <c r="B455" s="1" t="s">
        <v>1199</v>
      </c>
      <c r="C455" s="1" t="s">
        <v>1200</v>
      </c>
      <c r="D455" s="1" t="s">
        <v>1201</v>
      </c>
      <c r="E455">
        <v>25</v>
      </c>
      <c r="F455" s="6">
        <v>5788.5</v>
      </c>
    </row>
    <row r="456" spans="1:6" x14ac:dyDescent="0.25">
      <c r="A456" s="1" t="s">
        <v>1202</v>
      </c>
      <c r="B456" s="1" t="s">
        <v>1203</v>
      </c>
      <c r="C456" s="1" t="s">
        <v>1204</v>
      </c>
      <c r="D456" s="1" t="s">
        <v>470</v>
      </c>
      <c r="E456">
        <v>105</v>
      </c>
      <c r="F456" s="6">
        <v>24311.7</v>
      </c>
    </row>
    <row r="457" spans="1:6" x14ac:dyDescent="0.25">
      <c r="A457" s="1" t="s">
        <v>1202</v>
      </c>
      <c r="B457" s="1" t="s">
        <v>1203</v>
      </c>
      <c r="C457" s="1" t="s">
        <v>1205</v>
      </c>
      <c r="D457" s="1" t="s">
        <v>116</v>
      </c>
      <c r="E457">
        <v>83</v>
      </c>
      <c r="F457" s="6">
        <v>19217.82</v>
      </c>
    </row>
    <row r="458" spans="1:6" x14ac:dyDescent="0.25">
      <c r="A458" s="1" t="s">
        <v>1206</v>
      </c>
      <c r="B458" s="1" t="s">
        <v>1207</v>
      </c>
      <c r="C458" s="1" t="s">
        <v>1208</v>
      </c>
      <c r="D458" s="1" t="s">
        <v>1209</v>
      </c>
      <c r="E458">
        <v>139</v>
      </c>
      <c r="F458" s="6">
        <v>32184.06</v>
      </c>
    </row>
    <row r="459" spans="1:6" x14ac:dyDescent="0.25">
      <c r="A459" s="1" t="s">
        <v>1206</v>
      </c>
      <c r="B459" s="1" t="s">
        <v>1207</v>
      </c>
      <c r="C459" s="1" t="s">
        <v>1210</v>
      </c>
      <c r="D459" s="1" t="s">
        <v>497</v>
      </c>
      <c r="E459">
        <v>206</v>
      </c>
      <c r="F459" s="6">
        <v>47697.24</v>
      </c>
    </row>
    <row r="460" spans="1:6" x14ac:dyDescent="0.25">
      <c r="A460" s="1" t="s">
        <v>1206</v>
      </c>
      <c r="B460" s="1" t="s">
        <v>1207</v>
      </c>
      <c r="C460" s="1" t="s">
        <v>1211</v>
      </c>
      <c r="D460" s="1" t="s">
        <v>1212</v>
      </c>
      <c r="E460">
        <v>177</v>
      </c>
      <c r="F460" s="6">
        <v>40982.58</v>
      </c>
    </row>
    <row r="461" spans="1:6" x14ac:dyDescent="0.25">
      <c r="A461" s="1" t="s">
        <v>1213</v>
      </c>
      <c r="B461" s="1" t="s">
        <v>1214</v>
      </c>
      <c r="C461" s="1" t="s">
        <v>1215</v>
      </c>
      <c r="D461" s="1" t="s">
        <v>1216</v>
      </c>
      <c r="E461">
        <v>285</v>
      </c>
      <c r="F461" s="6">
        <v>65988.899999999994</v>
      </c>
    </row>
    <row r="462" spans="1:6" x14ac:dyDescent="0.25">
      <c r="A462" s="1" t="s">
        <v>1217</v>
      </c>
      <c r="B462" s="1" t="s">
        <v>1218</v>
      </c>
      <c r="C462" s="1" t="s">
        <v>1219</v>
      </c>
      <c r="D462" s="1" t="s">
        <v>1220</v>
      </c>
      <c r="E462">
        <v>151</v>
      </c>
      <c r="F462" s="6">
        <v>34962.54</v>
      </c>
    </row>
    <row r="463" spans="1:6" x14ac:dyDescent="0.25">
      <c r="A463" s="1" t="s">
        <v>1217</v>
      </c>
      <c r="B463" s="1" t="s">
        <v>1218</v>
      </c>
      <c r="C463" s="1" t="s">
        <v>1221</v>
      </c>
      <c r="D463" s="1" t="s">
        <v>1222</v>
      </c>
      <c r="E463">
        <v>124</v>
      </c>
      <c r="F463" s="6">
        <v>28710.959999999999</v>
      </c>
    </row>
    <row r="464" spans="1:6" x14ac:dyDescent="0.25">
      <c r="A464" s="1" t="s">
        <v>1217</v>
      </c>
      <c r="B464" s="1" t="s">
        <v>1218</v>
      </c>
      <c r="C464" s="1" t="s">
        <v>1223</v>
      </c>
      <c r="D464" s="1" t="s">
        <v>309</v>
      </c>
      <c r="E464">
        <v>107</v>
      </c>
      <c r="F464" s="6">
        <v>24774.78</v>
      </c>
    </row>
    <row r="465" spans="1:6" x14ac:dyDescent="0.25">
      <c r="A465" s="1" t="s">
        <v>1224</v>
      </c>
      <c r="B465" s="1" t="s">
        <v>1225</v>
      </c>
      <c r="C465" s="1" t="s">
        <v>1226</v>
      </c>
      <c r="D465" s="1" t="s">
        <v>1010</v>
      </c>
      <c r="E465">
        <v>36</v>
      </c>
      <c r="F465" s="6">
        <v>8335.44</v>
      </c>
    </row>
    <row r="466" spans="1:6" x14ac:dyDescent="0.25">
      <c r="A466" s="1" t="s">
        <v>1224</v>
      </c>
      <c r="B466" s="1" t="s">
        <v>1225</v>
      </c>
      <c r="C466" s="1" t="s">
        <v>1227</v>
      </c>
      <c r="D466" s="1" t="s">
        <v>1228</v>
      </c>
      <c r="E466">
        <v>342</v>
      </c>
      <c r="F466" s="6">
        <v>79186.679999999993</v>
      </c>
    </row>
    <row r="467" spans="1:6" x14ac:dyDescent="0.25">
      <c r="A467" s="1" t="s">
        <v>1224</v>
      </c>
      <c r="B467" s="1" t="s">
        <v>1225</v>
      </c>
      <c r="C467" s="1" t="s">
        <v>1229</v>
      </c>
      <c r="D467" s="1" t="s">
        <v>1230</v>
      </c>
      <c r="E467">
        <v>618</v>
      </c>
      <c r="F467" s="6">
        <v>143091.72</v>
      </c>
    </row>
    <row r="468" spans="1:6" x14ac:dyDescent="0.25">
      <c r="A468" s="1" t="s">
        <v>1224</v>
      </c>
      <c r="B468" s="1" t="s">
        <v>1225</v>
      </c>
      <c r="C468" s="1" t="s">
        <v>1231</v>
      </c>
      <c r="D468" s="1" t="s">
        <v>1232</v>
      </c>
      <c r="E468">
        <v>314</v>
      </c>
      <c r="F468" s="6">
        <v>72703.56</v>
      </c>
    </row>
    <row r="469" spans="1:6" x14ac:dyDescent="0.25">
      <c r="A469" s="1" t="s">
        <v>1224</v>
      </c>
      <c r="B469" s="1" t="s">
        <v>1225</v>
      </c>
      <c r="C469" s="1" t="s">
        <v>1233</v>
      </c>
      <c r="D469" s="1" t="s">
        <v>257</v>
      </c>
      <c r="E469">
        <v>215</v>
      </c>
      <c r="F469" s="6">
        <v>49781.1</v>
      </c>
    </row>
    <row r="470" spans="1:6" x14ac:dyDescent="0.25">
      <c r="A470" s="1" t="s">
        <v>1234</v>
      </c>
      <c r="B470" s="1" t="s">
        <v>1235</v>
      </c>
      <c r="C470" s="1" t="s">
        <v>1236</v>
      </c>
      <c r="D470" s="1" t="s">
        <v>1237</v>
      </c>
      <c r="E470">
        <v>178</v>
      </c>
      <c r="F470" s="6">
        <v>41214.120000000003</v>
      </c>
    </row>
    <row r="471" spans="1:6" x14ac:dyDescent="0.25">
      <c r="A471" s="1" t="s">
        <v>1238</v>
      </c>
      <c r="B471" s="1" t="s">
        <v>1239</v>
      </c>
      <c r="C471" s="1" t="s">
        <v>1240</v>
      </c>
      <c r="D471" s="1" t="s">
        <v>1241</v>
      </c>
      <c r="E471">
        <v>383</v>
      </c>
      <c r="F471" s="6">
        <v>88679.82</v>
      </c>
    </row>
    <row r="472" spans="1:6" x14ac:dyDescent="0.25">
      <c r="A472" s="1" t="s">
        <v>1242</v>
      </c>
      <c r="B472" s="1" t="s">
        <v>1243</v>
      </c>
      <c r="C472" s="1" t="s">
        <v>1244</v>
      </c>
      <c r="D472" s="1" t="s">
        <v>1024</v>
      </c>
      <c r="E472">
        <v>230</v>
      </c>
      <c r="F472" s="6">
        <v>53254.2</v>
      </c>
    </row>
    <row r="473" spans="1:6" x14ac:dyDescent="0.25">
      <c r="A473" s="1" t="s">
        <v>1245</v>
      </c>
      <c r="B473" s="1" t="s">
        <v>1246</v>
      </c>
      <c r="C473" s="1" t="s">
        <v>1247</v>
      </c>
      <c r="D473" s="1" t="s">
        <v>1248</v>
      </c>
      <c r="E473">
        <v>491</v>
      </c>
      <c r="F473" s="6">
        <v>113686.14</v>
      </c>
    </row>
    <row r="474" spans="1:6" x14ac:dyDescent="0.25">
      <c r="A474" s="1" t="s">
        <v>1245</v>
      </c>
      <c r="B474" s="1" t="s">
        <v>1246</v>
      </c>
      <c r="C474" s="1" t="s">
        <v>1249</v>
      </c>
      <c r="D474" s="1" t="s">
        <v>1250</v>
      </c>
      <c r="E474">
        <v>100</v>
      </c>
      <c r="F474" s="6">
        <v>23154</v>
      </c>
    </row>
    <row r="475" spans="1:6" x14ac:dyDescent="0.25">
      <c r="A475" s="1" t="s">
        <v>1251</v>
      </c>
      <c r="B475" s="1" t="s">
        <v>1252</v>
      </c>
      <c r="C475" s="1" t="s">
        <v>1253</v>
      </c>
      <c r="D475" s="1" t="s">
        <v>1254</v>
      </c>
      <c r="E475">
        <v>188</v>
      </c>
      <c r="F475" s="6">
        <v>43529.52</v>
      </c>
    </row>
    <row r="476" spans="1:6" x14ac:dyDescent="0.25">
      <c r="A476" s="1" t="s">
        <v>1255</v>
      </c>
      <c r="B476" s="1" t="s">
        <v>1252</v>
      </c>
      <c r="C476" s="1" t="s">
        <v>1256</v>
      </c>
      <c r="D476" s="1" t="s">
        <v>39</v>
      </c>
      <c r="E476">
        <v>14</v>
      </c>
      <c r="F476" s="6">
        <v>3241.56</v>
      </c>
    </row>
    <row r="477" spans="1:6" x14ac:dyDescent="0.25">
      <c r="A477" s="1" t="s">
        <v>1251</v>
      </c>
      <c r="B477" s="1" t="s">
        <v>1252</v>
      </c>
      <c r="C477" s="1" t="s">
        <v>1257</v>
      </c>
      <c r="D477" s="1" t="s">
        <v>1258</v>
      </c>
      <c r="E477">
        <v>140</v>
      </c>
      <c r="F477" s="6">
        <v>32415.599999999999</v>
      </c>
    </row>
    <row r="478" spans="1:6" x14ac:dyDescent="0.25">
      <c r="A478" s="1" t="s">
        <v>1255</v>
      </c>
      <c r="B478" s="1" t="s">
        <v>1252</v>
      </c>
      <c r="C478" s="1" t="s">
        <v>1259</v>
      </c>
      <c r="D478" s="1" t="s">
        <v>195</v>
      </c>
      <c r="E478">
        <v>349</v>
      </c>
      <c r="F478" s="6">
        <v>80807.460000000006</v>
      </c>
    </row>
    <row r="479" spans="1:6" x14ac:dyDescent="0.25">
      <c r="A479" s="1" t="s">
        <v>1255</v>
      </c>
      <c r="B479" s="1" t="s">
        <v>1252</v>
      </c>
      <c r="C479" s="1" t="s">
        <v>1260</v>
      </c>
      <c r="D479" s="1" t="s">
        <v>1261</v>
      </c>
      <c r="E479">
        <v>659</v>
      </c>
      <c r="F479" s="6">
        <v>152584.85999999999</v>
      </c>
    </row>
    <row r="480" spans="1:6" x14ac:dyDescent="0.25">
      <c r="A480" s="1" t="s">
        <v>1262</v>
      </c>
      <c r="B480" s="1" t="s">
        <v>1263</v>
      </c>
      <c r="C480" s="1" t="s">
        <v>1264</v>
      </c>
      <c r="D480" s="1" t="s">
        <v>1265</v>
      </c>
      <c r="E480">
        <v>504</v>
      </c>
      <c r="F480" s="6">
        <v>116696.16</v>
      </c>
    </row>
    <row r="481" spans="1:6" x14ac:dyDescent="0.25">
      <c r="A481" s="1" t="s">
        <v>1262</v>
      </c>
      <c r="B481" s="1" t="s">
        <v>1263</v>
      </c>
      <c r="C481" s="1" t="s">
        <v>1266</v>
      </c>
      <c r="D481" s="1" t="s">
        <v>1267</v>
      </c>
      <c r="E481">
        <v>286</v>
      </c>
      <c r="F481" s="6">
        <v>66220.44</v>
      </c>
    </row>
    <row r="482" spans="1:6" x14ac:dyDescent="0.25">
      <c r="A482" s="1" t="s">
        <v>1268</v>
      </c>
      <c r="B482" s="1" t="s">
        <v>1269</v>
      </c>
      <c r="C482" s="1" t="s">
        <v>1270</v>
      </c>
      <c r="D482" s="1" t="s">
        <v>1271</v>
      </c>
      <c r="E482">
        <v>147</v>
      </c>
      <c r="F482" s="6">
        <v>34036.379999999997</v>
      </c>
    </row>
    <row r="483" spans="1:6" x14ac:dyDescent="0.25">
      <c r="A483" s="1" t="s">
        <v>1268</v>
      </c>
      <c r="B483" s="1" t="s">
        <v>1269</v>
      </c>
      <c r="C483" s="1" t="s">
        <v>1272</v>
      </c>
      <c r="D483" s="1" t="s">
        <v>116</v>
      </c>
      <c r="E483">
        <v>131</v>
      </c>
      <c r="F483" s="6">
        <v>30331.74</v>
      </c>
    </row>
    <row r="484" spans="1:6" x14ac:dyDescent="0.25">
      <c r="A484" s="1" t="s">
        <v>1273</v>
      </c>
      <c r="B484" s="1" t="s">
        <v>1274</v>
      </c>
      <c r="C484" s="1" t="s">
        <v>1275</v>
      </c>
      <c r="D484" s="1" t="s">
        <v>1276</v>
      </c>
      <c r="E484">
        <v>158</v>
      </c>
      <c r="F484" s="6">
        <v>36583.32</v>
      </c>
    </row>
    <row r="485" spans="1:6" x14ac:dyDescent="0.25">
      <c r="A485" s="1" t="s">
        <v>1277</v>
      </c>
      <c r="B485" s="1" t="s">
        <v>1278</v>
      </c>
      <c r="C485" s="1" t="s">
        <v>1279</v>
      </c>
      <c r="D485" s="1" t="s">
        <v>1280</v>
      </c>
      <c r="E485">
        <v>306</v>
      </c>
      <c r="F485" s="6">
        <v>70851.240000000005</v>
      </c>
    </row>
    <row r="486" spans="1:6" x14ac:dyDescent="0.25">
      <c r="A486" s="1" t="s">
        <v>1277</v>
      </c>
      <c r="B486" s="1" t="s">
        <v>1278</v>
      </c>
      <c r="C486" s="1" t="s">
        <v>1281</v>
      </c>
      <c r="D486" s="1" t="s">
        <v>1282</v>
      </c>
      <c r="E486">
        <v>103</v>
      </c>
      <c r="F486" s="6">
        <v>23848.62</v>
      </c>
    </row>
    <row r="487" spans="1:6" x14ac:dyDescent="0.25">
      <c r="A487" s="1" t="s">
        <v>1277</v>
      </c>
      <c r="B487" s="1" t="s">
        <v>1278</v>
      </c>
      <c r="C487" s="1" t="s">
        <v>1283</v>
      </c>
      <c r="D487" s="1" t="s">
        <v>1248</v>
      </c>
      <c r="E487">
        <v>219</v>
      </c>
      <c r="F487" s="6">
        <v>50707.26</v>
      </c>
    </row>
    <row r="488" spans="1:6" x14ac:dyDescent="0.25">
      <c r="A488" s="1" t="s">
        <v>1284</v>
      </c>
      <c r="B488" s="1" t="s">
        <v>1285</v>
      </c>
      <c r="C488" s="1" t="s">
        <v>1286</v>
      </c>
      <c r="D488" s="1" t="s">
        <v>234</v>
      </c>
      <c r="E488">
        <v>341</v>
      </c>
      <c r="F488" s="6">
        <v>78955.14</v>
      </c>
    </row>
    <row r="489" spans="1:6" x14ac:dyDescent="0.25">
      <c r="A489" s="1" t="s">
        <v>1287</v>
      </c>
      <c r="B489" s="1" t="s">
        <v>1288</v>
      </c>
      <c r="C489" s="1" t="s">
        <v>1289</v>
      </c>
      <c r="D489" s="1" t="s">
        <v>1290</v>
      </c>
      <c r="E489">
        <v>614</v>
      </c>
      <c r="F489" s="6">
        <v>142165.56</v>
      </c>
    </row>
    <row r="490" spans="1:6" x14ac:dyDescent="0.25">
      <c r="A490" s="1" t="s">
        <v>1291</v>
      </c>
      <c r="B490" s="1" t="s">
        <v>1292</v>
      </c>
      <c r="C490" s="1" t="s">
        <v>1293</v>
      </c>
      <c r="D490" s="1" t="s">
        <v>1294</v>
      </c>
      <c r="E490">
        <v>187</v>
      </c>
      <c r="F490" s="6">
        <v>43297.98</v>
      </c>
    </row>
    <row r="491" spans="1:6" x14ac:dyDescent="0.25">
      <c r="A491" s="1" t="s">
        <v>1295</v>
      </c>
      <c r="B491" s="1" t="s">
        <v>1296</v>
      </c>
      <c r="C491" s="1" t="s">
        <v>1297</v>
      </c>
      <c r="D491" s="1" t="s">
        <v>1298</v>
      </c>
      <c r="E491">
        <v>56</v>
      </c>
      <c r="F491" s="6">
        <v>12966.24</v>
      </c>
    </row>
    <row r="492" spans="1:6" x14ac:dyDescent="0.25">
      <c r="A492" s="1" t="s">
        <v>1299</v>
      </c>
      <c r="B492" s="1" t="s">
        <v>1300</v>
      </c>
      <c r="C492" s="1" t="s">
        <v>1301</v>
      </c>
      <c r="D492" s="1" t="s">
        <v>1302</v>
      </c>
      <c r="E492">
        <v>83</v>
      </c>
      <c r="F492" s="6">
        <v>19217.82</v>
      </c>
    </row>
    <row r="493" spans="1:6" x14ac:dyDescent="0.25">
      <c r="A493" s="1" t="s">
        <v>1303</v>
      </c>
      <c r="B493" s="1" t="s">
        <v>1304</v>
      </c>
      <c r="C493" s="1" t="s">
        <v>1305</v>
      </c>
      <c r="D493" s="1" t="s">
        <v>1306</v>
      </c>
      <c r="E493">
        <v>19</v>
      </c>
      <c r="F493" s="6">
        <v>4399.26</v>
      </c>
    </row>
    <row r="494" spans="1:6" x14ac:dyDescent="0.25">
      <c r="A494" s="1" t="s">
        <v>1303</v>
      </c>
      <c r="B494" s="1" t="s">
        <v>1304</v>
      </c>
      <c r="C494" s="1" t="s">
        <v>1307</v>
      </c>
      <c r="D494" s="1" t="s">
        <v>1136</v>
      </c>
      <c r="E494">
        <v>409</v>
      </c>
      <c r="F494" s="6">
        <v>94699.86</v>
      </c>
    </row>
    <row r="495" spans="1:6" x14ac:dyDescent="0.25">
      <c r="A495" s="1" t="s">
        <v>1303</v>
      </c>
      <c r="B495" s="1" t="s">
        <v>1304</v>
      </c>
      <c r="C495" s="1" t="s">
        <v>1308</v>
      </c>
      <c r="D495" s="1" t="s">
        <v>1309</v>
      </c>
      <c r="E495">
        <v>223</v>
      </c>
      <c r="F495" s="6">
        <v>51633.42</v>
      </c>
    </row>
    <row r="496" spans="1:6" x14ac:dyDescent="0.25">
      <c r="A496" s="1" t="s">
        <v>1303</v>
      </c>
      <c r="B496" s="1" t="s">
        <v>1304</v>
      </c>
      <c r="C496" s="1" t="s">
        <v>1310</v>
      </c>
      <c r="D496" s="1" t="s">
        <v>1311</v>
      </c>
      <c r="E496">
        <v>867</v>
      </c>
      <c r="F496" s="6">
        <v>200745.18</v>
      </c>
    </row>
    <row r="497" spans="1:6" x14ac:dyDescent="0.25">
      <c r="A497" s="1" t="s">
        <v>1303</v>
      </c>
      <c r="B497" s="1" t="s">
        <v>1304</v>
      </c>
      <c r="C497" s="1" t="s">
        <v>1312</v>
      </c>
      <c r="D497" s="1" t="s">
        <v>1313</v>
      </c>
      <c r="E497">
        <v>620</v>
      </c>
      <c r="F497" s="6">
        <v>143554.79999999999</v>
      </c>
    </row>
    <row r="498" spans="1:6" x14ac:dyDescent="0.25">
      <c r="A498" s="1" t="s">
        <v>1314</v>
      </c>
      <c r="B498" s="1" t="s">
        <v>1315</v>
      </c>
      <c r="C498" s="1" t="s">
        <v>1316</v>
      </c>
      <c r="D498" s="1" t="s">
        <v>1317</v>
      </c>
      <c r="E498">
        <v>343</v>
      </c>
      <c r="F498" s="6">
        <v>79418.22</v>
      </c>
    </row>
    <row r="499" spans="1:6" x14ac:dyDescent="0.25">
      <c r="A499" s="1" t="s">
        <v>1314</v>
      </c>
      <c r="B499" s="1" t="s">
        <v>1315</v>
      </c>
      <c r="C499" s="1" t="s">
        <v>1318</v>
      </c>
      <c r="D499" s="1" t="s">
        <v>35</v>
      </c>
      <c r="E499">
        <v>401</v>
      </c>
      <c r="F499" s="6">
        <v>92847.54</v>
      </c>
    </row>
    <row r="500" spans="1:6" x14ac:dyDescent="0.25">
      <c r="A500" s="1" t="s">
        <v>1314</v>
      </c>
      <c r="B500" s="1" t="s">
        <v>1315</v>
      </c>
      <c r="C500" s="1" t="s">
        <v>1319</v>
      </c>
      <c r="D500" s="1" t="s">
        <v>1320</v>
      </c>
      <c r="E500">
        <v>168</v>
      </c>
      <c r="F500" s="6">
        <v>38898.720000000001</v>
      </c>
    </row>
    <row r="501" spans="1:6" x14ac:dyDescent="0.25">
      <c r="A501" s="1" t="s">
        <v>1314</v>
      </c>
      <c r="B501" s="1" t="s">
        <v>1315</v>
      </c>
      <c r="C501" s="1" t="s">
        <v>1321</v>
      </c>
      <c r="D501" s="1" t="s">
        <v>1322</v>
      </c>
      <c r="E501">
        <v>33</v>
      </c>
      <c r="F501" s="6">
        <v>7640.82</v>
      </c>
    </row>
    <row r="502" spans="1:6" x14ac:dyDescent="0.25">
      <c r="A502" s="1" t="s">
        <v>1323</v>
      </c>
      <c r="B502" s="1" t="s">
        <v>1324</v>
      </c>
      <c r="C502" s="1" t="s">
        <v>1325</v>
      </c>
      <c r="D502" s="1" t="s">
        <v>1326</v>
      </c>
      <c r="E502">
        <v>113</v>
      </c>
      <c r="F502" s="6">
        <v>26164.02</v>
      </c>
    </row>
    <row r="503" spans="1:6" x14ac:dyDescent="0.25">
      <c r="A503" s="1" t="s">
        <v>1327</v>
      </c>
      <c r="B503" s="1" t="s">
        <v>1328</v>
      </c>
      <c r="C503" s="1" t="s">
        <v>1329</v>
      </c>
      <c r="D503" s="1" t="s">
        <v>1330</v>
      </c>
      <c r="E503">
        <v>25</v>
      </c>
      <c r="F503" s="6">
        <v>5788.5</v>
      </c>
    </row>
    <row r="504" spans="1:6" x14ac:dyDescent="0.25">
      <c r="A504" s="1" t="s">
        <v>1331</v>
      </c>
      <c r="B504" s="1" t="s">
        <v>1332</v>
      </c>
      <c r="C504" s="1" t="s">
        <v>1333</v>
      </c>
      <c r="D504" s="1" t="s">
        <v>1334</v>
      </c>
      <c r="E504">
        <v>436</v>
      </c>
      <c r="F504" s="6">
        <v>100951.44</v>
      </c>
    </row>
    <row r="505" spans="1:6" x14ac:dyDescent="0.25">
      <c r="A505" s="1" t="s">
        <v>1335</v>
      </c>
      <c r="B505" s="1" t="s">
        <v>1336</v>
      </c>
      <c r="C505" s="1" t="s">
        <v>1337</v>
      </c>
      <c r="D505" s="1" t="s">
        <v>965</v>
      </c>
      <c r="E505">
        <v>209</v>
      </c>
      <c r="F505" s="6">
        <v>48391.86</v>
      </c>
    </row>
    <row r="506" spans="1:6" x14ac:dyDescent="0.25">
      <c r="A506" s="1" t="s">
        <v>1335</v>
      </c>
      <c r="B506" s="1" t="s">
        <v>1336</v>
      </c>
      <c r="C506" s="1" t="s">
        <v>1338</v>
      </c>
      <c r="D506" s="1" t="s">
        <v>1339</v>
      </c>
      <c r="E506">
        <v>310</v>
      </c>
      <c r="F506" s="6">
        <v>71777.399999999994</v>
      </c>
    </row>
    <row r="507" spans="1:6" x14ac:dyDescent="0.25">
      <c r="A507" s="1" t="s">
        <v>1335</v>
      </c>
      <c r="B507" s="1" t="s">
        <v>1336</v>
      </c>
      <c r="C507" s="1" t="s">
        <v>1340</v>
      </c>
      <c r="D507" s="1" t="s">
        <v>1098</v>
      </c>
      <c r="E507">
        <v>565</v>
      </c>
      <c r="F507" s="6">
        <v>130820.1</v>
      </c>
    </row>
    <row r="508" spans="1:6" x14ac:dyDescent="0.25">
      <c r="A508" s="1" t="s">
        <v>1335</v>
      </c>
      <c r="B508" s="1" t="s">
        <v>1336</v>
      </c>
      <c r="C508" s="1" t="s">
        <v>1341</v>
      </c>
      <c r="D508" s="1" t="s">
        <v>1342</v>
      </c>
      <c r="E508">
        <v>359</v>
      </c>
      <c r="F508" s="6">
        <v>83122.86</v>
      </c>
    </row>
    <row r="509" spans="1:6" x14ac:dyDescent="0.25">
      <c r="A509" s="1" t="s">
        <v>1335</v>
      </c>
      <c r="B509" s="1" t="s">
        <v>1336</v>
      </c>
      <c r="C509" s="1" t="s">
        <v>1343</v>
      </c>
      <c r="D509" s="1" t="s">
        <v>1232</v>
      </c>
      <c r="E509">
        <v>227</v>
      </c>
      <c r="F509" s="6">
        <v>52559.58</v>
      </c>
    </row>
    <row r="510" spans="1:6" x14ac:dyDescent="0.25">
      <c r="A510" s="1" t="s">
        <v>1335</v>
      </c>
      <c r="B510" s="1" t="s">
        <v>1336</v>
      </c>
      <c r="C510" s="1" t="s">
        <v>1344</v>
      </c>
      <c r="D510" s="1" t="s">
        <v>628</v>
      </c>
      <c r="E510">
        <v>195</v>
      </c>
      <c r="F510" s="6">
        <v>45150.3</v>
      </c>
    </row>
    <row r="511" spans="1:6" x14ac:dyDescent="0.25">
      <c r="A511" s="1" t="s">
        <v>1335</v>
      </c>
      <c r="B511" s="1" t="s">
        <v>1336</v>
      </c>
      <c r="C511" s="1" t="s">
        <v>1345</v>
      </c>
      <c r="D511" s="1" t="s">
        <v>1346</v>
      </c>
      <c r="E511">
        <v>648</v>
      </c>
      <c r="F511" s="6">
        <v>150037.92000000001</v>
      </c>
    </row>
    <row r="512" spans="1:6" x14ac:dyDescent="0.25">
      <c r="A512" s="1" t="s">
        <v>1335</v>
      </c>
      <c r="B512" s="1" t="s">
        <v>1336</v>
      </c>
      <c r="C512" s="1" t="s">
        <v>1347</v>
      </c>
      <c r="D512" s="1" t="s">
        <v>1150</v>
      </c>
      <c r="E512">
        <v>150</v>
      </c>
      <c r="F512" s="6">
        <v>34731</v>
      </c>
    </row>
    <row r="513" spans="1:6" x14ac:dyDescent="0.25">
      <c r="A513" s="1" t="s">
        <v>1335</v>
      </c>
      <c r="B513" s="1" t="s">
        <v>1336</v>
      </c>
      <c r="C513" s="1" t="s">
        <v>1348</v>
      </c>
      <c r="D513" s="1" t="s">
        <v>1349</v>
      </c>
      <c r="E513">
        <v>509</v>
      </c>
      <c r="F513" s="6">
        <v>117853.86</v>
      </c>
    </row>
    <row r="514" spans="1:6" x14ac:dyDescent="0.25">
      <c r="A514" s="1" t="s">
        <v>1335</v>
      </c>
      <c r="B514" s="1" t="s">
        <v>1336</v>
      </c>
      <c r="C514" s="1" t="s">
        <v>1350</v>
      </c>
      <c r="D514" s="1" t="s">
        <v>865</v>
      </c>
      <c r="E514">
        <v>167</v>
      </c>
      <c r="F514" s="6">
        <v>38667.18</v>
      </c>
    </row>
    <row r="515" spans="1:6" x14ac:dyDescent="0.25">
      <c r="A515" s="1" t="s">
        <v>1335</v>
      </c>
      <c r="B515" s="1" t="s">
        <v>1336</v>
      </c>
      <c r="C515" s="1" t="s">
        <v>1351</v>
      </c>
      <c r="D515" s="1" t="s">
        <v>1352</v>
      </c>
      <c r="E515">
        <v>29</v>
      </c>
      <c r="F515" s="6">
        <v>6714.66</v>
      </c>
    </row>
    <row r="516" spans="1:6" x14ac:dyDescent="0.25">
      <c r="A516" s="1" t="s">
        <v>1353</v>
      </c>
      <c r="B516" s="1" t="s">
        <v>1354</v>
      </c>
      <c r="C516" s="1" t="s">
        <v>1355</v>
      </c>
      <c r="D516" s="1" t="s">
        <v>1356</v>
      </c>
      <c r="E516">
        <v>192</v>
      </c>
      <c r="F516" s="6">
        <v>44455.68</v>
      </c>
    </row>
    <row r="517" spans="1:6" x14ac:dyDescent="0.25">
      <c r="A517" s="1" t="s">
        <v>1357</v>
      </c>
      <c r="B517" s="1" t="s">
        <v>1358</v>
      </c>
      <c r="C517" s="1" t="s">
        <v>1359</v>
      </c>
      <c r="D517" s="1" t="s">
        <v>1360</v>
      </c>
      <c r="E517">
        <v>26</v>
      </c>
      <c r="F517" s="6">
        <v>6020.04</v>
      </c>
    </row>
    <row r="518" spans="1:6" x14ac:dyDescent="0.25">
      <c r="A518" s="1" t="s">
        <v>1357</v>
      </c>
      <c r="B518" s="1" t="s">
        <v>1358</v>
      </c>
      <c r="C518" s="1" t="s">
        <v>1361</v>
      </c>
      <c r="D518" s="1" t="s">
        <v>156</v>
      </c>
      <c r="E518">
        <v>148</v>
      </c>
      <c r="F518" s="6">
        <v>34267.919999999998</v>
      </c>
    </row>
    <row r="519" spans="1:6" x14ac:dyDescent="0.25">
      <c r="A519" s="1" t="s">
        <v>1357</v>
      </c>
      <c r="B519" s="1" t="s">
        <v>1358</v>
      </c>
      <c r="C519" s="1" t="s">
        <v>1362</v>
      </c>
      <c r="D519" s="1" t="s">
        <v>1363</v>
      </c>
      <c r="E519">
        <v>303</v>
      </c>
      <c r="F519" s="6">
        <v>70156.62</v>
      </c>
    </row>
    <row r="520" spans="1:6" x14ac:dyDescent="0.25">
      <c r="A520" s="1" t="s">
        <v>1357</v>
      </c>
      <c r="B520" s="1" t="s">
        <v>1358</v>
      </c>
      <c r="C520" s="1" t="s">
        <v>1364</v>
      </c>
      <c r="D520" s="1" t="s">
        <v>1365</v>
      </c>
      <c r="E520">
        <v>346</v>
      </c>
      <c r="F520" s="6">
        <v>80112.84</v>
      </c>
    </row>
    <row r="521" spans="1:6" x14ac:dyDescent="0.25">
      <c r="A521" s="1" t="s">
        <v>1366</v>
      </c>
      <c r="B521" s="1" t="s">
        <v>1367</v>
      </c>
      <c r="C521" s="1" t="s">
        <v>1368</v>
      </c>
      <c r="D521" s="1" t="s">
        <v>1369</v>
      </c>
      <c r="E521">
        <v>263</v>
      </c>
      <c r="F521" s="6">
        <v>60895.02</v>
      </c>
    </row>
    <row r="522" spans="1:6" x14ac:dyDescent="0.25">
      <c r="A522" s="1" t="s">
        <v>1370</v>
      </c>
      <c r="B522" s="1" t="s">
        <v>1371</v>
      </c>
      <c r="C522" s="1" t="s">
        <v>1372</v>
      </c>
      <c r="D522" s="1" t="s">
        <v>1373</v>
      </c>
      <c r="E522">
        <v>198</v>
      </c>
      <c r="F522" s="6">
        <v>45844.92</v>
      </c>
    </row>
    <row r="523" spans="1:6" x14ac:dyDescent="0.25">
      <c r="A523" s="1" t="s">
        <v>1370</v>
      </c>
      <c r="B523" s="1" t="s">
        <v>1371</v>
      </c>
      <c r="C523" s="1" t="s">
        <v>1374</v>
      </c>
      <c r="D523" s="1" t="s">
        <v>1375</v>
      </c>
      <c r="E523">
        <v>433</v>
      </c>
      <c r="F523" s="6">
        <v>100256.82</v>
      </c>
    </row>
    <row r="524" spans="1:6" x14ac:dyDescent="0.25">
      <c r="A524" s="1" t="s">
        <v>1376</v>
      </c>
      <c r="B524" s="1" t="s">
        <v>1377</v>
      </c>
      <c r="C524" s="1" t="s">
        <v>1378</v>
      </c>
      <c r="D524" s="1" t="s">
        <v>178</v>
      </c>
      <c r="E524">
        <v>125</v>
      </c>
      <c r="F524" s="6">
        <v>28942.5</v>
      </c>
    </row>
    <row r="525" spans="1:6" x14ac:dyDescent="0.25">
      <c r="A525" s="1" t="s">
        <v>1379</v>
      </c>
      <c r="B525" s="1" t="s">
        <v>1380</v>
      </c>
      <c r="C525" s="1" t="s">
        <v>1381</v>
      </c>
      <c r="D525" s="1" t="s">
        <v>116</v>
      </c>
      <c r="E525">
        <v>79</v>
      </c>
      <c r="F525" s="6">
        <v>18291.66</v>
      </c>
    </row>
    <row r="526" spans="1:6" x14ac:dyDescent="0.25">
      <c r="A526" s="1" t="s">
        <v>1382</v>
      </c>
      <c r="B526" s="1" t="s">
        <v>1383</v>
      </c>
      <c r="C526" s="1" t="s">
        <v>1384</v>
      </c>
      <c r="D526" s="1" t="s">
        <v>1166</v>
      </c>
      <c r="E526">
        <v>290</v>
      </c>
      <c r="F526" s="6">
        <v>67146.600000000006</v>
      </c>
    </row>
    <row r="527" spans="1:6" x14ac:dyDescent="0.25">
      <c r="A527" s="1" t="s">
        <v>1385</v>
      </c>
      <c r="B527" s="1" t="s">
        <v>1386</v>
      </c>
      <c r="C527" s="1" t="s">
        <v>1387</v>
      </c>
      <c r="D527" s="1" t="s">
        <v>116</v>
      </c>
      <c r="E527">
        <v>91</v>
      </c>
      <c r="F527" s="6">
        <v>21070.14</v>
      </c>
    </row>
    <row r="528" spans="1:6" x14ac:dyDescent="0.25">
      <c r="A528" s="1" t="s">
        <v>1388</v>
      </c>
      <c r="B528" s="1" t="s">
        <v>1389</v>
      </c>
      <c r="C528" s="1" t="s">
        <v>1390</v>
      </c>
      <c r="D528" s="1" t="s">
        <v>1391</v>
      </c>
      <c r="E528">
        <v>263</v>
      </c>
      <c r="F528" s="6">
        <v>60895.02</v>
      </c>
    </row>
    <row r="529" spans="1:6" x14ac:dyDescent="0.25">
      <c r="A529" s="1" t="s">
        <v>1392</v>
      </c>
      <c r="B529" s="1" t="s">
        <v>1393</v>
      </c>
      <c r="C529" s="1" t="s">
        <v>1394</v>
      </c>
      <c r="D529" s="1" t="s">
        <v>1395</v>
      </c>
      <c r="E529">
        <v>46</v>
      </c>
      <c r="F529" s="6">
        <v>10650.84</v>
      </c>
    </row>
    <row r="530" spans="1:6" x14ac:dyDescent="0.25">
      <c r="A530" s="1" t="s">
        <v>1392</v>
      </c>
      <c r="B530" s="1" t="s">
        <v>1393</v>
      </c>
      <c r="C530" s="1" t="s">
        <v>1396</v>
      </c>
      <c r="D530" s="1" t="s">
        <v>1397</v>
      </c>
      <c r="E530">
        <v>313</v>
      </c>
      <c r="F530" s="6">
        <v>72472.02</v>
      </c>
    </row>
    <row r="531" spans="1:6" x14ac:dyDescent="0.25">
      <c r="A531" s="1" t="s">
        <v>1398</v>
      </c>
      <c r="B531" s="1" t="s">
        <v>1399</v>
      </c>
      <c r="C531" s="1" t="s">
        <v>1400</v>
      </c>
      <c r="D531" s="1" t="s">
        <v>1401</v>
      </c>
      <c r="E531">
        <v>361</v>
      </c>
      <c r="F531" s="6">
        <v>83585.94</v>
      </c>
    </row>
    <row r="532" spans="1:6" x14ac:dyDescent="0.25">
      <c r="A532" s="1" t="s">
        <v>1398</v>
      </c>
      <c r="B532" s="1" t="s">
        <v>1399</v>
      </c>
      <c r="C532" s="1" t="s">
        <v>1402</v>
      </c>
      <c r="D532" s="1" t="s">
        <v>1403</v>
      </c>
      <c r="E532">
        <v>583</v>
      </c>
      <c r="F532" s="6">
        <v>134987.82</v>
      </c>
    </row>
    <row r="533" spans="1:6" x14ac:dyDescent="0.25">
      <c r="A533" s="1" t="s">
        <v>1398</v>
      </c>
      <c r="B533" s="1" t="s">
        <v>1399</v>
      </c>
      <c r="C533" s="1" t="s">
        <v>1404</v>
      </c>
      <c r="D533" s="1" t="s">
        <v>31</v>
      </c>
      <c r="E533">
        <v>177</v>
      </c>
      <c r="F533" s="6">
        <v>40982.58</v>
      </c>
    </row>
    <row r="534" spans="1:6" x14ac:dyDescent="0.25">
      <c r="A534" s="1" t="s">
        <v>1405</v>
      </c>
      <c r="B534" s="1" t="s">
        <v>1406</v>
      </c>
      <c r="C534" s="1" t="s">
        <v>1407</v>
      </c>
      <c r="D534" s="1" t="s">
        <v>35</v>
      </c>
      <c r="E534">
        <v>114</v>
      </c>
      <c r="F534" s="6">
        <v>26395.56</v>
      </c>
    </row>
    <row r="535" spans="1:6" x14ac:dyDescent="0.25">
      <c r="A535" s="1" t="s">
        <v>1408</v>
      </c>
      <c r="B535" s="1" t="s">
        <v>1409</v>
      </c>
      <c r="C535" s="1" t="s">
        <v>1410</v>
      </c>
      <c r="D535" s="1" t="s">
        <v>1411</v>
      </c>
      <c r="E535">
        <v>81</v>
      </c>
      <c r="F535" s="6">
        <v>18754.740000000002</v>
      </c>
    </row>
    <row r="536" spans="1:6" x14ac:dyDescent="0.25">
      <c r="A536" s="1" t="s">
        <v>1412</v>
      </c>
      <c r="B536" s="1" t="s">
        <v>1413</v>
      </c>
      <c r="C536" s="1" t="s">
        <v>1414</v>
      </c>
      <c r="D536" s="1" t="s">
        <v>1415</v>
      </c>
      <c r="E536">
        <v>74</v>
      </c>
      <c r="F536" s="6">
        <v>17133.96</v>
      </c>
    </row>
    <row r="537" spans="1:6" x14ac:dyDescent="0.25">
      <c r="A537" s="1" t="s">
        <v>1416</v>
      </c>
      <c r="B537" s="1" t="s">
        <v>1417</v>
      </c>
      <c r="C537" s="1" t="s">
        <v>1418</v>
      </c>
      <c r="D537" s="1" t="s">
        <v>210</v>
      </c>
      <c r="E537">
        <v>102</v>
      </c>
      <c r="F537" s="6">
        <v>23617.08</v>
      </c>
    </row>
    <row r="538" spans="1:6" x14ac:dyDescent="0.25">
      <c r="A538" s="1" t="s">
        <v>1419</v>
      </c>
      <c r="B538" s="1" t="s">
        <v>1420</v>
      </c>
      <c r="C538" s="1" t="s">
        <v>1421</v>
      </c>
      <c r="D538" s="1" t="s">
        <v>776</v>
      </c>
      <c r="E538">
        <v>210</v>
      </c>
      <c r="F538" s="6">
        <v>48623.4</v>
      </c>
    </row>
    <row r="539" spans="1:6" x14ac:dyDescent="0.25">
      <c r="A539" s="1" t="s">
        <v>1419</v>
      </c>
      <c r="B539" s="1" t="s">
        <v>1420</v>
      </c>
      <c r="C539" s="1" t="s">
        <v>1422</v>
      </c>
      <c r="D539" s="1" t="s">
        <v>146</v>
      </c>
      <c r="E539">
        <v>219</v>
      </c>
      <c r="F539" s="6">
        <v>50707.26</v>
      </c>
    </row>
    <row r="540" spans="1:6" x14ac:dyDescent="0.25">
      <c r="A540" s="1" t="s">
        <v>1419</v>
      </c>
      <c r="B540" s="1" t="s">
        <v>1420</v>
      </c>
      <c r="C540" s="1" t="s">
        <v>1423</v>
      </c>
      <c r="D540" s="1" t="s">
        <v>1424</v>
      </c>
      <c r="E540">
        <v>393</v>
      </c>
      <c r="F540" s="6">
        <v>90995.22</v>
      </c>
    </row>
    <row r="541" spans="1:6" x14ac:dyDescent="0.25">
      <c r="A541" s="1" t="s">
        <v>1425</v>
      </c>
      <c r="B541" s="1" t="s">
        <v>1426</v>
      </c>
      <c r="C541" s="1" t="s">
        <v>1427</v>
      </c>
      <c r="D541" s="1" t="s">
        <v>1428</v>
      </c>
      <c r="E541">
        <v>155</v>
      </c>
      <c r="F541" s="6">
        <v>35888.699999999997</v>
      </c>
    </row>
    <row r="542" spans="1:6" x14ac:dyDescent="0.25">
      <c r="A542" s="1" t="s">
        <v>1429</v>
      </c>
      <c r="B542" s="1" t="s">
        <v>1430</v>
      </c>
      <c r="C542" s="1" t="s">
        <v>1431</v>
      </c>
      <c r="D542" s="1" t="s">
        <v>1432</v>
      </c>
      <c r="E542">
        <v>41</v>
      </c>
      <c r="F542" s="6">
        <v>9493.14</v>
      </c>
    </row>
    <row r="543" spans="1:6" x14ac:dyDescent="0.25">
      <c r="A543" s="1" t="s">
        <v>1429</v>
      </c>
      <c r="B543" s="1" t="s">
        <v>1430</v>
      </c>
      <c r="C543" s="1" t="s">
        <v>1433</v>
      </c>
      <c r="D543" s="1" t="s">
        <v>1434</v>
      </c>
      <c r="E543">
        <v>149</v>
      </c>
      <c r="F543" s="6">
        <v>34499.46</v>
      </c>
    </row>
    <row r="544" spans="1:6" x14ac:dyDescent="0.25">
      <c r="A544" s="1" t="s">
        <v>1429</v>
      </c>
      <c r="B544" s="1" t="s">
        <v>1430</v>
      </c>
      <c r="C544" s="1" t="s">
        <v>1435</v>
      </c>
      <c r="D544" s="1" t="s">
        <v>1436</v>
      </c>
      <c r="E544">
        <v>65</v>
      </c>
      <c r="F544" s="6">
        <v>15050.1</v>
      </c>
    </row>
    <row r="545" spans="1:6" x14ac:dyDescent="0.25">
      <c r="A545" s="1" t="s">
        <v>1429</v>
      </c>
      <c r="B545" s="1" t="s">
        <v>1430</v>
      </c>
      <c r="C545" s="1" t="s">
        <v>1437</v>
      </c>
      <c r="D545" s="1" t="s">
        <v>981</v>
      </c>
      <c r="E545">
        <v>771</v>
      </c>
      <c r="F545" s="6">
        <v>178517.34</v>
      </c>
    </row>
    <row r="546" spans="1:6" x14ac:dyDescent="0.25">
      <c r="A546" s="1" t="s">
        <v>1438</v>
      </c>
      <c r="B546" s="1" t="s">
        <v>1439</v>
      </c>
      <c r="C546" s="1" t="s">
        <v>1440</v>
      </c>
      <c r="D546" s="1" t="s">
        <v>776</v>
      </c>
      <c r="E546">
        <v>368</v>
      </c>
      <c r="F546" s="6">
        <v>85206.720000000001</v>
      </c>
    </row>
    <row r="547" spans="1:6" x14ac:dyDescent="0.25">
      <c r="A547" s="1" t="s">
        <v>1438</v>
      </c>
      <c r="B547" s="1" t="s">
        <v>1439</v>
      </c>
      <c r="C547" s="1" t="s">
        <v>1441</v>
      </c>
      <c r="D547" s="1" t="s">
        <v>435</v>
      </c>
      <c r="E547">
        <v>136</v>
      </c>
      <c r="F547" s="6">
        <v>31489.439999999999</v>
      </c>
    </row>
    <row r="548" spans="1:6" x14ac:dyDescent="0.25">
      <c r="A548" s="1" t="s">
        <v>1438</v>
      </c>
      <c r="B548" s="1" t="s">
        <v>1439</v>
      </c>
      <c r="C548" s="1" t="s">
        <v>1442</v>
      </c>
      <c r="D548" s="1" t="s">
        <v>1443</v>
      </c>
      <c r="E548">
        <v>211</v>
      </c>
      <c r="F548" s="6">
        <v>48854.94</v>
      </c>
    </row>
    <row r="549" spans="1:6" x14ac:dyDescent="0.25">
      <c r="A549" s="1" t="s">
        <v>1444</v>
      </c>
      <c r="B549" s="1" t="s">
        <v>1445</v>
      </c>
      <c r="C549" s="1" t="s">
        <v>1446</v>
      </c>
      <c r="D549" s="1" t="s">
        <v>1447</v>
      </c>
      <c r="E549">
        <v>264</v>
      </c>
      <c r="F549" s="6">
        <v>61126.559999999998</v>
      </c>
    </row>
    <row r="550" spans="1:6" x14ac:dyDescent="0.25">
      <c r="A550" s="1" t="s">
        <v>1444</v>
      </c>
      <c r="B550" s="1" t="s">
        <v>1445</v>
      </c>
      <c r="C550" s="1" t="s">
        <v>1448</v>
      </c>
      <c r="D550" s="1" t="s">
        <v>1449</v>
      </c>
      <c r="E550">
        <v>12</v>
      </c>
      <c r="F550" s="6">
        <v>2778.48</v>
      </c>
    </row>
    <row r="551" spans="1:6" x14ac:dyDescent="0.25">
      <c r="A551" s="1" t="s">
        <v>1450</v>
      </c>
      <c r="B551" s="1" t="s">
        <v>1451</v>
      </c>
      <c r="C551" s="1" t="s">
        <v>1452</v>
      </c>
      <c r="D551" s="1" t="s">
        <v>1453</v>
      </c>
      <c r="E551">
        <v>292</v>
      </c>
      <c r="F551" s="6">
        <v>67609.679999999993</v>
      </c>
    </row>
    <row r="552" spans="1:6" x14ac:dyDescent="0.25">
      <c r="A552" s="1" t="s">
        <v>1450</v>
      </c>
      <c r="B552" s="1" t="s">
        <v>1451</v>
      </c>
      <c r="C552" s="1" t="s">
        <v>1454</v>
      </c>
      <c r="D552" s="1" t="s">
        <v>1449</v>
      </c>
      <c r="E552">
        <v>367</v>
      </c>
      <c r="F552" s="6">
        <v>84975.18</v>
      </c>
    </row>
    <row r="553" spans="1:6" x14ac:dyDescent="0.25">
      <c r="A553" s="1" t="s">
        <v>1450</v>
      </c>
      <c r="B553" s="1" t="s">
        <v>1451</v>
      </c>
      <c r="C553" s="1" t="s">
        <v>1455</v>
      </c>
      <c r="D553" s="1" t="s">
        <v>1456</v>
      </c>
      <c r="E553">
        <v>119</v>
      </c>
      <c r="F553" s="6">
        <v>27553.26</v>
      </c>
    </row>
    <row r="554" spans="1:6" x14ac:dyDescent="0.25">
      <c r="A554" s="1" t="s">
        <v>1457</v>
      </c>
      <c r="B554" s="1" t="s">
        <v>1458</v>
      </c>
      <c r="C554" s="1" t="s">
        <v>1459</v>
      </c>
      <c r="D554" s="1" t="s">
        <v>1460</v>
      </c>
      <c r="E554">
        <v>115</v>
      </c>
      <c r="F554" s="6">
        <v>26627.1</v>
      </c>
    </row>
    <row r="555" spans="1:6" x14ac:dyDescent="0.25">
      <c r="A555" s="1" t="s">
        <v>1457</v>
      </c>
      <c r="B555" s="1" t="s">
        <v>1458</v>
      </c>
      <c r="C555" s="1" t="s">
        <v>1461</v>
      </c>
      <c r="D555" s="1" t="s">
        <v>901</v>
      </c>
      <c r="E555">
        <v>111</v>
      </c>
      <c r="F555" s="6">
        <v>25700.94</v>
      </c>
    </row>
    <row r="556" spans="1:6" x14ac:dyDescent="0.25">
      <c r="A556" s="1" t="s">
        <v>1462</v>
      </c>
      <c r="B556" s="1" t="s">
        <v>1463</v>
      </c>
      <c r="C556" s="1" t="s">
        <v>1464</v>
      </c>
      <c r="D556" s="1" t="s">
        <v>1465</v>
      </c>
      <c r="E556">
        <v>389</v>
      </c>
      <c r="F556" s="6">
        <v>90069.06</v>
      </c>
    </row>
    <row r="557" spans="1:6" x14ac:dyDescent="0.25">
      <c r="A557" s="1" t="s">
        <v>1466</v>
      </c>
      <c r="B557" s="1" t="s">
        <v>1467</v>
      </c>
      <c r="C557" s="1" t="s">
        <v>1468</v>
      </c>
      <c r="D557" s="1" t="s">
        <v>1469</v>
      </c>
      <c r="E557">
        <v>123</v>
      </c>
      <c r="F557" s="6">
        <v>28479.42</v>
      </c>
    </row>
    <row r="558" spans="1:6" x14ac:dyDescent="0.25">
      <c r="A558" s="1" t="s">
        <v>1470</v>
      </c>
      <c r="B558" s="1" t="s">
        <v>1471</v>
      </c>
      <c r="C558" s="1" t="s">
        <v>1472</v>
      </c>
      <c r="D558" s="1" t="s">
        <v>1473</v>
      </c>
      <c r="E558">
        <v>405</v>
      </c>
      <c r="F558" s="6">
        <v>93773.7</v>
      </c>
    </row>
    <row r="559" spans="1:6" x14ac:dyDescent="0.25">
      <c r="A559" s="1" t="s">
        <v>1474</v>
      </c>
      <c r="B559" s="1" t="s">
        <v>1475</v>
      </c>
      <c r="C559" s="1" t="s">
        <v>1476</v>
      </c>
      <c r="D559" s="1" t="s">
        <v>1477</v>
      </c>
      <c r="E559">
        <v>56</v>
      </c>
      <c r="F559" s="6">
        <v>12966.24</v>
      </c>
    </row>
    <row r="560" spans="1:6" x14ac:dyDescent="0.25">
      <c r="A560" s="1" t="s">
        <v>1478</v>
      </c>
      <c r="B560" s="1" t="s">
        <v>1479</v>
      </c>
      <c r="C560" s="1" t="s">
        <v>1480</v>
      </c>
      <c r="D560" s="1" t="s">
        <v>1481</v>
      </c>
      <c r="E560">
        <v>116</v>
      </c>
      <c r="F560" s="6">
        <v>26858.639999999999</v>
      </c>
    </row>
    <row r="561" spans="1:6" x14ac:dyDescent="0.25">
      <c r="A561" s="1" t="s">
        <v>1478</v>
      </c>
      <c r="B561" s="1" t="s">
        <v>1479</v>
      </c>
      <c r="C561" s="1" t="s">
        <v>1482</v>
      </c>
      <c r="D561" s="1" t="s">
        <v>1483</v>
      </c>
      <c r="E561">
        <v>180</v>
      </c>
      <c r="F561" s="6">
        <v>41677.199999999997</v>
      </c>
    </row>
    <row r="562" spans="1:6" x14ac:dyDescent="0.25">
      <c r="A562" s="1" t="s">
        <v>1484</v>
      </c>
      <c r="B562" s="1" t="s">
        <v>1485</v>
      </c>
      <c r="C562" s="1" t="s">
        <v>1486</v>
      </c>
      <c r="D562" s="1" t="s">
        <v>66</v>
      </c>
      <c r="E562">
        <v>95</v>
      </c>
      <c r="F562" s="6">
        <v>21996.3</v>
      </c>
    </row>
    <row r="563" spans="1:6" x14ac:dyDescent="0.25">
      <c r="A563" s="1" t="s">
        <v>1484</v>
      </c>
      <c r="B563" s="1" t="s">
        <v>1485</v>
      </c>
      <c r="C563" s="1" t="s">
        <v>1487</v>
      </c>
      <c r="D563" s="1" t="s">
        <v>1488</v>
      </c>
      <c r="E563">
        <v>121</v>
      </c>
      <c r="F563" s="6">
        <v>28016.34</v>
      </c>
    </row>
    <row r="564" spans="1:6" x14ac:dyDescent="0.25">
      <c r="A564" s="1" t="s">
        <v>1489</v>
      </c>
      <c r="B564" s="1" t="s">
        <v>1490</v>
      </c>
      <c r="C564" s="1" t="s">
        <v>1491</v>
      </c>
      <c r="D564" s="1" t="s">
        <v>709</v>
      </c>
      <c r="E564">
        <v>374</v>
      </c>
      <c r="F564" s="6">
        <v>86595.96</v>
      </c>
    </row>
    <row r="565" spans="1:6" x14ac:dyDescent="0.25">
      <c r="A565" s="1" t="s">
        <v>1489</v>
      </c>
      <c r="B565" s="1" t="s">
        <v>1490</v>
      </c>
      <c r="C565" s="1" t="s">
        <v>1492</v>
      </c>
      <c r="D565" s="1" t="s">
        <v>1493</v>
      </c>
      <c r="E565">
        <v>89</v>
      </c>
      <c r="F565" s="6">
        <v>20607.060000000001</v>
      </c>
    </row>
    <row r="566" spans="1:6" x14ac:dyDescent="0.25">
      <c r="A566" s="1" t="s">
        <v>1489</v>
      </c>
      <c r="B566" s="1" t="s">
        <v>1490</v>
      </c>
      <c r="C566" s="1" t="s">
        <v>1494</v>
      </c>
      <c r="D566" s="1" t="s">
        <v>1495</v>
      </c>
      <c r="E566">
        <v>341</v>
      </c>
      <c r="F566" s="6">
        <v>78955.14</v>
      </c>
    </row>
    <row r="567" spans="1:6" x14ac:dyDescent="0.25">
      <c r="A567" s="1" t="s">
        <v>1489</v>
      </c>
      <c r="B567" s="1" t="s">
        <v>1490</v>
      </c>
      <c r="C567" s="1" t="s">
        <v>1496</v>
      </c>
      <c r="D567" s="1" t="s">
        <v>1497</v>
      </c>
      <c r="E567">
        <v>281</v>
      </c>
      <c r="F567" s="6">
        <v>65062.74</v>
      </c>
    </row>
    <row r="568" spans="1:6" x14ac:dyDescent="0.25">
      <c r="A568" s="1" t="s">
        <v>1498</v>
      </c>
      <c r="B568" s="1" t="s">
        <v>1499</v>
      </c>
      <c r="C568" s="1" t="s">
        <v>1500</v>
      </c>
      <c r="D568" s="1" t="s">
        <v>1501</v>
      </c>
      <c r="E568">
        <v>403</v>
      </c>
      <c r="F568" s="6">
        <v>93310.62</v>
      </c>
    </row>
    <row r="569" spans="1:6" x14ac:dyDescent="0.25">
      <c r="A569" s="1" t="s">
        <v>1498</v>
      </c>
      <c r="B569" s="1" t="s">
        <v>1499</v>
      </c>
      <c r="C569" s="1" t="s">
        <v>1502</v>
      </c>
      <c r="D569" s="1" t="s">
        <v>1503</v>
      </c>
      <c r="E569">
        <v>205</v>
      </c>
      <c r="F569" s="6">
        <v>47465.7</v>
      </c>
    </row>
    <row r="570" spans="1:6" x14ac:dyDescent="0.25">
      <c r="A570" s="1" t="s">
        <v>1504</v>
      </c>
      <c r="B570" s="1" t="s">
        <v>1505</v>
      </c>
      <c r="C570" s="1" t="s">
        <v>1506</v>
      </c>
      <c r="D570" s="1" t="s">
        <v>1507</v>
      </c>
      <c r="E570">
        <v>142</v>
      </c>
      <c r="F570" s="6">
        <v>32878.68</v>
      </c>
    </row>
    <row r="571" spans="1:6" x14ac:dyDescent="0.25">
      <c r="A571" s="1" t="s">
        <v>1504</v>
      </c>
      <c r="B571" s="1" t="s">
        <v>1505</v>
      </c>
      <c r="C571" s="1" t="s">
        <v>1508</v>
      </c>
      <c r="D571" s="1" t="s">
        <v>1509</v>
      </c>
      <c r="E571">
        <v>423</v>
      </c>
      <c r="F571" s="6">
        <v>97941.42</v>
      </c>
    </row>
    <row r="572" spans="1:6" x14ac:dyDescent="0.25">
      <c r="A572" s="1" t="s">
        <v>1504</v>
      </c>
      <c r="B572" s="1" t="s">
        <v>1505</v>
      </c>
      <c r="C572" s="1" t="s">
        <v>1510</v>
      </c>
      <c r="D572" s="1" t="s">
        <v>1511</v>
      </c>
      <c r="E572">
        <v>42</v>
      </c>
      <c r="F572" s="6">
        <v>9724.68</v>
      </c>
    </row>
    <row r="573" spans="1:6" x14ac:dyDescent="0.25">
      <c r="A573" s="1" t="s">
        <v>1504</v>
      </c>
      <c r="B573" s="1" t="s">
        <v>1505</v>
      </c>
      <c r="C573" s="1" t="s">
        <v>1512</v>
      </c>
      <c r="D573" s="1" t="s">
        <v>1513</v>
      </c>
      <c r="E573">
        <v>330</v>
      </c>
      <c r="F573" s="6">
        <v>76408.2</v>
      </c>
    </row>
    <row r="574" spans="1:6" x14ac:dyDescent="0.25">
      <c r="A574" s="1" t="s">
        <v>1504</v>
      </c>
      <c r="B574" s="1" t="s">
        <v>1505</v>
      </c>
      <c r="C574" s="1" t="s">
        <v>1514</v>
      </c>
      <c r="D574" s="1" t="s">
        <v>1515</v>
      </c>
      <c r="E574">
        <v>173</v>
      </c>
      <c r="F574" s="6">
        <v>40056.42</v>
      </c>
    </row>
    <row r="575" spans="1:6" x14ac:dyDescent="0.25">
      <c r="A575" s="1" t="s">
        <v>1504</v>
      </c>
      <c r="B575" s="1" t="s">
        <v>1505</v>
      </c>
      <c r="C575" s="1" t="s">
        <v>1516</v>
      </c>
      <c r="D575" s="1" t="s">
        <v>1517</v>
      </c>
      <c r="E575">
        <v>70</v>
      </c>
      <c r="F575" s="6">
        <v>16207.8</v>
      </c>
    </row>
    <row r="576" spans="1:6" x14ac:dyDescent="0.25">
      <c r="A576" s="1" t="s">
        <v>1504</v>
      </c>
      <c r="B576" s="1" t="s">
        <v>1505</v>
      </c>
      <c r="C576" s="1" t="s">
        <v>1518</v>
      </c>
      <c r="D576" s="1" t="s">
        <v>1519</v>
      </c>
      <c r="E576">
        <v>442</v>
      </c>
      <c r="F576" s="6">
        <v>102340.68</v>
      </c>
    </row>
    <row r="577" spans="1:6" x14ac:dyDescent="0.25">
      <c r="A577" s="1" t="s">
        <v>1504</v>
      </c>
      <c r="B577" s="1" t="s">
        <v>1505</v>
      </c>
      <c r="C577" s="1" t="s">
        <v>1520</v>
      </c>
      <c r="D577" s="1" t="s">
        <v>1521</v>
      </c>
      <c r="E577">
        <v>708</v>
      </c>
      <c r="F577" s="6">
        <v>163930.32</v>
      </c>
    </row>
    <row r="578" spans="1:6" x14ac:dyDescent="0.25">
      <c r="A578" s="1" t="s">
        <v>1522</v>
      </c>
      <c r="B578" s="1" t="s">
        <v>1523</v>
      </c>
      <c r="C578" s="1" t="s">
        <v>1524</v>
      </c>
      <c r="D578" s="1" t="s">
        <v>1525</v>
      </c>
      <c r="E578">
        <v>235</v>
      </c>
      <c r="F578" s="6">
        <v>54411.9</v>
      </c>
    </row>
    <row r="579" spans="1:6" x14ac:dyDescent="0.25">
      <c r="A579" s="1" t="s">
        <v>1522</v>
      </c>
      <c r="B579" s="1" t="s">
        <v>1523</v>
      </c>
      <c r="C579" s="1" t="s">
        <v>1526</v>
      </c>
      <c r="D579" s="1" t="s">
        <v>1527</v>
      </c>
      <c r="E579">
        <v>124</v>
      </c>
      <c r="F579" s="6">
        <v>28710.959999999999</v>
      </c>
    </row>
    <row r="580" spans="1:6" x14ac:dyDescent="0.25">
      <c r="A580" s="1" t="s">
        <v>1522</v>
      </c>
      <c r="B580" s="1" t="s">
        <v>1523</v>
      </c>
      <c r="C580" s="1" t="s">
        <v>1528</v>
      </c>
      <c r="D580" s="1" t="s">
        <v>1529</v>
      </c>
      <c r="E580">
        <v>11</v>
      </c>
      <c r="F580" s="6">
        <v>2546.94</v>
      </c>
    </row>
  </sheetData>
  <mergeCells count="4">
    <mergeCell ref="A1:F1"/>
    <mergeCell ref="A2:F2"/>
    <mergeCell ref="A4:F4"/>
    <mergeCell ref="A3:F3"/>
  </mergeCells>
  <pageMargins left="0.7" right="0.7" top="0.75" bottom="0.75" header="0.3" footer="0.3"/>
  <pageSetup scale="57" fitToHeight="0" orientation="portrait" r:id="rId1"/>
  <tableParts count="1">
    <tablePart r:id="rId2"/>
  </tablePart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127"/>
  <sheetViews>
    <sheetView workbookViewId="0">
      <selection activeCell="A5" sqref="A5"/>
    </sheetView>
  </sheetViews>
  <sheetFormatPr defaultRowHeight="15" x14ac:dyDescent="0.25"/>
  <cols>
    <col min="1" max="1" width="16.140625" style="1" bestFit="1" customWidth="1"/>
    <col min="2" max="2" width="49.42578125" style="1" bestFit="1" customWidth="1"/>
    <col min="3" max="3" width="17.140625" bestFit="1" customWidth="1"/>
    <col min="4" max="4" width="17.85546875" bestFit="1" customWidth="1"/>
  </cols>
  <sheetData>
    <row r="1" spans="1:6" ht="23.25" x14ac:dyDescent="0.35">
      <c r="A1" s="15" t="s">
        <v>1774</v>
      </c>
      <c r="B1" s="15"/>
      <c r="C1" s="15"/>
      <c r="D1" s="15"/>
      <c r="E1" s="7"/>
      <c r="F1" s="7"/>
    </row>
    <row r="2" spans="1:6" x14ac:dyDescent="0.25">
      <c r="A2" s="16" t="s">
        <v>1775</v>
      </c>
      <c r="B2" s="16"/>
      <c r="C2" s="16"/>
      <c r="D2" s="16"/>
      <c r="E2" s="8"/>
      <c r="F2" s="8"/>
    </row>
    <row r="3" spans="1:6" x14ac:dyDescent="0.25">
      <c r="A3" s="16" t="s">
        <v>1782</v>
      </c>
      <c r="B3" s="16"/>
      <c r="C3" s="16"/>
      <c r="D3" s="16"/>
      <c r="E3" s="8"/>
      <c r="F3" s="8"/>
    </row>
    <row r="4" spans="1:6" x14ac:dyDescent="0.25">
      <c r="A4" s="17" t="s">
        <v>1783</v>
      </c>
      <c r="B4" s="17"/>
      <c r="C4" s="17"/>
      <c r="D4" s="17"/>
      <c r="E4" s="9"/>
      <c r="F4" s="9"/>
    </row>
    <row r="5" spans="1:6" s="3" customFormat="1" x14ac:dyDescent="0.25">
      <c r="A5" s="2" t="s">
        <v>1778</v>
      </c>
      <c r="B5" s="2" t="s">
        <v>1779</v>
      </c>
      <c r="C5" s="3" t="s">
        <v>1780</v>
      </c>
      <c r="D5" s="3" t="s">
        <v>1781</v>
      </c>
    </row>
    <row r="6" spans="1:6" x14ac:dyDescent="0.25">
      <c r="A6" s="1" t="s">
        <v>1530</v>
      </c>
      <c r="B6" s="1" t="s">
        <v>1531</v>
      </c>
      <c r="C6">
        <v>61</v>
      </c>
      <c r="D6" s="6">
        <v>14123.94</v>
      </c>
    </row>
    <row r="7" spans="1:6" x14ac:dyDescent="0.25">
      <c r="A7" s="1" t="s">
        <v>1532</v>
      </c>
      <c r="B7" s="1" t="s">
        <v>1533</v>
      </c>
      <c r="C7">
        <v>11</v>
      </c>
      <c r="D7" s="6">
        <v>2546.94</v>
      </c>
    </row>
    <row r="8" spans="1:6" x14ac:dyDescent="0.25">
      <c r="A8" s="1" t="s">
        <v>1534</v>
      </c>
      <c r="B8" s="1" t="s">
        <v>1535</v>
      </c>
      <c r="C8">
        <v>36</v>
      </c>
      <c r="D8" s="6">
        <v>8335.44</v>
      </c>
    </row>
    <row r="9" spans="1:6" x14ac:dyDescent="0.25">
      <c r="A9" s="1" t="s">
        <v>1536</v>
      </c>
      <c r="B9" s="1" t="s">
        <v>1537</v>
      </c>
      <c r="C9">
        <v>257</v>
      </c>
      <c r="D9" s="6">
        <v>59505.78</v>
      </c>
    </row>
    <row r="10" spans="1:6" x14ac:dyDescent="0.25">
      <c r="A10" s="1" t="s">
        <v>1538</v>
      </c>
      <c r="B10" s="1" t="s">
        <v>1539</v>
      </c>
      <c r="C10">
        <v>211</v>
      </c>
      <c r="D10" s="6">
        <v>48854.94</v>
      </c>
    </row>
    <row r="11" spans="1:6" x14ac:dyDescent="0.25">
      <c r="A11" s="1" t="s">
        <v>1540</v>
      </c>
      <c r="B11" s="1" t="s">
        <v>1541</v>
      </c>
      <c r="C11">
        <v>130</v>
      </c>
      <c r="D11" s="6">
        <v>30100.2</v>
      </c>
    </row>
    <row r="12" spans="1:6" x14ac:dyDescent="0.25">
      <c r="A12" s="1" t="s">
        <v>1542</v>
      </c>
      <c r="B12" s="1" t="s">
        <v>1543</v>
      </c>
      <c r="C12">
        <v>6</v>
      </c>
      <c r="D12" s="6">
        <v>1389.24</v>
      </c>
    </row>
    <row r="13" spans="1:6" x14ac:dyDescent="0.25">
      <c r="A13" s="1" t="s">
        <v>1544</v>
      </c>
      <c r="B13" s="1" t="s">
        <v>1545</v>
      </c>
      <c r="C13">
        <v>36</v>
      </c>
      <c r="D13" s="6">
        <v>8335.44</v>
      </c>
    </row>
    <row r="14" spans="1:6" x14ac:dyDescent="0.25">
      <c r="A14" s="1" t="s">
        <v>1546</v>
      </c>
      <c r="B14" s="1" t="s">
        <v>1547</v>
      </c>
      <c r="C14">
        <v>35</v>
      </c>
      <c r="D14" s="6">
        <v>8103.9</v>
      </c>
    </row>
    <row r="15" spans="1:6" x14ac:dyDescent="0.25">
      <c r="A15" s="1" t="s">
        <v>1548</v>
      </c>
      <c r="B15" s="1" t="s">
        <v>1549</v>
      </c>
      <c r="C15">
        <v>71</v>
      </c>
      <c r="D15" s="6">
        <v>16439.34</v>
      </c>
    </row>
    <row r="16" spans="1:6" x14ac:dyDescent="0.25">
      <c r="A16" s="1" t="s">
        <v>1550</v>
      </c>
      <c r="B16" s="1" t="s">
        <v>1551</v>
      </c>
      <c r="C16">
        <v>21</v>
      </c>
      <c r="D16" s="6">
        <v>4862.34</v>
      </c>
    </row>
    <row r="17" spans="1:4" x14ac:dyDescent="0.25">
      <c r="A17" s="1" t="s">
        <v>1552</v>
      </c>
      <c r="B17" s="1" t="s">
        <v>1553</v>
      </c>
      <c r="C17">
        <v>59</v>
      </c>
      <c r="D17" s="6">
        <v>13660.86</v>
      </c>
    </row>
    <row r="18" spans="1:4" x14ac:dyDescent="0.25">
      <c r="A18" s="1" t="s">
        <v>1554</v>
      </c>
      <c r="B18" s="1" t="s">
        <v>1555</v>
      </c>
      <c r="C18">
        <v>24</v>
      </c>
      <c r="D18" s="6">
        <v>5556.96</v>
      </c>
    </row>
    <row r="19" spans="1:4" x14ac:dyDescent="0.25">
      <c r="A19" s="1" t="s">
        <v>1556</v>
      </c>
      <c r="B19" s="1" t="s">
        <v>1557</v>
      </c>
      <c r="C19">
        <v>693</v>
      </c>
      <c r="D19" s="6">
        <v>160457.22</v>
      </c>
    </row>
    <row r="20" spans="1:4" x14ac:dyDescent="0.25">
      <c r="A20" s="1" t="s">
        <v>1558</v>
      </c>
      <c r="B20" s="1" t="s">
        <v>1559</v>
      </c>
      <c r="C20">
        <v>10</v>
      </c>
      <c r="D20" s="6">
        <v>2315.4</v>
      </c>
    </row>
    <row r="21" spans="1:4" x14ac:dyDescent="0.25">
      <c r="A21" s="1" t="s">
        <v>1560</v>
      </c>
      <c r="B21" s="1" t="s">
        <v>1561</v>
      </c>
      <c r="C21">
        <v>206</v>
      </c>
      <c r="D21" s="6">
        <v>47697.24</v>
      </c>
    </row>
    <row r="22" spans="1:4" x14ac:dyDescent="0.25">
      <c r="A22" s="1" t="s">
        <v>1562</v>
      </c>
      <c r="B22" s="1" t="s">
        <v>1563</v>
      </c>
      <c r="C22">
        <v>75</v>
      </c>
      <c r="D22" s="6">
        <v>17365.5</v>
      </c>
    </row>
    <row r="23" spans="1:4" x14ac:dyDescent="0.25">
      <c r="A23" s="1" t="s">
        <v>1564</v>
      </c>
      <c r="B23" s="1" t="s">
        <v>1565</v>
      </c>
      <c r="C23">
        <v>1065</v>
      </c>
      <c r="D23" s="6">
        <v>246590.1</v>
      </c>
    </row>
    <row r="24" spans="1:4" x14ac:dyDescent="0.25">
      <c r="A24" s="1" t="s">
        <v>1566</v>
      </c>
      <c r="B24" s="1" t="s">
        <v>1567</v>
      </c>
      <c r="C24">
        <v>124</v>
      </c>
      <c r="D24" s="6">
        <v>28710.959999999999</v>
      </c>
    </row>
    <row r="25" spans="1:4" x14ac:dyDescent="0.25">
      <c r="A25" s="1" t="s">
        <v>1568</v>
      </c>
      <c r="B25" s="1" t="s">
        <v>1569</v>
      </c>
      <c r="C25">
        <v>529</v>
      </c>
      <c r="D25" s="6">
        <v>122484.66</v>
      </c>
    </row>
    <row r="26" spans="1:4" x14ac:dyDescent="0.25">
      <c r="A26" s="1" t="s">
        <v>1570</v>
      </c>
      <c r="B26" s="1" t="s">
        <v>1571</v>
      </c>
      <c r="C26">
        <v>11</v>
      </c>
      <c r="D26" s="6">
        <v>2546.94</v>
      </c>
    </row>
    <row r="27" spans="1:4" x14ac:dyDescent="0.25">
      <c r="A27" s="1" t="s">
        <v>1572</v>
      </c>
      <c r="B27" s="1" t="s">
        <v>1573</v>
      </c>
      <c r="C27">
        <v>21</v>
      </c>
      <c r="D27" s="6">
        <v>4862.34</v>
      </c>
    </row>
    <row r="28" spans="1:4" x14ac:dyDescent="0.25">
      <c r="A28" s="1" t="s">
        <v>1574</v>
      </c>
      <c r="B28" s="1" t="s">
        <v>1575</v>
      </c>
      <c r="C28">
        <v>37</v>
      </c>
      <c r="D28" s="6">
        <v>8566.98</v>
      </c>
    </row>
    <row r="29" spans="1:4" x14ac:dyDescent="0.25">
      <c r="A29" s="1" t="s">
        <v>1576</v>
      </c>
      <c r="B29" s="1" t="s">
        <v>1577</v>
      </c>
      <c r="C29">
        <v>58</v>
      </c>
      <c r="D29" s="6">
        <v>13429.32</v>
      </c>
    </row>
    <row r="30" spans="1:4" x14ac:dyDescent="0.25">
      <c r="A30" s="1" t="s">
        <v>1578</v>
      </c>
      <c r="B30" s="1" t="s">
        <v>1579</v>
      </c>
      <c r="C30">
        <v>119</v>
      </c>
      <c r="D30" s="6">
        <v>27553.26</v>
      </c>
    </row>
    <row r="31" spans="1:4" x14ac:dyDescent="0.25">
      <c r="A31" s="1" t="s">
        <v>1580</v>
      </c>
      <c r="B31" s="1" t="s">
        <v>1581</v>
      </c>
      <c r="C31">
        <v>108</v>
      </c>
      <c r="D31" s="6">
        <v>25006.32</v>
      </c>
    </row>
    <row r="32" spans="1:4" x14ac:dyDescent="0.25">
      <c r="A32" s="1" t="s">
        <v>1582</v>
      </c>
      <c r="B32" s="1" t="s">
        <v>1583</v>
      </c>
      <c r="C32">
        <v>22</v>
      </c>
      <c r="D32" s="6">
        <v>5093.88</v>
      </c>
    </row>
    <row r="33" spans="1:4" x14ac:dyDescent="0.25">
      <c r="A33" s="1" t="s">
        <v>1584</v>
      </c>
      <c r="B33" s="1" t="s">
        <v>1585</v>
      </c>
      <c r="C33">
        <v>15</v>
      </c>
      <c r="D33" s="6">
        <v>3473.1</v>
      </c>
    </row>
    <row r="34" spans="1:4" x14ac:dyDescent="0.25">
      <c r="A34" s="1" t="s">
        <v>1586</v>
      </c>
      <c r="B34" s="1" t="s">
        <v>1587</v>
      </c>
      <c r="C34">
        <v>39</v>
      </c>
      <c r="D34" s="6">
        <v>9030.06</v>
      </c>
    </row>
    <row r="35" spans="1:4" x14ac:dyDescent="0.25">
      <c r="A35" s="1" t="s">
        <v>1588</v>
      </c>
      <c r="B35" s="1" t="s">
        <v>1589</v>
      </c>
      <c r="C35">
        <v>35</v>
      </c>
      <c r="D35" s="6">
        <v>8103.9</v>
      </c>
    </row>
    <row r="36" spans="1:4" x14ac:dyDescent="0.25">
      <c r="A36" s="1" t="s">
        <v>1590</v>
      </c>
      <c r="B36" s="1" t="s">
        <v>1591</v>
      </c>
      <c r="C36">
        <v>54</v>
      </c>
      <c r="D36" s="6">
        <v>12503.16</v>
      </c>
    </row>
    <row r="37" spans="1:4" x14ac:dyDescent="0.25">
      <c r="A37" s="1" t="s">
        <v>1592</v>
      </c>
      <c r="B37" s="1" t="s">
        <v>1593</v>
      </c>
      <c r="C37">
        <v>22</v>
      </c>
      <c r="D37" s="6">
        <v>5093.88</v>
      </c>
    </row>
    <row r="38" spans="1:4" x14ac:dyDescent="0.25">
      <c r="A38" s="1" t="s">
        <v>1594</v>
      </c>
      <c r="B38" s="1" t="s">
        <v>1595</v>
      </c>
      <c r="C38">
        <v>103</v>
      </c>
      <c r="D38" s="6">
        <v>23848.62</v>
      </c>
    </row>
    <row r="39" spans="1:4" x14ac:dyDescent="0.25">
      <c r="A39" s="1" t="s">
        <v>1596</v>
      </c>
      <c r="B39" s="1" t="s">
        <v>1597</v>
      </c>
      <c r="C39">
        <v>10</v>
      </c>
      <c r="D39" s="6">
        <v>2315.4</v>
      </c>
    </row>
    <row r="40" spans="1:4" x14ac:dyDescent="0.25">
      <c r="A40" s="1" t="s">
        <v>1598</v>
      </c>
      <c r="B40" s="1" t="s">
        <v>1599</v>
      </c>
      <c r="C40">
        <v>6</v>
      </c>
      <c r="D40" s="6">
        <v>1389.24</v>
      </c>
    </row>
    <row r="41" spans="1:4" x14ac:dyDescent="0.25">
      <c r="A41" s="1" t="s">
        <v>1600</v>
      </c>
      <c r="B41" s="1" t="s">
        <v>1601</v>
      </c>
      <c r="C41">
        <v>744</v>
      </c>
      <c r="D41" s="6">
        <v>172265.76</v>
      </c>
    </row>
    <row r="42" spans="1:4" x14ac:dyDescent="0.25">
      <c r="A42" s="1" t="s">
        <v>1602</v>
      </c>
      <c r="B42" s="1" t="s">
        <v>1603</v>
      </c>
      <c r="C42">
        <v>19</v>
      </c>
      <c r="D42" s="6">
        <v>4399.26</v>
      </c>
    </row>
    <row r="43" spans="1:4" x14ac:dyDescent="0.25">
      <c r="A43" s="1" t="s">
        <v>1604</v>
      </c>
      <c r="B43" s="1" t="s">
        <v>1605</v>
      </c>
      <c r="C43">
        <v>25</v>
      </c>
      <c r="D43" s="6">
        <v>5788.5</v>
      </c>
    </row>
    <row r="44" spans="1:4" x14ac:dyDescent="0.25">
      <c r="A44" s="1" t="s">
        <v>1606</v>
      </c>
      <c r="B44" s="1" t="s">
        <v>1607</v>
      </c>
      <c r="C44">
        <v>21</v>
      </c>
      <c r="D44" s="6">
        <v>4862.34</v>
      </c>
    </row>
    <row r="45" spans="1:4" x14ac:dyDescent="0.25">
      <c r="A45" s="1" t="s">
        <v>1608</v>
      </c>
      <c r="B45" s="1" t="s">
        <v>1609</v>
      </c>
      <c r="C45">
        <v>228</v>
      </c>
      <c r="D45" s="6">
        <v>52791.12</v>
      </c>
    </row>
    <row r="46" spans="1:4" x14ac:dyDescent="0.25">
      <c r="A46" s="1" t="s">
        <v>1610</v>
      </c>
      <c r="B46" s="1" t="s">
        <v>1611</v>
      </c>
      <c r="C46">
        <v>508</v>
      </c>
      <c r="D46" s="6">
        <v>117622.32</v>
      </c>
    </row>
    <row r="47" spans="1:4" x14ac:dyDescent="0.25">
      <c r="A47" s="1" t="s">
        <v>1612</v>
      </c>
      <c r="B47" s="1" t="s">
        <v>1613</v>
      </c>
      <c r="C47">
        <v>507</v>
      </c>
      <c r="D47" s="6">
        <v>117390.78</v>
      </c>
    </row>
    <row r="48" spans="1:4" x14ac:dyDescent="0.25">
      <c r="A48" s="1" t="s">
        <v>1614</v>
      </c>
      <c r="B48" s="1" t="s">
        <v>1615</v>
      </c>
      <c r="C48">
        <v>112</v>
      </c>
      <c r="D48" s="6">
        <v>25932.48</v>
      </c>
    </row>
    <row r="49" spans="1:4" x14ac:dyDescent="0.25">
      <c r="A49" s="1" t="s">
        <v>1616</v>
      </c>
      <c r="B49" s="1" t="s">
        <v>1617</v>
      </c>
      <c r="C49">
        <v>61</v>
      </c>
      <c r="D49" s="6">
        <v>14123.94</v>
      </c>
    </row>
    <row r="50" spans="1:4" x14ac:dyDescent="0.25">
      <c r="A50" s="1" t="s">
        <v>1618</v>
      </c>
      <c r="B50" s="1" t="s">
        <v>1619</v>
      </c>
      <c r="C50">
        <v>50</v>
      </c>
      <c r="D50" s="6">
        <v>11577</v>
      </c>
    </row>
    <row r="51" spans="1:4" x14ac:dyDescent="0.25">
      <c r="A51" s="1" t="s">
        <v>1620</v>
      </c>
      <c r="B51" s="1" t="s">
        <v>1621</v>
      </c>
      <c r="C51">
        <v>46</v>
      </c>
      <c r="D51" s="6">
        <v>10650.84</v>
      </c>
    </row>
    <row r="52" spans="1:4" x14ac:dyDescent="0.25">
      <c r="A52" s="1" t="s">
        <v>1622</v>
      </c>
      <c r="B52" s="1" t="s">
        <v>1623</v>
      </c>
      <c r="C52">
        <v>124</v>
      </c>
      <c r="D52" s="6">
        <v>28710.959999999999</v>
      </c>
    </row>
    <row r="53" spans="1:4" x14ac:dyDescent="0.25">
      <c r="A53" s="1" t="s">
        <v>1624</v>
      </c>
      <c r="B53" s="1" t="s">
        <v>1625</v>
      </c>
      <c r="C53">
        <v>12</v>
      </c>
      <c r="D53" s="6">
        <v>2778.48</v>
      </c>
    </row>
    <row r="54" spans="1:4" x14ac:dyDescent="0.25">
      <c r="A54" s="1" t="s">
        <v>1626</v>
      </c>
      <c r="B54" s="1" t="s">
        <v>1627</v>
      </c>
      <c r="C54">
        <v>9</v>
      </c>
      <c r="D54" s="6">
        <v>2083.86</v>
      </c>
    </row>
    <row r="55" spans="1:4" x14ac:dyDescent="0.25">
      <c r="A55" s="1" t="s">
        <v>1628</v>
      </c>
      <c r="B55" s="1" t="s">
        <v>1629</v>
      </c>
      <c r="C55">
        <v>20</v>
      </c>
      <c r="D55" s="6">
        <v>4630.8</v>
      </c>
    </row>
    <row r="56" spans="1:4" x14ac:dyDescent="0.25">
      <c r="A56" s="1" t="s">
        <v>1630</v>
      </c>
      <c r="B56" s="1" t="s">
        <v>1631</v>
      </c>
      <c r="C56">
        <v>426</v>
      </c>
      <c r="D56" s="6">
        <v>98636.04</v>
      </c>
    </row>
    <row r="57" spans="1:4" x14ac:dyDescent="0.25">
      <c r="A57" s="1" t="s">
        <v>1632</v>
      </c>
      <c r="B57" s="1" t="s">
        <v>1633</v>
      </c>
      <c r="C57">
        <v>512</v>
      </c>
      <c r="D57" s="6">
        <v>118548.48</v>
      </c>
    </row>
    <row r="58" spans="1:4" x14ac:dyDescent="0.25">
      <c r="A58" s="1" t="s">
        <v>1634</v>
      </c>
      <c r="B58" s="1" t="s">
        <v>1635</v>
      </c>
      <c r="C58">
        <v>84</v>
      </c>
      <c r="D58" s="6">
        <v>19449.36</v>
      </c>
    </row>
    <row r="59" spans="1:4" x14ac:dyDescent="0.25">
      <c r="A59" s="1" t="s">
        <v>1636</v>
      </c>
      <c r="B59" s="1" t="s">
        <v>1637</v>
      </c>
      <c r="C59">
        <v>243</v>
      </c>
      <c r="D59" s="6">
        <v>56264.22</v>
      </c>
    </row>
    <row r="60" spans="1:4" x14ac:dyDescent="0.25">
      <c r="A60" s="1" t="s">
        <v>1638</v>
      </c>
      <c r="B60" s="1" t="s">
        <v>1639</v>
      </c>
      <c r="C60">
        <v>18</v>
      </c>
      <c r="D60" s="6">
        <v>4167.72</v>
      </c>
    </row>
    <row r="61" spans="1:4" x14ac:dyDescent="0.25">
      <c r="A61" s="1" t="s">
        <v>1640</v>
      </c>
      <c r="B61" s="1" t="s">
        <v>1641</v>
      </c>
      <c r="C61">
        <v>15</v>
      </c>
      <c r="D61" s="6">
        <v>3473.1</v>
      </c>
    </row>
    <row r="62" spans="1:4" x14ac:dyDescent="0.25">
      <c r="A62" s="1" t="s">
        <v>1642</v>
      </c>
      <c r="B62" s="1" t="s">
        <v>1643</v>
      </c>
      <c r="C62">
        <v>6</v>
      </c>
      <c r="D62" s="6">
        <v>1389.24</v>
      </c>
    </row>
    <row r="63" spans="1:4" x14ac:dyDescent="0.25">
      <c r="A63" s="1" t="s">
        <v>1644</v>
      </c>
      <c r="B63" s="1" t="s">
        <v>1645</v>
      </c>
      <c r="C63">
        <v>5</v>
      </c>
      <c r="D63" s="6">
        <v>1157.7</v>
      </c>
    </row>
    <row r="64" spans="1:4" x14ac:dyDescent="0.25">
      <c r="A64" s="1" t="s">
        <v>1646</v>
      </c>
      <c r="B64" s="1" t="s">
        <v>1647</v>
      </c>
      <c r="C64">
        <v>12</v>
      </c>
      <c r="D64" s="6">
        <v>2778.48</v>
      </c>
    </row>
    <row r="65" spans="1:4" x14ac:dyDescent="0.25">
      <c r="A65" s="1" t="s">
        <v>1648</v>
      </c>
      <c r="B65" s="1" t="s">
        <v>1649</v>
      </c>
      <c r="C65">
        <v>17</v>
      </c>
      <c r="D65" s="6">
        <v>3936.18</v>
      </c>
    </row>
    <row r="66" spans="1:4" x14ac:dyDescent="0.25">
      <c r="A66" s="1" t="s">
        <v>1650</v>
      </c>
      <c r="B66" s="1" t="s">
        <v>1651</v>
      </c>
      <c r="C66">
        <v>81</v>
      </c>
      <c r="D66" s="6">
        <v>18754.740000000002</v>
      </c>
    </row>
    <row r="67" spans="1:4" x14ac:dyDescent="0.25">
      <c r="A67" s="1" t="s">
        <v>1652</v>
      </c>
      <c r="B67" s="1" t="s">
        <v>1653</v>
      </c>
      <c r="C67">
        <v>52</v>
      </c>
      <c r="D67" s="6">
        <v>12040.08</v>
      </c>
    </row>
    <row r="68" spans="1:4" x14ac:dyDescent="0.25">
      <c r="A68" s="1" t="s">
        <v>1654</v>
      </c>
      <c r="B68" s="1" t="s">
        <v>1655</v>
      </c>
      <c r="C68">
        <v>283</v>
      </c>
      <c r="D68" s="6">
        <v>65525.82</v>
      </c>
    </row>
    <row r="69" spans="1:4" x14ac:dyDescent="0.25">
      <c r="A69" s="1" t="s">
        <v>1656</v>
      </c>
      <c r="B69" s="1" t="s">
        <v>1657</v>
      </c>
      <c r="C69">
        <v>524</v>
      </c>
      <c r="D69" s="6">
        <v>121326.96</v>
      </c>
    </row>
    <row r="70" spans="1:4" x14ac:dyDescent="0.25">
      <c r="A70" s="1" t="s">
        <v>1658</v>
      </c>
      <c r="B70" s="1" t="s">
        <v>1659</v>
      </c>
      <c r="C70">
        <v>45</v>
      </c>
      <c r="D70" s="6">
        <v>10419.299999999999</v>
      </c>
    </row>
    <row r="71" spans="1:4" x14ac:dyDescent="0.25">
      <c r="A71" s="1" t="s">
        <v>1660</v>
      </c>
      <c r="B71" s="1" t="s">
        <v>1661</v>
      </c>
      <c r="C71">
        <v>107</v>
      </c>
      <c r="D71" s="6">
        <v>24774.78</v>
      </c>
    </row>
    <row r="72" spans="1:4" x14ac:dyDescent="0.25">
      <c r="A72" s="1" t="s">
        <v>1662</v>
      </c>
      <c r="B72" s="1" t="s">
        <v>1663</v>
      </c>
      <c r="C72">
        <v>136</v>
      </c>
      <c r="D72" s="6">
        <v>31489.439999999999</v>
      </c>
    </row>
    <row r="73" spans="1:4" x14ac:dyDescent="0.25">
      <c r="A73" s="1" t="s">
        <v>1664</v>
      </c>
      <c r="B73" s="1" t="s">
        <v>1665</v>
      </c>
      <c r="C73">
        <v>120</v>
      </c>
      <c r="D73" s="6">
        <v>27784.799999999999</v>
      </c>
    </row>
    <row r="74" spans="1:4" x14ac:dyDescent="0.25">
      <c r="A74" s="1" t="s">
        <v>1666</v>
      </c>
      <c r="B74" s="1" t="s">
        <v>1667</v>
      </c>
      <c r="C74">
        <v>27</v>
      </c>
      <c r="D74" s="6">
        <v>6251.58</v>
      </c>
    </row>
    <row r="75" spans="1:4" x14ac:dyDescent="0.25">
      <c r="A75" s="1" t="s">
        <v>1668</v>
      </c>
      <c r="B75" s="1" t="s">
        <v>1669</v>
      </c>
      <c r="C75">
        <v>85</v>
      </c>
      <c r="D75" s="6">
        <v>19680.900000000001</v>
      </c>
    </row>
    <row r="76" spans="1:4" x14ac:dyDescent="0.25">
      <c r="A76" s="1" t="s">
        <v>1670</v>
      </c>
      <c r="B76" s="1" t="s">
        <v>1671</v>
      </c>
      <c r="C76">
        <v>74</v>
      </c>
      <c r="D76" s="6">
        <v>17133.96</v>
      </c>
    </row>
    <row r="77" spans="1:4" x14ac:dyDescent="0.25">
      <c r="A77" s="1" t="s">
        <v>1672</v>
      </c>
      <c r="B77" s="1" t="s">
        <v>1673</v>
      </c>
      <c r="C77">
        <v>59</v>
      </c>
      <c r="D77" s="6">
        <v>13660.86</v>
      </c>
    </row>
    <row r="78" spans="1:4" x14ac:dyDescent="0.25">
      <c r="A78" s="1" t="s">
        <v>1674</v>
      </c>
      <c r="B78" s="1" t="s">
        <v>1675</v>
      </c>
      <c r="C78">
        <v>79</v>
      </c>
      <c r="D78" s="6">
        <v>18291.66</v>
      </c>
    </row>
    <row r="79" spans="1:4" x14ac:dyDescent="0.25">
      <c r="A79" s="1" t="s">
        <v>1676</v>
      </c>
      <c r="B79" s="1" t="s">
        <v>1677</v>
      </c>
      <c r="C79">
        <v>37</v>
      </c>
      <c r="D79" s="6">
        <v>8566.98</v>
      </c>
    </row>
    <row r="80" spans="1:4" x14ac:dyDescent="0.25">
      <c r="A80" s="1" t="s">
        <v>1678</v>
      </c>
      <c r="B80" s="1" t="s">
        <v>1679</v>
      </c>
      <c r="C80">
        <v>10</v>
      </c>
      <c r="D80" s="6">
        <v>2315.4</v>
      </c>
    </row>
    <row r="81" spans="1:4" x14ac:dyDescent="0.25">
      <c r="A81" s="1" t="s">
        <v>1680</v>
      </c>
      <c r="B81" s="1" t="s">
        <v>1681</v>
      </c>
      <c r="C81">
        <v>132</v>
      </c>
      <c r="D81" s="6">
        <v>30563.279999999999</v>
      </c>
    </row>
    <row r="82" spans="1:4" x14ac:dyDescent="0.25">
      <c r="A82" s="1" t="s">
        <v>1682</v>
      </c>
      <c r="B82" s="1" t="s">
        <v>1683</v>
      </c>
      <c r="C82">
        <v>194</v>
      </c>
      <c r="D82" s="6">
        <v>44918.76</v>
      </c>
    </row>
    <row r="83" spans="1:4" x14ac:dyDescent="0.25">
      <c r="A83" s="1" t="s">
        <v>1684</v>
      </c>
      <c r="B83" s="1" t="s">
        <v>1685</v>
      </c>
      <c r="C83">
        <v>12</v>
      </c>
      <c r="D83" s="6">
        <v>2778.48</v>
      </c>
    </row>
    <row r="84" spans="1:4" x14ac:dyDescent="0.25">
      <c r="A84" s="1" t="s">
        <v>1686</v>
      </c>
      <c r="B84" s="1" t="s">
        <v>1687</v>
      </c>
      <c r="C84">
        <v>387</v>
      </c>
      <c r="D84" s="6">
        <v>89605.98</v>
      </c>
    </row>
    <row r="85" spans="1:4" x14ac:dyDescent="0.25">
      <c r="A85" s="1" t="s">
        <v>1688</v>
      </c>
      <c r="B85" s="1" t="s">
        <v>1689</v>
      </c>
      <c r="C85">
        <v>17</v>
      </c>
      <c r="D85" s="6">
        <v>3936.18</v>
      </c>
    </row>
    <row r="86" spans="1:4" x14ac:dyDescent="0.25">
      <c r="A86" s="1" t="s">
        <v>1690</v>
      </c>
      <c r="B86" s="1" t="s">
        <v>1691</v>
      </c>
      <c r="C86">
        <v>43</v>
      </c>
      <c r="D86" s="6">
        <v>9956.2199999999993</v>
      </c>
    </row>
    <row r="87" spans="1:4" x14ac:dyDescent="0.25">
      <c r="A87" s="1" t="s">
        <v>1692</v>
      </c>
      <c r="B87" s="1" t="s">
        <v>1693</v>
      </c>
      <c r="C87">
        <v>111</v>
      </c>
      <c r="D87" s="6">
        <v>25700.94</v>
      </c>
    </row>
    <row r="88" spans="1:4" x14ac:dyDescent="0.25">
      <c r="A88" s="1" t="s">
        <v>1694</v>
      </c>
      <c r="B88" s="1" t="s">
        <v>1695</v>
      </c>
      <c r="C88">
        <v>149</v>
      </c>
      <c r="D88" s="6">
        <v>34499.46</v>
      </c>
    </row>
    <row r="89" spans="1:4" x14ac:dyDescent="0.25">
      <c r="A89" s="1" t="s">
        <v>1696</v>
      </c>
      <c r="B89" s="1" t="s">
        <v>1697</v>
      </c>
      <c r="C89">
        <v>24</v>
      </c>
      <c r="D89" s="6">
        <v>5556.96</v>
      </c>
    </row>
    <row r="90" spans="1:4" x14ac:dyDescent="0.25">
      <c r="A90" s="1" t="s">
        <v>1698</v>
      </c>
      <c r="B90" s="1" t="s">
        <v>1699</v>
      </c>
      <c r="C90">
        <v>15</v>
      </c>
      <c r="D90" s="6">
        <v>3473.1</v>
      </c>
    </row>
    <row r="91" spans="1:4" x14ac:dyDescent="0.25">
      <c r="A91" s="1" t="s">
        <v>1700</v>
      </c>
      <c r="B91" s="1" t="s">
        <v>1701</v>
      </c>
      <c r="C91">
        <v>108</v>
      </c>
      <c r="D91" s="6">
        <v>25006.32</v>
      </c>
    </row>
    <row r="92" spans="1:4" x14ac:dyDescent="0.25">
      <c r="A92" s="1" t="s">
        <v>1702</v>
      </c>
      <c r="B92" s="1" t="s">
        <v>1703</v>
      </c>
      <c r="C92">
        <v>234</v>
      </c>
      <c r="D92" s="6">
        <v>54180.36</v>
      </c>
    </row>
    <row r="93" spans="1:4" x14ac:dyDescent="0.25">
      <c r="A93" s="1" t="s">
        <v>1704</v>
      </c>
      <c r="B93" s="1" t="s">
        <v>1705</v>
      </c>
      <c r="C93">
        <v>248</v>
      </c>
      <c r="D93" s="6">
        <v>57421.919999999998</v>
      </c>
    </row>
    <row r="94" spans="1:4" x14ac:dyDescent="0.25">
      <c r="A94" s="1" t="s">
        <v>1706</v>
      </c>
      <c r="B94" s="1" t="s">
        <v>1707</v>
      </c>
      <c r="C94">
        <v>112</v>
      </c>
      <c r="D94" s="6">
        <v>25932.48</v>
      </c>
    </row>
    <row r="95" spans="1:4" x14ac:dyDescent="0.25">
      <c r="A95" s="1" t="s">
        <v>1708</v>
      </c>
      <c r="B95" s="1" t="s">
        <v>1709</v>
      </c>
      <c r="C95">
        <v>16</v>
      </c>
      <c r="D95" s="6">
        <v>3704.64</v>
      </c>
    </row>
    <row r="96" spans="1:4" x14ac:dyDescent="0.25">
      <c r="A96" s="1" t="s">
        <v>1710</v>
      </c>
      <c r="B96" s="1" t="s">
        <v>1711</v>
      </c>
      <c r="C96">
        <v>37</v>
      </c>
      <c r="D96" s="6">
        <v>8566.98</v>
      </c>
    </row>
    <row r="97" spans="1:4" x14ac:dyDescent="0.25">
      <c r="A97" s="1" t="s">
        <v>1712</v>
      </c>
      <c r="B97" s="1" t="s">
        <v>1713</v>
      </c>
      <c r="C97">
        <v>827</v>
      </c>
      <c r="D97" s="6">
        <v>191483.58</v>
      </c>
    </row>
    <row r="98" spans="1:4" x14ac:dyDescent="0.25">
      <c r="A98" s="1" t="s">
        <v>1714</v>
      </c>
      <c r="B98" s="1" t="s">
        <v>1715</v>
      </c>
      <c r="C98">
        <v>17</v>
      </c>
      <c r="D98" s="6">
        <v>3936.18</v>
      </c>
    </row>
    <row r="99" spans="1:4" x14ac:dyDescent="0.25">
      <c r="A99" s="1" t="s">
        <v>1716</v>
      </c>
      <c r="B99" s="1" t="s">
        <v>1717</v>
      </c>
      <c r="C99">
        <v>15</v>
      </c>
      <c r="D99" s="6">
        <v>3473.1</v>
      </c>
    </row>
    <row r="100" spans="1:4" x14ac:dyDescent="0.25">
      <c r="A100" s="1" t="s">
        <v>1718</v>
      </c>
      <c r="B100" s="1" t="s">
        <v>1719</v>
      </c>
      <c r="C100">
        <v>98</v>
      </c>
      <c r="D100" s="6">
        <v>22690.92</v>
      </c>
    </row>
    <row r="101" spans="1:4" x14ac:dyDescent="0.25">
      <c r="A101" s="1" t="s">
        <v>1720</v>
      </c>
      <c r="B101" s="1" t="s">
        <v>1721</v>
      </c>
      <c r="C101">
        <v>182</v>
      </c>
      <c r="D101" s="6">
        <v>42140.28</v>
      </c>
    </row>
    <row r="102" spans="1:4" x14ac:dyDescent="0.25">
      <c r="A102" s="1" t="s">
        <v>1722</v>
      </c>
      <c r="B102" s="1" t="s">
        <v>1723</v>
      </c>
      <c r="C102">
        <v>167</v>
      </c>
      <c r="D102" s="6">
        <v>38667.18</v>
      </c>
    </row>
    <row r="103" spans="1:4" x14ac:dyDescent="0.25">
      <c r="A103" s="1" t="s">
        <v>1724</v>
      </c>
      <c r="B103" s="1" t="s">
        <v>1725</v>
      </c>
      <c r="C103">
        <v>97</v>
      </c>
      <c r="D103" s="6">
        <v>22459.38</v>
      </c>
    </row>
    <row r="104" spans="1:4" x14ac:dyDescent="0.25">
      <c r="A104" s="1" t="s">
        <v>1726</v>
      </c>
      <c r="B104" s="1" t="s">
        <v>1727</v>
      </c>
      <c r="C104">
        <v>88</v>
      </c>
      <c r="D104" s="6">
        <v>20375.52</v>
      </c>
    </row>
    <row r="105" spans="1:4" x14ac:dyDescent="0.25">
      <c r="A105" s="1" t="s">
        <v>1728</v>
      </c>
      <c r="B105" s="1" t="s">
        <v>1729</v>
      </c>
      <c r="C105">
        <v>115</v>
      </c>
      <c r="D105" s="6">
        <v>26627.1</v>
      </c>
    </row>
    <row r="106" spans="1:4" x14ac:dyDescent="0.25">
      <c r="A106" s="1" t="s">
        <v>1730</v>
      </c>
      <c r="B106" s="1" t="s">
        <v>1731</v>
      </c>
      <c r="C106">
        <v>9</v>
      </c>
      <c r="D106" s="6">
        <v>2083.86</v>
      </c>
    </row>
    <row r="107" spans="1:4" x14ac:dyDescent="0.25">
      <c r="A107" s="1" t="s">
        <v>1732</v>
      </c>
      <c r="B107" s="1" t="s">
        <v>1733</v>
      </c>
      <c r="C107">
        <v>97</v>
      </c>
      <c r="D107" s="6">
        <v>22459.38</v>
      </c>
    </row>
    <row r="108" spans="1:4" x14ac:dyDescent="0.25">
      <c r="A108" s="1" t="s">
        <v>1734</v>
      </c>
      <c r="B108" s="1" t="s">
        <v>1735</v>
      </c>
      <c r="C108">
        <v>54</v>
      </c>
      <c r="D108" s="6">
        <v>12503.16</v>
      </c>
    </row>
    <row r="109" spans="1:4" x14ac:dyDescent="0.25">
      <c r="A109" s="1" t="s">
        <v>1736</v>
      </c>
      <c r="B109" s="1" t="s">
        <v>1737</v>
      </c>
      <c r="C109">
        <v>6</v>
      </c>
      <c r="D109" s="6">
        <v>1389.24</v>
      </c>
    </row>
    <row r="110" spans="1:4" x14ac:dyDescent="0.25">
      <c r="A110" s="1" t="s">
        <v>1738</v>
      </c>
      <c r="B110" s="1" t="s">
        <v>1739</v>
      </c>
      <c r="C110">
        <v>196</v>
      </c>
      <c r="D110" s="6">
        <v>45381.84</v>
      </c>
    </row>
    <row r="111" spans="1:4" x14ac:dyDescent="0.25">
      <c r="A111" s="1" t="s">
        <v>1740</v>
      </c>
      <c r="B111" s="1" t="s">
        <v>1741</v>
      </c>
      <c r="C111">
        <v>191</v>
      </c>
      <c r="D111" s="6">
        <v>44224.14</v>
      </c>
    </row>
    <row r="112" spans="1:4" x14ac:dyDescent="0.25">
      <c r="A112" s="1" t="s">
        <v>1742</v>
      </c>
      <c r="B112" s="1" t="s">
        <v>1743</v>
      </c>
      <c r="C112">
        <v>24</v>
      </c>
      <c r="D112" s="6">
        <v>5556.96</v>
      </c>
    </row>
    <row r="113" spans="1:4" x14ac:dyDescent="0.25">
      <c r="A113" s="1" t="s">
        <v>1744</v>
      </c>
      <c r="B113" s="1" t="s">
        <v>1745</v>
      </c>
      <c r="C113">
        <v>17</v>
      </c>
      <c r="D113" s="6">
        <v>3936.18</v>
      </c>
    </row>
    <row r="114" spans="1:4" x14ac:dyDescent="0.25">
      <c r="A114" s="1" t="s">
        <v>1746</v>
      </c>
      <c r="B114" s="1" t="s">
        <v>1747</v>
      </c>
      <c r="C114">
        <v>42</v>
      </c>
      <c r="D114" s="6">
        <v>9724.68</v>
      </c>
    </row>
    <row r="115" spans="1:4" x14ac:dyDescent="0.25">
      <c r="A115" s="1" t="s">
        <v>1748</v>
      </c>
      <c r="B115" s="1" t="s">
        <v>1749</v>
      </c>
      <c r="C115">
        <v>9</v>
      </c>
      <c r="D115" s="6">
        <v>2083.86</v>
      </c>
    </row>
    <row r="116" spans="1:4" x14ac:dyDescent="0.25">
      <c r="A116" s="1" t="s">
        <v>1750</v>
      </c>
      <c r="B116" s="1" t="s">
        <v>1751</v>
      </c>
      <c r="C116">
        <v>440</v>
      </c>
      <c r="D116" s="6">
        <v>101877.6</v>
      </c>
    </row>
    <row r="117" spans="1:4" x14ac:dyDescent="0.25">
      <c r="A117" s="1" t="s">
        <v>1752</v>
      </c>
      <c r="B117" s="1" t="s">
        <v>1753</v>
      </c>
      <c r="C117">
        <v>99</v>
      </c>
      <c r="D117" s="6">
        <v>22922.46</v>
      </c>
    </row>
    <row r="118" spans="1:4" x14ac:dyDescent="0.25">
      <c r="A118" s="1" t="s">
        <v>1754</v>
      </c>
      <c r="B118" s="1" t="s">
        <v>1755</v>
      </c>
      <c r="C118">
        <v>27</v>
      </c>
      <c r="D118" s="6">
        <v>6251.58</v>
      </c>
    </row>
    <row r="119" spans="1:4" x14ac:dyDescent="0.25">
      <c r="A119" s="1" t="s">
        <v>1756</v>
      </c>
      <c r="B119" s="1" t="s">
        <v>1757</v>
      </c>
      <c r="C119">
        <v>403</v>
      </c>
      <c r="D119" s="6">
        <v>93310.62</v>
      </c>
    </row>
    <row r="120" spans="1:4" x14ac:dyDescent="0.25">
      <c r="A120" s="1" t="s">
        <v>1758</v>
      </c>
      <c r="B120" s="1" t="s">
        <v>1759</v>
      </c>
      <c r="C120">
        <v>424</v>
      </c>
      <c r="D120" s="6">
        <v>98172.96</v>
      </c>
    </row>
    <row r="121" spans="1:4" x14ac:dyDescent="0.25">
      <c r="A121" s="1" t="s">
        <v>1760</v>
      </c>
      <c r="B121" s="1" t="s">
        <v>1761</v>
      </c>
      <c r="C121">
        <v>603</v>
      </c>
      <c r="D121" s="6">
        <v>139618.62</v>
      </c>
    </row>
    <row r="122" spans="1:4" x14ac:dyDescent="0.25">
      <c r="A122" s="1" t="s">
        <v>1762</v>
      </c>
      <c r="B122" s="1" t="s">
        <v>1763</v>
      </c>
      <c r="C122">
        <v>62</v>
      </c>
      <c r="D122" s="6">
        <v>14355.48</v>
      </c>
    </row>
    <row r="123" spans="1:4" x14ac:dyDescent="0.25">
      <c r="A123" s="1" t="s">
        <v>1764</v>
      </c>
      <c r="B123" s="1" t="s">
        <v>1765</v>
      </c>
      <c r="C123">
        <v>170</v>
      </c>
      <c r="D123" s="6">
        <v>39361.800000000003</v>
      </c>
    </row>
    <row r="124" spans="1:4" x14ac:dyDescent="0.25">
      <c r="A124" s="1" t="s">
        <v>1766</v>
      </c>
      <c r="B124" s="1" t="s">
        <v>1767</v>
      </c>
      <c r="C124">
        <v>209</v>
      </c>
      <c r="D124" s="6">
        <v>48391.86</v>
      </c>
    </row>
    <row r="125" spans="1:4" x14ac:dyDescent="0.25">
      <c r="A125" s="1" t="s">
        <v>1768</v>
      </c>
      <c r="B125" s="1" t="s">
        <v>1769</v>
      </c>
      <c r="C125">
        <v>7</v>
      </c>
      <c r="D125" s="6">
        <v>1620.78</v>
      </c>
    </row>
    <row r="126" spans="1:4" x14ac:dyDescent="0.25">
      <c r="A126" s="1" t="s">
        <v>1770</v>
      </c>
      <c r="B126" s="1" t="s">
        <v>1771</v>
      </c>
      <c r="C126">
        <v>4</v>
      </c>
      <c r="D126" s="6">
        <v>926.16</v>
      </c>
    </row>
    <row r="127" spans="1:4" x14ac:dyDescent="0.25">
      <c r="A127" s="1" t="s">
        <v>1772</v>
      </c>
      <c r="B127" s="1" t="s">
        <v>1773</v>
      </c>
      <c r="C127">
        <v>91</v>
      </c>
      <c r="D127" s="6">
        <v>21070.14</v>
      </c>
    </row>
  </sheetData>
  <mergeCells count="4">
    <mergeCell ref="A1:D1"/>
    <mergeCell ref="A2:D2"/>
    <mergeCell ref="A4:D4"/>
    <mergeCell ref="A3:D3"/>
  </mergeCells>
  <pageMargins left="0.7" right="0.7" top="0.75" bottom="0.75" header="0.3" footer="0.3"/>
  <pageSetup fitToHeight="0" orientation="portrait" r:id="rId1"/>
  <tableParts count="1">
    <tablePart r:id="rId2"/>
  </tablePart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586"/>
  <sheetViews>
    <sheetView workbookViewId="0">
      <selection activeCell="A5" sqref="A5"/>
    </sheetView>
  </sheetViews>
  <sheetFormatPr defaultRowHeight="15" x14ac:dyDescent="0.25"/>
  <cols>
    <col min="1" max="1" width="13.140625" bestFit="1" customWidth="1"/>
    <col min="2" max="2" width="38.7109375" bestFit="1" customWidth="1"/>
    <col min="3" max="3" width="16.140625" bestFit="1" customWidth="1"/>
    <col min="4" max="4" width="59.7109375" bestFit="1" customWidth="1"/>
    <col min="5" max="5" width="13.7109375" bestFit="1" customWidth="1"/>
    <col min="6" max="6" width="21.28515625" bestFit="1" customWidth="1"/>
  </cols>
  <sheetData>
    <row r="1" spans="1:6" ht="23.25" x14ac:dyDescent="0.35">
      <c r="A1" s="15" t="s">
        <v>1774</v>
      </c>
      <c r="B1" s="15"/>
      <c r="C1" s="15"/>
      <c r="D1" s="15"/>
      <c r="E1" s="15"/>
      <c r="F1" s="15"/>
    </row>
    <row r="2" spans="1:6" ht="15.75" thickBot="1" x14ac:dyDescent="0.3">
      <c r="A2" s="18" t="s">
        <v>1814</v>
      </c>
      <c r="B2" s="18"/>
      <c r="C2" s="18"/>
      <c r="D2" s="18"/>
      <c r="E2" s="18"/>
      <c r="F2" s="18"/>
    </row>
    <row r="3" spans="1:6" ht="15.75" thickBot="1" x14ac:dyDescent="0.3">
      <c r="A3" s="18" t="s">
        <v>1784</v>
      </c>
      <c r="B3" s="18"/>
      <c r="C3" s="18"/>
      <c r="D3" s="18"/>
      <c r="E3" s="18"/>
      <c r="F3" s="18"/>
    </row>
    <row r="4" spans="1:6" x14ac:dyDescent="0.25">
      <c r="A4" s="17" t="s">
        <v>1787</v>
      </c>
      <c r="B4" s="17"/>
      <c r="C4" s="17"/>
      <c r="D4" s="17"/>
      <c r="E4" s="17"/>
      <c r="F4" s="17"/>
    </row>
    <row r="5" spans="1:6" x14ac:dyDescent="0.25">
      <c r="A5" s="4" t="s">
        <v>1776</v>
      </c>
      <c r="B5" s="4" t="s">
        <v>1777</v>
      </c>
      <c r="C5" s="4" t="s">
        <v>1778</v>
      </c>
      <c r="D5" s="4" t="s">
        <v>1779</v>
      </c>
      <c r="E5" s="5" t="s">
        <v>1785</v>
      </c>
      <c r="F5" s="5" t="s">
        <v>1786</v>
      </c>
    </row>
    <row r="6" spans="1:6" x14ac:dyDescent="0.25">
      <c r="A6" s="1" t="s">
        <v>0</v>
      </c>
      <c r="B6" s="1" t="s">
        <v>1</v>
      </c>
      <c r="C6" s="1" t="s">
        <v>2</v>
      </c>
      <c r="D6" s="1" t="s">
        <v>3</v>
      </c>
      <c r="E6">
        <v>121</v>
      </c>
      <c r="F6" s="6">
        <v>27993.35</v>
      </c>
    </row>
    <row r="7" spans="1:6" x14ac:dyDescent="0.25">
      <c r="A7" s="1" t="s">
        <v>4</v>
      </c>
      <c r="B7" s="1" t="s">
        <v>5</v>
      </c>
      <c r="C7" s="1" t="s">
        <v>6</v>
      </c>
      <c r="D7" s="1" t="s">
        <v>7</v>
      </c>
      <c r="E7">
        <v>797</v>
      </c>
      <c r="F7" s="6">
        <v>184385.95</v>
      </c>
    </row>
    <row r="8" spans="1:6" x14ac:dyDescent="0.25">
      <c r="A8" s="1" t="s">
        <v>4</v>
      </c>
      <c r="B8" s="1" t="s">
        <v>5</v>
      </c>
      <c r="C8" s="1" t="s">
        <v>8</v>
      </c>
      <c r="D8" s="1" t="s">
        <v>9</v>
      </c>
      <c r="E8">
        <v>100</v>
      </c>
      <c r="F8" s="6">
        <v>23135</v>
      </c>
    </row>
    <row r="9" spans="1:6" x14ac:dyDescent="0.25">
      <c r="A9" s="1" t="s">
        <v>4</v>
      </c>
      <c r="B9" s="1" t="s">
        <v>5</v>
      </c>
      <c r="C9" s="1" t="s">
        <v>10</v>
      </c>
      <c r="D9" s="1" t="s">
        <v>11</v>
      </c>
      <c r="E9">
        <v>190</v>
      </c>
      <c r="F9" s="6">
        <v>43956.5</v>
      </c>
    </row>
    <row r="10" spans="1:6" x14ac:dyDescent="0.25">
      <c r="A10" s="1" t="s">
        <v>4</v>
      </c>
      <c r="B10" s="1" t="s">
        <v>5</v>
      </c>
      <c r="C10" s="1" t="s">
        <v>12</v>
      </c>
      <c r="D10" s="1" t="s">
        <v>13</v>
      </c>
      <c r="E10">
        <v>83</v>
      </c>
      <c r="F10" s="6">
        <v>19202.05</v>
      </c>
    </row>
    <row r="11" spans="1:6" x14ac:dyDescent="0.25">
      <c r="A11" s="1" t="s">
        <v>4</v>
      </c>
      <c r="B11" s="1" t="s">
        <v>5</v>
      </c>
      <c r="C11" s="1" t="s">
        <v>14</v>
      </c>
      <c r="D11" s="1" t="s">
        <v>15</v>
      </c>
      <c r="E11">
        <v>214</v>
      </c>
      <c r="F11" s="6">
        <v>49508.9</v>
      </c>
    </row>
    <row r="12" spans="1:6" x14ac:dyDescent="0.25">
      <c r="A12" s="1" t="s">
        <v>4</v>
      </c>
      <c r="B12" s="1" t="s">
        <v>5</v>
      </c>
      <c r="C12" s="1" t="s">
        <v>16</v>
      </c>
      <c r="D12" s="1" t="s">
        <v>17</v>
      </c>
      <c r="E12">
        <v>168</v>
      </c>
      <c r="F12" s="6">
        <v>38866.800000000003</v>
      </c>
    </row>
    <row r="13" spans="1:6" x14ac:dyDescent="0.25">
      <c r="A13" s="1" t="s">
        <v>4</v>
      </c>
      <c r="B13" s="1" t="s">
        <v>5</v>
      </c>
      <c r="C13" s="1" t="s">
        <v>18</v>
      </c>
      <c r="D13" s="1" t="s">
        <v>19</v>
      </c>
      <c r="E13">
        <v>204</v>
      </c>
      <c r="F13" s="6">
        <v>47195.4</v>
      </c>
    </row>
    <row r="14" spans="1:6" x14ac:dyDescent="0.25">
      <c r="A14" s="1" t="s">
        <v>4</v>
      </c>
      <c r="B14" s="1" t="s">
        <v>5</v>
      </c>
      <c r="C14" s="1" t="s">
        <v>20</v>
      </c>
      <c r="D14" s="1" t="s">
        <v>21</v>
      </c>
      <c r="E14">
        <v>130</v>
      </c>
      <c r="F14" s="6">
        <v>30075.5</v>
      </c>
    </row>
    <row r="15" spans="1:6" x14ac:dyDescent="0.25">
      <c r="A15" s="1" t="s">
        <v>4</v>
      </c>
      <c r="B15" s="1" t="s">
        <v>5</v>
      </c>
      <c r="C15" s="1" t="s">
        <v>22</v>
      </c>
      <c r="D15" s="1" t="s">
        <v>23</v>
      </c>
      <c r="E15">
        <v>325</v>
      </c>
      <c r="F15" s="6">
        <v>75188.75</v>
      </c>
    </row>
    <row r="16" spans="1:6" x14ac:dyDescent="0.25">
      <c r="A16" s="1" t="s">
        <v>4</v>
      </c>
      <c r="B16" s="1" t="s">
        <v>5</v>
      </c>
      <c r="C16" s="1" t="s">
        <v>24</v>
      </c>
      <c r="D16" s="1" t="s">
        <v>25</v>
      </c>
      <c r="E16">
        <v>178</v>
      </c>
      <c r="F16" s="6">
        <v>41180.300000000003</v>
      </c>
    </row>
    <row r="17" spans="1:6" x14ac:dyDescent="0.25">
      <c r="A17" s="1" t="s">
        <v>4</v>
      </c>
      <c r="B17" s="1" t="s">
        <v>5</v>
      </c>
      <c r="C17" s="1" t="s">
        <v>26</v>
      </c>
      <c r="D17" s="1" t="s">
        <v>27</v>
      </c>
      <c r="E17">
        <v>592</v>
      </c>
      <c r="F17" s="6">
        <v>136959.20000000001</v>
      </c>
    </row>
    <row r="18" spans="1:6" x14ac:dyDescent="0.25">
      <c r="A18" s="1" t="s">
        <v>28</v>
      </c>
      <c r="B18" s="1" t="s">
        <v>29</v>
      </c>
      <c r="C18" s="1" t="s">
        <v>30</v>
      </c>
      <c r="D18" s="1" t="s">
        <v>31</v>
      </c>
      <c r="E18">
        <v>103</v>
      </c>
      <c r="F18" s="6">
        <v>23829.05</v>
      </c>
    </row>
    <row r="19" spans="1:6" x14ac:dyDescent="0.25">
      <c r="A19" s="1" t="s">
        <v>32</v>
      </c>
      <c r="B19" s="1" t="s">
        <v>33</v>
      </c>
      <c r="C19" s="1" t="s">
        <v>34</v>
      </c>
      <c r="D19" s="1" t="s">
        <v>35</v>
      </c>
      <c r="E19">
        <v>157</v>
      </c>
      <c r="F19" s="6">
        <v>36321.949999999997</v>
      </c>
    </row>
    <row r="20" spans="1:6" x14ac:dyDescent="0.25">
      <c r="A20" s="1" t="s">
        <v>36</v>
      </c>
      <c r="B20" s="1" t="s">
        <v>37</v>
      </c>
      <c r="C20" s="1" t="s">
        <v>38</v>
      </c>
      <c r="D20" s="1" t="s">
        <v>39</v>
      </c>
      <c r="E20">
        <v>37</v>
      </c>
      <c r="F20" s="6">
        <v>8559.9500000000007</v>
      </c>
    </row>
    <row r="21" spans="1:6" x14ac:dyDescent="0.25">
      <c r="A21" s="1" t="s">
        <v>36</v>
      </c>
      <c r="B21" s="1" t="s">
        <v>37</v>
      </c>
      <c r="C21" s="1" t="s">
        <v>40</v>
      </c>
      <c r="D21" s="1" t="s">
        <v>41</v>
      </c>
      <c r="E21">
        <v>208</v>
      </c>
      <c r="F21" s="6">
        <v>48120.800000000003</v>
      </c>
    </row>
    <row r="22" spans="1:6" x14ac:dyDescent="0.25">
      <c r="A22" s="1" t="s">
        <v>36</v>
      </c>
      <c r="B22" s="1" t="s">
        <v>37</v>
      </c>
      <c r="C22" s="1" t="s">
        <v>42</v>
      </c>
      <c r="D22" s="1" t="s">
        <v>43</v>
      </c>
      <c r="E22">
        <v>169</v>
      </c>
      <c r="F22" s="6">
        <v>39098.15</v>
      </c>
    </row>
    <row r="23" spans="1:6" x14ac:dyDescent="0.25">
      <c r="A23" s="1" t="s">
        <v>44</v>
      </c>
      <c r="B23" s="1" t="s">
        <v>45</v>
      </c>
      <c r="C23" s="1" t="s">
        <v>46</v>
      </c>
      <c r="D23" s="1" t="s">
        <v>47</v>
      </c>
      <c r="E23">
        <v>132</v>
      </c>
      <c r="F23" s="6">
        <v>30538.2</v>
      </c>
    </row>
    <row r="24" spans="1:6" x14ac:dyDescent="0.25">
      <c r="A24" s="1" t="s">
        <v>44</v>
      </c>
      <c r="B24" s="1" t="s">
        <v>45</v>
      </c>
      <c r="C24" s="1" t="s">
        <v>48</v>
      </c>
      <c r="D24" s="1" t="s">
        <v>49</v>
      </c>
      <c r="E24">
        <v>111</v>
      </c>
      <c r="F24" s="6">
        <v>25679.85</v>
      </c>
    </row>
    <row r="25" spans="1:6" x14ac:dyDescent="0.25">
      <c r="A25" s="1" t="s">
        <v>50</v>
      </c>
      <c r="B25" s="1" t="s">
        <v>51</v>
      </c>
      <c r="C25" s="1" t="s">
        <v>52</v>
      </c>
      <c r="D25" s="1" t="s">
        <v>53</v>
      </c>
      <c r="E25">
        <v>422</v>
      </c>
      <c r="F25" s="6">
        <v>97629.7</v>
      </c>
    </row>
    <row r="26" spans="1:6" x14ac:dyDescent="0.25">
      <c r="A26" s="1" t="s">
        <v>54</v>
      </c>
      <c r="B26" s="1" t="s">
        <v>55</v>
      </c>
      <c r="C26" s="1" t="s">
        <v>56</v>
      </c>
      <c r="D26" s="1" t="s">
        <v>57</v>
      </c>
      <c r="E26">
        <v>143</v>
      </c>
      <c r="F26" s="6">
        <v>33083.050000000003</v>
      </c>
    </row>
    <row r="27" spans="1:6" x14ac:dyDescent="0.25">
      <c r="A27" s="1" t="s">
        <v>58</v>
      </c>
      <c r="B27" s="1" t="s">
        <v>59</v>
      </c>
      <c r="C27" s="1" t="s">
        <v>60</v>
      </c>
      <c r="D27" s="1" t="s">
        <v>35</v>
      </c>
      <c r="E27">
        <v>224</v>
      </c>
      <c r="F27" s="6">
        <v>51822.400000000001</v>
      </c>
    </row>
    <row r="28" spans="1:6" x14ac:dyDescent="0.25">
      <c r="A28" s="1" t="s">
        <v>61</v>
      </c>
      <c r="B28" s="1" t="s">
        <v>62</v>
      </c>
      <c r="C28" s="1" t="s">
        <v>63</v>
      </c>
      <c r="D28" s="1" t="s">
        <v>64</v>
      </c>
      <c r="E28">
        <v>476</v>
      </c>
      <c r="F28" s="6">
        <v>110122.6</v>
      </c>
    </row>
    <row r="29" spans="1:6" x14ac:dyDescent="0.25">
      <c r="A29" s="1" t="s">
        <v>61</v>
      </c>
      <c r="B29" s="1" t="s">
        <v>62</v>
      </c>
      <c r="C29" s="1" t="s">
        <v>65</v>
      </c>
      <c r="D29" s="1" t="s">
        <v>66</v>
      </c>
      <c r="E29">
        <v>170</v>
      </c>
      <c r="F29" s="6">
        <v>39329.5</v>
      </c>
    </row>
    <row r="30" spans="1:6" x14ac:dyDescent="0.25">
      <c r="A30" s="1" t="s">
        <v>67</v>
      </c>
      <c r="B30" s="1" t="s">
        <v>68</v>
      </c>
      <c r="C30" s="1" t="s">
        <v>69</v>
      </c>
      <c r="D30" s="1" t="s">
        <v>70</v>
      </c>
      <c r="E30">
        <v>233</v>
      </c>
      <c r="F30" s="6">
        <v>53904.55</v>
      </c>
    </row>
    <row r="31" spans="1:6" x14ac:dyDescent="0.25">
      <c r="A31" s="1" t="s">
        <v>71</v>
      </c>
      <c r="B31" s="1" t="s">
        <v>72</v>
      </c>
      <c r="C31" s="1" t="s">
        <v>73</v>
      </c>
      <c r="D31" s="1" t="s">
        <v>74</v>
      </c>
      <c r="E31">
        <v>34</v>
      </c>
      <c r="F31" s="6">
        <v>7865.9</v>
      </c>
    </row>
    <row r="32" spans="1:6" x14ac:dyDescent="0.25">
      <c r="A32" s="1" t="s">
        <v>75</v>
      </c>
      <c r="B32" s="1" t="s">
        <v>76</v>
      </c>
      <c r="C32" s="1" t="s">
        <v>77</v>
      </c>
      <c r="D32" s="1" t="s">
        <v>78</v>
      </c>
      <c r="E32">
        <v>654</v>
      </c>
      <c r="F32" s="6">
        <v>151302.9</v>
      </c>
    </row>
    <row r="33" spans="1:6" x14ac:dyDescent="0.25">
      <c r="A33" s="1" t="s">
        <v>79</v>
      </c>
      <c r="B33" s="1" t="s">
        <v>80</v>
      </c>
      <c r="C33" s="1" t="s">
        <v>81</v>
      </c>
      <c r="D33" s="1" t="s">
        <v>82</v>
      </c>
      <c r="E33">
        <v>198</v>
      </c>
      <c r="F33" s="6">
        <v>45807.3</v>
      </c>
    </row>
    <row r="34" spans="1:6" x14ac:dyDescent="0.25">
      <c r="A34" s="1" t="s">
        <v>79</v>
      </c>
      <c r="B34" s="1" t="s">
        <v>80</v>
      </c>
      <c r="C34" s="1" t="s">
        <v>83</v>
      </c>
      <c r="D34" s="1" t="s">
        <v>84</v>
      </c>
      <c r="E34">
        <v>375</v>
      </c>
      <c r="F34" s="6">
        <v>86756.25</v>
      </c>
    </row>
    <row r="35" spans="1:6" x14ac:dyDescent="0.25">
      <c r="A35" s="1" t="s">
        <v>79</v>
      </c>
      <c r="B35" s="1" t="s">
        <v>80</v>
      </c>
      <c r="C35" s="1" t="s">
        <v>85</v>
      </c>
      <c r="D35" s="1" t="s">
        <v>86</v>
      </c>
      <c r="E35">
        <v>243</v>
      </c>
      <c r="F35" s="6">
        <v>56218.05</v>
      </c>
    </row>
    <row r="36" spans="1:6" x14ac:dyDescent="0.25">
      <c r="A36" s="1" t="s">
        <v>79</v>
      </c>
      <c r="B36" s="1" t="s">
        <v>80</v>
      </c>
      <c r="C36" s="1" t="s">
        <v>87</v>
      </c>
      <c r="D36" s="1" t="s">
        <v>88</v>
      </c>
      <c r="E36">
        <v>7</v>
      </c>
      <c r="F36" s="6">
        <v>1619.45</v>
      </c>
    </row>
    <row r="37" spans="1:6" x14ac:dyDescent="0.25">
      <c r="A37" s="1" t="s">
        <v>89</v>
      </c>
      <c r="B37" s="1" t="s">
        <v>90</v>
      </c>
      <c r="C37" s="1" t="s">
        <v>91</v>
      </c>
      <c r="D37" s="1" t="s">
        <v>92</v>
      </c>
      <c r="E37">
        <v>16</v>
      </c>
      <c r="F37" s="6">
        <v>3701.6</v>
      </c>
    </row>
    <row r="38" spans="1:6" x14ac:dyDescent="0.25">
      <c r="A38" s="1" t="s">
        <v>89</v>
      </c>
      <c r="B38" s="1" t="s">
        <v>90</v>
      </c>
      <c r="C38" s="1" t="s">
        <v>93</v>
      </c>
      <c r="D38" s="1" t="s">
        <v>94</v>
      </c>
      <c r="E38">
        <v>735</v>
      </c>
      <c r="F38" s="6">
        <v>170042.25</v>
      </c>
    </row>
    <row r="39" spans="1:6" x14ac:dyDescent="0.25">
      <c r="A39" s="1" t="s">
        <v>89</v>
      </c>
      <c r="B39" s="1" t="s">
        <v>90</v>
      </c>
      <c r="C39" s="1" t="s">
        <v>95</v>
      </c>
      <c r="D39" s="1" t="s">
        <v>96</v>
      </c>
      <c r="E39">
        <v>102</v>
      </c>
      <c r="F39" s="6">
        <v>23597.7</v>
      </c>
    </row>
    <row r="40" spans="1:6" x14ac:dyDescent="0.25">
      <c r="A40" s="1" t="s">
        <v>89</v>
      </c>
      <c r="B40" s="1" t="s">
        <v>90</v>
      </c>
      <c r="C40" s="1" t="s">
        <v>97</v>
      </c>
      <c r="D40" s="1" t="s">
        <v>98</v>
      </c>
      <c r="E40">
        <v>322</v>
      </c>
      <c r="F40" s="6">
        <v>74494.7</v>
      </c>
    </row>
    <row r="41" spans="1:6" x14ac:dyDescent="0.25">
      <c r="A41" s="1" t="s">
        <v>99</v>
      </c>
      <c r="B41" s="1" t="s">
        <v>100</v>
      </c>
      <c r="C41" s="1" t="s">
        <v>1796</v>
      </c>
      <c r="D41" s="1" t="s">
        <v>1797</v>
      </c>
      <c r="E41">
        <v>91</v>
      </c>
      <c r="F41" s="6">
        <v>21052.85</v>
      </c>
    </row>
    <row r="42" spans="1:6" x14ac:dyDescent="0.25">
      <c r="A42" s="1" t="s">
        <v>103</v>
      </c>
      <c r="B42" s="1" t="s">
        <v>104</v>
      </c>
      <c r="C42" s="1" t="s">
        <v>105</v>
      </c>
      <c r="D42" s="1" t="s">
        <v>106</v>
      </c>
      <c r="E42">
        <v>127</v>
      </c>
      <c r="F42" s="6">
        <v>29381.45</v>
      </c>
    </row>
    <row r="43" spans="1:6" x14ac:dyDescent="0.25">
      <c r="A43" s="1" t="s">
        <v>107</v>
      </c>
      <c r="B43" s="1" t="s">
        <v>108</v>
      </c>
      <c r="C43" s="1" t="s">
        <v>109</v>
      </c>
      <c r="D43" s="1" t="s">
        <v>110</v>
      </c>
      <c r="E43">
        <v>46</v>
      </c>
      <c r="F43" s="6">
        <v>10642.1</v>
      </c>
    </row>
    <row r="44" spans="1:6" x14ac:dyDescent="0.25">
      <c r="A44" s="1" t="s">
        <v>111</v>
      </c>
      <c r="B44" s="1" t="s">
        <v>112</v>
      </c>
      <c r="C44" s="1" t="s">
        <v>113</v>
      </c>
      <c r="D44" s="1" t="s">
        <v>114</v>
      </c>
      <c r="E44">
        <v>112</v>
      </c>
      <c r="F44" s="6">
        <v>25911.200000000001</v>
      </c>
    </row>
    <row r="45" spans="1:6" x14ac:dyDescent="0.25">
      <c r="A45" s="1" t="s">
        <v>111</v>
      </c>
      <c r="B45" s="1" t="s">
        <v>112</v>
      </c>
      <c r="C45" s="1" t="s">
        <v>115</v>
      </c>
      <c r="D45" s="1" t="s">
        <v>116</v>
      </c>
      <c r="E45">
        <v>211</v>
      </c>
      <c r="F45" s="6">
        <v>48814.85</v>
      </c>
    </row>
    <row r="46" spans="1:6" x14ac:dyDescent="0.25">
      <c r="A46" s="1" t="s">
        <v>117</v>
      </c>
      <c r="B46" s="1" t="s">
        <v>118</v>
      </c>
      <c r="C46" s="1" t="s">
        <v>119</v>
      </c>
      <c r="D46" s="1" t="s">
        <v>120</v>
      </c>
      <c r="E46">
        <v>574</v>
      </c>
      <c r="F46" s="6">
        <v>132794.9</v>
      </c>
    </row>
    <row r="47" spans="1:6" x14ac:dyDescent="0.25">
      <c r="A47" s="1" t="s">
        <v>121</v>
      </c>
      <c r="B47" s="1" t="s">
        <v>122</v>
      </c>
      <c r="C47" s="1" t="s">
        <v>123</v>
      </c>
      <c r="D47" s="1" t="s">
        <v>124</v>
      </c>
      <c r="E47">
        <v>299</v>
      </c>
      <c r="F47" s="6">
        <v>69173.649999999994</v>
      </c>
    </row>
    <row r="48" spans="1:6" x14ac:dyDescent="0.25">
      <c r="A48" s="1" t="s">
        <v>125</v>
      </c>
      <c r="B48" s="1" t="s">
        <v>126</v>
      </c>
      <c r="C48" s="1" t="s">
        <v>127</v>
      </c>
      <c r="D48" s="1" t="s">
        <v>128</v>
      </c>
      <c r="E48">
        <v>4</v>
      </c>
      <c r="F48" s="6">
        <v>925.4</v>
      </c>
    </row>
    <row r="49" spans="1:6" x14ac:dyDescent="0.25">
      <c r="A49" s="1" t="s">
        <v>125</v>
      </c>
      <c r="B49" s="1" t="s">
        <v>126</v>
      </c>
      <c r="C49" s="1" t="s">
        <v>129</v>
      </c>
      <c r="D49" s="1" t="s">
        <v>130</v>
      </c>
      <c r="E49">
        <v>277</v>
      </c>
      <c r="F49" s="6">
        <v>64083.95</v>
      </c>
    </row>
    <row r="50" spans="1:6" x14ac:dyDescent="0.25">
      <c r="A50" s="1" t="s">
        <v>131</v>
      </c>
      <c r="B50" s="1" t="s">
        <v>132</v>
      </c>
      <c r="C50" s="1" t="s">
        <v>133</v>
      </c>
      <c r="D50" s="1" t="s">
        <v>134</v>
      </c>
      <c r="E50">
        <v>171</v>
      </c>
      <c r="F50" s="6">
        <v>39560.85</v>
      </c>
    </row>
    <row r="51" spans="1:6" x14ac:dyDescent="0.25">
      <c r="A51" s="1" t="s">
        <v>131</v>
      </c>
      <c r="B51" s="1" t="s">
        <v>132</v>
      </c>
      <c r="C51" s="1" t="s">
        <v>135</v>
      </c>
      <c r="D51" s="1" t="s">
        <v>136</v>
      </c>
      <c r="E51">
        <v>175</v>
      </c>
      <c r="F51" s="6">
        <v>40486.25</v>
      </c>
    </row>
    <row r="52" spans="1:6" x14ac:dyDescent="0.25">
      <c r="A52" s="1" t="s">
        <v>131</v>
      </c>
      <c r="B52" s="1" t="s">
        <v>132</v>
      </c>
      <c r="C52" s="1" t="s">
        <v>137</v>
      </c>
      <c r="D52" s="1" t="s">
        <v>138</v>
      </c>
      <c r="E52">
        <v>36</v>
      </c>
      <c r="F52" s="6">
        <v>8328.6</v>
      </c>
    </row>
    <row r="53" spans="1:6" x14ac:dyDescent="0.25">
      <c r="A53" s="1" t="s">
        <v>139</v>
      </c>
      <c r="B53" s="1" t="s">
        <v>140</v>
      </c>
      <c r="C53" s="1" t="s">
        <v>141</v>
      </c>
      <c r="D53" s="1" t="s">
        <v>142</v>
      </c>
      <c r="E53">
        <v>137</v>
      </c>
      <c r="F53" s="6">
        <v>31694.95</v>
      </c>
    </row>
    <row r="54" spans="1:6" x14ac:dyDescent="0.25">
      <c r="A54" s="1" t="s">
        <v>139</v>
      </c>
      <c r="B54" s="1" t="s">
        <v>140</v>
      </c>
      <c r="C54" s="1" t="s">
        <v>1798</v>
      </c>
      <c r="D54" s="1" t="s">
        <v>1799</v>
      </c>
      <c r="E54">
        <v>37</v>
      </c>
      <c r="F54" s="6">
        <v>8559.9500000000007</v>
      </c>
    </row>
    <row r="55" spans="1:6" x14ac:dyDescent="0.25">
      <c r="A55" s="1" t="s">
        <v>143</v>
      </c>
      <c r="B55" s="1" t="s">
        <v>144</v>
      </c>
      <c r="C55" s="1" t="s">
        <v>145</v>
      </c>
      <c r="D55" s="1" t="s">
        <v>146</v>
      </c>
      <c r="E55">
        <v>204</v>
      </c>
      <c r="F55" s="6">
        <v>47195.4</v>
      </c>
    </row>
    <row r="56" spans="1:6" x14ac:dyDescent="0.25">
      <c r="A56" s="1" t="s">
        <v>147</v>
      </c>
      <c r="B56" s="1" t="s">
        <v>148</v>
      </c>
      <c r="C56" s="1" t="s">
        <v>149</v>
      </c>
      <c r="D56" s="1" t="s">
        <v>150</v>
      </c>
      <c r="E56">
        <v>475</v>
      </c>
      <c r="F56" s="6">
        <v>109891.25</v>
      </c>
    </row>
    <row r="57" spans="1:6" x14ac:dyDescent="0.25">
      <c r="A57" s="1" t="s">
        <v>151</v>
      </c>
      <c r="B57" s="1" t="s">
        <v>152</v>
      </c>
      <c r="C57" s="1" t="s">
        <v>153</v>
      </c>
      <c r="D57" s="1" t="s">
        <v>154</v>
      </c>
      <c r="E57">
        <v>80</v>
      </c>
      <c r="F57" s="6">
        <v>18508</v>
      </c>
    </row>
    <row r="58" spans="1:6" x14ac:dyDescent="0.25">
      <c r="A58" s="1" t="s">
        <v>151</v>
      </c>
      <c r="B58" s="1" t="s">
        <v>152</v>
      </c>
      <c r="C58" s="1" t="s">
        <v>155</v>
      </c>
      <c r="D58" s="1" t="s">
        <v>156</v>
      </c>
      <c r="E58">
        <v>82</v>
      </c>
      <c r="F58" s="6">
        <v>18970.7</v>
      </c>
    </row>
    <row r="59" spans="1:6" x14ac:dyDescent="0.25">
      <c r="A59" s="1" t="s">
        <v>157</v>
      </c>
      <c r="B59" s="1" t="s">
        <v>158</v>
      </c>
      <c r="C59" s="1" t="s">
        <v>159</v>
      </c>
      <c r="D59" s="1" t="s">
        <v>160</v>
      </c>
      <c r="E59">
        <v>29</v>
      </c>
      <c r="F59" s="6">
        <v>6709.15</v>
      </c>
    </row>
    <row r="60" spans="1:6" x14ac:dyDescent="0.25">
      <c r="A60" s="1" t="s">
        <v>161</v>
      </c>
      <c r="B60" s="1" t="s">
        <v>162</v>
      </c>
      <c r="C60" s="1" t="s">
        <v>163</v>
      </c>
      <c r="D60" s="1" t="s">
        <v>164</v>
      </c>
      <c r="E60">
        <v>90</v>
      </c>
      <c r="F60" s="6">
        <v>20821.5</v>
      </c>
    </row>
    <row r="61" spans="1:6" x14ac:dyDescent="0.25">
      <c r="A61" s="1" t="s">
        <v>165</v>
      </c>
      <c r="B61" s="1" t="s">
        <v>166</v>
      </c>
      <c r="C61" s="1" t="s">
        <v>167</v>
      </c>
      <c r="D61" s="1" t="s">
        <v>168</v>
      </c>
      <c r="E61">
        <v>658</v>
      </c>
      <c r="F61" s="6">
        <v>152228.29999999999</v>
      </c>
    </row>
    <row r="62" spans="1:6" x14ac:dyDescent="0.25">
      <c r="A62" s="1" t="s">
        <v>169</v>
      </c>
      <c r="B62" s="1" t="s">
        <v>170</v>
      </c>
      <c r="C62" s="1" t="s">
        <v>171</v>
      </c>
      <c r="D62" s="1" t="s">
        <v>172</v>
      </c>
      <c r="E62">
        <v>31</v>
      </c>
      <c r="F62" s="6">
        <v>7171.85</v>
      </c>
    </row>
    <row r="63" spans="1:6" x14ac:dyDescent="0.25">
      <c r="A63" s="1" t="s">
        <v>173</v>
      </c>
      <c r="B63" s="1" t="s">
        <v>174</v>
      </c>
      <c r="C63" s="1" t="s">
        <v>175</v>
      </c>
      <c r="D63" s="1" t="s">
        <v>176</v>
      </c>
      <c r="E63">
        <v>187</v>
      </c>
      <c r="F63" s="6">
        <v>43262.45</v>
      </c>
    </row>
    <row r="64" spans="1:6" x14ac:dyDescent="0.25">
      <c r="A64" s="1" t="s">
        <v>173</v>
      </c>
      <c r="B64" s="1" t="s">
        <v>174</v>
      </c>
      <c r="C64" s="1" t="s">
        <v>177</v>
      </c>
      <c r="D64" s="1" t="s">
        <v>178</v>
      </c>
      <c r="E64">
        <v>139</v>
      </c>
      <c r="F64" s="6">
        <v>32157.65</v>
      </c>
    </row>
    <row r="65" spans="1:6" x14ac:dyDescent="0.25">
      <c r="A65" s="1" t="s">
        <v>179</v>
      </c>
      <c r="B65" s="1" t="s">
        <v>180</v>
      </c>
      <c r="C65" s="1" t="s">
        <v>181</v>
      </c>
      <c r="D65" s="1" t="s">
        <v>182</v>
      </c>
      <c r="E65">
        <v>166</v>
      </c>
      <c r="F65" s="6">
        <v>38404.1</v>
      </c>
    </row>
    <row r="66" spans="1:6" x14ac:dyDescent="0.25">
      <c r="A66" s="1" t="s">
        <v>183</v>
      </c>
      <c r="B66" s="1" t="s">
        <v>184</v>
      </c>
      <c r="C66" s="1" t="s">
        <v>185</v>
      </c>
      <c r="D66" s="1" t="s">
        <v>106</v>
      </c>
      <c r="E66">
        <v>127</v>
      </c>
      <c r="F66" s="6">
        <v>29381.45</v>
      </c>
    </row>
    <row r="67" spans="1:6" x14ac:dyDescent="0.25">
      <c r="A67" s="1" t="s">
        <v>186</v>
      </c>
      <c r="B67" s="1" t="s">
        <v>187</v>
      </c>
      <c r="C67" s="1" t="s">
        <v>188</v>
      </c>
      <c r="D67" s="1" t="s">
        <v>189</v>
      </c>
      <c r="E67">
        <v>826</v>
      </c>
      <c r="F67" s="6">
        <v>191095.1</v>
      </c>
    </row>
    <row r="68" spans="1:6" x14ac:dyDescent="0.25">
      <c r="A68" s="1" t="s">
        <v>186</v>
      </c>
      <c r="B68" s="1" t="s">
        <v>187</v>
      </c>
      <c r="C68" s="1" t="s">
        <v>190</v>
      </c>
      <c r="D68" s="1" t="s">
        <v>191</v>
      </c>
      <c r="E68">
        <v>429</v>
      </c>
      <c r="F68" s="6">
        <v>99249.15</v>
      </c>
    </row>
    <row r="69" spans="1:6" x14ac:dyDescent="0.25">
      <c r="A69" s="1" t="s">
        <v>192</v>
      </c>
      <c r="B69" s="1" t="s">
        <v>193</v>
      </c>
      <c r="C69" s="1" t="s">
        <v>194</v>
      </c>
      <c r="D69" s="1" t="s">
        <v>195</v>
      </c>
      <c r="E69">
        <v>168</v>
      </c>
      <c r="F69" s="6">
        <v>38866.800000000003</v>
      </c>
    </row>
    <row r="70" spans="1:6" x14ac:dyDescent="0.25">
      <c r="A70" s="1" t="s">
        <v>196</v>
      </c>
      <c r="B70" s="1" t="s">
        <v>197</v>
      </c>
      <c r="C70" s="1" t="s">
        <v>198</v>
      </c>
      <c r="D70" s="1" t="s">
        <v>199</v>
      </c>
      <c r="E70">
        <v>439</v>
      </c>
      <c r="F70" s="6">
        <v>101562.65</v>
      </c>
    </row>
    <row r="71" spans="1:6" x14ac:dyDescent="0.25">
      <c r="A71" s="1" t="s">
        <v>196</v>
      </c>
      <c r="B71" s="1" t="s">
        <v>197</v>
      </c>
      <c r="C71" s="1" t="s">
        <v>200</v>
      </c>
      <c r="D71" s="1" t="s">
        <v>201</v>
      </c>
      <c r="E71">
        <v>727</v>
      </c>
      <c r="F71" s="6">
        <v>168191.45</v>
      </c>
    </row>
    <row r="72" spans="1:6" x14ac:dyDescent="0.25">
      <c r="A72" s="1" t="s">
        <v>196</v>
      </c>
      <c r="B72" s="1" t="s">
        <v>197</v>
      </c>
      <c r="C72" s="1" t="s">
        <v>202</v>
      </c>
      <c r="D72" s="1" t="s">
        <v>116</v>
      </c>
      <c r="E72">
        <v>159</v>
      </c>
      <c r="F72" s="6">
        <v>36784.65</v>
      </c>
    </row>
    <row r="73" spans="1:6" x14ac:dyDescent="0.25">
      <c r="A73" s="1" t="s">
        <v>203</v>
      </c>
      <c r="B73" s="1" t="s">
        <v>204</v>
      </c>
      <c r="C73" s="1" t="s">
        <v>205</v>
      </c>
      <c r="D73" s="1" t="s">
        <v>206</v>
      </c>
      <c r="E73">
        <v>173</v>
      </c>
      <c r="F73" s="6">
        <v>40023.550000000003</v>
      </c>
    </row>
    <row r="74" spans="1:6" x14ac:dyDescent="0.25">
      <c r="A74" s="1" t="s">
        <v>207</v>
      </c>
      <c r="B74" s="1" t="s">
        <v>208</v>
      </c>
      <c r="C74" s="1" t="s">
        <v>209</v>
      </c>
      <c r="D74" s="1" t="s">
        <v>210</v>
      </c>
      <c r="E74">
        <v>54</v>
      </c>
      <c r="F74" s="6">
        <v>12492.9</v>
      </c>
    </row>
    <row r="75" spans="1:6" x14ac:dyDescent="0.25">
      <c r="A75" s="1" t="s">
        <v>211</v>
      </c>
      <c r="B75" s="1" t="s">
        <v>212</v>
      </c>
      <c r="C75" s="1" t="s">
        <v>213</v>
      </c>
      <c r="D75" s="1" t="s">
        <v>214</v>
      </c>
      <c r="E75">
        <v>162</v>
      </c>
      <c r="F75" s="6">
        <v>37478.699999999997</v>
      </c>
    </row>
    <row r="76" spans="1:6" x14ac:dyDescent="0.25">
      <c r="A76" s="1" t="s">
        <v>211</v>
      </c>
      <c r="B76" s="1" t="s">
        <v>212</v>
      </c>
      <c r="C76" s="1" t="s">
        <v>215</v>
      </c>
      <c r="D76" s="1" t="s">
        <v>216</v>
      </c>
      <c r="E76">
        <v>136</v>
      </c>
      <c r="F76" s="6">
        <v>31463.599999999999</v>
      </c>
    </row>
    <row r="77" spans="1:6" x14ac:dyDescent="0.25">
      <c r="A77" s="1" t="s">
        <v>211</v>
      </c>
      <c r="B77" s="1" t="s">
        <v>212</v>
      </c>
      <c r="C77" s="1" t="s">
        <v>1800</v>
      </c>
      <c r="D77" s="1" t="s">
        <v>1079</v>
      </c>
      <c r="E77">
        <v>13</v>
      </c>
      <c r="F77" s="6">
        <v>3007.55</v>
      </c>
    </row>
    <row r="78" spans="1:6" x14ac:dyDescent="0.25">
      <c r="A78" s="1" t="s">
        <v>211</v>
      </c>
      <c r="B78" s="1" t="s">
        <v>212</v>
      </c>
      <c r="C78" s="1" t="s">
        <v>217</v>
      </c>
      <c r="D78" s="1" t="s">
        <v>218</v>
      </c>
      <c r="E78">
        <v>298</v>
      </c>
      <c r="F78" s="6">
        <v>68942.3</v>
      </c>
    </row>
    <row r="79" spans="1:6" x14ac:dyDescent="0.25">
      <c r="A79" s="1" t="s">
        <v>211</v>
      </c>
      <c r="B79" s="1" t="s">
        <v>212</v>
      </c>
      <c r="C79" s="1" t="s">
        <v>219</v>
      </c>
      <c r="D79" s="1" t="s">
        <v>220</v>
      </c>
      <c r="E79">
        <v>232</v>
      </c>
      <c r="F79" s="6">
        <v>53673.2</v>
      </c>
    </row>
    <row r="80" spans="1:6" x14ac:dyDescent="0.25">
      <c r="A80" s="1" t="s">
        <v>211</v>
      </c>
      <c r="B80" s="1" t="s">
        <v>212</v>
      </c>
      <c r="C80" s="1" t="s">
        <v>221</v>
      </c>
      <c r="D80" s="1" t="s">
        <v>222</v>
      </c>
      <c r="E80">
        <v>107</v>
      </c>
      <c r="F80" s="6">
        <v>24754.45</v>
      </c>
    </row>
    <row r="81" spans="1:6" x14ac:dyDescent="0.25">
      <c r="A81" s="1" t="s">
        <v>211</v>
      </c>
      <c r="B81" s="1" t="s">
        <v>212</v>
      </c>
      <c r="C81" s="1" t="s">
        <v>223</v>
      </c>
      <c r="D81" s="1" t="s">
        <v>224</v>
      </c>
      <c r="E81">
        <v>84</v>
      </c>
      <c r="F81" s="6">
        <v>19433.400000000001</v>
      </c>
    </row>
    <row r="82" spans="1:6" x14ac:dyDescent="0.25">
      <c r="A82" s="1" t="s">
        <v>211</v>
      </c>
      <c r="B82" s="1" t="s">
        <v>212</v>
      </c>
      <c r="C82" s="1" t="s">
        <v>225</v>
      </c>
      <c r="D82" s="1" t="s">
        <v>226</v>
      </c>
      <c r="E82">
        <v>169</v>
      </c>
      <c r="F82" s="6">
        <v>39098.15</v>
      </c>
    </row>
    <row r="83" spans="1:6" x14ac:dyDescent="0.25">
      <c r="A83" s="1" t="s">
        <v>211</v>
      </c>
      <c r="B83" s="1" t="s">
        <v>212</v>
      </c>
      <c r="C83" s="1" t="s">
        <v>227</v>
      </c>
      <c r="D83" s="1" t="s">
        <v>228</v>
      </c>
      <c r="E83">
        <v>301</v>
      </c>
      <c r="F83" s="6">
        <v>69636.350000000006</v>
      </c>
    </row>
    <row r="84" spans="1:6" x14ac:dyDescent="0.25">
      <c r="A84" s="1" t="s">
        <v>211</v>
      </c>
      <c r="B84" s="1" t="s">
        <v>212</v>
      </c>
      <c r="C84" s="1" t="s">
        <v>229</v>
      </c>
      <c r="D84" s="1" t="s">
        <v>230</v>
      </c>
      <c r="E84">
        <v>724</v>
      </c>
      <c r="F84" s="6">
        <v>167497.4</v>
      </c>
    </row>
    <row r="85" spans="1:6" x14ac:dyDescent="0.25">
      <c r="A85" s="1" t="s">
        <v>211</v>
      </c>
      <c r="B85" s="1" t="s">
        <v>212</v>
      </c>
      <c r="C85" s="1" t="s">
        <v>231</v>
      </c>
      <c r="D85" s="1" t="s">
        <v>232</v>
      </c>
      <c r="E85">
        <v>381</v>
      </c>
      <c r="F85" s="6">
        <v>88144.35</v>
      </c>
    </row>
    <row r="86" spans="1:6" x14ac:dyDescent="0.25">
      <c r="A86" s="1" t="s">
        <v>211</v>
      </c>
      <c r="B86" s="1" t="s">
        <v>212</v>
      </c>
      <c r="C86" s="1" t="s">
        <v>233</v>
      </c>
      <c r="D86" s="1" t="s">
        <v>234</v>
      </c>
      <c r="E86">
        <v>191</v>
      </c>
      <c r="F86" s="6">
        <v>44187.85</v>
      </c>
    </row>
    <row r="87" spans="1:6" x14ac:dyDescent="0.25">
      <c r="A87" s="1" t="s">
        <v>211</v>
      </c>
      <c r="B87" s="1" t="s">
        <v>212</v>
      </c>
      <c r="C87" s="1" t="s">
        <v>235</v>
      </c>
      <c r="D87" s="1" t="s">
        <v>236</v>
      </c>
      <c r="E87">
        <v>501</v>
      </c>
      <c r="F87" s="6">
        <v>115906.35</v>
      </c>
    </row>
    <row r="88" spans="1:6" x14ac:dyDescent="0.25">
      <c r="A88" s="1" t="s">
        <v>211</v>
      </c>
      <c r="B88" s="1" t="s">
        <v>212</v>
      </c>
      <c r="C88" s="1" t="s">
        <v>237</v>
      </c>
      <c r="D88" s="1" t="s">
        <v>238</v>
      </c>
      <c r="E88">
        <v>558</v>
      </c>
      <c r="F88" s="6">
        <v>129093.3</v>
      </c>
    </row>
    <row r="89" spans="1:6" x14ac:dyDescent="0.25">
      <c r="A89" s="1" t="s">
        <v>211</v>
      </c>
      <c r="B89" s="1" t="s">
        <v>212</v>
      </c>
      <c r="C89" s="1" t="s">
        <v>239</v>
      </c>
      <c r="D89" s="1" t="s">
        <v>240</v>
      </c>
      <c r="E89">
        <v>202</v>
      </c>
      <c r="F89" s="6">
        <v>46732.7</v>
      </c>
    </row>
    <row r="90" spans="1:6" x14ac:dyDescent="0.25">
      <c r="A90" s="1" t="s">
        <v>211</v>
      </c>
      <c r="B90" s="1" t="s">
        <v>212</v>
      </c>
      <c r="C90" s="1" t="s">
        <v>241</v>
      </c>
      <c r="D90" s="1" t="s">
        <v>242</v>
      </c>
      <c r="E90">
        <v>414</v>
      </c>
      <c r="F90" s="6">
        <v>95778.9</v>
      </c>
    </row>
    <row r="91" spans="1:6" x14ac:dyDescent="0.25">
      <c r="A91" s="1" t="s">
        <v>211</v>
      </c>
      <c r="B91" s="1" t="s">
        <v>212</v>
      </c>
      <c r="C91" s="1" t="s">
        <v>243</v>
      </c>
      <c r="D91" s="1" t="s">
        <v>244</v>
      </c>
      <c r="E91">
        <v>308</v>
      </c>
      <c r="F91" s="6">
        <v>71255.8</v>
      </c>
    </row>
    <row r="92" spans="1:6" x14ac:dyDescent="0.25">
      <c r="A92" s="1" t="s">
        <v>211</v>
      </c>
      <c r="B92" s="1" t="s">
        <v>212</v>
      </c>
      <c r="C92" s="1" t="s">
        <v>245</v>
      </c>
      <c r="D92" s="1" t="s">
        <v>246</v>
      </c>
      <c r="E92">
        <v>343</v>
      </c>
      <c r="F92" s="6">
        <v>79353.05</v>
      </c>
    </row>
    <row r="93" spans="1:6" x14ac:dyDescent="0.25">
      <c r="A93" s="1" t="s">
        <v>211</v>
      </c>
      <c r="B93" s="1" t="s">
        <v>212</v>
      </c>
      <c r="C93" s="1" t="s">
        <v>247</v>
      </c>
      <c r="D93" s="1" t="s">
        <v>248</v>
      </c>
      <c r="E93">
        <v>182</v>
      </c>
      <c r="F93" s="6">
        <v>42105.7</v>
      </c>
    </row>
    <row r="94" spans="1:6" x14ac:dyDescent="0.25">
      <c r="A94" s="1" t="s">
        <v>211</v>
      </c>
      <c r="B94" s="1" t="s">
        <v>212</v>
      </c>
      <c r="C94" s="1" t="s">
        <v>249</v>
      </c>
      <c r="D94" s="1" t="s">
        <v>250</v>
      </c>
      <c r="E94">
        <v>576</v>
      </c>
      <c r="F94" s="6">
        <v>133257.60000000001</v>
      </c>
    </row>
    <row r="95" spans="1:6" x14ac:dyDescent="0.25">
      <c r="A95" s="1" t="s">
        <v>211</v>
      </c>
      <c r="B95" s="1" t="s">
        <v>212</v>
      </c>
      <c r="C95" s="1" t="s">
        <v>251</v>
      </c>
      <c r="D95" s="1" t="s">
        <v>252</v>
      </c>
      <c r="E95">
        <v>368</v>
      </c>
      <c r="F95" s="6">
        <v>85136.8</v>
      </c>
    </row>
    <row r="96" spans="1:6" x14ac:dyDescent="0.25">
      <c r="A96" s="1" t="s">
        <v>211</v>
      </c>
      <c r="B96" s="1" t="s">
        <v>212</v>
      </c>
      <c r="C96" s="1" t="s">
        <v>253</v>
      </c>
      <c r="D96" s="1" t="s">
        <v>110</v>
      </c>
      <c r="E96">
        <v>189</v>
      </c>
      <c r="F96" s="6">
        <v>43725.15</v>
      </c>
    </row>
    <row r="97" spans="1:6" x14ac:dyDescent="0.25">
      <c r="A97" s="1" t="s">
        <v>211</v>
      </c>
      <c r="B97" s="1" t="s">
        <v>212</v>
      </c>
      <c r="C97" s="1" t="s">
        <v>254</v>
      </c>
      <c r="D97" s="1" t="s">
        <v>255</v>
      </c>
      <c r="E97">
        <v>164</v>
      </c>
      <c r="F97" s="6">
        <v>37941.4</v>
      </c>
    </row>
    <row r="98" spans="1:6" x14ac:dyDescent="0.25">
      <c r="A98" s="1" t="s">
        <v>211</v>
      </c>
      <c r="B98" s="1" t="s">
        <v>212</v>
      </c>
      <c r="C98" s="1" t="s">
        <v>256</v>
      </c>
      <c r="D98" s="1" t="s">
        <v>257</v>
      </c>
      <c r="E98">
        <v>235</v>
      </c>
      <c r="F98" s="6">
        <v>54367.25</v>
      </c>
    </row>
    <row r="99" spans="1:6" x14ac:dyDescent="0.25">
      <c r="A99" s="1" t="s">
        <v>211</v>
      </c>
      <c r="B99" s="1" t="s">
        <v>212</v>
      </c>
      <c r="C99" s="1" t="s">
        <v>258</v>
      </c>
      <c r="D99" s="1" t="s">
        <v>259</v>
      </c>
      <c r="E99">
        <v>209</v>
      </c>
      <c r="F99" s="6">
        <v>48352.15</v>
      </c>
    </row>
    <row r="100" spans="1:6" x14ac:dyDescent="0.25">
      <c r="A100" s="1" t="s">
        <v>211</v>
      </c>
      <c r="B100" s="1" t="s">
        <v>212</v>
      </c>
      <c r="C100" s="1" t="s">
        <v>260</v>
      </c>
      <c r="D100" s="1" t="s">
        <v>261</v>
      </c>
      <c r="E100">
        <v>162</v>
      </c>
      <c r="F100" s="6">
        <v>37478.699999999997</v>
      </c>
    </row>
    <row r="101" spans="1:6" x14ac:dyDescent="0.25">
      <c r="A101" s="1" t="s">
        <v>211</v>
      </c>
      <c r="B101" s="1" t="s">
        <v>212</v>
      </c>
      <c r="C101" s="1" t="s">
        <v>262</v>
      </c>
      <c r="D101" s="1" t="s">
        <v>35</v>
      </c>
      <c r="E101">
        <v>229</v>
      </c>
      <c r="F101" s="6">
        <v>52979.15</v>
      </c>
    </row>
    <row r="102" spans="1:6" x14ac:dyDescent="0.25">
      <c r="A102" s="1" t="s">
        <v>211</v>
      </c>
      <c r="B102" s="1" t="s">
        <v>212</v>
      </c>
      <c r="C102" s="1" t="s">
        <v>263</v>
      </c>
      <c r="D102" s="1" t="s">
        <v>264</v>
      </c>
      <c r="E102">
        <v>321</v>
      </c>
      <c r="F102" s="6">
        <v>74263.350000000006</v>
      </c>
    </row>
    <row r="103" spans="1:6" x14ac:dyDescent="0.25">
      <c r="A103" s="1" t="s">
        <v>211</v>
      </c>
      <c r="B103" s="1" t="s">
        <v>212</v>
      </c>
      <c r="C103" s="1" t="s">
        <v>265</v>
      </c>
      <c r="D103" s="1" t="s">
        <v>266</v>
      </c>
      <c r="E103">
        <v>268</v>
      </c>
      <c r="F103" s="6">
        <v>62001.8</v>
      </c>
    </row>
    <row r="104" spans="1:6" x14ac:dyDescent="0.25">
      <c r="A104" s="1" t="s">
        <v>211</v>
      </c>
      <c r="B104" s="1" t="s">
        <v>212</v>
      </c>
      <c r="C104" s="1" t="s">
        <v>267</v>
      </c>
      <c r="D104" s="1" t="s">
        <v>116</v>
      </c>
      <c r="E104">
        <v>452</v>
      </c>
      <c r="F104" s="6">
        <v>104570.2</v>
      </c>
    </row>
    <row r="105" spans="1:6" x14ac:dyDescent="0.25">
      <c r="A105" s="1" t="s">
        <v>211</v>
      </c>
      <c r="B105" s="1" t="s">
        <v>212</v>
      </c>
      <c r="C105" s="1" t="s">
        <v>268</v>
      </c>
      <c r="D105" s="1" t="s">
        <v>269</v>
      </c>
      <c r="E105">
        <v>224</v>
      </c>
      <c r="F105" s="6">
        <v>51822.400000000001</v>
      </c>
    </row>
    <row r="106" spans="1:6" x14ac:dyDescent="0.25">
      <c r="A106" s="1" t="s">
        <v>211</v>
      </c>
      <c r="B106" s="1" t="s">
        <v>212</v>
      </c>
      <c r="C106" s="1" t="s">
        <v>270</v>
      </c>
      <c r="D106" s="1" t="s">
        <v>271</v>
      </c>
      <c r="E106">
        <v>648</v>
      </c>
      <c r="F106" s="6">
        <v>149914.79999999999</v>
      </c>
    </row>
    <row r="107" spans="1:6" x14ac:dyDescent="0.25">
      <c r="A107" s="1" t="s">
        <v>211</v>
      </c>
      <c r="B107" s="1" t="s">
        <v>212</v>
      </c>
      <c r="C107" s="1" t="s">
        <v>272</v>
      </c>
      <c r="D107" s="1" t="s">
        <v>273</v>
      </c>
      <c r="E107">
        <v>307</v>
      </c>
      <c r="F107" s="6">
        <v>71024.45</v>
      </c>
    </row>
    <row r="108" spans="1:6" x14ac:dyDescent="0.25">
      <c r="A108" s="1" t="s">
        <v>211</v>
      </c>
      <c r="B108" s="1" t="s">
        <v>212</v>
      </c>
      <c r="C108" s="1" t="s">
        <v>274</v>
      </c>
      <c r="D108" s="1" t="s">
        <v>275</v>
      </c>
      <c r="E108">
        <v>238</v>
      </c>
      <c r="F108" s="6">
        <v>55061.3</v>
      </c>
    </row>
    <row r="109" spans="1:6" x14ac:dyDescent="0.25">
      <c r="A109" s="1" t="s">
        <v>211</v>
      </c>
      <c r="B109" s="1" t="s">
        <v>212</v>
      </c>
      <c r="C109" s="1" t="s">
        <v>276</v>
      </c>
      <c r="D109" s="1" t="s">
        <v>277</v>
      </c>
      <c r="E109">
        <v>773</v>
      </c>
      <c r="F109" s="6">
        <v>178833.55</v>
      </c>
    </row>
    <row r="110" spans="1:6" x14ac:dyDescent="0.25">
      <c r="A110" s="1" t="s">
        <v>211</v>
      </c>
      <c r="B110" s="1" t="s">
        <v>212</v>
      </c>
      <c r="C110" s="1" t="s">
        <v>278</v>
      </c>
      <c r="D110" s="1" t="s">
        <v>279</v>
      </c>
      <c r="E110">
        <v>159</v>
      </c>
      <c r="F110" s="6">
        <v>36784.65</v>
      </c>
    </row>
    <row r="111" spans="1:6" x14ac:dyDescent="0.25">
      <c r="A111" s="1" t="s">
        <v>280</v>
      </c>
      <c r="B111" s="1" t="s">
        <v>281</v>
      </c>
      <c r="C111" s="1" t="s">
        <v>282</v>
      </c>
      <c r="D111" s="1" t="s">
        <v>283</v>
      </c>
      <c r="E111">
        <v>187</v>
      </c>
      <c r="F111" s="6">
        <v>43262.45</v>
      </c>
    </row>
    <row r="112" spans="1:6" x14ac:dyDescent="0.25">
      <c r="A112" s="1" t="s">
        <v>284</v>
      </c>
      <c r="B112" s="1" t="s">
        <v>285</v>
      </c>
      <c r="C112" s="1" t="s">
        <v>286</v>
      </c>
      <c r="D112" s="1" t="s">
        <v>287</v>
      </c>
      <c r="E112">
        <v>90</v>
      </c>
      <c r="F112" s="6">
        <v>20821.5</v>
      </c>
    </row>
    <row r="113" spans="1:6" x14ac:dyDescent="0.25">
      <c r="A113" s="1" t="s">
        <v>288</v>
      </c>
      <c r="B113" s="1" t="s">
        <v>289</v>
      </c>
      <c r="C113" s="1" t="s">
        <v>290</v>
      </c>
      <c r="D113" s="1" t="s">
        <v>106</v>
      </c>
      <c r="E113">
        <v>71</v>
      </c>
      <c r="F113" s="6">
        <v>16425.849999999999</v>
      </c>
    </row>
    <row r="114" spans="1:6" x14ac:dyDescent="0.25">
      <c r="A114" s="1" t="s">
        <v>291</v>
      </c>
      <c r="B114" s="1" t="s">
        <v>292</v>
      </c>
      <c r="C114" s="1" t="s">
        <v>293</v>
      </c>
      <c r="D114" s="1" t="s">
        <v>138</v>
      </c>
      <c r="E114">
        <v>123</v>
      </c>
      <c r="F114" s="6">
        <v>28456.05</v>
      </c>
    </row>
    <row r="115" spans="1:6" x14ac:dyDescent="0.25">
      <c r="A115" s="1" t="s">
        <v>294</v>
      </c>
      <c r="B115" s="1" t="s">
        <v>295</v>
      </c>
      <c r="C115" s="1" t="s">
        <v>296</v>
      </c>
      <c r="D115" s="1" t="s">
        <v>297</v>
      </c>
      <c r="E115">
        <v>323</v>
      </c>
      <c r="F115" s="6">
        <v>74726.05</v>
      </c>
    </row>
    <row r="116" spans="1:6" x14ac:dyDescent="0.25">
      <c r="A116" s="1" t="s">
        <v>294</v>
      </c>
      <c r="B116" s="1" t="s">
        <v>295</v>
      </c>
      <c r="C116" s="1" t="s">
        <v>1801</v>
      </c>
      <c r="D116" s="1" t="s">
        <v>1802</v>
      </c>
      <c r="E116">
        <v>17</v>
      </c>
      <c r="F116" s="6">
        <v>3932.95</v>
      </c>
    </row>
    <row r="117" spans="1:6" x14ac:dyDescent="0.25">
      <c r="A117" s="1" t="s">
        <v>294</v>
      </c>
      <c r="B117" s="1" t="s">
        <v>295</v>
      </c>
      <c r="C117" s="1" t="s">
        <v>298</v>
      </c>
      <c r="D117" s="1" t="s">
        <v>299</v>
      </c>
      <c r="E117">
        <v>202</v>
      </c>
      <c r="F117" s="6">
        <v>46732.7</v>
      </c>
    </row>
    <row r="118" spans="1:6" x14ac:dyDescent="0.25">
      <c r="A118" s="1" t="s">
        <v>294</v>
      </c>
      <c r="B118" s="1" t="s">
        <v>295</v>
      </c>
      <c r="C118" s="1" t="s">
        <v>300</v>
      </c>
      <c r="D118" s="1" t="s">
        <v>301</v>
      </c>
      <c r="E118">
        <v>632</v>
      </c>
      <c r="F118" s="6">
        <v>146213.20000000001</v>
      </c>
    </row>
    <row r="119" spans="1:6" x14ac:dyDescent="0.25">
      <c r="A119" s="1" t="s">
        <v>294</v>
      </c>
      <c r="B119" s="1" t="s">
        <v>295</v>
      </c>
      <c r="C119" s="1" t="s">
        <v>302</v>
      </c>
      <c r="D119" s="1" t="s">
        <v>303</v>
      </c>
      <c r="E119">
        <v>599</v>
      </c>
      <c r="F119" s="6">
        <v>138578.65</v>
      </c>
    </row>
    <row r="120" spans="1:6" x14ac:dyDescent="0.25">
      <c r="A120" s="1" t="s">
        <v>294</v>
      </c>
      <c r="B120" s="1" t="s">
        <v>295</v>
      </c>
      <c r="C120" s="1" t="s">
        <v>304</v>
      </c>
      <c r="D120" s="1" t="s">
        <v>305</v>
      </c>
      <c r="E120">
        <v>245</v>
      </c>
      <c r="F120" s="6">
        <v>56680.75</v>
      </c>
    </row>
    <row r="121" spans="1:6" x14ac:dyDescent="0.25">
      <c r="A121" s="1" t="s">
        <v>294</v>
      </c>
      <c r="B121" s="1" t="s">
        <v>295</v>
      </c>
      <c r="C121" s="1" t="s">
        <v>306</v>
      </c>
      <c r="D121" s="1" t="s">
        <v>307</v>
      </c>
      <c r="E121">
        <v>334</v>
      </c>
      <c r="F121" s="6">
        <v>77270.899999999994</v>
      </c>
    </row>
    <row r="122" spans="1:6" x14ac:dyDescent="0.25">
      <c r="A122" s="1" t="s">
        <v>294</v>
      </c>
      <c r="B122" s="1" t="s">
        <v>295</v>
      </c>
      <c r="C122" s="1" t="s">
        <v>308</v>
      </c>
      <c r="D122" s="1" t="s">
        <v>309</v>
      </c>
      <c r="E122">
        <v>566</v>
      </c>
      <c r="F122" s="6">
        <v>130944.1</v>
      </c>
    </row>
    <row r="123" spans="1:6" x14ac:dyDescent="0.25">
      <c r="A123" s="1" t="s">
        <v>310</v>
      </c>
      <c r="B123" s="1" t="s">
        <v>311</v>
      </c>
      <c r="C123" s="1" t="s">
        <v>312</v>
      </c>
      <c r="D123" s="1" t="s">
        <v>313</v>
      </c>
      <c r="E123">
        <v>198</v>
      </c>
      <c r="F123" s="6">
        <v>45807.3</v>
      </c>
    </row>
    <row r="124" spans="1:6" x14ac:dyDescent="0.25">
      <c r="A124" s="1" t="s">
        <v>310</v>
      </c>
      <c r="B124" s="1" t="s">
        <v>311</v>
      </c>
      <c r="C124" s="1" t="s">
        <v>314</v>
      </c>
      <c r="D124" s="1" t="s">
        <v>315</v>
      </c>
      <c r="E124">
        <v>162</v>
      </c>
      <c r="F124" s="6">
        <v>37478.699999999997</v>
      </c>
    </row>
    <row r="125" spans="1:6" x14ac:dyDescent="0.25">
      <c r="A125" s="1" t="s">
        <v>310</v>
      </c>
      <c r="B125" s="1" t="s">
        <v>311</v>
      </c>
      <c r="C125" s="1" t="s">
        <v>316</v>
      </c>
      <c r="D125" s="1" t="s">
        <v>317</v>
      </c>
      <c r="E125">
        <v>296</v>
      </c>
      <c r="F125" s="6">
        <v>68479.600000000006</v>
      </c>
    </row>
    <row r="126" spans="1:6" x14ac:dyDescent="0.25">
      <c r="A126" s="1" t="s">
        <v>310</v>
      </c>
      <c r="B126" s="1" t="s">
        <v>311</v>
      </c>
      <c r="C126" s="1" t="s">
        <v>318</v>
      </c>
      <c r="D126" s="1" t="s">
        <v>319</v>
      </c>
      <c r="E126">
        <v>561</v>
      </c>
      <c r="F126" s="6">
        <v>129787.35</v>
      </c>
    </row>
    <row r="127" spans="1:6" x14ac:dyDescent="0.25">
      <c r="A127" s="1" t="s">
        <v>310</v>
      </c>
      <c r="B127" s="1" t="s">
        <v>311</v>
      </c>
      <c r="C127" s="1" t="s">
        <v>320</v>
      </c>
      <c r="D127" s="1" t="s">
        <v>321</v>
      </c>
      <c r="E127">
        <v>68</v>
      </c>
      <c r="F127" s="6">
        <v>15731.8</v>
      </c>
    </row>
    <row r="128" spans="1:6" x14ac:dyDescent="0.25">
      <c r="A128" s="1" t="s">
        <v>310</v>
      </c>
      <c r="B128" s="1" t="s">
        <v>311</v>
      </c>
      <c r="C128" s="1" t="s">
        <v>322</v>
      </c>
      <c r="D128" s="1" t="s">
        <v>323</v>
      </c>
      <c r="E128">
        <v>50</v>
      </c>
      <c r="F128" s="6">
        <v>11567.5</v>
      </c>
    </row>
    <row r="129" spans="1:6" x14ac:dyDescent="0.25">
      <c r="A129" s="1" t="s">
        <v>310</v>
      </c>
      <c r="B129" s="1" t="s">
        <v>311</v>
      </c>
      <c r="C129" s="1" t="s">
        <v>324</v>
      </c>
      <c r="D129" s="1" t="s">
        <v>325</v>
      </c>
      <c r="E129">
        <v>176</v>
      </c>
      <c r="F129" s="6">
        <v>40717.599999999999</v>
      </c>
    </row>
    <row r="130" spans="1:6" x14ac:dyDescent="0.25">
      <c r="A130" s="1" t="s">
        <v>310</v>
      </c>
      <c r="B130" s="1" t="s">
        <v>311</v>
      </c>
      <c r="C130" s="1" t="s">
        <v>326</v>
      </c>
      <c r="D130" s="1" t="s">
        <v>327</v>
      </c>
      <c r="E130">
        <v>226</v>
      </c>
      <c r="F130" s="6">
        <v>52285.1</v>
      </c>
    </row>
    <row r="131" spans="1:6" x14ac:dyDescent="0.25">
      <c r="A131" s="1" t="s">
        <v>310</v>
      </c>
      <c r="B131" s="1" t="s">
        <v>311</v>
      </c>
      <c r="C131" s="1" t="s">
        <v>328</v>
      </c>
      <c r="D131" s="1" t="s">
        <v>329</v>
      </c>
      <c r="E131">
        <v>313</v>
      </c>
      <c r="F131" s="6">
        <v>72412.55</v>
      </c>
    </row>
    <row r="132" spans="1:6" x14ac:dyDescent="0.25">
      <c r="A132" s="1" t="s">
        <v>310</v>
      </c>
      <c r="B132" s="1" t="s">
        <v>311</v>
      </c>
      <c r="C132" s="1" t="s">
        <v>330</v>
      </c>
      <c r="D132" s="1" t="s">
        <v>331</v>
      </c>
      <c r="E132">
        <v>468</v>
      </c>
      <c r="F132" s="6">
        <v>108271.8</v>
      </c>
    </row>
    <row r="133" spans="1:6" x14ac:dyDescent="0.25">
      <c r="A133" s="1" t="s">
        <v>310</v>
      </c>
      <c r="B133" s="1" t="s">
        <v>311</v>
      </c>
      <c r="C133" s="1" t="s">
        <v>332</v>
      </c>
      <c r="D133" s="1" t="s">
        <v>333</v>
      </c>
      <c r="E133">
        <v>351</v>
      </c>
      <c r="F133" s="6">
        <v>81203.850000000006</v>
      </c>
    </row>
    <row r="134" spans="1:6" x14ac:dyDescent="0.25">
      <c r="A134" s="1" t="s">
        <v>310</v>
      </c>
      <c r="B134" s="1" t="s">
        <v>311</v>
      </c>
      <c r="C134" s="1" t="s">
        <v>334</v>
      </c>
      <c r="D134" s="1" t="s">
        <v>335</v>
      </c>
      <c r="E134">
        <v>178</v>
      </c>
      <c r="F134" s="6">
        <v>41180.300000000003</v>
      </c>
    </row>
    <row r="135" spans="1:6" x14ac:dyDescent="0.25">
      <c r="A135" s="1" t="s">
        <v>310</v>
      </c>
      <c r="B135" s="1" t="s">
        <v>311</v>
      </c>
      <c r="C135" s="1" t="s">
        <v>336</v>
      </c>
      <c r="D135" s="1" t="s">
        <v>337</v>
      </c>
      <c r="E135">
        <v>155</v>
      </c>
      <c r="F135" s="6">
        <v>35859.25</v>
      </c>
    </row>
    <row r="136" spans="1:6" x14ac:dyDescent="0.25">
      <c r="A136" s="1" t="s">
        <v>310</v>
      </c>
      <c r="B136" s="1" t="s">
        <v>311</v>
      </c>
      <c r="C136" s="1" t="s">
        <v>338</v>
      </c>
      <c r="D136" s="1" t="s">
        <v>339</v>
      </c>
      <c r="E136">
        <v>382</v>
      </c>
      <c r="F136" s="6">
        <v>88375.7</v>
      </c>
    </row>
    <row r="137" spans="1:6" x14ac:dyDescent="0.25">
      <c r="A137" s="1" t="s">
        <v>310</v>
      </c>
      <c r="B137" s="1" t="s">
        <v>311</v>
      </c>
      <c r="C137" s="1" t="s">
        <v>340</v>
      </c>
      <c r="D137" s="1" t="s">
        <v>341</v>
      </c>
      <c r="E137">
        <v>409</v>
      </c>
      <c r="F137" s="6">
        <v>94622.15</v>
      </c>
    </row>
    <row r="138" spans="1:6" x14ac:dyDescent="0.25">
      <c r="A138" s="1" t="s">
        <v>310</v>
      </c>
      <c r="B138" s="1" t="s">
        <v>311</v>
      </c>
      <c r="C138" s="1" t="s">
        <v>342</v>
      </c>
      <c r="D138" s="1" t="s">
        <v>343</v>
      </c>
      <c r="E138">
        <v>195</v>
      </c>
      <c r="F138" s="6">
        <v>45113.25</v>
      </c>
    </row>
    <row r="139" spans="1:6" x14ac:dyDescent="0.25">
      <c r="A139" s="1" t="s">
        <v>310</v>
      </c>
      <c r="B139" s="1" t="s">
        <v>311</v>
      </c>
      <c r="C139" s="1" t="s">
        <v>344</v>
      </c>
      <c r="D139" s="1" t="s">
        <v>345</v>
      </c>
      <c r="E139">
        <v>218</v>
      </c>
      <c r="F139" s="6">
        <v>50434.3</v>
      </c>
    </row>
    <row r="140" spans="1:6" x14ac:dyDescent="0.25">
      <c r="A140" s="1" t="s">
        <v>310</v>
      </c>
      <c r="B140" s="1" t="s">
        <v>311</v>
      </c>
      <c r="C140" s="1" t="s">
        <v>346</v>
      </c>
      <c r="D140" s="1" t="s">
        <v>347</v>
      </c>
      <c r="E140">
        <v>261</v>
      </c>
      <c r="F140" s="6">
        <v>60382.35</v>
      </c>
    </row>
    <row r="141" spans="1:6" x14ac:dyDescent="0.25">
      <c r="A141" s="1" t="s">
        <v>310</v>
      </c>
      <c r="B141" s="1" t="s">
        <v>311</v>
      </c>
      <c r="C141" s="1" t="s">
        <v>348</v>
      </c>
      <c r="D141" s="1" t="s">
        <v>349</v>
      </c>
      <c r="E141">
        <v>1553</v>
      </c>
      <c r="F141" s="6">
        <v>359286.55</v>
      </c>
    </row>
    <row r="142" spans="1:6" x14ac:dyDescent="0.25">
      <c r="A142" s="1" t="s">
        <v>310</v>
      </c>
      <c r="B142" s="1" t="s">
        <v>311</v>
      </c>
      <c r="C142" s="1" t="s">
        <v>350</v>
      </c>
      <c r="D142" s="1" t="s">
        <v>351</v>
      </c>
      <c r="E142">
        <v>217</v>
      </c>
      <c r="F142" s="6">
        <v>50202.95</v>
      </c>
    </row>
    <row r="143" spans="1:6" x14ac:dyDescent="0.25">
      <c r="A143" s="1" t="s">
        <v>310</v>
      </c>
      <c r="B143" s="1" t="s">
        <v>311</v>
      </c>
      <c r="C143" s="1" t="s">
        <v>352</v>
      </c>
      <c r="D143" s="1" t="s">
        <v>353</v>
      </c>
      <c r="E143">
        <v>148</v>
      </c>
      <c r="F143" s="6">
        <v>34239.800000000003</v>
      </c>
    </row>
    <row r="144" spans="1:6" x14ac:dyDescent="0.25">
      <c r="A144" s="1" t="s">
        <v>310</v>
      </c>
      <c r="B144" s="1" t="s">
        <v>311</v>
      </c>
      <c r="C144" s="1" t="s">
        <v>354</v>
      </c>
      <c r="D144" s="1" t="s">
        <v>355</v>
      </c>
      <c r="E144">
        <v>692</v>
      </c>
      <c r="F144" s="6">
        <v>160094.20000000001</v>
      </c>
    </row>
    <row r="145" spans="1:6" x14ac:dyDescent="0.25">
      <c r="A145" s="1" t="s">
        <v>310</v>
      </c>
      <c r="B145" s="1" t="s">
        <v>311</v>
      </c>
      <c r="C145" s="1" t="s">
        <v>356</v>
      </c>
      <c r="D145" s="1" t="s">
        <v>357</v>
      </c>
      <c r="E145">
        <v>276</v>
      </c>
      <c r="F145" s="6">
        <v>63852.6</v>
      </c>
    </row>
    <row r="146" spans="1:6" x14ac:dyDescent="0.25">
      <c r="A146" s="1" t="s">
        <v>310</v>
      </c>
      <c r="B146" s="1" t="s">
        <v>311</v>
      </c>
      <c r="C146" s="1" t="s">
        <v>358</v>
      </c>
      <c r="D146" s="1" t="s">
        <v>359</v>
      </c>
      <c r="E146">
        <v>407</v>
      </c>
      <c r="F146" s="6">
        <v>94159.45</v>
      </c>
    </row>
    <row r="147" spans="1:6" x14ac:dyDescent="0.25">
      <c r="A147" s="1" t="s">
        <v>310</v>
      </c>
      <c r="B147" s="1" t="s">
        <v>311</v>
      </c>
      <c r="C147" s="1" t="s">
        <v>360</v>
      </c>
      <c r="D147" s="1" t="s">
        <v>361</v>
      </c>
      <c r="E147">
        <v>160</v>
      </c>
      <c r="F147" s="6">
        <v>37016</v>
      </c>
    </row>
    <row r="148" spans="1:6" x14ac:dyDescent="0.25">
      <c r="A148" s="1" t="s">
        <v>310</v>
      </c>
      <c r="B148" s="1" t="s">
        <v>311</v>
      </c>
      <c r="C148" s="1" t="s">
        <v>362</v>
      </c>
      <c r="D148" s="1" t="s">
        <v>363</v>
      </c>
      <c r="E148">
        <v>124</v>
      </c>
      <c r="F148" s="6">
        <v>28687.4</v>
      </c>
    </row>
    <row r="149" spans="1:6" x14ac:dyDescent="0.25">
      <c r="A149" s="1" t="s">
        <v>310</v>
      </c>
      <c r="B149" s="1" t="s">
        <v>311</v>
      </c>
      <c r="C149" s="1" t="s">
        <v>364</v>
      </c>
      <c r="D149" s="1" t="s">
        <v>365</v>
      </c>
      <c r="E149">
        <v>204</v>
      </c>
      <c r="F149" s="6">
        <v>47195.4</v>
      </c>
    </row>
    <row r="150" spans="1:6" x14ac:dyDescent="0.25">
      <c r="A150" s="1" t="s">
        <v>310</v>
      </c>
      <c r="B150" s="1" t="s">
        <v>311</v>
      </c>
      <c r="C150" s="1" t="s">
        <v>366</v>
      </c>
      <c r="D150" s="1" t="s">
        <v>367</v>
      </c>
      <c r="E150">
        <v>191</v>
      </c>
      <c r="F150" s="6">
        <v>44187.85</v>
      </c>
    </row>
    <row r="151" spans="1:6" x14ac:dyDescent="0.25">
      <c r="A151" s="1" t="s">
        <v>310</v>
      </c>
      <c r="B151" s="1" t="s">
        <v>311</v>
      </c>
      <c r="C151" s="1" t="s">
        <v>368</v>
      </c>
      <c r="D151" s="1" t="s">
        <v>369</v>
      </c>
      <c r="E151">
        <v>25</v>
      </c>
      <c r="F151" s="6">
        <v>5783.75</v>
      </c>
    </row>
    <row r="152" spans="1:6" x14ac:dyDescent="0.25">
      <c r="A152" s="1" t="s">
        <v>310</v>
      </c>
      <c r="B152" s="1" t="s">
        <v>311</v>
      </c>
      <c r="C152" s="1" t="s">
        <v>1803</v>
      </c>
      <c r="D152" s="1" t="s">
        <v>371</v>
      </c>
      <c r="E152">
        <v>503</v>
      </c>
      <c r="F152" s="6">
        <v>116369.05</v>
      </c>
    </row>
    <row r="153" spans="1:6" x14ac:dyDescent="0.25">
      <c r="A153" s="1" t="s">
        <v>310</v>
      </c>
      <c r="B153" s="1" t="s">
        <v>311</v>
      </c>
      <c r="C153" s="1" t="s">
        <v>372</v>
      </c>
      <c r="D153" s="1" t="s">
        <v>373</v>
      </c>
      <c r="E153">
        <v>455</v>
      </c>
      <c r="F153" s="6">
        <v>105264.25</v>
      </c>
    </row>
    <row r="154" spans="1:6" x14ac:dyDescent="0.25">
      <c r="A154" s="1" t="s">
        <v>374</v>
      </c>
      <c r="B154" s="1" t="s">
        <v>375</v>
      </c>
      <c r="C154" s="1" t="s">
        <v>376</v>
      </c>
      <c r="D154" s="1" t="s">
        <v>377</v>
      </c>
      <c r="E154">
        <v>313</v>
      </c>
      <c r="F154" s="6">
        <v>72412.55</v>
      </c>
    </row>
    <row r="155" spans="1:6" x14ac:dyDescent="0.25">
      <c r="A155" s="1" t="s">
        <v>378</v>
      </c>
      <c r="B155" s="1" t="s">
        <v>379</v>
      </c>
      <c r="C155" s="1" t="s">
        <v>380</v>
      </c>
      <c r="D155" s="1" t="s">
        <v>381</v>
      </c>
      <c r="E155">
        <v>337</v>
      </c>
      <c r="F155" s="6">
        <v>77964.95</v>
      </c>
    </row>
    <row r="156" spans="1:6" x14ac:dyDescent="0.25">
      <c r="A156" s="1" t="s">
        <v>378</v>
      </c>
      <c r="B156" s="1" t="s">
        <v>379</v>
      </c>
      <c r="C156" s="1" t="s">
        <v>382</v>
      </c>
      <c r="D156" s="1" t="s">
        <v>383</v>
      </c>
      <c r="E156">
        <v>716</v>
      </c>
      <c r="F156" s="6">
        <v>165646.6</v>
      </c>
    </row>
    <row r="157" spans="1:6" x14ac:dyDescent="0.25">
      <c r="A157" s="1" t="s">
        <v>378</v>
      </c>
      <c r="B157" s="1" t="s">
        <v>379</v>
      </c>
      <c r="C157" s="1" t="s">
        <v>384</v>
      </c>
      <c r="D157" s="1" t="s">
        <v>385</v>
      </c>
      <c r="E157">
        <v>424</v>
      </c>
      <c r="F157" s="6">
        <v>98092.4</v>
      </c>
    </row>
    <row r="158" spans="1:6" x14ac:dyDescent="0.25">
      <c r="A158" s="1" t="s">
        <v>378</v>
      </c>
      <c r="B158" s="1" t="s">
        <v>379</v>
      </c>
      <c r="C158" s="1" t="s">
        <v>386</v>
      </c>
      <c r="D158" s="1" t="s">
        <v>387</v>
      </c>
      <c r="E158">
        <v>881</v>
      </c>
      <c r="F158" s="6">
        <v>203819.35</v>
      </c>
    </row>
    <row r="159" spans="1:6" x14ac:dyDescent="0.25">
      <c r="A159" s="1" t="s">
        <v>378</v>
      </c>
      <c r="B159" s="1" t="s">
        <v>379</v>
      </c>
      <c r="C159" s="1" t="s">
        <v>388</v>
      </c>
      <c r="D159" s="1" t="s">
        <v>389</v>
      </c>
      <c r="E159">
        <v>237</v>
      </c>
      <c r="F159" s="6">
        <v>54829.95</v>
      </c>
    </row>
    <row r="160" spans="1:6" x14ac:dyDescent="0.25">
      <c r="A160" s="1" t="s">
        <v>378</v>
      </c>
      <c r="B160" s="1" t="s">
        <v>379</v>
      </c>
      <c r="C160" s="1" t="s">
        <v>390</v>
      </c>
      <c r="D160" s="1" t="s">
        <v>391</v>
      </c>
      <c r="E160">
        <v>20</v>
      </c>
      <c r="F160" s="6">
        <v>4627</v>
      </c>
    </row>
    <row r="161" spans="1:6" x14ac:dyDescent="0.25">
      <c r="A161" s="1" t="s">
        <v>378</v>
      </c>
      <c r="B161" s="1" t="s">
        <v>379</v>
      </c>
      <c r="C161" s="1" t="s">
        <v>392</v>
      </c>
      <c r="D161" s="1" t="s">
        <v>393</v>
      </c>
      <c r="E161">
        <v>107</v>
      </c>
      <c r="F161" s="6">
        <v>24754.45</v>
      </c>
    </row>
    <row r="162" spans="1:6" x14ac:dyDescent="0.25">
      <c r="A162" s="1" t="s">
        <v>378</v>
      </c>
      <c r="B162" s="1" t="s">
        <v>379</v>
      </c>
      <c r="C162" s="1" t="s">
        <v>394</v>
      </c>
      <c r="D162" s="1" t="s">
        <v>395</v>
      </c>
      <c r="E162">
        <v>159</v>
      </c>
      <c r="F162" s="6">
        <v>36784.65</v>
      </c>
    </row>
    <row r="163" spans="1:6" x14ac:dyDescent="0.25">
      <c r="A163" s="1" t="s">
        <v>378</v>
      </c>
      <c r="B163" s="1" t="s">
        <v>379</v>
      </c>
      <c r="C163" s="1" t="s">
        <v>396</v>
      </c>
      <c r="D163" s="1" t="s">
        <v>397</v>
      </c>
      <c r="E163">
        <v>212</v>
      </c>
      <c r="F163" s="6">
        <v>49046.2</v>
      </c>
    </row>
    <row r="164" spans="1:6" x14ac:dyDescent="0.25">
      <c r="A164" s="1" t="s">
        <v>378</v>
      </c>
      <c r="B164" s="1" t="s">
        <v>379</v>
      </c>
      <c r="C164" s="1" t="s">
        <v>398</v>
      </c>
      <c r="D164" s="1" t="s">
        <v>399</v>
      </c>
      <c r="E164">
        <v>407</v>
      </c>
      <c r="F164" s="6">
        <v>94159.45</v>
      </c>
    </row>
    <row r="165" spans="1:6" x14ac:dyDescent="0.25">
      <c r="A165" s="1" t="s">
        <v>378</v>
      </c>
      <c r="B165" s="1" t="s">
        <v>379</v>
      </c>
      <c r="C165" s="1" t="s">
        <v>400</v>
      </c>
      <c r="D165" s="1" t="s">
        <v>401</v>
      </c>
      <c r="E165">
        <v>42</v>
      </c>
      <c r="F165" s="6">
        <v>9716.7000000000007</v>
      </c>
    </row>
    <row r="166" spans="1:6" x14ac:dyDescent="0.25">
      <c r="A166" s="1" t="s">
        <v>378</v>
      </c>
      <c r="B166" s="1" t="s">
        <v>379</v>
      </c>
      <c r="C166" s="1" t="s">
        <v>402</v>
      </c>
      <c r="D166" s="1" t="s">
        <v>403</v>
      </c>
      <c r="E166">
        <v>44</v>
      </c>
      <c r="F166" s="6">
        <v>10179.4</v>
      </c>
    </row>
    <row r="167" spans="1:6" x14ac:dyDescent="0.25">
      <c r="A167" s="1" t="s">
        <v>378</v>
      </c>
      <c r="B167" s="1" t="s">
        <v>379</v>
      </c>
      <c r="C167" s="1" t="s">
        <v>404</v>
      </c>
      <c r="D167" s="1" t="s">
        <v>405</v>
      </c>
      <c r="E167">
        <v>341</v>
      </c>
      <c r="F167" s="6">
        <v>78890.350000000006</v>
      </c>
    </row>
    <row r="168" spans="1:6" x14ac:dyDescent="0.25">
      <c r="A168" s="1" t="s">
        <v>378</v>
      </c>
      <c r="B168" s="1" t="s">
        <v>379</v>
      </c>
      <c r="C168" s="1" t="s">
        <v>406</v>
      </c>
      <c r="D168" s="1" t="s">
        <v>407</v>
      </c>
      <c r="E168">
        <v>155</v>
      </c>
      <c r="F168" s="6">
        <v>35859.25</v>
      </c>
    </row>
    <row r="169" spans="1:6" x14ac:dyDescent="0.25">
      <c r="A169" s="1" t="s">
        <v>378</v>
      </c>
      <c r="B169" s="1" t="s">
        <v>379</v>
      </c>
      <c r="C169" s="1" t="s">
        <v>408</v>
      </c>
      <c r="D169" s="1" t="s">
        <v>106</v>
      </c>
      <c r="E169">
        <v>340</v>
      </c>
      <c r="F169" s="6">
        <v>78659</v>
      </c>
    </row>
    <row r="170" spans="1:6" x14ac:dyDescent="0.25">
      <c r="A170" s="1" t="s">
        <v>378</v>
      </c>
      <c r="B170" s="1" t="s">
        <v>379</v>
      </c>
      <c r="C170" s="1" t="s">
        <v>409</v>
      </c>
      <c r="D170" s="1" t="s">
        <v>410</v>
      </c>
      <c r="E170">
        <v>116</v>
      </c>
      <c r="F170" s="6">
        <v>26836.6</v>
      </c>
    </row>
    <row r="171" spans="1:6" x14ac:dyDescent="0.25">
      <c r="A171" s="1" t="s">
        <v>378</v>
      </c>
      <c r="B171" s="1" t="s">
        <v>379</v>
      </c>
      <c r="C171" s="1" t="s">
        <v>411</v>
      </c>
      <c r="D171" s="1" t="s">
        <v>412</v>
      </c>
      <c r="E171">
        <v>18</v>
      </c>
      <c r="F171" s="6">
        <v>4164.3</v>
      </c>
    </row>
    <row r="172" spans="1:6" x14ac:dyDescent="0.25">
      <c r="A172" s="1" t="s">
        <v>378</v>
      </c>
      <c r="B172" s="1" t="s">
        <v>379</v>
      </c>
      <c r="C172" s="1" t="s">
        <v>413</v>
      </c>
      <c r="D172" s="1" t="s">
        <v>414</v>
      </c>
      <c r="E172">
        <v>220</v>
      </c>
      <c r="F172" s="6">
        <v>50897</v>
      </c>
    </row>
    <row r="173" spans="1:6" x14ac:dyDescent="0.25">
      <c r="A173" s="1" t="s">
        <v>378</v>
      </c>
      <c r="B173" s="1" t="s">
        <v>379</v>
      </c>
      <c r="C173" s="1" t="s">
        <v>415</v>
      </c>
      <c r="D173" s="1" t="s">
        <v>416</v>
      </c>
      <c r="E173">
        <v>25</v>
      </c>
      <c r="F173" s="6">
        <v>5783.75</v>
      </c>
    </row>
    <row r="174" spans="1:6" x14ac:dyDescent="0.25">
      <c r="A174" s="1" t="s">
        <v>378</v>
      </c>
      <c r="B174" s="1" t="s">
        <v>379</v>
      </c>
      <c r="C174" s="1" t="s">
        <v>417</v>
      </c>
      <c r="D174" s="1" t="s">
        <v>418</v>
      </c>
      <c r="E174">
        <v>135</v>
      </c>
      <c r="F174" s="6">
        <v>31232.25</v>
      </c>
    </row>
    <row r="175" spans="1:6" x14ac:dyDescent="0.25">
      <c r="A175" s="1" t="s">
        <v>378</v>
      </c>
      <c r="B175" s="1" t="s">
        <v>379</v>
      </c>
      <c r="C175" s="1" t="s">
        <v>419</v>
      </c>
      <c r="D175" s="1" t="s">
        <v>420</v>
      </c>
      <c r="E175">
        <v>185</v>
      </c>
      <c r="F175" s="6">
        <v>42799.75</v>
      </c>
    </row>
    <row r="176" spans="1:6" x14ac:dyDescent="0.25">
      <c r="A176" s="1" t="s">
        <v>378</v>
      </c>
      <c r="B176" s="1" t="s">
        <v>379</v>
      </c>
      <c r="C176" s="1" t="s">
        <v>421</v>
      </c>
      <c r="D176" s="1" t="s">
        <v>422</v>
      </c>
      <c r="E176">
        <v>245</v>
      </c>
      <c r="F176" s="6">
        <v>56680.75</v>
      </c>
    </row>
    <row r="177" spans="1:6" x14ac:dyDescent="0.25">
      <c r="A177" s="1" t="s">
        <v>378</v>
      </c>
      <c r="B177" s="1" t="s">
        <v>379</v>
      </c>
      <c r="C177" s="1" t="s">
        <v>423</v>
      </c>
      <c r="D177" s="1" t="s">
        <v>424</v>
      </c>
      <c r="E177">
        <v>875</v>
      </c>
      <c r="F177" s="6">
        <v>202431.25</v>
      </c>
    </row>
    <row r="178" spans="1:6" x14ac:dyDescent="0.25">
      <c r="A178" s="1" t="s">
        <v>378</v>
      </c>
      <c r="B178" s="1" t="s">
        <v>379</v>
      </c>
      <c r="C178" s="1" t="s">
        <v>425</v>
      </c>
      <c r="D178" s="1" t="s">
        <v>426</v>
      </c>
      <c r="E178">
        <v>494</v>
      </c>
      <c r="F178" s="6">
        <v>114286.9</v>
      </c>
    </row>
    <row r="179" spans="1:6" x14ac:dyDescent="0.25">
      <c r="A179" s="1" t="s">
        <v>378</v>
      </c>
      <c r="B179" s="1" t="s">
        <v>379</v>
      </c>
      <c r="C179" s="1" t="s">
        <v>427</v>
      </c>
      <c r="D179" s="1" t="s">
        <v>428</v>
      </c>
      <c r="E179">
        <v>145</v>
      </c>
      <c r="F179" s="6">
        <v>33545.75</v>
      </c>
    </row>
    <row r="180" spans="1:6" x14ac:dyDescent="0.25">
      <c r="A180" s="1" t="s">
        <v>378</v>
      </c>
      <c r="B180" s="1" t="s">
        <v>379</v>
      </c>
      <c r="C180" s="1" t="s">
        <v>429</v>
      </c>
      <c r="D180" s="1" t="s">
        <v>116</v>
      </c>
      <c r="E180">
        <v>336</v>
      </c>
      <c r="F180" s="6">
        <v>77733.600000000006</v>
      </c>
    </row>
    <row r="181" spans="1:6" x14ac:dyDescent="0.25">
      <c r="A181" s="1" t="s">
        <v>378</v>
      </c>
      <c r="B181" s="1" t="s">
        <v>379</v>
      </c>
      <c r="C181" s="1" t="s">
        <v>430</v>
      </c>
      <c r="D181" s="1" t="s">
        <v>431</v>
      </c>
      <c r="E181">
        <v>250</v>
      </c>
      <c r="F181" s="6">
        <v>57837.5</v>
      </c>
    </row>
    <row r="182" spans="1:6" x14ac:dyDescent="0.25">
      <c r="A182" s="1" t="s">
        <v>378</v>
      </c>
      <c r="B182" s="1" t="s">
        <v>379</v>
      </c>
      <c r="C182" s="1" t="s">
        <v>432</v>
      </c>
      <c r="D182" s="1" t="s">
        <v>433</v>
      </c>
      <c r="E182">
        <v>275</v>
      </c>
      <c r="F182" s="6">
        <v>63621.25</v>
      </c>
    </row>
    <row r="183" spans="1:6" x14ac:dyDescent="0.25">
      <c r="A183" s="1" t="s">
        <v>378</v>
      </c>
      <c r="B183" s="1" t="s">
        <v>379</v>
      </c>
      <c r="C183" s="1" t="s">
        <v>434</v>
      </c>
      <c r="D183" s="1" t="s">
        <v>435</v>
      </c>
      <c r="E183">
        <v>100</v>
      </c>
      <c r="F183" s="6">
        <v>23135</v>
      </c>
    </row>
    <row r="184" spans="1:6" x14ac:dyDescent="0.25">
      <c r="A184" s="1" t="s">
        <v>378</v>
      </c>
      <c r="B184" s="1" t="s">
        <v>379</v>
      </c>
      <c r="C184" s="1" t="s">
        <v>436</v>
      </c>
      <c r="D184" s="1" t="s">
        <v>437</v>
      </c>
      <c r="E184">
        <v>235</v>
      </c>
      <c r="F184" s="6">
        <v>54367.25</v>
      </c>
    </row>
    <row r="185" spans="1:6" x14ac:dyDescent="0.25">
      <c r="A185" s="1" t="s">
        <v>378</v>
      </c>
      <c r="B185" s="1" t="s">
        <v>379</v>
      </c>
      <c r="C185" s="1" t="s">
        <v>438</v>
      </c>
      <c r="D185" s="1" t="s">
        <v>439</v>
      </c>
      <c r="E185">
        <v>102</v>
      </c>
      <c r="F185" s="6">
        <v>23597.7</v>
      </c>
    </row>
    <row r="186" spans="1:6" x14ac:dyDescent="0.25">
      <c r="A186" s="1" t="s">
        <v>378</v>
      </c>
      <c r="B186" s="1" t="s">
        <v>379</v>
      </c>
      <c r="C186" s="1" t="s">
        <v>440</v>
      </c>
      <c r="D186" s="1" t="s">
        <v>441</v>
      </c>
      <c r="E186">
        <v>144</v>
      </c>
      <c r="F186" s="6">
        <v>33314.400000000001</v>
      </c>
    </row>
    <row r="187" spans="1:6" x14ac:dyDescent="0.25">
      <c r="A187" s="1" t="s">
        <v>378</v>
      </c>
      <c r="B187" s="1" t="s">
        <v>379</v>
      </c>
      <c r="C187" s="1" t="s">
        <v>442</v>
      </c>
      <c r="D187" s="1" t="s">
        <v>443</v>
      </c>
      <c r="E187">
        <v>311</v>
      </c>
      <c r="F187" s="6">
        <v>71949.850000000006</v>
      </c>
    </row>
    <row r="188" spans="1:6" x14ac:dyDescent="0.25">
      <c r="A188" s="1" t="s">
        <v>378</v>
      </c>
      <c r="B188" s="1" t="s">
        <v>379</v>
      </c>
      <c r="C188" s="1" t="s">
        <v>444</v>
      </c>
      <c r="D188" s="1" t="s">
        <v>445</v>
      </c>
      <c r="E188">
        <v>155</v>
      </c>
      <c r="F188" s="6">
        <v>35859.25</v>
      </c>
    </row>
    <row r="189" spans="1:6" x14ac:dyDescent="0.25">
      <c r="A189" s="1" t="s">
        <v>378</v>
      </c>
      <c r="B189" s="1" t="s">
        <v>379</v>
      </c>
      <c r="C189" s="1" t="s">
        <v>446</v>
      </c>
      <c r="D189" s="1" t="s">
        <v>447</v>
      </c>
      <c r="E189">
        <v>288</v>
      </c>
      <c r="F189" s="6">
        <v>66628.800000000003</v>
      </c>
    </row>
    <row r="190" spans="1:6" x14ac:dyDescent="0.25">
      <c r="A190" s="1" t="s">
        <v>448</v>
      </c>
      <c r="B190" s="1" t="s">
        <v>449</v>
      </c>
      <c r="C190" s="1" t="s">
        <v>450</v>
      </c>
      <c r="D190" s="1" t="s">
        <v>17</v>
      </c>
      <c r="E190">
        <v>95</v>
      </c>
      <c r="F190" s="6">
        <v>21978.25</v>
      </c>
    </row>
    <row r="191" spans="1:6" x14ac:dyDescent="0.25">
      <c r="A191" s="1" t="s">
        <v>451</v>
      </c>
      <c r="B191" s="1" t="s">
        <v>452</v>
      </c>
      <c r="C191" s="1" t="s">
        <v>453</v>
      </c>
      <c r="D191" s="1" t="s">
        <v>454</v>
      </c>
      <c r="E191">
        <v>12</v>
      </c>
      <c r="F191" s="6">
        <v>2776.2</v>
      </c>
    </row>
    <row r="192" spans="1:6" x14ac:dyDescent="0.25">
      <c r="A192" s="1" t="s">
        <v>451</v>
      </c>
      <c r="B192" s="1" t="s">
        <v>452</v>
      </c>
      <c r="C192" s="1" t="s">
        <v>455</v>
      </c>
      <c r="D192" s="1" t="s">
        <v>456</v>
      </c>
      <c r="E192">
        <v>12</v>
      </c>
      <c r="F192" s="6">
        <v>2776.2</v>
      </c>
    </row>
    <row r="193" spans="1:6" x14ac:dyDescent="0.25">
      <c r="A193" s="1" t="s">
        <v>451</v>
      </c>
      <c r="B193" s="1" t="s">
        <v>452</v>
      </c>
      <c r="C193" s="1" t="s">
        <v>457</v>
      </c>
      <c r="D193" s="1" t="s">
        <v>458</v>
      </c>
      <c r="E193">
        <v>149</v>
      </c>
      <c r="F193" s="6">
        <v>34471.15</v>
      </c>
    </row>
    <row r="194" spans="1:6" x14ac:dyDescent="0.25">
      <c r="A194" s="1" t="s">
        <v>451</v>
      </c>
      <c r="B194" s="1" t="s">
        <v>452</v>
      </c>
      <c r="C194" s="1" t="s">
        <v>459</v>
      </c>
      <c r="D194" s="1" t="s">
        <v>460</v>
      </c>
      <c r="E194">
        <v>539</v>
      </c>
      <c r="F194" s="6">
        <v>124697.65</v>
      </c>
    </row>
    <row r="195" spans="1:6" x14ac:dyDescent="0.25">
      <c r="A195" s="1" t="s">
        <v>451</v>
      </c>
      <c r="B195" s="1" t="s">
        <v>452</v>
      </c>
      <c r="C195" s="1" t="s">
        <v>461</v>
      </c>
      <c r="D195" s="1" t="s">
        <v>462</v>
      </c>
      <c r="E195">
        <v>113</v>
      </c>
      <c r="F195" s="6">
        <v>26142.55</v>
      </c>
    </row>
    <row r="196" spans="1:6" x14ac:dyDescent="0.25">
      <c r="A196" s="1" t="s">
        <v>463</v>
      </c>
      <c r="B196" s="1" t="s">
        <v>464</v>
      </c>
      <c r="C196" s="1" t="s">
        <v>465</v>
      </c>
      <c r="D196" s="1" t="s">
        <v>466</v>
      </c>
      <c r="E196">
        <v>38</v>
      </c>
      <c r="F196" s="6">
        <v>8791.2999999999993</v>
      </c>
    </row>
    <row r="197" spans="1:6" x14ac:dyDescent="0.25">
      <c r="A197" s="1" t="s">
        <v>467</v>
      </c>
      <c r="B197" s="1" t="s">
        <v>468</v>
      </c>
      <c r="C197" s="1" t="s">
        <v>469</v>
      </c>
      <c r="D197" s="1" t="s">
        <v>470</v>
      </c>
      <c r="E197">
        <v>84</v>
      </c>
      <c r="F197" s="6">
        <v>19433.400000000001</v>
      </c>
    </row>
    <row r="198" spans="1:6" x14ac:dyDescent="0.25">
      <c r="A198" s="1" t="s">
        <v>471</v>
      </c>
      <c r="B198" s="1" t="s">
        <v>472</v>
      </c>
      <c r="C198" s="1" t="s">
        <v>473</v>
      </c>
      <c r="D198" s="1" t="s">
        <v>424</v>
      </c>
      <c r="E198">
        <v>296</v>
      </c>
      <c r="F198" s="6">
        <v>68479.600000000006</v>
      </c>
    </row>
    <row r="199" spans="1:6" x14ac:dyDescent="0.25">
      <c r="A199" s="1" t="s">
        <v>474</v>
      </c>
      <c r="B199" s="1" t="s">
        <v>475</v>
      </c>
      <c r="C199" s="1" t="s">
        <v>476</v>
      </c>
      <c r="D199" s="1" t="s">
        <v>35</v>
      </c>
      <c r="E199">
        <v>33</v>
      </c>
      <c r="F199" s="6">
        <v>7634.55</v>
      </c>
    </row>
    <row r="200" spans="1:6" x14ac:dyDescent="0.25">
      <c r="A200" s="1" t="s">
        <v>477</v>
      </c>
      <c r="B200" s="1" t="s">
        <v>478</v>
      </c>
      <c r="C200" s="1" t="s">
        <v>479</v>
      </c>
      <c r="D200" s="1" t="s">
        <v>480</v>
      </c>
      <c r="E200">
        <v>212</v>
      </c>
      <c r="F200" s="6">
        <v>49046.2</v>
      </c>
    </row>
    <row r="201" spans="1:6" x14ac:dyDescent="0.25">
      <c r="A201" s="1" t="s">
        <v>477</v>
      </c>
      <c r="B201" s="1" t="s">
        <v>478</v>
      </c>
      <c r="C201" s="1" t="s">
        <v>481</v>
      </c>
      <c r="D201" s="1" t="s">
        <v>482</v>
      </c>
      <c r="E201">
        <v>265</v>
      </c>
      <c r="F201" s="6">
        <v>61307.75</v>
      </c>
    </row>
    <row r="202" spans="1:6" x14ac:dyDescent="0.25">
      <c r="A202" s="1" t="s">
        <v>477</v>
      </c>
      <c r="B202" s="1" t="s">
        <v>478</v>
      </c>
      <c r="C202" s="1" t="s">
        <v>483</v>
      </c>
      <c r="D202" s="1" t="s">
        <v>484</v>
      </c>
      <c r="E202">
        <v>130</v>
      </c>
      <c r="F202" s="6">
        <v>30075.5</v>
      </c>
    </row>
    <row r="203" spans="1:6" x14ac:dyDescent="0.25">
      <c r="A203" s="1" t="s">
        <v>477</v>
      </c>
      <c r="B203" s="1" t="s">
        <v>478</v>
      </c>
      <c r="C203" s="1" t="s">
        <v>485</v>
      </c>
      <c r="D203" s="1" t="s">
        <v>35</v>
      </c>
      <c r="E203">
        <v>161</v>
      </c>
      <c r="F203" s="6">
        <v>37247.35</v>
      </c>
    </row>
    <row r="204" spans="1:6" x14ac:dyDescent="0.25">
      <c r="A204" s="1" t="s">
        <v>486</v>
      </c>
      <c r="B204" s="1" t="s">
        <v>487</v>
      </c>
      <c r="C204" s="1" t="s">
        <v>488</v>
      </c>
      <c r="D204" s="1" t="s">
        <v>489</v>
      </c>
      <c r="E204">
        <v>271</v>
      </c>
      <c r="F204" s="6">
        <v>62695.85</v>
      </c>
    </row>
    <row r="205" spans="1:6" x14ac:dyDescent="0.25">
      <c r="A205" s="1" t="s">
        <v>490</v>
      </c>
      <c r="B205" s="1" t="s">
        <v>491</v>
      </c>
      <c r="C205" s="1" t="s">
        <v>492</v>
      </c>
      <c r="D205" s="1" t="s">
        <v>493</v>
      </c>
      <c r="E205">
        <v>694</v>
      </c>
      <c r="F205" s="6">
        <v>160556.9</v>
      </c>
    </row>
    <row r="206" spans="1:6" x14ac:dyDescent="0.25">
      <c r="A206" s="1" t="s">
        <v>490</v>
      </c>
      <c r="B206" s="1" t="s">
        <v>491</v>
      </c>
      <c r="C206" s="1" t="s">
        <v>494</v>
      </c>
      <c r="D206" s="1" t="s">
        <v>495</v>
      </c>
      <c r="E206">
        <v>100</v>
      </c>
      <c r="F206" s="6">
        <v>23135</v>
      </c>
    </row>
    <row r="207" spans="1:6" x14ac:dyDescent="0.25">
      <c r="A207" s="1" t="s">
        <v>490</v>
      </c>
      <c r="B207" s="1" t="s">
        <v>491</v>
      </c>
      <c r="C207" s="1" t="s">
        <v>496</v>
      </c>
      <c r="D207" s="1" t="s">
        <v>497</v>
      </c>
      <c r="E207">
        <v>290</v>
      </c>
      <c r="F207" s="6">
        <v>67091.5</v>
      </c>
    </row>
    <row r="208" spans="1:6" x14ac:dyDescent="0.25">
      <c r="A208" s="1" t="s">
        <v>490</v>
      </c>
      <c r="B208" s="1" t="s">
        <v>491</v>
      </c>
      <c r="C208" s="1" t="s">
        <v>498</v>
      </c>
      <c r="D208" s="1" t="s">
        <v>106</v>
      </c>
      <c r="E208">
        <v>306</v>
      </c>
      <c r="F208" s="6">
        <v>70793.100000000006</v>
      </c>
    </row>
    <row r="209" spans="1:6" x14ac:dyDescent="0.25">
      <c r="A209" s="1" t="s">
        <v>490</v>
      </c>
      <c r="B209" s="1" t="s">
        <v>491</v>
      </c>
      <c r="C209" s="1" t="s">
        <v>499</v>
      </c>
      <c r="D209" s="1" t="s">
        <v>500</v>
      </c>
      <c r="E209">
        <v>180</v>
      </c>
      <c r="F209" s="6">
        <v>41643</v>
      </c>
    </row>
    <row r="210" spans="1:6" x14ac:dyDescent="0.25">
      <c r="A210" s="1" t="s">
        <v>490</v>
      </c>
      <c r="B210" s="1" t="s">
        <v>491</v>
      </c>
      <c r="C210" s="1" t="s">
        <v>501</v>
      </c>
      <c r="D210" s="1" t="s">
        <v>420</v>
      </c>
      <c r="E210">
        <v>194</v>
      </c>
      <c r="F210" s="6">
        <v>44881.9</v>
      </c>
    </row>
    <row r="211" spans="1:6" x14ac:dyDescent="0.25">
      <c r="A211" s="1" t="s">
        <v>490</v>
      </c>
      <c r="B211" s="1" t="s">
        <v>491</v>
      </c>
      <c r="C211" s="1" t="s">
        <v>502</v>
      </c>
      <c r="D211" s="1" t="s">
        <v>503</v>
      </c>
      <c r="E211">
        <v>142</v>
      </c>
      <c r="F211" s="6">
        <v>32851.699999999997</v>
      </c>
    </row>
    <row r="212" spans="1:6" x14ac:dyDescent="0.25">
      <c r="A212" s="1" t="s">
        <v>1804</v>
      </c>
      <c r="B212" s="1" t="s">
        <v>1805</v>
      </c>
      <c r="C212" s="1" t="s">
        <v>1806</v>
      </c>
      <c r="D212" s="1" t="s">
        <v>1807</v>
      </c>
      <c r="E212">
        <v>62</v>
      </c>
      <c r="F212" s="6">
        <v>14343.7</v>
      </c>
    </row>
    <row r="213" spans="1:6" x14ac:dyDescent="0.25">
      <c r="A213" s="1" t="s">
        <v>504</v>
      </c>
      <c r="B213" s="1" t="s">
        <v>505</v>
      </c>
      <c r="C213" s="1" t="s">
        <v>506</v>
      </c>
      <c r="D213" s="1" t="s">
        <v>507</v>
      </c>
      <c r="E213">
        <v>70</v>
      </c>
      <c r="F213" s="6">
        <v>16194.5</v>
      </c>
    </row>
    <row r="214" spans="1:6" x14ac:dyDescent="0.25">
      <c r="A214" s="1" t="s">
        <v>504</v>
      </c>
      <c r="B214" s="1" t="s">
        <v>505</v>
      </c>
      <c r="C214" s="1" t="s">
        <v>508</v>
      </c>
      <c r="D214" s="1" t="s">
        <v>353</v>
      </c>
      <c r="E214">
        <v>81</v>
      </c>
      <c r="F214" s="6">
        <v>18739.349999999999</v>
      </c>
    </row>
    <row r="215" spans="1:6" x14ac:dyDescent="0.25">
      <c r="A215" s="1" t="s">
        <v>509</v>
      </c>
      <c r="B215" s="1" t="s">
        <v>510</v>
      </c>
      <c r="C215" s="1" t="s">
        <v>511</v>
      </c>
      <c r="D215" s="1" t="s">
        <v>512</v>
      </c>
      <c r="E215">
        <v>306</v>
      </c>
      <c r="F215" s="6">
        <v>70793.100000000006</v>
      </c>
    </row>
    <row r="216" spans="1:6" x14ac:dyDescent="0.25">
      <c r="A216" s="1" t="s">
        <v>509</v>
      </c>
      <c r="B216" s="1" t="s">
        <v>510</v>
      </c>
      <c r="C216" s="1" t="s">
        <v>513</v>
      </c>
      <c r="D216" s="1" t="s">
        <v>514</v>
      </c>
      <c r="E216">
        <v>77</v>
      </c>
      <c r="F216" s="6">
        <v>17813.95</v>
      </c>
    </row>
    <row r="217" spans="1:6" x14ac:dyDescent="0.25">
      <c r="A217" s="1" t="s">
        <v>509</v>
      </c>
      <c r="B217" s="1" t="s">
        <v>510</v>
      </c>
      <c r="C217" s="1" t="s">
        <v>515</v>
      </c>
      <c r="D217" s="1" t="s">
        <v>116</v>
      </c>
      <c r="E217">
        <v>335</v>
      </c>
      <c r="F217" s="6">
        <v>77502.25</v>
      </c>
    </row>
    <row r="218" spans="1:6" x14ac:dyDescent="0.25">
      <c r="A218" s="1" t="s">
        <v>516</v>
      </c>
      <c r="B218" s="1" t="s">
        <v>517</v>
      </c>
      <c r="C218" s="1" t="s">
        <v>518</v>
      </c>
      <c r="D218" s="1" t="s">
        <v>519</v>
      </c>
      <c r="E218">
        <v>603</v>
      </c>
      <c r="F218" s="6">
        <v>139504.04999999999</v>
      </c>
    </row>
    <row r="219" spans="1:6" x14ac:dyDescent="0.25">
      <c r="A219" s="1" t="s">
        <v>520</v>
      </c>
      <c r="B219" s="1" t="s">
        <v>521</v>
      </c>
      <c r="C219" s="1" t="s">
        <v>522</v>
      </c>
      <c r="D219" s="1" t="s">
        <v>523</v>
      </c>
      <c r="E219">
        <v>132</v>
      </c>
      <c r="F219" s="6">
        <v>30538.2</v>
      </c>
    </row>
    <row r="220" spans="1:6" x14ac:dyDescent="0.25">
      <c r="A220" s="1" t="s">
        <v>524</v>
      </c>
      <c r="B220" s="1" t="s">
        <v>525</v>
      </c>
      <c r="C220" s="1" t="s">
        <v>526</v>
      </c>
      <c r="D220" s="1" t="s">
        <v>527</v>
      </c>
      <c r="E220">
        <v>27</v>
      </c>
      <c r="F220" s="6">
        <v>6246.45</v>
      </c>
    </row>
    <row r="221" spans="1:6" x14ac:dyDescent="0.25">
      <c r="A221" s="1" t="s">
        <v>524</v>
      </c>
      <c r="B221" s="1" t="s">
        <v>525</v>
      </c>
      <c r="C221" s="1" t="s">
        <v>528</v>
      </c>
      <c r="D221" s="1" t="s">
        <v>529</v>
      </c>
      <c r="E221">
        <v>543</v>
      </c>
      <c r="F221" s="6">
        <v>125623.05</v>
      </c>
    </row>
    <row r="222" spans="1:6" x14ac:dyDescent="0.25">
      <c r="A222" s="1" t="s">
        <v>524</v>
      </c>
      <c r="B222" s="1" t="s">
        <v>525</v>
      </c>
      <c r="C222" s="1" t="s">
        <v>530</v>
      </c>
      <c r="D222" s="1" t="s">
        <v>531</v>
      </c>
      <c r="E222">
        <v>118</v>
      </c>
      <c r="F222" s="6">
        <v>27299.3</v>
      </c>
    </row>
    <row r="223" spans="1:6" x14ac:dyDescent="0.25">
      <c r="A223" s="1" t="s">
        <v>532</v>
      </c>
      <c r="B223" s="1" t="s">
        <v>533</v>
      </c>
      <c r="C223" s="1" t="s">
        <v>534</v>
      </c>
      <c r="D223" s="1" t="s">
        <v>535</v>
      </c>
      <c r="E223">
        <v>102</v>
      </c>
      <c r="F223" s="6">
        <v>23597.7</v>
      </c>
    </row>
    <row r="224" spans="1:6" x14ac:dyDescent="0.25">
      <c r="A224" s="1" t="s">
        <v>536</v>
      </c>
      <c r="B224" s="1" t="s">
        <v>537</v>
      </c>
      <c r="C224" s="1" t="s">
        <v>538</v>
      </c>
      <c r="D224" s="1" t="s">
        <v>116</v>
      </c>
      <c r="E224">
        <v>76</v>
      </c>
      <c r="F224" s="6">
        <v>17582.599999999999</v>
      </c>
    </row>
    <row r="225" spans="1:6" x14ac:dyDescent="0.25">
      <c r="A225" s="1" t="s">
        <v>539</v>
      </c>
      <c r="B225" s="1" t="s">
        <v>540</v>
      </c>
      <c r="C225" s="1" t="s">
        <v>541</v>
      </c>
      <c r="D225" s="1" t="s">
        <v>542</v>
      </c>
      <c r="E225">
        <v>233</v>
      </c>
      <c r="F225" s="6">
        <v>53904.55</v>
      </c>
    </row>
    <row r="226" spans="1:6" x14ac:dyDescent="0.25">
      <c r="A226" s="1" t="s">
        <v>543</v>
      </c>
      <c r="B226" s="1" t="s">
        <v>544</v>
      </c>
      <c r="C226" s="1" t="s">
        <v>545</v>
      </c>
      <c r="D226" s="1" t="s">
        <v>546</v>
      </c>
      <c r="E226">
        <v>417</v>
      </c>
      <c r="F226" s="6">
        <v>96472.95</v>
      </c>
    </row>
    <row r="227" spans="1:6" x14ac:dyDescent="0.25">
      <c r="A227" s="1" t="s">
        <v>543</v>
      </c>
      <c r="B227" s="1" t="s">
        <v>544</v>
      </c>
      <c r="C227" s="1" t="s">
        <v>547</v>
      </c>
      <c r="D227" s="1" t="s">
        <v>548</v>
      </c>
      <c r="E227">
        <v>490</v>
      </c>
      <c r="F227" s="6">
        <v>113361.5</v>
      </c>
    </row>
    <row r="228" spans="1:6" x14ac:dyDescent="0.25">
      <c r="A228" s="1" t="s">
        <v>543</v>
      </c>
      <c r="B228" s="1" t="s">
        <v>544</v>
      </c>
      <c r="C228" s="1" t="s">
        <v>549</v>
      </c>
      <c r="D228" s="1" t="s">
        <v>550</v>
      </c>
      <c r="E228">
        <v>434</v>
      </c>
      <c r="F228" s="6">
        <v>100405.9</v>
      </c>
    </row>
    <row r="229" spans="1:6" x14ac:dyDescent="0.25">
      <c r="A229" s="1" t="s">
        <v>543</v>
      </c>
      <c r="B229" s="1" t="s">
        <v>544</v>
      </c>
      <c r="C229" s="1" t="s">
        <v>551</v>
      </c>
      <c r="D229" s="1" t="s">
        <v>116</v>
      </c>
      <c r="E229">
        <v>136</v>
      </c>
      <c r="F229" s="6">
        <v>31463.599999999999</v>
      </c>
    </row>
    <row r="230" spans="1:6" x14ac:dyDescent="0.25">
      <c r="A230" s="1" t="s">
        <v>552</v>
      </c>
      <c r="B230" s="1" t="s">
        <v>553</v>
      </c>
      <c r="C230" s="1" t="s">
        <v>554</v>
      </c>
      <c r="D230" s="1" t="s">
        <v>555</v>
      </c>
      <c r="E230">
        <v>333</v>
      </c>
      <c r="F230" s="6">
        <v>77039.55</v>
      </c>
    </row>
    <row r="231" spans="1:6" x14ac:dyDescent="0.25">
      <c r="A231" s="1" t="s">
        <v>552</v>
      </c>
      <c r="B231" s="1" t="s">
        <v>553</v>
      </c>
      <c r="C231" s="1" t="s">
        <v>556</v>
      </c>
      <c r="D231" s="1" t="s">
        <v>557</v>
      </c>
      <c r="E231">
        <v>421</v>
      </c>
      <c r="F231" s="6">
        <v>97398.35</v>
      </c>
    </row>
    <row r="232" spans="1:6" x14ac:dyDescent="0.25">
      <c r="A232" s="1" t="s">
        <v>558</v>
      </c>
      <c r="B232" s="1" t="s">
        <v>559</v>
      </c>
      <c r="C232" s="1" t="s">
        <v>560</v>
      </c>
      <c r="D232" s="1" t="s">
        <v>561</v>
      </c>
      <c r="E232">
        <v>89</v>
      </c>
      <c r="F232" s="6">
        <v>20590.150000000001</v>
      </c>
    </row>
    <row r="233" spans="1:6" x14ac:dyDescent="0.25">
      <c r="A233" s="1" t="s">
        <v>562</v>
      </c>
      <c r="B233" s="1" t="s">
        <v>563</v>
      </c>
      <c r="C233" s="1" t="s">
        <v>564</v>
      </c>
      <c r="D233" s="1" t="s">
        <v>353</v>
      </c>
      <c r="E233">
        <v>164</v>
      </c>
      <c r="F233" s="6">
        <v>37941.4</v>
      </c>
    </row>
    <row r="234" spans="1:6" x14ac:dyDescent="0.25">
      <c r="A234" s="1" t="s">
        <v>565</v>
      </c>
      <c r="B234" s="1" t="s">
        <v>566</v>
      </c>
      <c r="C234" s="1" t="s">
        <v>567</v>
      </c>
      <c r="D234" s="1" t="s">
        <v>568</v>
      </c>
      <c r="E234">
        <v>87</v>
      </c>
      <c r="F234" s="6">
        <v>20127.45</v>
      </c>
    </row>
    <row r="235" spans="1:6" x14ac:dyDescent="0.25">
      <c r="A235" s="1" t="s">
        <v>569</v>
      </c>
      <c r="B235" s="1" t="s">
        <v>570</v>
      </c>
      <c r="C235" s="1" t="s">
        <v>571</v>
      </c>
      <c r="D235" s="1" t="s">
        <v>572</v>
      </c>
      <c r="E235">
        <v>492</v>
      </c>
      <c r="F235" s="6">
        <v>113824.2</v>
      </c>
    </row>
    <row r="236" spans="1:6" x14ac:dyDescent="0.25">
      <c r="A236" s="1" t="s">
        <v>569</v>
      </c>
      <c r="B236" s="1" t="s">
        <v>570</v>
      </c>
      <c r="C236" s="1" t="s">
        <v>573</v>
      </c>
      <c r="D236" s="1" t="s">
        <v>574</v>
      </c>
      <c r="E236">
        <v>18</v>
      </c>
      <c r="F236" s="6">
        <v>4164.3</v>
      </c>
    </row>
    <row r="237" spans="1:6" x14ac:dyDescent="0.25">
      <c r="A237" s="1" t="s">
        <v>569</v>
      </c>
      <c r="B237" s="1" t="s">
        <v>570</v>
      </c>
      <c r="C237" s="1" t="s">
        <v>575</v>
      </c>
      <c r="D237" s="1" t="s">
        <v>470</v>
      </c>
      <c r="E237">
        <v>440</v>
      </c>
      <c r="F237" s="6">
        <v>101794</v>
      </c>
    </row>
    <row r="238" spans="1:6" x14ac:dyDescent="0.25">
      <c r="A238" s="1" t="s">
        <v>576</v>
      </c>
      <c r="B238" s="1" t="s">
        <v>577</v>
      </c>
      <c r="C238" s="1" t="s">
        <v>578</v>
      </c>
      <c r="D238" s="1" t="s">
        <v>579</v>
      </c>
      <c r="E238">
        <v>108</v>
      </c>
      <c r="F238" s="6">
        <v>24985.8</v>
      </c>
    </row>
    <row r="239" spans="1:6" x14ac:dyDescent="0.25">
      <c r="A239" s="1" t="s">
        <v>576</v>
      </c>
      <c r="B239" s="1" t="s">
        <v>577</v>
      </c>
      <c r="C239" s="1" t="s">
        <v>580</v>
      </c>
      <c r="D239" s="1" t="s">
        <v>581</v>
      </c>
      <c r="E239">
        <v>390</v>
      </c>
      <c r="F239" s="6">
        <v>90226.5</v>
      </c>
    </row>
    <row r="240" spans="1:6" x14ac:dyDescent="0.25">
      <c r="A240" s="1" t="s">
        <v>582</v>
      </c>
      <c r="B240" s="1" t="s">
        <v>583</v>
      </c>
      <c r="C240" s="1" t="s">
        <v>584</v>
      </c>
      <c r="D240" s="1" t="s">
        <v>585</v>
      </c>
      <c r="E240">
        <v>387</v>
      </c>
      <c r="F240" s="6">
        <v>89532.45</v>
      </c>
    </row>
    <row r="241" spans="1:6" x14ac:dyDescent="0.25">
      <c r="A241" s="1" t="s">
        <v>586</v>
      </c>
      <c r="B241" s="1" t="s">
        <v>587</v>
      </c>
      <c r="C241" s="1" t="s">
        <v>588</v>
      </c>
      <c r="D241" s="1" t="s">
        <v>589</v>
      </c>
      <c r="E241">
        <v>150</v>
      </c>
      <c r="F241" s="6">
        <v>34702.5</v>
      </c>
    </row>
    <row r="242" spans="1:6" x14ac:dyDescent="0.25">
      <c r="A242" s="1" t="s">
        <v>586</v>
      </c>
      <c r="B242" s="1" t="s">
        <v>587</v>
      </c>
      <c r="C242" s="1" t="s">
        <v>590</v>
      </c>
      <c r="D242" s="1" t="s">
        <v>591</v>
      </c>
      <c r="E242">
        <v>238</v>
      </c>
      <c r="F242" s="6">
        <v>55061.3</v>
      </c>
    </row>
    <row r="243" spans="1:6" x14ac:dyDescent="0.25">
      <c r="A243" s="1" t="s">
        <v>586</v>
      </c>
      <c r="B243" s="1" t="s">
        <v>587</v>
      </c>
      <c r="C243" s="1" t="s">
        <v>592</v>
      </c>
      <c r="D243" s="1" t="s">
        <v>593</v>
      </c>
      <c r="E243">
        <v>1403</v>
      </c>
      <c r="F243" s="6">
        <v>324584.05</v>
      </c>
    </row>
    <row r="244" spans="1:6" x14ac:dyDescent="0.25">
      <c r="A244" s="1" t="s">
        <v>594</v>
      </c>
      <c r="B244" s="1" t="s">
        <v>595</v>
      </c>
      <c r="C244" s="1" t="s">
        <v>596</v>
      </c>
      <c r="D244" s="1" t="s">
        <v>482</v>
      </c>
      <c r="E244">
        <v>550</v>
      </c>
      <c r="F244" s="6">
        <v>127242.5</v>
      </c>
    </row>
    <row r="245" spans="1:6" x14ac:dyDescent="0.25">
      <c r="A245" s="1" t="s">
        <v>594</v>
      </c>
      <c r="B245" s="1" t="s">
        <v>595</v>
      </c>
      <c r="C245" s="1" t="s">
        <v>597</v>
      </c>
      <c r="D245" s="1" t="s">
        <v>598</v>
      </c>
      <c r="E245">
        <v>417</v>
      </c>
      <c r="F245" s="6">
        <v>96472.95</v>
      </c>
    </row>
    <row r="246" spans="1:6" x14ac:dyDescent="0.25">
      <c r="A246" s="1" t="s">
        <v>599</v>
      </c>
      <c r="B246" s="1" t="s">
        <v>600</v>
      </c>
      <c r="C246" s="1" t="s">
        <v>601</v>
      </c>
      <c r="D246" s="1" t="s">
        <v>102</v>
      </c>
      <c r="E246">
        <v>88</v>
      </c>
      <c r="F246" s="6">
        <v>20358.8</v>
      </c>
    </row>
    <row r="247" spans="1:6" x14ac:dyDescent="0.25">
      <c r="A247" s="1" t="s">
        <v>602</v>
      </c>
      <c r="B247" s="1" t="s">
        <v>603</v>
      </c>
      <c r="C247" s="1" t="s">
        <v>604</v>
      </c>
      <c r="D247" s="1" t="s">
        <v>605</v>
      </c>
      <c r="E247">
        <v>509</v>
      </c>
      <c r="F247" s="6">
        <v>117757.15</v>
      </c>
    </row>
    <row r="248" spans="1:6" x14ac:dyDescent="0.25">
      <c r="A248" s="1" t="s">
        <v>606</v>
      </c>
      <c r="B248" s="1" t="s">
        <v>607</v>
      </c>
      <c r="C248" s="1" t="s">
        <v>608</v>
      </c>
      <c r="D248" s="1" t="s">
        <v>609</v>
      </c>
      <c r="E248">
        <v>470</v>
      </c>
      <c r="F248" s="6">
        <v>108734.5</v>
      </c>
    </row>
    <row r="249" spans="1:6" x14ac:dyDescent="0.25">
      <c r="A249" s="1" t="s">
        <v>610</v>
      </c>
      <c r="B249" s="1" t="s">
        <v>611</v>
      </c>
      <c r="C249" s="1" t="s">
        <v>612</v>
      </c>
      <c r="D249" s="1" t="s">
        <v>613</v>
      </c>
      <c r="E249">
        <v>154</v>
      </c>
      <c r="F249" s="6">
        <v>35627.9</v>
      </c>
    </row>
    <row r="250" spans="1:6" x14ac:dyDescent="0.25">
      <c r="A250" s="1" t="s">
        <v>610</v>
      </c>
      <c r="B250" s="1" t="s">
        <v>611</v>
      </c>
      <c r="C250" s="1" t="s">
        <v>614</v>
      </c>
      <c r="D250" s="1" t="s">
        <v>615</v>
      </c>
      <c r="E250">
        <v>142</v>
      </c>
      <c r="F250" s="6">
        <v>32851.699999999997</v>
      </c>
    </row>
    <row r="251" spans="1:6" x14ac:dyDescent="0.25">
      <c r="A251" s="1" t="s">
        <v>610</v>
      </c>
      <c r="B251" s="1" t="s">
        <v>611</v>
      </c>
      <c r="C251" s="1" t="s">
        <v>616</v>
      </c>
      <c r="D251" s="1" t="s">
        <v>617</v>
      </c>
      <c r="E251">
        <v>569</v>
      </c>
      <c r="F251" s="6">
        <v>131638.15</v>
      </c>
    </row>
    <row r="252" spans="1:6" x14ac:dyDescent="0.25">
      <c r="A252" s="1" t="s">
        <v>618</v>
      </c>
      <c r="B252" s="1" t="s">
        <v>619</v>
      </c>
      <c r="C252" s="1" t="s">
        <v>620</v>
      </c>
      <c r="D252" s="1" t="s">
        <v>35</v>
      </c>
      <c r="E252">
        <v>71</v>
      </c>
      <c r="F252" s="6">
        <v>16425.849999999999</v>
      </c>
    </row>
    <row r="253" spans="1:6" x14ac:dyDescent="0.25">
      <c r="A253" s="1" t="s">
        <v>621</v>
      </c>
      <c r="B253" s="1" t="s">
        <v>622</v>
      </c>
      <c r="C253" s="1" t="s">
        <v>623</v>
      </c>
      <c r="D253" s="1" t="s">
        <v>624</v>
      </c>
      <c r="E253">
        <v>108</v>
      </c>
      <c r="F253" s="6">
        <v>24985.8</v>
      </c>
    </row>
    <row r="254" spans="1:6" x14ac:dyDescent="0.25">
      <c r="A254" s="1" t="s">
        <v>625</v>
      </c>
      <c r="B254" s="1" t="s">
        <v>626</v>
      </c>
      <c r="C254" s="1" t="s">
        <v>627</v>
      </c>
      <c r="D254" s="1" t="s">
        <v>628</v>
      </c>
      <c r="E254">
        <v>317</v>
      </c>
      <c r="F254" s="6">
        <v>73337.95</v>
      </c>
    </row>
    <row r="255" spans="1:6" x14ac:dyDescent="0.25">
      <c r="A255" s="1" t="s">
        <v>625</v>
      </c>
      <c r="B255" s="1" t="s">
        <v>626</v>
      </c>
      <c r="C255" s="1" t="s">
        <v>629</v>
      </c>
      <c r="D255" s="1" t="s">
        <v>445</v>
      </c>
      <c r="E255">
        <v>355</v>
      </c>
      <c r="F255" s="6">
        <v>82129.25</v>
      </c>
    </row>
    <row r="256" spans="1:6" x14ac:dyDescent="0.25">
      <c r="A256" s="1" t="s">
        <v>630</v>
      </c>
      <c r="B256" s="1" t="s">
        <v>631</v>
      </c>
      <c r="C256" s="1" t="s">
        <v>632</v>
      </c>
      <c r="D256" s="1" t="s">
        <v>633</v>
      </c>
      <c r="E256">
        <v>279</v>
      </c>
      <c r="F256" s="6">
        <v>64546.65</v>
      </c>
    </row>
    <row r="257" spans="1:6" x14ac:dyDescent="0.25">
      <c r="A257" s="1" t="s">
        <v>634</v>
      </c>
      <c r="B257" s="1" t="s">
        <v>635</v>
      </c>
      <c r="C257" s="1" t="s">
        <v>636</v>
      </c>
      <c r="D257" s="1" t="s">
        <v>637</v>
      </c>
      <c r="E257">
        <v>24</v>
      </c>
      <c r="F257" s="6">
        <v>5552.4</v>
      </c>
    </row>
    <row r="258" spans="1:6" x14ac:dyDescent="0.25">
      <c r="A258" s="1" t="s">
        <v>638</v>
      </c>
      <c r="B258" s="1" t="s">
        <v>639</v>
      </c>
      <c r="C258" s="1" t="s">
        <v>640</v>
      </c>
      <c r="D258" s="1" t="s">
        <v>641</v>
      </c>
      <c r="E258">
        <v>232</v>
      </c>
      <c r="F258" s="6">
        <v>53673.2</v>
      </c>
    </row>
    <row r="259" spans="1:6" x14ac:dyDescent="0.25">
      <c r="A259" s="1" t="s">
        <v>642</v>
      </c>
      <c r="B259" s="1" t="s">
        <v>643</v>
      </c>
      <c r="C259" s="1" t="s">
        <v>644</v>
      </c>
      <c r="D259" s="1" t="s">
        <v>645</v>
      </c>
      <c r="E259">
        <v>12</v>
      </c>
      <c r="F259" s="6">
        <v>2776.2</v>
      </c>
    </row>
    <row r="260" spans="1:6" x14ac:dyDescent="0.25">
      <c r="A260" s="1" t="s">
        <v>642</v>
      </c>
      <c r="B260" s="1" t="s">
        <v>643</v>
      </c>
      <c r="C260" s="1" t="s">
        <v>646</v>
      </c>
      <c r="D260" s="1" t="s">
        <v>647</v>
      </c>
      <c r="E260">
        <v>83</v>
      </c>
      <c r="F260" s="6">
        <v>19202.05</v>
      </c>
    </row>
    <row r="261" spans="1:6" x14ac:dyDescent="0.25">
      <c r="A261" s="1" t="s">
        <v>648</v>
      </c>
      <c r="B261" s="1" t="s">
        <v>649</v>
      </c>
      <c r="C261" s="1" t="s">
        <v>650</v>
      </c>
      <c r="D261" s="1" t="s">
        <v>116</v>
      </c>
      <c r="E261">
        <v>81</v>
      </c>
      <c r="F261" s="6">
        <v>18739.349999999999</v>
      </c>
    </row>
    <row r="262" spans="1:6" x14ac:dyDescent="0.25">
      <c r="A262" s="1" t="s">
        <v>651</v>
      </c>
      <c r="B262" s="1" t="s">
        <v>652</v>
      </c>
      <c r="C262" s="1" t="s">
        <v>653</v>
      </c>
      <c r="D262" s="1" t="s">
        <v>654</v>
      </c>
      <c r="E262">
        <v>233</v>
      </c>
      <c r="F262" s="6">
        <v>53904.55</v>
      </c>
    </row>
    <row r="263" spans="1:6" x14ac:dyDescent="0.25">
      <c r="A263" s="1" t="s">
        <v>651</v>
      </c>
      <c r="B263" s="1" t="s">
        <v>652</v>
      </c>
      <c r="C263" s="1" t="s">
        <v>655</v>
      </c>
      <c r="D263" s="1" t="s">
        <v>656</v>
      </c>
      <c r="E263">
        <v>517</v>
      </c>
      <c r="F263" s="6">
        <v>119607.95</v>
      </c>
    </row>
    <row r="264" spans="1:6" x14ac:dyDescent="0.25">
      <c r="A264" s="1" t="s">
        <v>657</v>
      </c>
      <c r="B264" s="1" t="s">
        <v>658</v>
      </c>
      <c r="C264" s="1" t="s">
        <v>659</v>
      </c>
      <c r="D264" s="1" t="s">
        <v>660</v>
      </c>
      <c r="E264">
        <v>169</v>
      </c>
      <c r="F264" s="6">
        <v>39098.15</v>
      </c>
    </row>
    <row r="265" spans="1:6" x14ac:dyDescent="0.25">
      <c r="A265" s="1" t="s">
        <v>657</v>
      </c>
      <c r="B265" s="1" t="s">
        <v>658</v>
      </c>
      <c r="C265" s="1" t="s">
        <v>661</v>
      </c>
      <c r="D265" s="1" t="s">
        <v>662</v>
      </c>
      <c r="E265">
        <v>174</v>
      </c>
      <c r="F265" s="6">
        <v>40254.9</v>
      </c>
    </row>
    <row r="266" spans="1:6" x14ac:dyDescent="0.25">
      <c r="A266" s="1" t="s">
        <v>657</v>
      </c>
      <c r="B266" s="1" t="s">
        <v>658</v>
      </c>
      <c r="C266" s="1" t="s">
        <v>663</v>
      </c>
      <c r="D266" s="1" t="s">
        <v>35</v>
      </c>
      <c r="E266">
        <v>209</v>
      </c>
      <c r="F266" s="6">
        <v>48352.15</v>
      </c>
    </row>
    <row r="267" spans="1:6" x14ac:dyDescent="0.25">
      <c r="A267" s="1" t="s">
        <v>657</v>
      </c>
      <c r="B267" s="1" t="s">
        <v>658</v>
      </c>
      <c r="C267" s="1" t="s">
        <v>664</v>
      </c>
      <c r="D267" s="1" t="s">
        <v>665</v>
      </c>
      <c r="E267">
        <v>169</v>
      </c>
      <c r="F267" s="6">
        <v>39098.15</v>
      </c>
    </row>
    <row r="268" spans="1:6" x14ac:dyDescent="0.25">
      <c r="A268" s="1" t="s">
        <v>657</v>
      </c>
      <c r="B268" s="1" t="s">
        <v>658</v>
      </c>
      <c r="C268" s="1" t="s">
        <v>666</v>
      </c>
      <c r="D268" s="1" t="s">
        <v>667</v>
      </c>
      <c r="E268">
        <v>621</v>
      </c>
      <c r="F268" s="6">
        <v>143668.35</v>
      </c>
    </row>
    <row r="269" spans="1:6" x14ac:dyDescent="0.25">
      <c r="A269" s="1" t="s">
        <v>668</v>
      </c>
      <c r="B269" s="1" t="s">
        <v>669</v>
      </c>
      <c r="C269" s="1" t="s">
        <v>670</v>
      </c>
      <c r="D269" s="1" t="s">
        <v>671</v>
      </c>
      <c r="E269">
        <v>128</v>
      </c>
      <c r="F269" s="6">
        <v>29612.799999999999</v>
      </c>
    </row>
    <row r="270" spans="1:6" x14ac:dyDescent="0.25">
      <c r="A270" s="1" t="s">
        <v>672</v>
      </c>
      <c r="B270" s="1" t="s">
        <v>673</v>
      </c>
      <c r="C270" s="1" t="s">
        <v>674</v>
      </c>
      <c r="D270" s="1" t="s">
        <v>675</v>
      </c>
      <c r="E270">
        <v>181</v>
      </c>
      <c r="F270" s="6">
        <v>41874.35</v>
      </c>
    </row>
    <row r="271" spans="1:6" x14ac:dyDescent="0.25">
      <c r="A271" s="1" t="s">
        <v>672</v>
      </c>
      <c r="B271" s="1" t="s">
        <v>673</v>
      </c>
      <c r="C271" s="1" t="s">
        <v>676</v>
      </c>
      <c r="D271" s="1" t="s">
        <v>677</v>
      </c>
      <c r="E271">
        <v>468</v>
      </c>
      <c r="F271" s="6">
        <v>108271.8</v>
      </c>
    </row>
    <row r="272" spans="1:6" x14ac:dyDescent="0.25">
      <c r="A272" s="1" t="s">
        <v>672</v>
      </c>
      <c r="B272" s="1" t="s">
        <v>673</v>
      </c>
      <c r="C272" s="1" t="s">
        <v>678</v>
      </c>
      <c r="D272" s="1" t="s">
        <v>679</v>
      </c>
      <c r="E272">
        <v>394</v>
      </c>
      <c r="F272" s="6">
        <v>91151.9</v>
      </c>
    </row>
    <row r="273" spans="1:6" x14ac:dyDescent="0.25">
      <c r="A273" s="1" t="s">
        <v>680</v>
      </c>
      <c r="B273" s="1" t="s">
        <v>681</v>
      </c>
      <c r="C273" s="1" t="s">
        <v>682</v>
      </c>
      <c r="D273" s="1" t="s">
        <v>683</v>
      </c>
      <c r="E273">
        <v>178</v>
      </c>
      <c r="F273" s="6">
        <v>41180.300000000003</v>
      </c>
    </row>
    <row r="274" spans="1:6" x14ac:dyDescent="0.25">
      <c r="A274" s="1" t="s">
        <v>680</v>
      </c>
      <c r="B274" s="1" t="s">
        <v>681</v>
      </c>
      <c r="C274" s="1" t="s">
        <v>684</v>
      </c>
      <c r="D274" s="1" t="s">
        <v>685</v>
      </c>
      <c r="E274">
        <v>33</v>
      </c>
      <c r="F274" s="6">
        <v>7634.55</v>
      </c>
    </row>
    <row r="275" spans="1:6" x14ac:dyDescent="0.25">
      <c r="A275" s="1" t="s">
        <v>686</v>
      </c>
      <c r="B275" s="1" t="s">
        <v>687</v>
      </c>
      <c r="C275" s="1" t="s">
        <v>688</v>
      </c>
      <c r="D275" s="1" t="s">
        <v>689</v>
      </c>
      <c r="E275">
        <v>272</v>
      </c>
      <c r="F275" s="6">
        <v>62927.199999999997</v>
      </c>
    </row>
    <row r="276" spans="1:6" x14ac:dyDescent="0.25">
      <c r="A276" s="1" t="s">
        <v>690</v>
      </c>
      <c r="B276" s="1" t="s">
        <v>691</v>
      </c>
      <c r="C276" s="1" t="s">
        <v>692</v>
      </c>
      <c r="D276" s="1" t="s">
        <v>693</v>
      </c>
      <c r="E276">
        <v>31</v>
      </c>
      <c r="F276" s="6">
        <v>7171.85</v>
      </c>
    </row>
    <row r="277" spans="1:6" x14ac:dyDescent="0.25">
      <c r="A277" s="1" t="s">
        <v>690</v>
      </c>
      <c r="B277" s="1" t="s">
        <v>691</v>
      </c>
      <c r="C277" s="1" t="s">
        <v>694</v>
      </c>
      <c r="D277" s="1" t="s">
        <v>178</v>
      </c>
      <c r="E277">
        <v>415</v>
      </c>
      <c r="F277" s="6">
        <v>96010.25</v>
      </c>
    </row>
    <row r="278" spans="1:6" x14ac:dyDescent="0.25">
      <c r="A278" s="1" t="s">
        <v>695</v>
      </c>
      <c r="B278" s="1" t="s">
        <v>696</v>
      </c>
      <c r="C278" s="1" t="s">
        <v>697</v>
      </c>
      <c r="D278" s="1" t="s">
        <v>698</v>
      </c>
      <c r="E278">
        <v>850</v>
      </c>
      <c r="F278" s="6">
        <v>196647.5</v>
      </c>
    </row>
    <row r="279" spans="1:6" x14ac:dyDescent="0.25">
      <c r="A279" s="1" t="s">
        <v>695</v>
      </c>
      <c r="B279" s="1" t="s">
        <v>696</v>
      </c>
      <c r="C279" s="1" t="s">
        <v>699</v>
      </c>
      <c r="D279" s="1" t="s">
        <v>700</v>
      </c>
      <c r="E279">
        <v>423</v>
      </c>
      <c r="F279" s="6">
        <v>97861.05</v>
      </c>
    </row>
    <row r="280" spans="1:6" x14ac:dyDescent="0.25">
      <c r="A280" s="1" t="s">
        <v>695</v>
      </c>
      <c r="B280" s="1" t="s">
        <v>696</v>
      </c>
      <c r="C280" s="1" t="s">
        <v>701</v>
      </c>
      <c r="D280" s="1" t="s">
        <v>702</v>
      </c>
      <c r="E280">
        <v>1013</v>
      </c>
      <c r="F280" s="6">
        <v>234357.55</v>
      </c>
    </row>
    <row r="281" spans="1:6" x14ac:dyDescent="0.25">
      <c r="A281" s="1" t="s">
        <v>703</v>
      </c>
      <c r="B281" s="1" t="s">
        <v>704</v>
      </c>
      <c r="C281" s="1" t="s">
        <v>705</v>
      </c>
      <c r="D281" s="1" t="s">
        <v>178</v>
      </c>
      <c r="E281">
        <v>124</v>
      </c>
      <c r="F281" s="6">
        <v>28687.4</v>
      </c>
    </row>
    <row r="282" spans="1:6" x14ac:dyDescent="0.25">
      <c r="A282" s="1" t="s">
        <v>706</v>
      </c>
      <c r="B282" s="1" t="s">
        <v>707</v>
      </c>
      <c r="C282" s="1" t="s">
        <v>708</v>
      </c>
      <c r="D282" s="1" t="s">
        <v>709</v>
      </c>
      <c r="E282">
        <v>234</v>
      </c>
      <c r="F282" s="6">
        <v>54135.9</v>
      </c>
    </row>
    <row r="283" spans="1:6" x14ac:dyDescent="0.25">
      <c r="A283" s="1" t="s">
        <v>710</v>
      </c>
      <c r="B283" s="1" t="s">
        <v>711</v>
      </c>
      <c r="C283" s="1" t="s">
        <v>712</v>
      </c>
      <c r="D283" s="1" t="s">
        <v>713</v>
      </c>
      <c r="E283">
        <v>140</v>
      </c>
      <c r="F283" s="6">
        <v>32389</v>
      </c>
    </row>
    <row r="284" spans="1:6" x14ac:dyDescent="0.25">
      <c r="A284" s="1" t="s">
        <v>714</v>
      </c>
      <c r="B284" s="1" t="s">
        <v>715</v>
      </c>
      <c r="C284" s="1" t="s">
        <v>716</v>
      </c>
      <c r="D284" s="1" t="s">
        <v>717</v>
      </c>
      <c r="E284">
        <v>497</v>
      </c>
      <c r="F284" s="6">
        <v>114980.95</v>
      </c>
    </row>
    <row r="285" spans="1:6" x14ac:dyDescent="0.25">
      <c r="A285" s="1" t="s">
        <v>714</v>
      </c>
      <c r="B285" s="1" t="s">
        <v>715</v>
      </c>
      <c r="C285" s="1" t="s">
        <v>718</v>
      </c>
      <c r="D285" s="1" t="s">
        <v>719</v>
      </c>
      <c r="E285">
        <v>120</v>
      </c>
      <c r="F285" s="6">
        <v>27762</v>
      </c>
    </row>
    <row r="286" spans="1:6" x14ac:dyDescent="0.25">
      <c r="A286" s="1" t="s">
        <v>714</v>
      </c>
      <c r="B286" s="1" t="s">
        <v>715</v>
      </c>
      <c r="C286" s="1" t="s">
        <v>720</v>
      </c>
      <c r="D286" s="1" t="s">
        <v>721</v>
      </c>
      <c r="E286">
        <v>2</v>
      </c>
      <c r="F286" s="6">
        <v>462.7</v>
      </c>
    </row>
    <row r="287" spans="1:6" x14ac:dyDescent="0.25">
      <c r="A287" s="1" t="s">
        <v>714</v>
      </c>
      <c r="B287" s="1" t="s">
        <v>715</v>
      </c>
      <c r="C287" s="1" t="s">
        <v>722</v>
      </c>
      <c r="D287" s="1" t="s">
        <v>723</v>
      </c>
      <c r="E287">
        <v>146</v>
      </c>
      <c r="F287" s="6">
        <v>33777.1</v>
      </c>
    </row>
    <row r="288" spans="1:6" x14ac:dyDescent="0.25">
      <c r="A288" s="1" t="s">
        <v>724</v>
      </c>
      <c r="B288" s="1" t="s">
        <v>725</v>
      </c>
      <c r="C288" s="1" t="s">
        <v>726</v>
      </c>
      <c r="D288" s="1" t="s">
        <v>727</v>
      </c>
      <c r="E288">
        <v>60</v>
      </c>
      <c r="F288" s="6">
        <v>13881</v>
      </c>
    </row>
    <row r="289" spans="1:6" x14ac:dyDescent="0.25">
      <c r="A289" s="1" t="s">
        <v>724</v>
      </c>
      <c r="B289" s="1" t="s">
        <v>725</v>
      </c>
      <c r="C289" s="1" t="s">
        <v>728</v>
      </c>
      <c r="D289" s="1" t="s">
        <v>264</v>
      </c>
      <c r="E289">
        <v>96</v>
      </c>
      <c r="F289" s="6">
        <v>22209.599999999999</v>
      </c>
    </row>
    <row r="290" spans="1:6" x14ac:dyDescent="0.25">
      <c r="A290" s="1" t="s">
        <v>729</v>
      </c>
      <c r="B290" s="1" t="s">
        <v>730</v>
      </c>
      <c r="C290" s="1" t="s">
        <v>731</v>
      </c>
      <c r="D290" s="1" t="s">
        <v>732</v>
      </c>
      <c r="E290">
        <v>114</v>
      </c>
      <c r="F290" s="6">
        <v>26373.9</v>
      </c>
    </row>
    <row r="291" spans="1:6" x14ac:dyDescent="0.25">
      <c r="A291" s="1" t="s">
        <v>733</v>
      </c>
      <c r="B291" s="1" t="s">
        <v>734</v>
      </c>
      <c r="C291" s="1" t="s">
        <v>735</v>
      </c>
      <c r="D291" s="1" t="s">
        <v>156</v>
      </c>
      <c r="E291">
        <v>232</v>
      </c>
      <c r="F291" s="6">
        <v>53673.2</v>
      </c>
    </row>
    <row r="292" spans="1:6" x14ac:dyDescent="0.25">
      <c r="A292" s="1" t="s">
        <v>736</v>
      </c>
      <c r="B292" s="1" t="s">
        <v>737</v>
      </c>
      <c r="C292" s="1" t="s">
        <v>738</v>
      </c>
      <c r="D292" s="1" t="s">
        <v>739</v>
      </c>
      <c r="E292">
        <v>572</v>
      </c>
      <c r="F292" s="6">
        <v>132332.20000000001</v>
      </c>
    </row>
    <row r="293" spans="1:6" x14ac:dyDescent="0.25">
      <c r="A293" s="1" t="s">
        <v>736</v>
      </c>
      <c r="B293" s="1" t="s">
        <v>737</v>
      </c>
      <c r="C293" s="1" t="s">
        <v>740</v>
      </c>
      <c r="D293" s="1" t="s">
        <v>741</v>
      </c>
      <c r="E293">
        <v>269</v>
      </c>
      <c r="F293" s="6">
        <v>62233.15</v>
      </c>
    </row>
    <row r="294" spans="1:6" x14ac:dyDescent="0.25">
      <c r="A294" s="1" t="s">
        <v>736</v>
      </c>
      <c r="B294" s="1" t="s">
        <v>737</v>
      </c>
      <c r="C294" s="1" t="s">
        <v>742</v>
      </c>
      <c r="D294" s="1" t="s">
        <v>743</v>
      </c>
      <c r="E294">
        <v>266</v>
      </c>
      <c r="F294" s="6">
        <v>61539.1</v>
      </c>
    </row>
    <row r="295" spans="1:6" x14ac:dyDescent="0.25">
      <c r="A295" s="1" t="s">
        <v>736</v>
      </c>
      <c r="B295" s="1" t="s">
        <v>737</v>
      </c>
      <c r="C295" s="1" t="s">
        <v>744</v>
      </c>
      <c r="D295" s="1" t="s">
        <v>745</v>
      </c>
      <c r="E295">
        <v>398</v>
      </c>
      <c r="F295" s="6">
        <v>92077.3</v>
      </c>
    </row>
    <row r="296" spans="1:6" x14ac:dyDescent="0.25">
      <c r="A296" s="1" t="s">
        <v>746</v>
      </c>
      <c r="B296" s="1" t="s">
        <v>747</v>
      </c>
      <c r="C296" s="1" t="s">
        <v>748</v>
      </c>
      <c r="D296" s="1" t="s">
        <v>749</v>
      </c>
      <c r="E296">
        <v>120</v>
      </c>
      <c r="F296" s="6">
        <v>27762</v>
      </c>
    </row>
    <row r="297" spans="1:6" x14ac:dyDescent="0.25">
      <c r="A297" s="1" t="s">
        <v>750</v>
      </c>
      <c r="B297" s="1" t="s">
        <v>751</v>
      </c>
      <c r="C297" s="1" t="s">
        <v>752</v>
      </c>
      <c r="D297" s="1" t="s">
        <v>753</v>
      </c>
      <c r="E297">
        <v>543</v>
      </c>
      <c r="F297" s="6">
        <v>125623.05</v>
      </c>
    </row>
    <row r="298" spans="1:6" x14ac:dyDescent="0.25">
      <c r="A298" s="1" t="s">
        <v>754</v>
      </c>
      <c r="B298" s="1" t="s">
        <v>755</v>
      </c>
      <c r="C298" s="1" t="s">
        <v>756</v>
      </c>
      <c r="D298" s="1" t="s">
        <v>757</v>
      </c>
      <c r="E298">
        <v>643</v>
      </c>
      <c r="F298" s="6">
        <v>148758.04999999999</v>
      </c>
    </row>
    <row r="299" spans="1:6" x14ac:dyDescent="0.25">
      <c r="A299" s="1" t="s">
        <v>758</v>
      </c>
      <c r="B299" s="1" t="s">
        <v>759</v>
      </c>
      <c r="C299" s="1" t="s">
        <v>760</v>
      </c>
      <c r="D299" s="1" t="s">
        <v>761</v>
      </c>
      <c r="E299">
        <v>423</v>
      </c>
      <c r="F299" s="6">
        <v>97861.05</v>
      </c>
    </row>
    <row r="300" spans="1:6" x14ac:dyDescent="0.25">
      <c r="A300" s="1" t="s">
        <v>758</v>
      </c>
      <c r="B300" s="1" t="s">
        <v>759</v>
      </c>
      <c r="C300" s="1" t="s">
        <v>762</v>
      </c>
      <c r="D300" s="1" t="s">
        <v>763</v>
      </c>
      <c r="E300">
        <v>25</v>
      </c>
      <c r="F300" s="6">
        <v>5783.75</v>
      </c>
    </row>
    <row r="301" spans="1:6" x14ac:dyDescent="0.25">
      <c r="A301" s="1" t="s">
        <v>758</v>
      </c>
      <c r="B301" s="1" t="s">
        <v>759</v>
      </c>
      <c r="C301" s="1" t="s">
        <v>764</v>
      </c>
      <c r="D301" s="1" t="s">
        <v>49</v>
      </c>
      <c r="E301">
        <v>951</v>
      </c>
      <c r="F301" s="6">
        <v>220013.85</v>
      </c>
    </row>
    <row r="302" spans="1:6" x14ac:dyDescent="0.25">
      <c r="A302" s="1" t="s">
        <v>765</v>
      </c>
      <c r="B302" s="1" t="s">
        <v>766</v>
      </c>
      <c r="C302" s="1" t="s">
        <v>767</v>
      </c>
      <c r="D302" s="1" t="s">
        <v>768</v>
      </c>
      <c r="E302">
        <v>141</v>
      </c>
      <c r="F302" s="6">
        <v>32620.35</v>
      </c>
    </row>
    <row r="303" spans="1:6" x14ac:dyDescent="0.25">
      <c r="A303" s="1" t="s">
        <v>765</v>
      </c>
      <c r="B303" s="1" t="s">
        <v>766</v>
      </c>
      <c r="C303" s="1" t="s">
        <v>769</v>
      </c>
      <c r="D303" s="1" t="s">
        <v>770</v>
      </c>
      <c r="E303">
        <v>545</v>
      </c>
      <c r="F303" s="6">
        <v>126085.75</v>
      </c>
    </row>
    <row r="304" spans="1:6" x14ac:dyDescent="0.25">
      <c r="A304" s="1" t="s">
        <v>771</v>
      </c>
      <c r="B304" s="1" t="s">
        <v>772</v>
      </c>
      <c r="C304" s="1" t="s">
        <v>773</v>
      </c>
      <c r="D304" s="1" t="s">
        <v>774</v>
      </c>
      <c r="E304">
        <v>446</v>
      </c>
      <c r="F304" s="6">
        <v>103182.1</v>
      </c>
    </row>
    <row r="305" spans="1:6" x14ac:dyDescent="0.25">
      <c r="A305" s="1" t="s">
        <v>771</v>
      </c>
      <c r="B305" s="1" t="s">
        <v>772</v>
      </c>
      <c r="C305" s="1" t="s">
        <v>775</v>
      </c>
      <c r="D305" s="1" t="s">
        <v>776</v>
      </c>
      <c r="E305">
        <v>88</v>
      </c>
      <c r="F305" s="6">
        <v>20358.8</v>
      </c>
    </row>
    <row r="306" spans="1:6" x14ac:dyDescent="0.25">
      <c r="A306" s="1" t="s">
        <v>771</v>
      </c>
      <c r="B306" s="1" t="s">
        <v>772</v>
      </c>
      <c r="C306" s="1" t="s">
        <v>777</v>
      </c>
      <c r="D306" s="1" t="s">
        <v>116</v>
      </c>
      <c r="E306">
        <v>190</v>
      </c>
      <c r="F306" s="6">
        <v>43956.5</v>
      </c>
    </row>
    <row r="307" spans="1:6" x14ac:dyDescent="0.25">
      <c r="A307" s="1" t="s">
        <v>771</v>
      </c>
      <c r="B307" s="1" t="s">
        <v>772</v>
      </c>
      <c r="C307" s="1" t="s">
        <v>778</v>
      </c>
      <c r="D307" s="1" t="s">
        <v>779</v>
      </c>
      <c r="E307">
        <v>163</v>
      </c>
      <c r="F307" s="6">
        <v>37710.050000000003</v>
      </c>
    </row>
    <row r="308" spans="1:6" x14ac:dyDescent="0.25">
      <c r="A308" s="1" t="s">
        <v>780</v>
      </c>
      <c r="B308" s="1" t="s">
        <v>781</v>
      </c>
      <c r="C308" s="1" t="s">
        <v>782</v>
      </c>
      <c r="D308" s="1" t="s">
        <v>783</v>
      </c>
      <c r="E308">
        <v>241</v>
      </c>
      <c r="F308" s="6">
        <v>55755.35</v>
      </c>
    </row>
    <row r="309" spans="1:6" x14ac:dyDescent="0.25">
      <c r="A309" s="1" t="s">
        <v>780</v>
      </c>
      <c r="B309" s="1" t="s">
        <v>781</v>
      </c>
      <c r="C309" s="1" t="s">
        <v>784</v>
      </c>
      <c r="D309" s="1" t="s">
        <v>785</v>
      </c>
      <c r="E309">
        <v>15</v>
      </c>
      <c r="F309" s="6">
        <v>3470.25</v>
      </c>
    </row>
    <row r="310" spans="1:6" x14ac:dyDescent="0.25">
      <c r="A310" s="1" t="s">
        <v>780</v>
      </c>
      <c r="B310" s="1" t="s">
        <v>781</v>
      </c>
      <c r="C310" s="1" t="s">
        <v>786</v>
      </c>
      <c r="D310" s="1" t="s">
        <v>259</v>
      </c>
      <c r="E310">
        <v>155</v>
      </c>
      <c r="F310" s="6">
        <v>35859.25</v>
      </c>
    </row>
    <row r="311" spans="1:6" x14ac:dyDescent="0.25">
      <c r="A311" s="1" t="s">
        <v>787</v>
      </c>
      <c r="B311" s="1" t="s">
        <v>788</v>
      </c>
      <c r="C311" s="1" t="s">
        <v>789</v>
      </c>
      <c r="D311" s="1" t="s">
        <v>116</v>
      </c>
      <c r="E311">
        <v>65</v>
      </c>
      <c r="F311" s="6">
        <v>15037.75</v>
      </c>
    </row>
    <row r="312" spans="1:6" x14ac:dyDescent="0.25">
      <c r="A312" s="1" t="s">
        <v>790</v>
      </c>
      <c r="B312" s="1" t="s">
        <v>791</v>
      </c>
      <c r="C312" s="1" t="s">
        <v>792</v>
      </c>
      <c r="D312" s="1" t="s">
        <v>793</v>
      </c>
      <c r="E312">
        <v>129</v>
      </c>
      <c r="F312" s="6">
        <v>29844.15</v>
      </c>
    </row>
    <row r="313" spans="1:6" x14ac:dyDescent="0.25">
      <c r="A313" s="1" t="s">
        <v>790</v>
      </c>
      <c r="B313" s="1" t="s">
        <v>791</v>
      </c>
      <c r="C313" s="1" t="s">
        <v>1808</v>
      </c>
      <c r="D313" s="1" t="s">
        <v>1809</v>
      </c>
      <c r="E313">
        <v>10</v>
      </c>
      <c r="F313" s="6">
        <v>2313.5</v>
      </c>
    </row>
    <row r="314" spans="1:6" x14ac:dyDescent="0.25">
      <c r="A314" s="1" t="s">
        <v>794</v>
      </c>
      <c r="B314" s="1" t="s">
        <v>795</v>
      </c>
      <c r="C314" s="1" t="s">
        <v>796</v>
      </c>
      <c r="D314" s="1" t="s">
        <v>130</v>
      </c>
      <c r="E314">
        <v>382</v>
      </c>
      <c r="F314" s="6">
        <v>88375.7</v>
      </c>
    </row>
    <row r="315" spans="1:6" x14ac:dyDescent="0.25">
      <c r="A315" s="1" t="s">
        <v>794</v>
      </c>
      <c r="B315" s="1" t="s">
        <v>795</v>
      </c>
      <c r="C315" s="1" t="s">
        <v>797</v>
      </c>
      <c r="D315" s="1" t="s">
        <v>798</v>
      </c>
      <c r="E315">
        <v>174</v>
      </c>
      <c r="F315" s="6">
        <v>40254.9</v>
      </c>
    </row>
    <row r="316" spans="1:6" x14ac:dyDescent="0.25">
      <c r="A316" s="1" t="s">
        <v>794</v>
      </c>
      <c r="B316" s="1" t="s">
        <v>795</v>
      </c>
      <c r="C316" s="1" t="s">
        <v>799</v>
      </c>
      <c r="D316" s="1" t="s">
        <v>633</v>
      </c>
      <c r="E316">
        <v>113</v>
      </c>
      <c r="F316" s="6">
        <v>26142.55</v>
      </c>
    </row>
    <row r="317" spans="1:6" x14ac:dyDescent="0.25">
      <c r="A317" s="1" t="s">
        <v>800</v>
      </c>
      <c r="B317" s="1" t="s">
        <v>801</v>
      </c>
      <c r="C317" s="1" t="s">
        <v>802</v>
      </c>
      <c r="D317" s="1" t="s">
        <v>803</v>
      </c>
      <c r="E317">
        <v>44</v>
      </c>
      <c r="F317" s="6">
        <v>10179.4</v>
      </c>
    </row>
    <row r="318" spans="1:6" x14ac:dyDescent="0.25">
      <c r="A318" s="1" t="s">
        <v>804</v>
      </c>
      <c r="B318" s="1" t="s">
        <v>805</v>
      </c>
      <c r="C318" s="1" t="s">
        <v>806</v>
      </c>
      <c r="D318" s="1" t="s">
        <v>807</v>
      </c>
      <c r="E318">
        <v>69</v>
      </c>
      <c r="F318" s="6">
        <v>15963.15</v>
      </c>
    </row>
    <row r="319" spans="1:6" x14ac:dyDescent="0.25">
      <c r="A319" s="1" t="s">
        <v>804</v>
      </c>
      <c r="B319" s="1" t="s">
        <v>805</v>
      </c>
      <c r="C319" s="1" t="s">
        <v>808</v>
      </c>
      <c r="D319" s="1" t="s">
        <v>102</v>
      </c>
      <c r="E319">
        <v>62</v>
      </c>
      <c r="F319" s="6">
        <v>14343.7</v>
      </c>
    </row>
    <row r="320" spans="1:6" x14ac:dyDescent="0.25">
      <c r="A320" s="1" t="s">
        <v>809</v>
      </c>
      <c r="B320" s="1" t="s">
        <v>810</v>
      </c>
      <c r="C320" s="1" t="s">
        <v>811</v>
      </c>
      <c r="D320" s="1" t="s">
        <v>156</v>
      </c>
      <c r="E320">
        <v>130</v>
      </c>
      <c r="F320" s="6">
        <v>30075.5</v>
      </c>
    </row>
    <row r="321" spans="1:6" x14ac:dyDescent="0.25">
      <c r="A321" s="1" t="s">
        <v>812</v>
      </c>
      <c r="B321" s="1" t="s">
        <v>813</v>
      </c>
      <c r="C321" s="1" t="s">
        <v>814</v>
      </c>
      <c r="D321" s="1" t="s">
        <v>17</v>
      </c>
      <c r="E321">
        <v>216</v>
      </c>
      <c r="F321" s="6">
        <v>49971.6</v>
      </c>
    </row>
    <row r="322" spans="1:6" x14ac:dyDescent="0.25">
      <c r="A322" s="1" t="s">
        <v>812</v>
      </c>
      <c r="B322" s="1" t="s">
        <v>813</v>
      </c>
      <c r="C322" s="1" t="s">
        <v>815</v>
      </c>
      <c r="D322" s="1" t="s">
        <v>178</v>
      </c>
      <c r="E322">
        <v>313</v>
      </c>
      <c r="F322" s="6">
        <v>72412.55</v>
      </c>
    </row>
    <row r="323" spans="1:6" x14ac:dyDescent="0.25">
      <c r="A323" s="1" t="s">
        <v>816</v>
      </c>
      <c r="B323" s="1" t="s">
        <v>817</v>
      </c>
      <c r="C323" s="1" t="s">
        <v>818</v>
      </c>
      <c r="D323" s="1" t="s">
        <v>367</v>
      </c>
      <c r="E323">
        <v>322</v>
      </c>
      <c r="F323" s="6">
        <v>74494.7</v>
      </c>
    </row>
    <row r="324" spans="1:6" x14ac:dyDescent="0.25">
      <c r="A324" s="1" t="s">
        <v>819</v>
      </c>
      <c r="B324" s="1" t="s">
        <v>820</v>
      </c>
      <c r="C324" s="1" t="s">
        <v>821</v>
      </c>
      <c r="D324" s="1" t="s">
        <v>822</v>
      </c>
      <c r="E324">
        <v>454</v>
      </c>
      <c r="F324" s="6">
        <v>105032.9</v>
      </c>
    </row>
    <row r="325" spans="1:6" x14ac:dyDescent="0.25">
      <c r="A325" s="1" t="s">
        <v>823</v>
      </c>
      <c r="B325" s="1" t="s">
        <v>824</v>
      </c>
      <c r="C325" s="1" t="s">
        <v>825</v>
      </c>
      <c r="D325" s="1" t="s">
        <v>826</v>
      </c>
      <c r="E325">
        <v>370</v>
      </c>
      <c r="F325" s="6">
        <v>85599.5</v>
      </c>
    </row>
    <row r="326" spans="1:6" x14ac:dyDescent="0.25">
      <c r="A326" s="1" t="s">
        <v>823</v>
      </c>
      <c r="B326" s="1" t="s">
        <v>824</v>
      </c>
      <c r="C326" s="1" t="s">
        <v>827</v>
      </c>
      <c r="D326" s="1" t="s">
        <v>828</v>
      </c>
      <c r="E326">
        <v>393</v>
      </c>
      <c r="F326" s="6">
        <v>90920.55</v>
      </c>
    </row>
    <row r="327" spans="1:6" x14ac:dyDescent="0.25">
      <c r="A327" s="1" t="s">
        <v>829</v>
      </c>
      <c r="B327" s="1" t="s">
        <v>830</v>
      </c>
      <c r="C327" s="1" t="s">
        <v>831</v>
      </c>
      <c r="D327" s="1" t="s">
        <v>832</v>
      </c>
      <c r="E327">
        <v>338</v>
      </c>
      <c r="F327" s="6">
        <v>78196.3</v>
      </c>
    </row>
    <row r="328" spans="1:6" x14ac:dyDescent="0.25">
      <c r="A328" s="1" t="s">
        <v>833</v>
      </c>
      <c r="B328" s="1" t="s">
        <v>834</v>
      </c>
      <c r="C328" s="1" t="s">
        <v>835</v>
      </c>
      <c r="D328" s="1" t="s">
        <v>836</v>
      </c>
      <c r="E328">
        <v>469</v>
      </c>
      <c r="F328" s="6">
        <v>108503.15</v>
      </c>
    </row>
    <row r="329" spans="1:6" x14ac:dyDescent="0.25">
      <c r="A329" s="1" t="s">
        <v>833</v>
      </c>
      <c r="B329" s="1" t="s">
        <v>834</v>
      </c>
      <c r="C329" s="1" t="s">
        <v>837</v>
      </c>
      <c r="D329" s="1" t="s">
        <v>838</v>
      </c>
      <c r="E329">
        <v>67</v>
      </c>
      <c r="F329" s="6">
        <v>15500.45</v>
      </c>
    </row>
    <row r="330" spans="1:6" x14ac:dyDescent="0.25">
      <c r="A330" s="1" t="s">
        <v>839</v>
      </c>
      <c r="B330" s="1" t="s">
        <v>840</v>
      </c>
      <c r="C330" s="1" t="s">
        <v>841</v>
      </c>
      <c r="D330" s="1" t="s">
        <v>842</v>
      </c>
      <c r="E330">
        <v>19</v>
      </c>
      <c r="F330" s="6">
        <v>4395.6499999999996</v>
      </c>
    </row>
    <row r="331" spans="1:6" x14ac:dyDescent="0.25">
      <c r="A331" s="1" t="s">
        <v>839</v>
      </c>
      <c r="B331" s="1" t="s">
        <v>840</v>
      </c>
      <c r="C331" s="1" t="s">
        <v>843</v>
      </c>
      <c r="D331" s="1" t="s">
        <v>178</v>
      </c>
      <c r="E331">
        <v>130</v>
      </c>
      <c r="F331" s="6">
        <v>30075.5</v>
      </c>
    </row>
    <row r="332" spans="1:6" x14ac:dyDescent="0.25">
      <c r="A332" s="1" t="s">
        <v>839</v>
      </c>
      <c r="B332" s="1" t="s">
        <v>840</v>
      </c>
      <c r="C332" s="1" t="s">
        <v>844</v>
      </c>
      <c r="D332" s="1" t="s">
        <v>845</v>
      </c>
      <c r="E332">
        <v>203</v>
      </c>
      <c r="F332" s="6">
        <v>46964.05</v>
      </c>
    </row>
    <row r="333" spans="1:6" x14ac:dyDescent="0.25">
      <c r="A333" s="1" t="s">
        <v>846</v>
      </c>
      <c r="B333" s="1" t="s">
        <v>847</v>
      </c>
      <c r="C333" s="1" t="s">
        <v>848</v>
      </c>
      <c r="D333" s="1" t="s">
        <v>849</v>
      </c>
      <c r="E333">
        <v>42</v>
      </c>
      <c r="F333" s="6">
        <v>9716.7000000000007</v>
      </c>
    </row>
    <row r="334" spans="1:6" x14ac:dyDescent="0.25">
      <c r="A334" s="1" t="s">
        <v>850</v>
      </c>
      <c r="B334" s="1" t="s">
        <v>851</v>
      </c>
      <c r="C334" s="1" t="s">
        <v>852</v>
      </c>
      <c r="D334" s="1" t="s">
        <v>116</v>
      </c>
      <c r="E334">
        <v>133</v>
      </c>
      <c r="F334" s="6">
        <v>30769.55</v>
      </c>
    </row>
    <row r="335" spans="1:6" x14ac:dyDescent="0.25">
      <c r="A335" s="1" t="s">
        <v>853</v>
      </c>
      <c r="B335" s="1" t="s">
        <v>854</v>
      </c>
      <c r="C335" s="1" t="s">
        <v>855</v>
      </c>
      <c r="D335" s="1" t="s">
        <v>116</v>
      </c>
      <c r="E335">
        <v>99</v>
      </c>
      <c r="F335" s="6">
        <v>22903.65</v>
      </c>
    </row>
    <row r="336" spans="1:6" x14ac:dyDescent="0.25">
      <c r="A336" s="1" t="s">
        <v>856</v>
      </c>
      <c r="B336" s="1" t="s">
        <v>857</v>
      </c>
      <c r="C336" s="1" t="s">
        <v>858</v>
      </c>
      <c r="D336" s="1" t="s">
        <v>859</v>
      </c>
      <c r="E336">
        <v>61</v>
      </c>
      <c r="F336" s="6">
        <v>14112.35</v>
      </c>
    </row>
    <row r="337" spans="1:6" x14ac:dyDescent="0.25">
      <c r="A337" s="1" t="s">
        <v>856</v>
      </c>
      <c r="B337" s="1" t="s">
        <v>857</v>
      </c>
      <c r="C337" s="1" t="s">
        <v>860</v>
      </c>
      <c r="D337" s="1" t="s">
        <v>861</v>
      </c>
      <c r="E337">
        <v>89</v>
      </c>
      <c r="F337" s="6">
        <v>20590.150000000001</v>
      </c>
    </row>
    <row r="338" spans="1:6" x14ac:dyDescent="0.25">
      <c r="A338" s="1" t="s">
        <v>862</v>
      </c>
      <c r="B338" s="1" t="s">
        <v>863</v>
      </c>
      <c r="C338" s="1" t="s">
        <v>864</v>
      </c>
      <c r="D338" s="1" t="s">
        <v>865</v>
      </c>
      <c r="E338">
        <v>129</v>
      </c>
      <c r="F338" s="6">
        <v>29844.15</v>
      </c>
    </row>
    <row r="339" spans="1:6" x14ac:dyDescent="0.25">
      <c r="A339" s="1" t="s">
        <v>866</v>
      </c>
      <c r="B339" s="1" t="s">
        <v>867</v>
      </c>
      <c r="C339" s="1" t="s">
        <v>868</v>
      </c>
      <c r="D339" s="1" t="s">
        <v>869</v>
      </c>
      <c r="E339">
        <v>257</v>
      </c>
      <c r="F339" s="6">
        <v>59456.95</v>
      </c>
    </row>
    <row r="340" spans="1:6" x14ac:dyDescent="0.25">
      <c r="A340" s="1" t="s">
        <v>866</v>
      </c>
      <c r="B340" s="1" t="s">
        <v>867</v>
      </c>
      <c r="C340" s="1" t="s">
        <v>870</v>
      </c>
      <c r="D340" s="1" t="s">
        <v>871</v>
      </c>
      <c r="E340">
        <v>136</v>
      </c>
      <c r="F340" s="6">
        <v>31463.599999999999</v>
      </c>
    </row>
    <row r="341" spans="1:6" x14ac:dyDescent="0.25">
      <c r="A341" s="1" t="s">
        <v>866</v>
      </c>
      <c r="B341" s="1" t="s">
        <v>867</v>
      </c>
      <c r="C341" s="1" t="s">
        <v>872</v>
      </c>
      <c r="D341" s="1" t="s">
        <v>873</v>
      </c>
      <c r="E341">
        <v>673</v>
      </c>
      <c r="F341" s="6">
        <v>155698.54999999999</v>
      </c>
    </row>
    <row r="342" spans="1:6" x14ac:dyDescent="0.25">
      <c r="A342" s="1" t="s">
        <v>874</v>
      </c>
      <c r="B342" s="1" t="s">
        <v>875</v>
      </c>
      <c r="C342" s="1" t="s">
        <v>876</v>
      </c>
      <c r="D342" s="1" t="s">
        <v>877</v>
      </c>
      <c r="E342">
        <v>63</v>
      </c>
      <c r="F342" s="6">
        <v>14575.05</v>
      </c>
    </row>
    <row r="343" spans="1:6" x14ac:dyDescent="0.25">
      <c r="A343" s="1" t="s">
        <v>874</v>
      </c>
      <c r="B343" s="1" t="s">
        <v>875</v>
      </c>
      <c r="C343" s="1" t="s">
        <v>878</v>
      </c>
      <c r="D343" s="1" t="s">
        <v>116</v>
      </c>
      <c r="E343">
        <v>177</v>
      </c>
      <c r="F343" s="6">
        <v>40948.949999999997</v>
      </c>
    </row>
    <row r="344" spans="1:6" x14ac:dyDescent="0.25">
      <c r="A344" s="1" t="s">
        <v>879</v>
      </c>
      <c r="B344" s="1" t="s">
        <v>880</v>
      </c>
      <c r="C344" s="1" t="s">
        <v>881</v>
      </c>
      <c r="D344" s="1" t="s">
        <v>35</v>
      </c>
      <c r="E344">
        <v>248</v>
      </c>
      <c r="F344" s="6">
        <v>57374.8</v>
      </c>
    </row>
    <row r="345" spans="1:6" x14ac:dyDescent="0.25">
      <c r="A345" s="1" t="s">
        <v>879</v>
      </c>
      <c r="B345" s="1" t="s">
        <v>880</v>
      </c>
      <c r="C345" s="1" t="s">
        <v>882</v>
      </c>
      <c r="D345" s="1" t="s">
        <v>883</v>
      </c>
      <c r="E345">
        <v>294</v>
      </c>
      <c r="F345" s="6">
        <v>68016.899999999994</v>
      </c>
    </row>
    <row r="346" spans="1:6" x14ac:dyDescent="0.25">
      <c r="A346" s="1" t="s">
        <v>884</v>
      </c>
      <c r="B346" s="1" t="s">
        <v>885</v>
      </c>
      <c r="C346" s="1" t="s">
        <v>886</v>
      </c>
      <c r="D346" s="1" t="s">
        <v>887</v>
      </c>
      <c r="E346">
        <v>552</v>
      </c>
      <c r="F346" s="6">
        <v>127705.2</v>
      </c>
    </row>
    <row r="347" spans="1:6" x14ac:dyDescent="0.25">
      <c r="A347" s="1" t="s">
        <v>884</v>
      </c>
      <c r="B347" s="1" t="s">
        <v>885</v>
      </c>
      <c r="C347" s="1" t="s">
        <v>888</v>
      </c>
      <c r="D347" s="1" t="s">
        <v>889</v>
      </c>
      <c r="E347">
        <v>319</v>
      </c>
      <c r="F347" s="6">
        <v>73800.649999999994</v>
      </c>
    </row>
    <row r="348" spans="1:6" x14ac:dyDescent="0.25">
      <c r="A348" s="1" t="s">
        <v>884</v>
      </c>
      <c r="B348" s="1" t="s">
        <v>885</v>
      </c>
      <c r="C348" s="1" t="s">
        <v>890</v>
      </c>
      <c r="D348" s="1" t="s">
        <v>891</v>
      </c>
      <c r="E348">
        <v>332</v>
      </c>
      <c r="F348" s="6">
        <v>76808.2</v>
      </c>
    </row>
    <row r="349" spans="1:6" x14ac:dyDescent="0.25">
      <c r="A349" s="1" t="s">
        <v>892</v>
      </c>
      <c r="B349" s="1" t="s">
        <v>893</v>
      </c>
      <c r="C349" s="1" t="s">
        <v>896</v>
      </c>
      <c r="D349" s="1" t="s">
        <v>897</v>
      </c>
      <c r="E349">
        <v>206</v>
      </c>
      <c r="F349" s="6">
        <v>47658.1</v>
      </c>
    </row>
    <row r="350" spans="1:6" x14ac:dyDescent="0.25">
      <c r="A350" s="1" t="s">
        <v>892</v>
      </c>
      <c r="B350" s="1" t="s">
        <v>893</v>
      </c>
      <c r="C350" s="1" t="s">
        <v>898</v>
      </c>
      <c r="D350" s="1" t="s">
        <v>899</v>
      </c>
      <c r="E350">
        <v>16</v>
      </c>
      <c r="F350" s="6">
        <v>3701.6</v>
      </c>
    </row>
    <row r="351" spans="1:6" x14ac:dyDescent="0.25">
      <c r="A351" s="1" t="s">
        <v>892</v>
      </c>
      <c r="B351" s="1" t="s">
        <v>893</v>
      </c>
      <c r="C351" s="1" t="s">
        <v>900</v>
      </c>
      <c r="D351" s="1" t="s">
        <v>901</v>
      </c>
      <c r="E351">
        <v>406</v>
      </c>
      <c r="F351" s="6">
        <v>93928.1</v>
      </c>
    </row>
    <row r="352" spans="1:6" x14ac:dyDescent="0.25">
      <c r="A352" s="1" t="s">
        <v>902</v>
      </c>
      <c r="B352" s="1" t="s">
        <v>903</v>
      </c>
      <c r="C352" s="1" t="s">
        <v>904</v>
      </c>
      <c r="D352" s="1" t="s">
        <v>905</v>
      </c>
      <c r="E352">
        <v>506</v>
      </c>
      <c r="F352" s="6">
        <v>117063.1</v>
      </c>
    </row>
    <row r="353" spans="1:6" x14ac:dyDescent="0.25">
      <c r="A353" s="1" t="s">
        <v>902</v>
      </c>
      <c r="B353" s="1" t="s">
        <v>903</v>
      </c>
      <c r="C353" s="1" t="s">
        <v>906</v>
      </c>
      <c r="D353" s="1" t="s">
        <v>907</v>
      </c>
      <c r="E353">
        <v>504</v>
      </c>
      <c r="F353" s="6">
        <v>116600.4</v>
      </c>
    </row>
    <row r="354" spans="1:6" x14ac:dyDescent="0.25">
      <c r="A354" s="1" t="s">
        <v>902</v>
      </c>
      <c r="B354" s="1" t="s">
        <v>903</v>
      </c>
      <c r="C354" s="1" t="s">
        <v>908</v>
      </c>
      <c r="D354" s="1" t="s">
        <v>909</v>
      </c>
      <c r="E354">
        <v>293</v>
      </c>
      <c r="F354" s="6">
        <v>67785.55</v>
      </c>
    </row>
    <row r="355" spans="1:6" x14ac:dyDescent="0.25">
      <c r="A355" s="1" t="s">
        <v>910</v>
      </c>
      <c r="B355" s="1" t="s">
        <v>911</v>
      </c>
      <c r="C355" s="1" t="s">
        <v>912</v>
      </c>
      <c r="D355" s="1" t="s">
        <v>913</v>
      </c>
      <c r="E355">
        <v>307</v>
      </c>
      <c r="F355" s="6">
        <v>71024.45</v>
      </c>
    </row>
    <row r="356" spans="1:6" x14ac:dyDescent="0.25">
      <c r="A356" s="1" t="s">
        <v>910</v>
      </c>
      <c r="B356" s="1" t="s">
        <v>911</v>
      </c>
      <c r="C356" s="1" t="s">
        <v>914</v>
      </c>
      <c r="D356" s="1" t="s">
        <v>915</v>
      </c>
      <c r="E356">
        <v>655</v>
      </c>
      <c r="F356" s="6">
        <v>151534.25</v>
      </c>
    </row>
    <row r="357" spans="1:6" x14ac:dyDescent="0.25">
      <c r="A357" s="1" t="s">
        <v>916</v>
      </c>
      <c r="B357" s="1" t="s">
        <v>917</v>
      </c>
      <c r="C357" s="1" t="s">
        <v>918</v>
      </c>
      <c r="D357" s="1" t="s">
        <v>919</v>
      </c>
      <c r="E357">
        <v>420</v>
      </c>
      <c r="F357" s="6">
        <v>97167</v>
      </c>
    </row>
    <row r="358" spans="1:6" x14ac:dyDescent="0.25">
      <c r="A358" s="1" t="s">
        <v>916</v>
      </c>
      <c r="B358" s="1" t="s">
        <v>917</v>
      </c>
      <c r="C358" s="1" t="s">
        <v>920</v>
      </c>
      <c r="D358" s="1" t="s">
        <v>921</v>
      </c>
      <c r="E358">
        <v>371</v>
      </c>
      <c r="F358" s="6">
        <v>85830.85</v>
      </c>
    </row>
    <row r="359" spans="1:6" x14ac:dyDescent="0.25">
      <c r="A359" s="1" t="s">
        <v>922</v>
      </c>
      <c r="B359" s="1" t="s">
        <v>923</v>
      </c>
      <c r="C359" s="1" t="s">
        <v>924</v>
      </c>
      <c r="D359" s="1" t="s">
        <v>925</v>
      </c>
      <c r="E359">
        <v>245</v>
      </c>
      <c r="F359" s="6">
        <v>56680.75</v>
      </c>
    </row>
    <row r="360" spans="1:6" x14ac:dyDescent="0.25">
      <c r="A360" s="1" t="s">
        <v>922</v>
      </c>
      <c r="B360" s="1" t="s">
        <v>923</v>
      </c>
      <c r="C360" s="1" t="s">
        <v>926</v>
      </c>
      <c r="D360" s="1" t="s">
        <v>927</v>
      </c>
      <c r="E360">
        <v>71</v>
      </c>
      <c r="F360" s="6">
        <v>16425.849999999999</v>
      </c>
    </row>
    <row r="361" spans="1:6" x14ac:dyDescent="0.25">
      <c r="A361" s="1" t="s">
        <v>928</v>
      </c>
      <c r="B361" s="1" t="s">
        <v>929</v>
      </c>
      <c r="C361" s="1" t="s">
        <v>930</v>
      </c>
      <c r="D361" s="1" t="s">
        <v>931</v>
      </c>
      <c r="E361">
        <v>18</v>
      </c>
      <c r="F361" s="6">
        <v>4164.3</v>
      </c>
    </row>
    <row r="362" spans="1:6" x14ac:dyDescent="0.25">
      <c r="A362" s="1" t="s">
        <v>932</v>
      </c>
      <c r="B362" s="1" t="s">
        <v>933</v>
      </c>
      <c r="C362" s="1" t="s">
        <v>934</v>
      </c>
      <c r="D362" s="1" t="s">
        <v>35</v>
      </c>
      <c r="E362">
        <v>75</v>
      </c>
      <c r="F362" s="6">
        <v>17351.25</v>
      </c>
    </row>
    <row r="363" spans="1:6" x14ac:dyDescent="0.25">
      <c r="A363" s="1" t="s">
        <v>935</v>
      </c>
      <c r="B363" s="1" t="s">
        <v>936</v>
      </c>
      <c r="C363" s="1" t="s">
        <v>937</v>
      </c>
      <c r="D363" s="1" t="s">
        <v>938</v>
      </c>
      <c r="E363">
        <v>108</v>
      </c>
      <c r="F363" s="6">
        <v>24985.8</v>
      </c>
    </row>
    <row r="364" spans="1:6" x14ac:dyDescent="0.25">
      <c r="A364" s="1" t="s">
        <v>939</v>
      </c>
      <c r="B364" s="1" t="s">
        <v>940</v>
      </c>
      <c r="C364" s="1" t="s">
        <v>941</v>
      </c>
      <c r="D364" s="1" t="s">
        <v>942</v>
      </c>
      <c r="E364">
        <v>13</v>
      </c>
      <c r="F364" s="6">
        <v>3007.55</v>
      </c>
    </row>
    <row r="365" spans="1:6" x14ac:dyDescent="0.25">
      <c r="A365" s="1" t="s">
        <v>939</v>
      </c>
      <c r="B365" s="1" t="s">
        <v>940</v>
      </c>
      <c r="C365" s="1" t="s">
        <v>943</v>
      </c>
      <c r="D365" s="1" t="s">
        <v>944</v>
      </c>
      <c r="E365">
        <v>26</v>
      </c>
      <c r="F365" s="6">
        <v>6015.1</v>
      </c>
    </row>
    <row r="366" spans="1:6" x14ac:dyDescent="0.25">
      <c r="A366" s="1" t="s">
        <v>939</v>
      </c>
      <c r="B366" s="1" t="s">
        <v>940</v>
      </c>
      <c r="C366" s="1" t="s">
        <v>945</v>
      </c>
      <c r="D366" s="1" t="s">
        <v>25</v>
      </c>
      <c r="E366">
        <v>153</v>
      </c>
      <c r="F366" s="6">
        <v>35396.550000000003</v>
      </c>
    </row>
    <row r="367" spans="1:6" x14ac:dyDescent="0.25">
      <c r="A367" s="1" t="s">
        <v>946</v>
      </c>
      <c r="B367" s="1" t="s">
        <v>947</v>
      </c>
      <c r="C367" s="1" t="s">
        <v>948</v>
      </c>
      <c r="D367" s="1" t="s">
        <v>70</v>
      </c>
      <c r="E367">
        <v>42</v>
      </c>
      <c r="F367" s="6">
        <v>9716.7000000000007</v>
      </c>
    </row>
    <row r="368" spans="1:6" x14ac:dyDescent="0.25">
      <c r="A368" s="1" t="s">
        <v>946</v>
      </c>
      <c r="B368" s="1" t="s">
        <v>947</v>
      </c>
      <c r="C368" s="1" t="s">
        <v>949</v>
      </c>
      <c r="D368" s="1" t="s">
        <v>353</v>
      </c>
      <c r="E368">
        <v>35</v>
      </c>
      <c r="F368" s="6">
        <v>8097.25</v>
      </c>
    </row>
    <row r="369" spans="1:6" x14ac:dyDescent="0.25">
      <c r="A369" s="1" t="s">
        <v>946</v>
      </c>
      <c r="B369" s="1" t="s">
        <v>947</v>
      </c>
      <c r="C369" s="1" t="s">
        <v>950</v>
      </c>
      <c r="D369" s="1" t="s">
        <v>435</v>
      </c>
      <c r="E369">
        <v>157</v>
      </c>
      <c r="F369" s="6">
        <v>36321.949999999997</v>
      </c>
    </row>
    <row r="370" spans="1:6" x14ac:dyDescent="0.25">
      <c r="A370" s="1" t="s">
        <v>951</v>
      </c>
      <c r="B370" s="1" t="s">
        <v>952</v>
      </c>
      <c r="C370" s="1" t="s">
        <v>953</v>
      </c>
      <c r="D370" s="1" t="s">
        <v>954</v>
      </c>
      <c r="E370">
        <v>59</v>
      </c>
      <c r="F370" s="6">
        <v>13649.65</v>
      </c>
    </row>
    <row r="371" spans="1:6" x14ac:dyDescent="0.25">
      <c r="A371" s="1" t="s">
        <v>955</v>
      </c>
      <c r="B371" s="1" t="s">
        <v>956</v>
      </c>
      <c r="C371" s="1" t="s">
        <v>957</v>
      </c>
      <c r="D371" s="1" t="s">
        <v>633</v>
      </c>
      <c r="E371">
        <v>75</v>
      </c>
      <c r="F371" s="6">
        <v>17351.25</v>
      </c>
    </row>
    <row r="372" spans="1:6" x14ac:dyDescent="0.25">
      <c r="A372" s="1" t="s">
        <v>958</v>
      </c>
      <c r="B372" s="1" t="s">
        <v>959</v>
      </c>
      <c r="C372" s="1" t="s">
        <v>960</v>
      </c>
      <c r="D372" s="1" t="s">
        <v>961</v>
      </c>
      <c r="E372">
        <v>159</v>
      </c>
      <c r="F372" s="6">
        <v>36784.65</v>
      </c>
    </row>
    <row r="373" spans="1:6" x14ac:dyDescent="0.25">
      <c r="A373" s="1" t="s">
        <v>962</v>
      </c>
      <c r="B373" s="1" t="s">
        <v>963</v>
      </c>
      <c r="C373" s="1" t="s">
        <v>964</v>
      </c>
      <c r="D373" s="1" t="s">
        <v>965</v>
      </c>
      <c r="E373">
        <v>143</v>
      </c>
      <c r="F373" s="6">
        <v>33083.050000000003</v>
      </c>
    </row>
    <row r="374" spans="1:6" x14ac:dyDescent="0.25">
      <c r="A374" s="1" t="s">
        <v>962</v>
      </c>
      <c r="B374" s="1" t="s">
        <v>963</v>
      </c>
      <c r="C374" s="1" t="s">
        <v>966</v>
      </c>
      <c r="D374" s="1" t="s">
        <v>967</v>
      </c>
      <c r="E374">
        <v>5</v>
      </c>
      <c r="F374" s="6">
        <v>1156.75</v>
      </c>
    </row>
    <row r="375" spans="1:6" x14ac:dyDescent="0.25">
      <c r="A375" s="1" t="s">
        <v>962</v>
      </c>
      <c r="B375" s="1" t="s">
        <v>963</v>
      </c>
      <c r="C375" s="1" t="s">
        <v>968</v>
      </c>
      <c r="D375" s="1" t="s">
        <v>969</v>
      </c>
      <c r="E375">
        <v>207</v>
      </c>
      <c r="F375" s="6">
        <v>47889.45</v>
      </c>
    </row>
    <row r="376" spans="1:6" x14ac:dyDescent="0.25">
      <c r="A376" s="1" t="s">
        <v>962</v>
      </c>
      <c r="B376" s="1" t="s">
        <v>963</v>
      </c>
      <c r="C376" s="1" t="s">
        <v>970</v>
      </c>
      <c r="D376" s="1" t="s">
        <v>424</v>
      </c>
      <c r="E376">
        <v>255</v>
      </c>
      <c r="F376" s="6">
        <v>58994.25</v>
      </c>
    </row>
    <row r="377" spans="1:6" x14ac:dyDescent="0.25">
      <c r="A377" s="1" t="s">
        <v>971</v>
      </c>
      <c r="B377" s="1" t="s">
        <v>972</v>
      </c>
      <c r="C377" s="1" t="s">
        <v>973</v>
      </c>
      <c r="D377" s="1" t="s">
        <v>828</v>
      </c>
      <c r="E377">
        <v>184</v>
      </c>
      <c r="F377" s="6">
        <v>42568.4</v>
      </c>
    </row>
    <row r="378" spans="1:6" x14ac:dyDescent="0.25">
      <c r="A378" s="1" t="s">
        <v>974</v>
      </c>
      <c r="B378" s="1" t="s">
        <v>975</v>
      </c>
      <c r="C378" s="1" t="s">
        <v>976</v>
      </c>
      <c r="D378" s="1" t="s">
        <v>977</v>
      </c>
      <c r="E378">
        <v>368</v>
      </c>
      <c r="F378" s="6">
        <v>85136.8</v>
      </c>
    </row>
    <row r="379" spans="1:6" x14ac:dyDescent="0.25">
      <c r="A379" s="1" t="s">
        <v>978</v>
      </c>
      <c r="B379" s="1" t="s">
        <v>979</v>
      </c>
      <c r="C379" s="1" t="s">
        <v>980</v>
      </c>
      <c r="D379" s="1" t="s">
        <v>981</v>
      </c>
      <c r="E379">
        <v>329</v>
      </c>
      <c r="F379" s="6">
        <v>76114.149999999994</v>
      </c>
    </row>
    <row r="380" spans="1:6" x14ac:dyDescent="0.25">
      <c r="A380" s="1" t="s">
        <v>982</v>
      </c>
      <c r="B380" s="1" t="s">
        <v>983</v>
      </c>
      <c r="C380" s="1" t="s">
        <v>984</v>
      </c>
      <c r="D380" s="1" t="s">
        <v>677</v>
      </c>
      <c r="E380">
        <v>148</v>
      </c>
      <c r="F380" s="6">
        <v>34239.800000000003</v>
      </c>
    </row>
    <row r="381" spans="1:6" x14ac:dyDescent="0.25">
      <c r="A381" s="1" t="s">
        <v>985</v>
      </c>
      <c r="B381" s="1" t="s">
        <v>986</v>
      </c>
      <c r="C381" s="1" t="s">
        <v>987</v>
      </c>
      <c r="D381" s="1" t="s">
        <v>178</v>
      </c>
      <c r="E381">
        <v>191</v>
      </c>
      <c r="F381" s="6">
        <v>44187.85</v>
      </c>
    </row>
    <row r="382" spans="1:6" x14ac:dyDescent="0.25">
      <c r="A382" s="1" t="s">
        <v>988</v>
      </c>
      <c r="B382" s="1" t="s">
        <v>989</v>
      </c>
      <c r="C382" s="1" t="s">
        <v>990</v>
      </c>
      <c r="D382" s="1" t="s">
        <v>991</v>
      </c>
      <c r="E382">
        <v>219</v>
      </c>
      <c r="F382" s="6">
        <v>50665.65</v>
      </c>
    </row>
    <row r="383" spans="1:6" x14ac:dyDescent="0.25">
      <c r="A383" s="1" t="s">
        <v>988</v>
      </c>
      <c r="B383" s="1" t="s">
        <v>989</v>
      </c>
      <c r="C383" s="1" t="s">
        <v>992</v>
      </c>
      <c r="D383" s="1" t="s">
        <v>743</v>
      </c>
      <c r="E383">
        <v>806</v>
      </c>
      <c r="F383" s="6">
        <v>186468.1</v>
      </c>
    </row>
    <row r="384" spans="1:6" x14ac:dyDescent="0.25">
      <c r="A384" s="1" t="s">
        <v>993</v>
      </c>
      <c r="B384" s="1" t="s">
        <v>994</v>
      </c>
      <c r="C384" s="1" t="s">
        <v>995</v>
      </c>
      <c r="D384" s="1" t="s">
        <v>11</v>
      </c>
      <c r="E384">
        <v>279</v>
      </c>
      <c r="F384" s="6">
        <v>64546.65</v>
      </c>
    </row>
    <row r="385" spans="1:6" x14ac:dyDescent="0.25">
      <c r="A385" s="1" t="s">
        <v>996</v>
      </c>
      <c r="B385" s="1" t="s">
        <v>997</v>
      </c>
      <c r="C385" s="1" t="s">
        <v>998</v>
      </c>
      <c r="D385" s="1" t="s">
        <v>64</v>
      </c>
      <c r="E385">
        <v>125</v>
      </c>
      <c r="F385" s="6">
        <v>28918.75</v>
      </c>
    </row>
    <row r="386" spans="1:6" x14ac:dyDescent="0.25">
      <c r="A386" s="1" t="s">
        <v>999</v>
      </c>
      <c r="B386" s="1" t="s">
        <v>1000</v>
      </c>
      <c r="C386" s="1" t="s">
        <v>1001</v>
      </c>
      <c r="D386" s="1" t="s">
        <v>1002</v>
      </c>
      <c r="E386">
        <v>123</v>
      </c>
      <c r="F386" s="6">
        <v>28456.05</v>
      </c>
    </row>
    <row r="387" spans="1:6" x14ac:dyDescent="0.25">
      <c r="A387" s="1" t="s">
        <v>1003</v>
      </c>
      <c r="B387" s="1" t="s">
        <v>1004</v>
      </c>
      <c r="C387" s="1" t="s">
        <v>1005</v>
      </c>
      <c r="D387" s="1" t="s">
        <v>1006</v>
      </c>
      <c r="E387">
        <v>100</v>
      </c>
      <c r="F387" s="6">
        <v>23135</v>
      </c>
    </row>
    <row r="388" spans="1:6" x14ac:dyDescent="0.25">
      <c r="A388" s="1" t="s">
        <v>1007</v>
      </c>
      <c r="B388" s="1" t="s">
        <v>1008</v>
      </c>
      <c r="C388" s="1" t="s">
        <v>1009</v>
      </c>
      <c r="D388" s="1" t="s">
        <v>1010</v>
      </c>
      <c r="E388">
        <v>83</v>
      </c>
      <c r="F388" s="6">
        <v>19202.05</v>
      </c>
    </row>
    <row r="389" spans="1:6" x14ac:dyDescent="0.25">
      <c r="A389" s="1" t="s">
        <v>1007</v>
      </c>
      <c r="B389" s="1" t="s">
        <v>1008</v>
      </c>
      <c r="C389" s="1" t="s">
        <v>1011</v>
      </c>
      <c r="D389" s="1" t="s">
        <v>1012</v>
      </c>
      <c r="E389">
        <v>34</v>
      </c>
      <c r="F389" s="6">
        <v>7865.9</v>
      </c>
    </row>
    <row r="390" spans="1:6" x14ac:dyDescent="0.25">
      <c r="A390" s="1" t="s">
        <v>1007</v>
      </c>
      <c r="B390" s="1" t="s">
        <v>1008</v>
      </c>
      <c r="C390" s="1" t="s">
        <v>1013</v>
      </c>
      <c r="D390" s="1" t="s">
        <v>1014</v>
      </c>
      <c r="E390">
        <v>550</v>
      </c>
      <c r="F390" s="6">
        <v>127242.5</v>
      </c>
    </row>
    <row r="391" spans="1:6" x14ac:dyDescent="0.25">
      <c r="A391" s="1" t="s">
        <v>1007</v>
      </c>
      <c r="B391" s="1" t="s">
        <v>1008</v>
      </c>
      <c r="C391" s="1" t="s">
        <v>1015</v>
      </c>
      <c r="D391" s="1" t="s">
        <v>1016</v>
      </c>
      <c r="E391">
        <v>412</v>
      </c>
      <c r="F391" s="6">
        <v>95316.2</v>
      </c>
    </row>
    <row r="392" spans="1:6" x14ac:dyDescent="0.25">
      <c r="A392" s="1" t="s">
        <v>1007</v>
      </c>
      <c r="B392" s="1" t="s">
        <v>1008</v>
      </c>
      <c r="C392" s="1" t="s">
        <v>1017</v>
      </c>
      <c r="D392" s="1" t="s">
        <v>1018</v>
      </c>
      <c r="E392">
        <v>182</v>
      </c>
      <c r="F392" s="6">
        <v>42105.7</v>
      </c>
    </row>
    <row r="393" spans="1:6" x14ac:dyDescent="0.25">
      <c r="A393" s="1" t="s">
        <v>1007</v>
      </c>
      <c r="B393" s="1" t="s">
        <v>1008</v>
      </c>
      <c r="C393" s="1" t="s">
        <v>1019</v>
      </c>
      <c r="D393" s="1" t="s">
        <v>1020</v>
      </c>
      <c r="E393">
        <v>1018</v>
      </c>
      <c r="F393" s="6">
        <v>235514.3</v>
      </c>
    </row>
    <row r="394" spans="1:6" x14ac:dyDescent="0.25">
      <c r="A394" s="1" t="s">
        <v>1007</v>
      </c>
      <c r="B394" s="1" t="s">
        <v>1008</v>
      </c>
      <c r="C394" s="1" t="s">
        <v>1021</v>
      </c>
      <c r="D394" s="1" t="s">
        <v>1022</v>
      </c>
      <c r="E394">
        <v>549</v>
      </c>
      <c r="F394" s="6">
        <v>127011.15</v>
      </c>
    </row>
    <row r="395" spans="1:6" x14ac:dyDescent="0.25">
      <c r="A395" s="1" t="s">
        <v>1007</v>
      </c>
      <c r="B395" s="1" t="s">
        <v>1008</v>
      </c>
      <c r="C395" s="1" t="s">
        <v>1023</v>
      </c>
      <c r="D395" s="1" t="s">
        <v>1024</v>
      </c>
      <c r="E395">
        <v>386</v>
      </c>
      <c r="F395" s="6">
        <v>89301.1</v>
      </c>
    </row>
    <row r="396" spans="1:6" x14ac:dyDescent="0.25">
      <c r="A396" s="1" t="s">
        <v>1025</v>
      </c>
      <c r="B396" s="1" t="s">
        <v>1026</v>
      </c>
      <c r="C396" s="1" t="s">
        <v>1027</v>
      </c>
      <c r="D396" s="1" t="s">
        <v>1028</v>
      </c>
      <c r="E396">
        <v>647</v>
      </c>
      <c r="F396" s="6">
        <v>149683.45000000001</v>
      </c>
    </row>
    <row r="397" spans="1:6" x14ac:dyDescent="0.25">
      <c r="A397" s="1" t="s">
        <v>1029</v>
      </c>
      <c r="B397" s="1" t="s">
        <v>1030</v>
      </c>
      <c r="C397" s="1" t="s">
        <v>1031</v>
      </c>
      <c r="D397" s="1" t="s">
        <v>1032</v>
      </c>
      <c r="E397">
        <v>403</v>
      </c>
      <c r="F397" s="6">
        <v>93234.05</v>
      </c>
    </row>
    <row r="398" spans="1:6" x14ac:dyDescent="0.25">
      <c r="A398" s="1" t="s">
        <v>1029</v>
      </c>
      <c r="B398" s="1" t="s">
        <v>1030</v>
      </c>
      <c r="C398" s="1" t="s">
        <v>1033</v>
      </c>
      <c r="D398" s="1" t="s">
        <v>1034</v>
      </c>
      <c r="E398">
        <v>731</v>
      </c>
      <c r="F398" s="6">
        <v>169116.85</v>
      </c>
    </row>
    <row r="399" spans="1:6" x14ac:dyDescent="0.25">
      <c r="A399" s="1" t="s">
        <v>1029</v>
      </c>
      <c r="B399" s="1" t="s">
        <v>1030</v>
      </c>
      <c r="C399" s="1" t="s">
        <v>1035</v>
      </c>
      <c r="D399" s="1" t="s">
        <v>1036</v>
      </c>
      <c r="E399">
        <v>154</v>
      </c>
      <c r="F399" s="6">
        <v>35627.9</v>
      </c>
    </row>
    <row r="400" spans="1:6" x14ac:dyDescent="0.25">
      <c r="A400" s="1" t="s">
        <v>1029</v>
      </c>
      <c r="B400" s="1" t="s">
        <v>1030</v>
      </c>
      <c r="C400" s="1" t="s">
        <v>1037</v>
      </c>
      <c r="D400" s="1" t="s">
        <v>1038</v>
      </c>
      <c r="E400">
        <v>347</v>
      </c>
      <c r="F400" s="6">
        <v>80278.45</v>
      </c>
    </row>
    <row r="401" spans="1:6" x14ac:dyDescent="0.25">
      <c r="A401" s="1" t="s">
        <v>1029</v>
      </c>
      <c r="B401" s="1" t="s">
        <v>1030</v>
      </c>
      <c r="C401" s="1" t="s">
        <v>1039</v>
      </c>
      <c r="D401" s="1" t="s">
        <v>550</v>
      </c>
      <c r="E401">
        <v>472</v>
      </c>
      <c r="F401" s="6">
        <v>109197.2</v>
      </c>
    </row>
    <row r="402" spans="1:6" x14ac:dyDescent="0.25">
      <c r="A402" s="1" t="s">
        <v>1040</v>
      </c>
      <c r="B402" s="1" t="s">
        <v>1041</v>
      </c>
      <c r="C402" s="1" t="s">
        <v>1042</v>
      </c>
      <c r="D402" s="1" t="s">
        <v>1043</v>
      </c>
      <c r="E402">
        <v>31</v>
      </c>
      <c r="F402" s="6">
        <v>7171.85</v>
      </c>
    </row>
    <row r="403" spans="1:6" x14ac:dyDescent="0.25">
      <c r="A403" s="1" t="s">
        <v>1044</v>
      </c>
      <c r="B403" s="1" t="s">
        <v>1045</v>
      </c>
      <c r="C403" s="1" t="s">
        <v>1046</v>
      </c>
      <c r="D403" s="1" t="s">
        <v>1047</v>
      </c>
      <c r="E403">
        <v>147</v>
      </c>
      <c r="F403" s="6">
        <v>34008.449999999997</v>
      </c>
    </row>
    <row r="404" spans="1:6" x14ac:dyDescent="0.25">
      <c r="A404" s="1" t="s">
        <v>1048</v>
      </c>
      <c r="B404" s="1" t="s">
        <v>1049</v>
      </c>
      <c r="C404" s="1" t="s">
        <v>1050</v>
      </c>
      <c r="D404" s="1" t="s">
        <v>1051</v>
      </c>
      <c r="E404">
        <v>221</v>
      </c>
      <c r="F404" s="6">
        <v>51128.35</v>
      </c>
    </row>
    <row r="405" spans="1:6" x14ac:dyDescent="0.25">
      <c r="A405" s="1" t="s">
        <v>1052</v>
      </c>
      <c r="B405" s="1" t="s">
        <v>1053</v>
      </c>
      <c r="C405" s="1" t="s">
        <v>1054</v>
      </c>
      <c r="D405" s="1" t="s">
        <v>1055</v>
      </c>
      <c r="E405">
        <v>129</v>
      </c>
      <c r="F405" s="6">
        <v>29844.15</v>
      </c>
    </row>
    <row r="406" spans="1:6" x14ac:dyDescent="0.25">
      <c r="A406" s="1" t="s">
        <v>1052</v>
      </c>
      <c r="B406" s="1" t="s">
        <v>1053</v>
      </c>
      <c r="C406" s="1" t="s">
        <v>1056</v>
      </c>
      <c r="D406" s="1" t="s">
        <v>1057</v>
      </c>
      <c r="E406">
        <v>134</v>
      </c>
      <c r="F406" s="6">
        <v>31000.9</v>
      </c>
    </row>
    <row r="407" spans="1:6" x14ac:dyDescent="0.25">
      <c r="A407" s="1" t="s">
        <v>1058</v>
      </c>
      <c r="B407" s="1" t="s">
        <v>1059</v>
      </c>
      <c r="C407" s="1" t="s">
        <v>1060</v>
      </c>
      <c r="D407" s="1" t="s">
        <v>1061</v>
      </c>
      <c r="E407">
        <v>472</v>
      </c>
      <c r="F407" s="6">
        <v>109197.2</v>
      </c>
    </row>
    <row r="408" spans="1:6" x14ac:dyDescent="0.25">
      <c r="A408" s="1" t="s">
        <v>1062</v>
      </c>
      <c r="B408" s="1" t="s">
        <v>1063</v>
      </c>
      <c r="C408" s="1" t="s">
        <v>1064</v>
      </c>
      <c r="D408" s="1" t="s">
        <v>271</v>
      </c>
      <c r="E408">
        <v>552</v>
      </c>
      <c r="F408" s="6">
        <v>127705.2</v>
      </c>
    </row>
    <row r="409" spans="1:6" x14ac:dyDescent="0.25">
      <c r="A409" s="1" t="s">
        <v>1065</v>
      </c>
      <c r="B409" s="1" t="s">
        <v>1066</v>
      </c>
      <c r="C409" s="1" t="s">
        <v>1067</v>
      </c>
      <c r="D409" s="1" t="s">
        <v>210</v>
      </c>
      <c r="E409">
        <v>270</v>
      </c>
      <c r="F409" s="6">
        <v>62464.5</v>
      </c>
    </row>
    <row r="410" spans="1:6" x14ac:dyDescent="0.25">
      <c r="A410" s="1" t="s">
        <v>1068</v>
      </c>
      <c r="B410" s="1" t="s">
        <v>1069</v>
      </c>
      <c r="C410" s="1" t="s">
        <v>1070</v>
      </c>
      <c r="D410" s="1" t="s">
        <v>1071</v>
      </c>
      <c r="E410">
        <v>151</v>
      </c>
      <c r="F410" s="6">
        <v>34933.85</v>
      </c>
    </row>
    <row r="411" spans="1:6" x14ac:dyDescent="0.25">
      <c r="A411" s="1" t="s">
        <v>1072</v>
      </c>
      <c r="B411" s="1" t="s">
        <v>1073</v>
      </c>
      <c r="C411" s="1" t="s">
        <v>1074</v>
      </c>
      <c r="D411" s="1" t="s">
        <v>1075</v>
      </c>
      <c r="E411">
        <v>111</v>
      </c>
      <c r="F411" s="6">
        <v>25679.85</v>
      </c>
    </row>
    <row r="412" spans="1:6" x14ac:dyDescent="0.25">
      <c r="A412" s="1" t="s">
        <v>1072</v>
      </c>
      <c r="B412" s="1" t="s">
        <v>1073</v>
      </c>
      <c r="C412" s="1" t="s">
        <v>1076</v>
      </c>
      <c r="D412" s="1" t="s">
        <v>1077</v>
      </c>
      <c r="E412">
        <v>205</v>
      </c>
      <c r="F412" s="6">
        <v>47426.75</v>
      </c>
    </row>
    <row r="413" spans="1:6" x14ac:dyDescent="0.25">
      <c r="A413" s="1" t="s">
        <v>1072</v>
      </c>
      <c r="B413" s="1" t="s">
        <v>1073</v>
      </c>
      <c r="C413" s="1" t="s">
        <v>1078</v>
      </c>
      <c r="D413" s="1" t="s">
        <v>1079</v>
      </c>
      <c r="E413">
        <v>138</v>
      </c>
      <c r="F413" s="6">
        <v>31926.3</v>
      </c>
    </row>
    <row r="414" spans="1:6" x14ac:dyDescent="0.25">
      <c r="A414" s="1" t="s">
        <v>1072</v>
      </c>
      <c r="B414" s="1" t="s">
        <v>1073</v>
      </c>
      <c r="C414" s="1" t="s">
        <v>1080</v>
      </c>
      <c r="D414" s="1" t="s">
        <v>234</v>
      </c>
      <c r="E414">
        <v>199</v>
      </c>
      <c r="F414" s="6">
        <v>46038.65</v>
      </c>
    </row>
    <row r="415" spans="1:6" x14ac:dyDescent="0.25">
      <c r="A415" s="1" t="s">
        <v>1072</v>
      </c>
      <c r="B415" s="1" t="s">
        <v>1073</v>
      </c>
      <c r="C415" s="1" t="s">
        <v>1081</v>
      </c>
      <c r="D415" s="1" t="s">
        <v>1082</v>
      </c>
      <c r="E415">
        <v>588</v>
      </c>
      <c r="F415" s="6">
        <v>136033.79999999999</v>
      </c>
    </row>
    <row r="416" spans="1:6" x14ac:dyDescent="0.25">
      <c r="A416" s="1" t="s">
        <v>1072</v>
      </c>
      <c r="B416" s="1" t="s">
        <v>1073</v>
      </c>
      <c r="C416" s="1" t="s">
        <v>1083</v>
      </c>
      <c r="D416" s="1" t="s">
        <v>1084</v>
      </c>
      <c r="E416">
        <v>343</v>
      </c>
      <c r="F416" s="6">
        <v>79353.05</v>
      </c>
    </row>
    <row r="417" spans="1:6" x14ac:dyDescent="0.25">
      <c r="A417" s="1" t="s">
        <v>1072</v>
      </c>
      <c r="B417" s="1" t="s">
        <v>1073</v>
      </c>
      <c r="C417" s="1" t="s">
        <v>1085</v>
      </c>
      <c r="D417" s="1" t="s">
        <v>1086</v>
      </c>
      <c r="E417">
        <v>742</v>
      </c>
      <c r="F417" s="6">
        <v>171661.7</v>
      </c>
    </row>
    <row r="418" spans="1:6" x14ac:dyDescent="0.25">
      <c r="A418" s="1" t="s">
        <v>1072</v>
      </c>
      <c r="B418" s="1" t="s">
        <v>1073</v>
      </c>
      <c r="C418" s="1" t="s">
        <v>1087</v>
      </c>
      <c r="D418" s="1" t="s">
        <v>1088</v>
      </c>
      <c r="E418">
        <v>164</v>
      </c>
      <c r="F418" s="6">
        <v>37941.4</v>
      </c>
    </row>
    <row r="419" spans="1:6" x14ac:dyDescent="0.25">
      <c r="A419" s="1" t="s">
        <v>1072</v>
      </c>
      <c r="B419" s="1" t="s">
        <v>1073</v>
      </c>
      <c r="C419" s="1" t="s">
        <v>1089</v>
      </c>
      <c r="D419" s="1" t="s">
        <v>1090</v>
      </c>
      <c r="E419">
        <v>177</v>
      </c>
      <c r="F419" s="6">
        <v>40948.949999999997</v>
      </c>
    </row>
    <row r="420" spans="1:6" x14ac:dyDescent="0.25">
      <c r="A420" s="1" t="s">
        <v>1072</v>
      </c>
      <c r="B420" s="1" t="s">
        <v>1073</v>
      </c>
      <c r="C420" s="1" t="s">
        <v>1091</v>
      </c>
      <c r="D420" s="1" t="s">
        <v>17</v>
      </c>
      <c r="E420">
        <v>238</v>
      </c>
      <c r="F420" s="6">
        <v>55061.3</v>
      </c>
    </row>
    <row r="421" spans="1:6" x14ac:dyDescent="0.25">
      <c r="A421" s="1" t="s">
        <v>1072</v>
      </c>
      <c r="B421" s="1" t="s">
        <v>1073</v>
      </c>
      <c r="C421" s="1" t="s">
        <v>1092</v>
      </c>
      <c r="D421" s="1" t="s">
        <v>745</v>
      </c>
      <c r="E421">
        <v>318</v>
      </c>
      <c r="F421" s="6">
        <v>73569.3</v>
      </c>
    </row>
    <row r="422" spans="1:6" x14ac:dyDescent="0.25">
      <c r="A422" s="1" t="s">
        <v>1072</v>
      </c>
      <c r="B422" s="1" t="s">
        <v>1073</v>
      </c>
      <c r="C422" s="1" t="s">
        <v>1093</v>
      </c>
      <c r="D422" s="1" t="s">
        <v>1094</v>
      </c>
      <c r="E422">
        <v>331</v>
      </c>
      <c r="F422" s="6">
        <v>76576.850000000006</v>
      </c>
    </row>
    <row r="423" spans="1:6" x14ac:dyDescent="0.25">
      <c r="A423" s="1" t="s">
        <v>1095</v>
      </c>
      <c r="B423" s="1" t="s">
        <v>1096</v>
      </c>
      <c r="C423" s="1" t="s">
        <v>1097</v>
      </c>
      <c r="D423" s="1" t="s">
        <v>1098</v>
      </c>
      <c r="E423">
        <v>319</v>
      </c>
      <c r="F423" s="6">
        <v>73800.649999999994</v>
      </c>
    </row>
    <row r="424" spans="1:6" x14ac:dyDescent="0.25">
      <c r="A424" s="1" t="s">
        <v>1095</v>
      </c>
      <c r="B424" s="1" t="s">
        <v>1096</v>
      </c>
      <c r="C424" s="1" t="s">
        <v>1099</v>
      </c>
      <c r="D424" s="1" t="s">
        <v>195</v>
      </c>
      <c r="E424">
        <v>185</v>
      </c>
      <c r="F424" s="6">
        <v>42799.75</v>
      </c>
    </row>
    <row r="425" spans="1:6" x14ac:dyDescent="0.25">
      <c r="A425" s="1" t="s">
        <v>1100</v>
      </c>
      <c r="B425" s="1" t="s">
        <v>1101</v>
      </c>
      <c r="C425" s="1" t="s">
        <v>1102</v>
      </c>
      <c r="D425" s="1" t="s">
        <v>633</v>
      </c>
      <c r="E425">
        <v>305</v>
      </c>
      <c r="F425" s="6">
        <v>70561.75</v>
      </c>
    </row>
    <row r="426" spans="1:6" x14ac:dyDescent="0.25">
      <c r="A426" s="1" t="s">
        <v>1100</v>
      </c>
      <c r="B426" s="1" t="s">
        <v>1101</v>
      </c>
      <c r="C426" s="1" t="s">
        <v>1103</v>
      </c>
      <c r="D426" s="1" t="s">
        <v>1104</v>
      </c>
      <c r="E426">
        <v>29</v>
      </c>
      <c r="F426" s="6">
        <v>6709.15</v>
      </c>
    </row>
    <row r="427" spans="1:6" x14ac:dyDescent="0.25">
      <c r="A427" s="1" t="s">
        <v>1105</v>
      </c>
      <c r="B427" s="1" t="s">
        <v>1106</v>
      </c>
      <c r="C427" s="1" t="s">
        <v>1107</v>
      </c>
      <c r="D427" s="1" t="s">
        <v>1108</v>
      </c>
      <c r="E427">
        <v>120</v>
      </c>
      <c r="F427" s="6">
        <v>27762</v>
      </c>
    </row>
    <row r="428" spans="1:6" x14ac:dyDescent="0.25">
      <c r="A428" s="1" t="s">
        <v>1105</v>
      </c>
      <c r="B428" s="1" t="s">
        <v>1106</v>
      </c>
      <c r="C428" s="1" t="s">
        <v>1109</v>
      </c>
      <c r="D428" s="1" t="s">
        <v>1110</v>
      </c>
      <c r="E428">
        <v>7</v>
      </c>
      <c r="F428" s="6">
        <v>1619.45</v>
      </c>
    </row>
    <row r="429" spans="1:6" x14ac:dyDescent="0.25">
      <c r="A429" s="1" t="s">
        <v>1111</v>
      </c>
      <c r="B429" s="1" t="s">
        <v>1112</v>
      </c>
      <c r="C429" s="1" t="s">
        <v>1113</v>
      </c>
      <c r="D429" s="1" t="s">
        <v>1114</v>
      </c>
      <c r="E429">
        <v>6</v>
      </c>
      <c r="F429" s="6">
        <v>1388.1</v>
      </c>
    </row>
    <row r="430" spans="1:6" x14ac:dyDescent="0.25">
      <c r="A430" s="1" t="s">
        <v>1111</v>
      </c>
      <c r="B430" s="1" t="s">
        <v>1112</v>
      </c>
      <c r="C430" s="1" t="s">
        <v>1115</v>
      </c>
      <c r="D430" s="1" t="s">
        <v>414</v>
      </c>
      <c r="E430">
        <v>222</v>
      </c>
      <c r="F430" s="6">
        <v>51359.7</v>
      </c>
    </row>
    <row r="431" spans="1:6" x14ac:dyDescent="0.25">
      <c r="A431" s="1" t="s">
        <v>1111</v>
      </c>
      <c r="B431" s="1" t="s">
        <v>1112</v>
      </c>
      <c r="C431" s="1" t="s">
        <v>1116</v>
      </c>
      <c r="D431" s="1" t="s">
        <v>709</v>
      </c>
      <c r="E431">
        <v>344</v>
      </c>
      <c r="F431" s="6">
        <v>79584.399999999994</v>
      </c>
    </row>
    <row r="432" spans="1:6" x14ac:dyDescent="0.25">
      <c r="A432" s="1" t="s">
        <v>1111</v>
      </c>
      <c r="B432" s="1" t="s">
        <v>1112</v>
      </c>
      <c r="C432" s="1" t="s">
        <v>1117</v>
      </c>
      <c r="D432" s="1" t="s">
        <v>1118</v>
      </c>
      <c r="E432">
        <v>64</v>
      </c>
      <c r="F432" s="6">
        <v>14806.4</v>
      </c>
    </row>
    <row r="433" spans="1:6" x14ac:dyDescent="0.25">
      <c r="A433" s="1" t="s">
        <v>1119</v>
      </c>
      <c r="B433" s="1" t="s">
        <v>1120</v>
      </c>
      <c r="C433" s="1" t="s">
        <v>1121</v>
      </c>
      <c r="D433" s="1" t="s">
        <v>234</v>
      </c>
      <c r="E433">
        <v>249</v>
      </c>
      <c r="F433" s="6">
        <v>57606.15</v>
      </c>
    </row>
    <row r="434" spans="1:6" x14ac:dyDescent="0.25">
      <c r="A434" s="1" t="s">
        <v>1122</v>
      </c>
      <c r="B434" s="1" t="s">
        <v>1123</v>
      </c>
      <c r="C434" s="1" t="s">
        <v>1124</v>
      </c>
      <c r="D434" s="1" t="s">
        <v>106</v>
      </c>
      <c r="E434">
        <v>78</v>
      </c>
      <c r="F434" s="6">
        <v>18045.3</v>
      </c>
    </row>
    <row r="435" spans="1:6" x14ac:dyDescent="0.25">
      <c r="A435" s="1" t="s">
        <v>1125</v>
      </c>
      <c r="B435" s="1" t="s">
        <v>1126</v>
      </c>
      <c r="C435" s="1" t="s">
        <v>1127</v>
      </c>
      <c r="D435" s="1" t="s">
        <v>1128</v>
      </c>
      <c r="E435">
        <v>185</v>
      </c>
      <c r="F435" s="6">
        <v>42799.75</v>
      </c>
    </row>
    <row r="436" spans="1:6" x14ac:dyDescent="0.25">
      <c r="A436" s="1" t="s">
        <v>1125</v>
      </c>
      <c r="B436" s="1" t="s">
        <v>1126</v>
      </c>
      <c r="C436" s="1" t="s">
        <v>1129</v>
      </c>
      <c r="D436" s="1" t="s">
        <v>1130</v>
      </c>
      <c r="E436">
        <v>144</v>
      </c>
      <c r="F436" s="6">
        <v>33314.400000000001</v>
      </c>
    </row>
    <row r="437" spans="1:6" x14ac:dyDescent="0.25">
      <c r="A437" s="1" t="s">
        <v>1131</v>
      </c>
      <c r="B437" s="1" t="s">
        <v>1132</v>
      </c>
      <c r="C437" s="1" t="s">
        <v>1133</v>
      </c>
      <c r="D437" s="1" t="s">
        <v>1134</v>
      </c>
      <c r="E437">
        <v>200</v>
      </c>
      <c r="F437" s="6">
        <v>46270</v>
      </c>
    </row>
    <row r="438" spans="1:6" x14ac:dyDescent="0.25">
      <c r="A438" s="1" t="s">
        <v>1131</v>
      </c>
      <c r="B438" s="1" t="s">
        <v>1132</v>
      </c>
      <c r="C438" s="1" t="s">
        <v>1135</v>
      </c>
      <c r="D438" s="1" t="s">
        <v>1136</v>
      </c>
      <c r="E438">
        <v>388</v>
      </c>
      <c r="F438" s="6">
        <v>89763.8</v>
      </c>
    </row>
    <row r="439" spans="1:6" x14ac:dyDescent="0.25">
      <c r="A439" s="1" t="s">
        <v>1131</v>
      </c>
      <c r="B439" s="1" t="s">
        <v>1132</v>
      </c>
      <c r="C439" s="1" t="s">
        <v>1137</v>
      </c>
      <c r="D439" s="1" t="s">
        <v>907</v>
      </c>
      <c r="E439">
        <v>293</v>
      </c>
      <c r="F439" s="6">
        <v>67785.55</v>
      </c>
    </row>
    <row r="440" spans="1:6" x14ac:dyDescent="0.25">
      <c r="A440" s="1" t="s">
        <v>1131</v>
      </c>
      <c r="B440" s="1" t="s">
        <v>1132</v>
      </c>
      <c r="C440" s="1" t="s">
        <v>1138</v>
      </c>
      <c r="D440" s="1" t="s">
        <v>709</v>
      </c>
      <c r="E440">
        <v>421</v>
      </c>
      <c r="F440" s="6">
        <v>97398.35</v>
      </c>
    </row>
    <row r="441" spans="1:6" x14ac:dyDescent="0.25">
      <c r="A441" s="1" t="s">
        <v>1131</v>
      </c>
      <c r="B441" s="1" t="s">
        <v>1132</v>
      </c>
      <c r="C441" s="1" t="s">
        <v>1139</v>
      </c>
      <c r="D441" s="1" t="s">
        <v>1140</v>
      </c>
      <c r="E441">
        <v>73</v>
      </c>
      <c r="F441" s="6">
        <v>16888.55</v>
      </c>
    </row>
    <row r="442" spans="1:6" x14ac:dyDescent="0.25">
      <c r="A442" s="1" t="s">
        <v>1141</v>
      </c>
      <c r="B442" s="1" t="s">
        <v>1142</v>
      </c>
      <c r="C442" s="1" t="s">
        <v>1143</v>
      </c>
      <c r="D442" s="1" t="s">
        <v>1144</v>
      </c>
      <c r="E442">
        <v>709</v>
      </c>
      <c r="F442" s="6">
        <v>164027.15</v>
      </c>
    </row>
    <row r="443" spans="1:6" x14ac:dyDescent="0.25">
      <c r="A443" s="1" t="s">
        <v>1141</v>
      </c>
      <c r="B443" s="1" t="s">
        <v>1142</v>
      </c>
      <c r="C443" s="1" t="s">
        <v>1145</v>
      </c>
      <c r="D443" s="1" t="s">
        <v>1146</v>
      </c>
      <c r="E443">
        <v>151</v>
      </c>
      <c r="F443" s="6">
        <v>34933.85</v>
      </c>
    </row>
    <row r="444" spans="1:6" x14ac:dyDescent="0.25">
      <c r="A444" s="1" t="s">
        <v>1147</v>
      </c>
      <c r="B444" s="1" t="s">
        <v>1148</v>
      </c>
      <c r="C444" s="1" t="s">
        <v>1149</v>
      </c>
      <c r="D444" s="1" t="s">
        <v>1150</v>
      </c>
      <c r="E444">
        <v>484</v>
      </c>
      <c r="F444" s="6">
        <v>111973.4</v>
      </c>
    </row>
    <row r="445" spans="1:6" x14ac:dyDescent="0.25">
      <c r="A445" s="1" t="s">
        <v>1151</v>
      </c>
      <c r="B445" s="1" t="s">
        <v>1152</v>
      </c>
      <c r="C445" s="1" t="s">
        <v>1153</v>
      </c>
      <c r="D445" s="1" t="s">
        <v>1154</v>
      </c>
      <c r="E445">
        <v>94</v>
      </c>
      <c r="F445" s="6">
        <v>21746.9</v>
      </c>
    </row>
    <row r="446" spans="1:6" x14ac:dyDescent="0.25">
      <c r="A446" s="1" t="s">
        <v>1155</v>
      </c>
      <c r="B446" s="1" t="s">
        <v>1156</v>
      </c>
      <c r="C446" s="1" t="s">
        <v>1157</v>
      </c>
      <c r="D446" s="1" t="s">
        <v>1158</v>
      </c>
      <c r="E446">
        <v>108</v>
      </c>
      <c r="F446" s="6">
        <v>24985.8</v>
      </c>
    </row>
    <row r="447" spans="1:6" x14ac:dyDescent="0.25">
      <c r="A447" s="1" t="s">
        <v>1159</v>
      </c>
      <c r="B447" s="1" t="s">
        <v>1160</v>
      </c>
      <c r="C447" s="1" t="s">
        <v>1161</v>
      </c>
      <c r="D447" s="1" t="s">
        <v>1162</v>
      </c>
      <c r="E447">
        <v>500</v>
      </c>
      <c r="F447" s="6">
        <v>115675</v>
      </c>
    </row>
    <row r="448" spans="1:6" x14ac:dyDescent="0.25">
      <c r="A448" s="1" t="s">
        <v>1159</v>
      </c>
      <c r="B448" s="1" t="s">
        <v>1160</v>
      </c>
      <c r="C448" s="1" t="s">
        <v>1163</v>
      </c>
      <c r="D448" s="1" t="s">
        <v>1164</v>
      </c>
      <c r="E448">
        <v>701</v>
      </c>
      <c r="F448" s="6">
        <v>162176.35</v>
      </c>
    </row>
    <row r="449" spans="1:6" x14ac:dyDescent="0.25">
      <c r="A449" s="1" t="s">
        <v>1159</v>
      </c>
      <c r="B449" s="1" t="s">
        <v>1160</v>
      </c>
      <c r="C449" s="1" t="s">
        <v>1165</v>
      </c>
      <c r="D449" s="1" t="s">
        <v>1166</v>
      </c>
      <c r="E449">
        <v>268</v>
      </c>
      <c r="F449" s="6">
        <v>62001.8</v>
      </c>
    </row>
    <row r="450" spans="1:6" x14ac:dyDescent="0.25">
      <c r="A450" s="1" t="s">
        <v>1159</v>
      </c>
      <c r="B450" s="1" t="s">
        <v>1160</v>
      </c>
      <c r="C450" s="1" t="s">
        <v>1167</v>
      </c>
      <c r="D450" s="1" t="s">
        <v>1168</v>
      </c>
      <c r="E450">
        <v>7</v>
      </c>
      <c r="F450" s="6">
        <v>1619.45</v>
      </c>
    </row>
    <row r="451" spans="1:6" x14ac:dyDescent="0.25">
      <c r="A451" s="1" t="s">
        <v>1169</v>
      </c>
      <c r="B451" s="1" t="s">
        <v>1170</v>
      </c>
      <c r="C451" s="1" t="s">
        <v>1171</v>
      </c>
      <c r="D451" s="1" t="s">
        <v>1172</v>
      </c>
      <c r="E451">
        <v>178</v>
      </c>
      <c r="F451" s="6">
        <v>41180.300000000003</v>
      </c>
    </row>
    <row r="452" spans="1:6" x14ac:dyDescent="0.25">
      <c r="A452" s="1" t="s">
        <v>1173</v>
      </c>
      <c r="B452" s="1" t="s">
        <v>1174</v>
      </c>
      <c r="C452" s="1" t="s">
        <v>1175</v>
      </c>
      <c r="D452" s="1" t="s">
        <v>1176</v>
      </c>
      <c r="E452">
        <v>136</v>
      </c>
      <c r="F452" s="6">
        <v>31463.599999999999</v>
      </c>
    </row>
    <row r="453" spans="1:6" x14ac:dyDescent="0.25">
      <c r="A453" s="1" t="s">
        <v>1177</v>
      </c>
      <c r="B453" s="1" t="s">
        <v>1178</v>
      </c>
      <c r="C453" s="1" t="s">
        <v>1179</v>
      </c>
      <c r="D453" s="1" t="s">
        <v>981</v>
      </c>
      <c r="E453">
        <v>89</v>
      </c>
      <c r="F453" s="6">
        <v>20590.150000000001</v>
      </c>
    </row>
    <row r="454" spans="1:6" x14ac:dyDescent="0.25">
      <c r="A454" s="1" t="s">
        <v>1180</v>
      </c>
      <c r="B454" s="1" t="s">
        <v>1181</v>
      </c>
      <c r="C454" s="1" t="s">
        <v>1182</v>
      </c>
      <c r="D454" s="1" t="s">
        <v>1183</v>
      </c>
      <c r="E454">
        <v>525</v>
      </c>
      <c r="F454" s="6">
        <v>121458.75</v>
      </c>
    </row>
    <row r="455" spans="1:6" x14ac:dyDescent="0.25">
      <c r="A455" s="1" t="s">
        <v>1184</v>
      </c>
      <c r="B455" s="1" t="s">
        <v>1185</v>
      </c>
      <c r="C455" s="1" t="s">
        <v>1186</v>
      </c>
      <c r="D455" s="1" t="s">
        <v>1022</v>
      </c>
      <c r="E455">
        <v>61</v>
      </c>
      <c r="F455" s="6">
        <v>14112.35</v>
      </c>
    </row>
    <row r="456" spans="1:6" x14ac:dyDescent="0.25">
      <c r="A456" s="1" t="s">
        <v>1187</v>
      </c>
      <c r="B456" s="1" t="s">
        <v>1188</v>
      </c>
      <c r="C456" s="1" t="s">
        <v>1189</v>
      </c>
      <c r="D456" s="1" t="s">
        <v>1190</v>
      </c>
      <c r="E456">
        <v>22</v>
      </c>
      <c r="F456" s="6">
        <v>5089.7</v>
      </c>
    </row>
    <row r="457" spans="1:6" x14ac:dyDescent="0.25">
      <c r="A457" s="1" t="s">
        <v>1191</v>
      </c>
      <c r="B457" s="1" t="s">
        <v>1192</v>
      </c>
      <c r="C457" s="1" t="s">
        <v>1193</v>
      </c>
      <c r="D457" s="1" t="s">
        <v>1038</v>
      </c>
      <c r="E457">
        <v>184</v>
      </c>
      <c r="F457" s="6">
        <v>42568.4</v>
      </c>
    </row>
    <row r="458" spans="1:6" x14ac:dyDescent="0.25">
      <c r="A458" s="1" t="s">
        <v>1194</v>
      </c>
      <c r="B458" s="1" t="s">
        <v>1195</v>
      </c>
      <c r="C458" s="1" t="s">
        <v>1196</v>
      </c>
      <c r="D458" s="1" t="s">
        <v>1197</v>
      </c>
      <c r="E458">
        <v>254</v>
      </c>
      <c r="F458" s="6">
        <v>58762.9</v>
      </c>
    </row>
    <row r="459" spans="1:6" x14ac:dyDescent="0.25">
      <c r="A459" s="1" t="s">
        <v>1198</v>
      </c>
      <c r="B459" s="1" t="s">
        <v>1199</v>
      </c>
      <c r="C459" s="1" t="s">
        <v>1200</v>
      </c>
      <c r="D459" s="1" t="s">
        <v>1201</v>
      </c>
      <c r="E459">
        <v>22</v>
      </c>
      <c r="F459" s="6">
        <v>5089.7</v>
      </c>
    </row>
    <row r="460" spans="1:6" x14ac:dyDescent="0.25">
      <c r="A460" s="1" t="s">
        <v>1202</v>
      </c>
      <c r="B460" s="1" t="s">
        <v>1203</v>
      </c>
      <c r="C460" s="1" t="s">
        <v>1204</v>
      </c>
      <c r="D460" s="1" t="s">
        <v>470</v>
      </c>
      <c r="E460">
        <v>91</v>
      </c>
      <c r="F460" s="6">
        <v>21052.85</v>
      </c>
    </row>
    <row r="461" spans="1:6" x14ac:dyDescent="0.25">
      <c r="A461" s="1" t="s">
        <v>1202</v>
      </c>
      <c r="B461" s="1" t="s">
        <v>1203</v>
      </c>
      <c r="C461" s="1" t="s">
        <v>1205</v>
      </c>
      <c r="D461" s="1" t="s">
        <v>116</v>
      </c>
      <c r="E461">
        <v>66</v>
      </c>
      <c r="F461" s="6">
        <v>15269.1</v>
      </c>
    </row>
    <row r="462" spans="1:6" x14ac:dyDescent="0.25">
      <c r="A462" s="1" t="s">
        <v>1206</v>
      </c>
      <c r="B462" s="1" t="s">
        <v>1207</v>
      </c>
      <c r="C462" s="1" t="s">
        <v>1208</v>
      </c>
      <c r="D462" s="1" t="s">
        <v>1209</v>
      </c>
      <c r="E462">
        <v>151</v>
      </c>
      <c r="F462" s="6">
        <v>34933.85</v>
      </c>
    </row>
    <row r="463" spans="1:6" x14ac:dyDescent="0.25">
      <c r="A463" s="1" t="s">
        <v>1206</v>
      </c>
      <c r="B463" s="1" t="s">
        <v>1207</v>
      </c>
      <c r="C463" s="1" t="s">
        <v>1210</v>
      </c>
      <c r="D463" s="1" t="s">
        <v>497</v>
      </c>
      <c r="E463">
        <v>183</v>
      </c>
      <c r="F463" s="6">
        <v>42337.05</v>
      </c>
    </row>
    <row r="464" spans="1:6" x14ac:dyDescent="0.25">
      <c r="A464" s="1" t="s">
        <v>1206</v>
      </c>
      <c r="B464" s="1" t="s">
        <v>1207</v>
      </c>
      <c r="C464" s="1" t="s">
        <v>1211</v>
      </c>
      <c r="D464" s="1" t="s">
        <v>1212</v>
      </c>
      <c r="E464">
        <v>163</v>
      </c>
      <c r="F464" s="6">
        <v>37710.050000000003</v>
      </c>
    </row>
    <row r="465" spans="1:6" x14ac:dyDescent="0.25">
      <c r="A465" s="1" t="s">
        <v>1213</v>
      </c>
      <c r="B465" s="1" t="s">
        <v>1214</v>
      </c>
      <c r="C465" s="1" t="s">
        <v>1215</v>
      </c>
      <c r="D465" s="1" t="s">
        <v>1216</v>
      </c>
      <c r="E465">
        <v>257</v>
      </c>
      <c r="F465" s="6">
        <v>59456.95</v>
      </c>
    </row>
    <row r="466" spans="1:6" x14ac:dyDescent="0.25">
      <c r="A466" s="1" t="s">
        <v>1217</v>
      </c>
      <c r="B466" s="1" t="s">
        <v>1218</v>
      </c>
      <c r="C466" s="1" t="s">
        <v>1219</v>
      </c>
      <c r="D466" s="1" t="s">
        <v>1220</v>
      </c>
      <c r="E466">
        <v>156</v>
      </c>
      <c r="F466" s="6">
        <v>36090.6</v>
      </c>
    </row>
    <row r="467" spans="1:6" x14ac:dyDescent="0.25">
      <c r="A467" s="1" t="s">
        <v>1217</v>
      </c>
      <c r="B467" s="1" t="s">
        <v>1218</v>
      </c>
      <c r="C467" s="1" t="s">
        <v>1221</v>
      </c>
      <c r="D467" s="1" t="s">
        <v>1222</v>
      </c>
      <c r="E467">
        <v>128</v>
      </c>
      <c r="F467" s="6">
        <v>29612.799999999999</v>
      </c>
    </row>
    <row r="468" spans="1:6" x14ac:dyDescent="0.25">
      <c r="A468" s="1" t="s">
        <v>1217</v>
      </c>
      <c r="B468" s="1" t="s">
        <v>1218</v>
      </c>
      <c r="C468" s="1" t="s">
        <v>1223</v>
      </c>
      <c r="D468" s="1" t="s">
        <v>309</v>
      </c>
      <c r="E468">
        <v>111</v>
      </c>
      <c r="F468" s="6">
        <v>25679.85</v>
      </c>
    </row>
    <row r="469" spans="1:6" x14ac:dyDescent="0.25">
      <c r="A469" s="1" t="s">
        <v>1224</v>
      </c>
      <c r="B469" s="1" t="s">
        <v>1225</v>
      </c>
      <c r="C469" s="1" t="s">
        <v>1226</v>
      </c>
      <c r="D469" s="1" t="s">
        <v>1010</v>
      </c>
      <c r="E469">
        <v>45</v>
      </c>
      <c r="F469" s="6">
        <v>10410.75</v>
      </c>
    </row>
    <row r="470" spans="1:6" x14ac:dyDescent="0.25">
      <c r="A470" s="1" t="s">
        <v>1224</v>
      </c>
      <c r="B470" s="1" t="s">
        <v>1225</v>
      </c>
      <c r="C470" s="1" t="s">
        <v>1227</v>
      </c>
      <c r="D470" s="1" t="s">
        <v>1228</v>
      </c>
      <c r="E470">
        <v>367</v>
      </c>
      <c r="F470" s="6">
        <v>84905.45</v>
      </c>
    </row>
    <row r="471" spans="1:6" x14ac:dyDescent="0.25">
      <c r="A471" s="1" t="s">
        <v>1224</v>
      </c>
      <c r="B471" s="1" t="s">
        <v>1225</v>
      </c>
      <c r="C471" s="1" t="s">
        <v>1229</v>
      </c>
      <c r="D471" s="1" t="s">
        <v>1230</v>
      </c>
      <c r="E471">
        <v>644</v>
      </c>
      <c r="F471" s="6">
        <v>148989.4</v>
      </c>
    </row>
    <row r="472" spans="1:6" x14ac:dyDescent="0.25">
      <c r="A472" s="1" t="s">
        <v>1224</v>
      </c>
      <c r="B472" s="1" t="s">
        <v>1225</v>
      </c>
      <c r="C472" s="1" t="s">
        <v>1231</v>
      </c>
      <c r="D472" s="1" t="s">
        <v>1232</v>
      </c>
      <c r="E472">
        <v>317</v>
      </c>
      <c r="F472" s="6">
        <v>73337.95</v>
      </c>
    </row>
    <row r="473" spans="1:6" x14ac:dyDescent="0.25">
      <c r="A473" s="1" t="s">
        <v>1224</v>
      </c>
      <c r="B473" s="1" t="s">
        <v>1225</v>
      </c>
      <c r="C473" s="1" t="s">
        <v>1233</v>
      </c>
      <c r="D473" s="1" t="s">
        <v>257</v>
      </c>
      <c r="E473">
        <v>224</v>
      </c>
      <c r="F473" s="6">
        <v>51822.400000000001</v>
      </c>
    </row>
    <row r="474" spans="1:6" x14ac:dyDescent="0.25">
      <c r="A474" s="1" t="s">
        <v>1234</v>
      </c>
      <c r="B474" s="1" t="s">
        <v>1235</v>
      </c>
      <c r="C474" s="1" t="s">
        <v>1236</v>
      </c>
      <c r="D474" s="1" t="s">
        <v>1237</v>
      </c>
      <c r="E474">
        <v>117</v>
      </c>
      <c r="F474" s="6">
        <v>27067.95</v>
      </c>
    </row>
    <row r="475" spans="1:6" x14ac:dyDescent="0.25">
      <c r="A475" s="1" t="s">
        <v>1238</v>
      </c>
      <c r="B475" s="1" t="s">
        <v>1239</v>
      </c>
      <c r="C475" s="1" t="s">
        <v>1240</v>
      </c>
      <c r="D475" s="1" t="s">
        <v>1241</v>
      </c>
      <c r="E475">
        <v>409</v>
      </c>
      <c r="F475" s="6">
        <v>94622.15</v>
      </c>
    </row>
    <row r="476" spans="1:6" x14ac:dyDescent="0.25">
      <c r="A476" s="1" t="s">
        <v>1242</v>
      </c>
      <c r="B476" s="1" t="s">
        <v>1243</v>
      </c>
      <c r="C476" s="1" t="s">
        <v>1244</v>
      </c>
      <c r="D476" s="1" t="s">
        <v>1024</v>
      </c>
      <c r="E476">
        <v>222</v>
      </c>
      <c r="F476" s="6">
        <v>51359.7</v>
      </c>
    </row>
    <row r="477" spans="1:6" x14ac:dyDescent="0.25">
      <c r="A477" s="1" t="s">
        <v>1242</v>
      </c>
      <c r="B477" s="1" t="s">
        <v>1243</v>
      </c>
      <c r="C477" s="1" t="s">
        <v>1810</v>
      </c>
      <c r="D477" s="1" t="s">
        <v>1811</v>
      </c>
      <c r="E477">
        <v>10</v>
      </c>
      <c r="F477" s="6">
        <v>2313.5</v>
      </c>
    </row>
    <row r="478" spans="1:6" x14ac:dyDescent="0.25">
      <c r="A478" s="1" t="s">
        <v>1245</v>
      </c>
      <c r="B478" s="1" t="s">
        <v>1246</v>
      </c>
      <c r="C478" s="1" t="s">
        <v>1247</v>
      </c>
      <c r="D478" s="1" t="s">
        <v>1248</v>
      </c>
      <c r="E478">
        <v>515</v>
      </c>
      <c r="F478" s="6">
        <v>119145.25</v>
      </c>
    </row>
    <row r="479" spans="1:6" x14ac:dyDescent="0.25">
      <c r="A479" s="1" t="s">
        <v>1245</v>
      </c>
      <c r="B479" s="1" t="s">
        <v>1246</v>
      </c>
      <c r="C479" s="1" t="s">
        <v>1249</v>
      </c>
      <c r="D479" s="1" t="s">
        <v>1250</v>
      </c>
      <c r="E479">
        <v>106</v>
      </c>
      <c r="F479" s="6">
        <v>24523.1</v>
      </c>
    </row>
    <row r="480" spans="1:6" x14ac:dyDescent="0.25">
      <c r="A480" s="1" t="s">
        <v>1251</v>
      </c>
      <c r="B480" s="1" t="s">
        <v>1252</v>
      </c>
      <c r="C480" s="1" t="s">
        <v>1253</v>
      </c>
      <c r="D480" s="1" t="s">
        <v>1254</v>
      </c>
      <c r="E480">
        <v>190</v>
      </c>
      <c r="F480" s="6">
        <v>43956.5</v>
      </c>
    </row>
    <row r="481" spans="1:6" x14ac:dyDescent="0.25">
      <c r="A481" s="1" t="s">
        <v>1255</v>
      </c>
      <c r="B481" s="1" t="s">
        <v>1252</v>
      </c>
      <c r="C481" s="1" t="s">
        <v>1256</v>
      </c>
      <c r="D481" s="1" t="s">
        <v>39</v>
      </c>
      <c r="E481">
        <v>12</v>
      </c>
      <c r="F481" s="6">
        <v>2776.2</v>
      </c>
    </row>
    <row r="482" spans="1:6" x14ac:dyDescent="0.25">
      <c r="A482" s="1" t="s">
        <v>1251</v>
      </c>
      <c r="B482" s="1" t="s">
        <v>1252</v>
      </c>
      <c r="C482" s="1" t="s">
        <v>1257</v>
      </c>
      <c r="D482" s="1" t="s">
        <v>1258</v>
      </c>
      <c r="E482">
        <v>132</v>
      </c>
      <c r="F482" s="6">
        <v>30538.2</v>
      </c>
    </row>
    <row r="483" spans="1:6" x14ac:dyDescent="0.25">
      <c r="A483" s="1" t="s">
        <v>1255</v>
      </c>
      <c r="B483" s="1" t="s">
        <v>1252</v>
      </c>
      <c r="C483" s="1" t="s">
        <v>1259</v>
      </c>
      <c r="D483" s="1" t="s">
        <v>195</v>
      </c>
      <c r="E483">
        <v>320</v>
      </c>
      <c r="F483" s="6">
        <v>74032</v>
      </c>
    </row>
    <row r="484" spans="1:6" x14ac:dyDescent="0.25">
      <c r="A484" s="1" t="s">
        <v>1255</v>
      </c>
      <c r="B484" s="1" t="s">
        <v>1252</v>
      </c>
      <c r="C484" s="1" t="s">
        <v>1260</v>
      </c>
      <c r="D484" s="1" t="s">
        <v>1261</v>
      </c>
      <c r="E484">
        <v>713</v>
      </c>
      <c r="F484" s="6">
        <v>164952.54999999999</v>
      </c>
    </row>
    <row r="485" spans="1:6" x14ac:dyDescent="0.25">
      <c r="A485" s="1" t="s">
        <v>1262</v>
      </c>
      <c r="B485" s="1" t="s">
        <v>1263</v>
      </c>
      <c r="C485" s="1" t="s">
        <v>1264</v>
      </c>
      <c r="D485" s="1" t="s">
        <v>1265</v>
      </c>
      <c r="E485">
        <v>496</v>
      </c>
      <c r="F485" s="6">
        <v>114749.6</v>
      </c>
    </row>
    <row r="486" spans="1:6" x14ac:dyDescent="0.25">
      <c r="A486" s="1" t="s">
        <v>1262</v>
      </c>
      <c r="B486" s="1" t="s">
        <v>1263</v>
      </c>
      <c r="C486" s="1" t="s">
        <v>1266</v>
      </c>
      <c r="D486" s="1" t="s">
        <v>1267</v>
      </c>
      <c r="E486">
        <v>323</v>
      </c>
      <c r="F486" s="6">
        <v>74726.05</v>
      </c>
    </row>
    <row r="487" spans="1:6" x14ac:dyDescent="0.25">
      <c r="A487" s="1" t="s">
        <v>1268</v>
      </c>
      <c r="B487" s="1" t="s">
        <v>1269</v>
      </c>
      <c r="C487" s="1" t="s">
        <v>1270</v>
      </c>
      <c r="D487" s="1" t="s">
        <v>1271</v>
      </c>
      <c r="E487">
        <v>148</v>
      </c>
      <c r="F487" s="6">
        <v>34239.800000000003</v>
      </c>
    </row>
    <row r="488" spans="1:6" x14ac:dyDescent="0.25">
      <c r="A488" s="1" t="s">
        <v>1268</v>
      </c>
      <c r="B488" s="1" t="s">
        <v>1269</v>
      </c>
      <c r="C488" s="1" t="s">
        <v>1272</v>
      </c>
      <c r="D488" s="1" t="s">
        <v>116</v>
      </c>
      <c r="E488">
        <v>124</v>
      </c>
      <c r="F488" s="6">
        <v>28687.4</v>
      </c>
    </row>
    <row r="489" spans="1:6" x14ac:dyDescent="0.25">
      <c r="A489" s="1" t="s">
        <v>1273</v>
      </c>
      <c r="B489" s="1" t="s">
        <v>1274</v>
      </c>
      <c r="C489" s="1" t="s">
        <v>1275</v>
      </c>
      <c r="D489" s="1" t="s">
        <v>1276</v>
      </c>
      <c r="E489">
        <v>155</v>
      </c>
      <c r="F489" s="6">
        <v>35859.25</v>
      </c>
    </row>
    <row r="490" spans="1:6" x14ac:dyDescent="0.25">
      <c r="A490" s="1" t="s">
        <v>1277</v>
      </c>
      <c r="B490" s="1" t="s">
        <v>1278</v>
      </c>
      <c r="C490" s="1" t="s">
        <v>1279</v>
      </c>
      <c r="D490" s="1" t="s">
        <v>1280</v>
      </c>
      <c r="E490">
        <v>299</v>
      </c>
      <c r="F490" s="6">
        <v>69173.649999999994</v>
      </c>
    </row>
    <row r="491" spans="1:6" x14ac:dyDescent="0.25">
      <c r="A491" s="1" t="s">
        <v>1277</v>
      </c>
      <c r="B491" s="1" t="s">
        <v>1278</v>
      </c>
      <c r="C491" s="1" t="s">
        <v>1281</v>
      </c>
      <c r="D491" s="1" t="s">
        <v>1282</v>
      </c>
      <c r="E491">
        <v>98</v>
      </c>
      <c r="F491" s="6">
        <v>22672.3</v>
      </c>
    </row>
    <row r="492" spans="1:6" x14ac:dyDescent="0.25">
      <c r="A492" s="1" t="s">
        <v>1277</v>
      </c>
      <c r="B492" s="1" t="s">
        <v>1278</v>
      </c>
      <c r="C492" s="1" t="s">
        <v>1283</v>
      </c>
      <c r="D492" s="1" t="s">
        <v>1248</v>
      </c>
      <c r="E492">
        <v>212</v>
      </c>
      <c r="F492" s="6">
        <v>49046.2</v>
      </c>
    </row>
    <row r="493" spans="1:6" x14ac:dyDescent="0.25">
      <c r="A493" s="1" t="s">
        <v>1284</v>
      </c>
      <c r="B493" s="1" t="s">
        <v>1285</v>
      </c>
      <c r="C493" s="1" t="s">
        <v>1286</v>
      </c>
      <c r="D493" s="1" t="s">
        <v>234</v>
      </c>
      <c r="E493">
        <v>311</v>
      </c>
      <c r="F493" s="6">
        <v>71949.850000000006</v>
      </c>
    </row>
    <row r="494" spans="1:6" x14ac:dyDescent="0.25">
      <c r="A494" s="1" t="s">
        <v>1287</v>
      </c>
      <c r="B494" s="1" t="s">
        <v>1288</v>
      </c>
      <c r="C494" s="1" t="s">
        <v>1289</v>
      </c>
      <c r="D494" s="1" t="s">
        <v>1290</v>
      </c>
      <c r="E494">
        <v>581</v>
      </c>
      <c r="F494" s="6">
        <v>134414.35</v>
      </c>
    </row>
    <row r="495" spans="1:6" x14ac:dyDescent="0.25">
      <c r="A495" s="1" t="s">
        <v>1291</v>
      </c>
      <c r="B495" s="1" t="s">
        <v>1292</v>
      </c>
      <c r="C495" s="1" t="s">
        <v>1293</v>
      </c>
      <c r="D495" s="1" t="s">
        <v>1294</v>
      </c>
      <c r="E495">
        <v>180</v>
      </c>
      <c r="F495" s="6">
        <v>41643</v>
      </c>
    </row>
    <row r="496" spans="1:6" x14ac:dyDescent="0.25">
      <c r="A496" s="1" t="s">
        <v>1295</v>
      </c>
      <c r="B496" s="1" t="s">
        <v>1296</v>
      </c>
      <c r="C496" s="1" t="s">
        <v>1297</v>
      </c>
      <c r="D496" s="1" t="s">
        <v>1298</v>
      </c>
      <c r="E496">
        <v>57</v>
      </c>
      <c r="F496" s="6">
        <v>13186.95</v>
      </c>
    </row>
    <row r="497" spans="1:6" x14ac:dyDescent="0.25">
      <c r="A497" s="1" t="s">
        <v>1299</v>
      </c>
      <c r="B497" s="1" t="s">
        <v>1300</v>
      </c>
      <c r="C497" s="1" t="s">
        <v>1301</v>
      </c>
      <c r="D497" s="1" t="s">
        <v>1302</v>
      </c>
      <c r="E497">
        <v>88</v>
      </c>
      <c r="F497" s="6">
        <v>20358.8</v>
      </c>
    </row>
    <row r="498" spans="1:6" x14ac:dyDescent="0.25">
      <c r="A498" s="1" t="s">
        <v>1303</v>
      </c>
      <c r="B498" s="1" t="s">
        <v>1304</v>
      </c>
      <c r="C498" s="1" t="s">
        <v>1305</v>
      </c>
      <c r="D498" s="1" t="s">
        <v>1306</v>
      </c>
      <c r="E498">
        <v>14</v>
      </c>
      <c r="F498" s="6">
        <v>3238.9</v>
      </c>
    </row>
    <row r="499" spans="1:6" x14ac:dyDescent="0.25">
      <c r="A499" s="1" t="s">
        <v>1303</v>
      </c>
      <c r="B499" s="1" t="s">
        <v>1304</v>
      </c>
      <c r="C499" s="1" t="s">
        <v>1307</v>
      </c>
      <c r="D499" s="1" t="s">
        <v>1136</v>
      </c>
      <c r="E499">
        <v>406</v>
      </c>
      <c r="F499" s="6">
        <v>93928.1</v>
      </c>
    </row>
    <row r="500" spans="1:6" x14ac:dyDescent="0.25">
      <c r="A500" s="1" t="s">
        <v>1303</v>
      </c>
      <c r="B500" s="1" t="s">
        <v>1304</v>
      </c>
      <c r="C500" s="1" t="s">
        <v>1308</v>
      </c>
      <c r="D500" s="1" t="s">
        <v>1309</v>
      </c>
      <c r="E500">
        <v>216</v>
      </c>
      <c r="F500" s="6">
        <v>49971.6</v>
      </c>
    </row>
    <row r="501" spans="1:6" x14ac:dyDescent="0.25">
      <c r="A501" s="1" t="s">
        <v>1303</v>
      </c>
      <c r="B501" s="1" t="s">
        <v>1304</v>
      </c>
      <c r="C501" s="1" t="s">
        <v>1310</v>
      </c>
      <c r="D501" s="1" t="s">
        <v>1311</v>
      </c>
      <c r="E501">
        <v>861</v>
      </c>
      <c r="F501" s="6">
        <v>199192.35</v>
      </c>
    </row>
    <row r="502" spans="1:6" x14ac:dyDescent="0.25">
      <c r="A502" s="1" t="s">
        <v>1303</v>
      </c>
      <c r="B502" s="1" t="s">
        <v>1304</v>
      </c>
      <c r="C502" s="1" t="s">
        <v>1312</v>
      </c>
      <c r="D502" s="1" t="s">
        <v>1313</v>
      </c>
      <c r="E502">
        <v>572</v>
      </c>
      <c r="F502" s="6">
        <v>132332.20000000001</v>
      </c>
    </row>
    <row r="503" spans="1:6" x14ac:dyDescent="0.25">
      <c r="A503" s="1" t="s">
        <v>1314</v>
      </c>
      <c r="B503" s="1" t="s">
        <v>1315</v>
      </c>
      <c r="C503" s="1" t="s">
        <v>1316</v>
      </c>
      <c r="D503" s="1" t="s">
        <v>1317</v>
      </c>
      <c r="E503">
        <v>474</v>
      </c>
      <c r="F503" s="6">
        <v>109659.9</v>
      </c>
    </row>
    <row r="504" spans="1:6" x14ac:dyDescent="0.25">
      <c r="A504" s="1" t="s">
        <v>1314</v>
      </c>
      <c r="B504" s="1" t="s">
        <v>1315</v>
      </c>
      <c r="C504" s="1" t="s">
        <v>1318</v>
      </c>
      <c r="D504" s="1" t="s">
        <v>35</v>
      </c>
      <c r="E504">
        <v>373</v>
      </c>
      <c r="F504" s="6">
        <v>86293.55</v>
      </c>
    </row>
    <row r="505" spans="1:6" x14ac:dyDescent="0.25">
      <c r="A505" s="1" t="s">
        <v>1314</v>
      </c>
      <c r="B505" s="1" t="s">
        <v>1315</v>
      </c>
      <c r="C505" s="1" t="s">
        <v>1812</v>
      </c>
      <c r="D505" s="1" t="s">
        <v>1813</v>
      </c>
      <c r="E505">
        <v>30</v>
      </c>
      <c r="F505" s="6">
        <v>6940.5</v>
      </c>
    </row>
    <row r="506" spans="1:6" x14ac:dyDescent="0.25">
      <c r="A506" s="1" t="s">
        <v>1314</v>
      </c>
      <c r="B506" s="1" t="s">
        <v>1315</v>
      </c>
      <c r="C506" s="1" t="s">
        <v>1319</v>
      </c>
      <c r="D506" s="1" t="s">
        <v>1320</v>
      </c>
      <c r="E506">
        <v>182</v>
      </c>
      <c r="F506" s="6">
        <v>42105.7</v>
      </c>
    </row>
    <row r="507" spans="1:6" x14ac:dyDescent="0.25">
      <c r="A507" s="1" t="s">
        <v>1314</v>
      </c>
      <c r="B507" s="1" t="s">
        <v>1315</v>
      </c>
      <c r="C507" s="1" t="s">
        <v>1321</v>
      </c>
      <c r="D507" s="1" t="s">
        <v>1322</v>
      </c>
      <c r="E507">
        <v>46</v>
      </c>
      <c r="F507" s="6">
        <v>10642.1</v>
      </c>
    </row>
    <row r="508" spans="1:6" x14ac:dyDescent="0.25">
      <c r="A508" s="1" t="s">
        <v>1323</v>
      </c>
      <c r="B508" s="1" t="s">
        <v>1324</v>
      </c>
      <c r="C508" s="1" t="s">
        <v>1325</v>
      </c>
      <c r="D508" s="1" t="s">
        <v>1326</v>
      </c>
      <c r="E508">
        <v>110</v>
      </c>
      <c r="F508" s="6">
        <v>25448.5</v>
      </c>
    </row>
    <row r="509" spans="1:6" x14ac:dyDescent="0.25">
      <c r="A509" s="1" t="s">
        <v>1327</v>
      </c>
      <c r="B509" s="1" t="s">
        <v>1328</v>
      </c>
      <c r="C509" s="1" t="s">
        <v>1329</v>
      </c>
      <c r="D509" s="1" t="s">
        <v>1330</v>
      </c>
      <c r="E509">
        <v>25</v>
      </c>
      <c r="F509" s="6">
        <v>5783.75</v>
      </c>
    </row>
    <row r="510" spans="1:6" x14ac:dyDescent="0.25">
      <c r="A510" s="1" t="s">
        <v>1331</v>
      </c>
      <c r="B510" s="1" t="s">
        <v>1332</v>
      </c>
      <c r="C510" s="1" t="s">
        <v>1333</v>
      </c>
      <c r="D510" s="1" t="s">
        <v>1334</v>
      </c>
      <c r="E510">
        <v>428</v>
      </c>
      <c r="F510" s="6">
        <v>99017.8</v>
      </c>
    </row>
    <row r="511" spans="1:6" x14ac:dyDescent="0.25">
      <c r="A511" s="1" t="s">
        <v>1335</v>
      </c>
      <c r="B511" s="1" t="s">
        <v>1336</v>
      </c>
      <c r="C511" s="1" t="s">
        <v>1337</v>
      </c>
      <c r="D511" s="1" t="s">
        <v>965</v>
      </c>
      <c r="E511">
        <v>229</v>
      </c>
      <c r="F511" s="6">
        <v>52979.15</v>
      </c>
    </row>
    <row r="512" spans="1:6" x14ac:dyDescent="0.25">
      <c r="A512" s="1" t="s">
        <v>1335</v>
      </c>
      <c r="B512" s="1" t="s">
        <v>1336</v>
      </c>
      <c r="C512" s="1" t="s">
        <v>1338</v>
      </c>
      <c r="D512" s="1" t="s">
        <v>1339</v>
      </c>
      <c r="E512">
        <v>320</v>
      </c>
      <c r="F512" s="6">
        <v>74032</v>
      </c>
    </row>
    <row r="513" spans="1:6" x14ac:dyDescent="0.25">
      <c r="A513" s="1" t="s">
        <v>1335</v>
      </c>
      <c r="B513" s="1" t="s">
        <v>1336</v>
      </c>
      <c r="C513" s="1" t="s">
        <v>1340</v>
      </c>
      <c r="D513" s="1" t="s">
        <v>1098</v>
      </c>
      <c r="E513">
        <v>554</v>
      </c>
      <c r="F513" s="6">
        <v>128167.9</v>
      </c>
    </row>
    <row r="514" spans="1:6" x14ac:dyDescent="0.25">
      <c r="A514" s="1" t="s">
        <v>1335</v>
      </c>
      <c r="B514" s="1" t="s">
        <v>1336</v>
      </c>
      <c r="C514" s="1" t="s">
        <v>1341</v>
      </c>
      <c r="D514" s="1" t="s">
        <v>1342</v>
      </c>
      <c r="E514">
        <v>334</v>
      </c>
      <c r="F514" s="6">
        <v>77270.899999999994</v>
      </c>
    </row>
    <row r="515" spans="1:6" x14ac:dyDescent="0.25">
      <c r="A515" s="1" t="s">
        <v>1335</v>
      </c>
      <c r="B515" s="1" t="s">
        <v>1336</v>
      </c>
      <c r="C515" s="1" t="s">
        <v>1343</v>
      </c>
      <c r="D515" s="1" t="s">
        <v>1232</v>
      </c>
      <c r="E515">
        <v>235</v>
      </c>
      <c r="F515" s="6">
        <v>54367.25</v>
      </c>
    </row>
    <row r="516" spans="1:6" x14ac:dyDescent="0.25">
      <c r="A516" s="1" t="s">
        <v>1335</v>
      </c>
      <c r="B516" s="1" t="s">
        <v>1336</v>
      </c>
      <c r="C516" s="1" t="s">
        <v>1344</v>
      </c>
      <c r="D516" s="1" t="s">
        <v>628</v>
      </c>
      <c r="E516">
        <v>203</v>
      </c>
      <c r="F516" s="6">
        <v>46964.05</v>
      </c>
    </row>
    <row r="517" spans="1:6" x14ac:dyDescent="0.25">
      <c r="A517" s="1" t="s">
        <v>1335</v>
      </c>
      <c r="B517" s="1" t="s">
        <v>1336</v>
      </c>
      <c r="C517" s="1" t="s">
        <v>1345</v>
      </c>
      <c r="D517" s="1" t="s">
        <v>1346</v>
      </c>
      <c r="E517">
        <v>647</v>
      </c>
      <c r="F517" s="6">
        <v>149683.45000000001</v>
      </c>
    </row>
    <row r="518" spans="1:6" x14ac:dyDescent="0.25">
      <c r="A518" s="1" t="s">
        <v>1335</v>
      </c>
      <c r="B518" s="1" t="s">
        <v>1336</v>
      </c>
      <c r="C518" s="1" t="s">
        <v>1347</v>
      </c>
      <c r="D518" s="1" t="s">
        <v>1150</v>
      </c>
      <c r="E518">
        <v>158</v>
      </c>
      <c r="F518" s="6">
        <v>36553.300000000003</v>
      </c>
    </row>
    <row r="519" spans="1:6" x14ac:dyDescent="0.25">
      <c r="A519" s="1" t="s">
        <v>1335</v>
      </c>
      <c r="B519" s="1" t="s">
        <v>1336</v>
      </c>
      <c r="C519" s="1" t="s">
        <v>1348</v>
      </c>
      <c r="D519" s="1" t="s">
        <v>1349</v>
      </c>
      <c r="E519">
        <v>518</v>
      </c>
      <c r="F519" s="6">
        <v>119839.3</v>
      </c>
    </row>
    <row r="520" spans="1:6" x14ac:dyDescent="0.25">
      <c r="A520" s="1" t="s">
        <v>1335</v>
      </c>
      <c r="B520" s="1" t="s">
        <v>1336</v>
      </c>
      <c r="C520" s="1" t="s">
        <v>1350</v>
      </c>
      <c r="D520" s="1" t="s">
        <v>865</v>
      </c>
      <c r="E520">
        <v>168</v>
      </c>
      <c r="F520" s="6">
        <v>38866.800000000003</v>
      </c>
    </row>
    <row r="521" spans="1:6" x14ac:dyDescent="0.25">
      <c r="A521" s="1" t="s">
        <v>1335</v>
      </c>
      <c r="B521" s="1" t="s">
        <v>1336</v>
      </c>
      <c r="C521" s="1" t="s">
        <v>1351</v>
      </c>
      <c r="D521" s="1" t="s">
        <v>1352</v>
      </c>
      <c r="E521">
        <v>27</v>
      </c>
      <c r="F521" s="6">
        <v>6246.45</v>
      </c>
    </row>
    <row r="522" spans="1:6" x14ac:dyDescent="0.25">
      <c r="A522" s="1" t="s">
        <v>1353</v>
      </c>
      <c r="B522" s="1" t="s">
        <v>1354</v>
      </c>
      <c r="C522" s="1" t="s">
        <v>1355</v>
      </c>
      <c r="D522" s="1" t="s">
        <v>1356</v>
      </c>
      <c r="E522">
        <v>189</v>
      </c>
      <c r="F522" s="6">
        <v>43725.15</v>
      </c>
    </row>
    <row r="523" spans="1:6" x14ac:dyDescent="0.25">
      <c r="A523" s="1" t="s">
        <v>1357</v>
      </c>
      <c r="B523" s="1" t="s">
        <v>1358</v>
      </c>
      <c r="C523" s="1" t="s">
        <v>1359</v>
      </c>
      <c r="D523" s="1" t="s">
        <v>1360</v>
      </c>
      <c r="E523">
        <v>26</v>
      </c>
      <c r="F523" s="6">
        <v>6015.1</v>
      </c>
    </row>
    <row r="524" spans="1:6" x14ac:dyDescent="0.25">
      <c r="A524" s="1" t="s">
        <v>1357</v>
      </c>
      <c r="B524" s="1" t="s">
        <v>1358</v>
      </c>
      <c r="C524" s="1" t="s">
        <v>1361</v>
      </c>
      <c r="D524" s="1" t="s">
        <v>156</v>
      </c>
      <c r="E524">
        <v>141</v>
      </c>
      <c r="F524" s="6">
        <v>32620.35</v>
      </c>
    </row>
    <row r="525" spans="1:6" x14ac:dyDescent="0.25">
      <c r="A525" s="1" t="s">
        <v>1357</v>
      </c>
      <c r="B525" s="1" t="s">
        <v>1358</v>
      </c>
      <c r="C525" s="1" t="s">
        <v>1362</v>
      </c>
      <c r="D525" s="1" t="s">
        <v>1363</v>
      </c>
      <c r="E525">
        <v>288</v>
      </c>
      <c r="F525" s="6">
        <v>66628.800000000003</v>
      </c>
    </row>
    <row r="526" spans="1:6" x14ac:dyDescent="0.25">
      <c r="A526" s="1" t="s">
        <v>1357</v>
      </c>
      <c r="B526" s="1" t="s">
        <v>1358</v>
      </c>
      <c r="C526" s="1" t="s">
        <v>1364</v>
      </c>
      <c r="D526" s="1" t="s">
        <v>1365</v>
      </c>
      <c r="E526">
        <v>343</v>
      </c>
      <c r="F526" s="6">
        <v>79353.05</v>
      </c>
    </row>
    <row r="527" spans="1:6" x14ac:dyDescent="0.25">
      <c r="A527" s="1" t="s">
        <v>1366</v>
      </c>
      <c r="B527" s="1" t="s">
        <v>1367</v>
      </c>
      <c r="C527" s="1" t="s">
        <v>1368</v>
      </c>
      <c r="D527" s="1" t="s">
        <v>1369</v>
      </c>
      <c r="E527">
        <v>281</v>
      </c>
      <c r="F527" s="6">
        <v>65009.35</v>
      </c>
    </row>
    <row r="528" spans="1:6" x14ac:dyDescent="0.25">
      <c r="A528" s="1" t="s">
        <v>1370</v>
      </c>
      <c r="B528" s="1" t="s">
        <v>1371</v>
      </c>
      <c r="C528" s="1" t="s">
        <v>1372</v>
      </c>
      <c r="D528" s="1" t="s">
        <v>1373</v>
      </c>
      <c r="E528">
        <v>192</v>
      </c>
      <c r="F528" s="6">
        <v>44419.199999999997</v>
      </c>
    </row>
    <row r="529" spans="1:6" x14ac:dyDescent="0.25">
      <c r="A529" s="1" t="s">
        <v>1370</v>
      </c>
      <c r="B529" s="1" t="s">
        <v>1371</v>
      </c>
      <c r="C529" s="1" t="s">
        <v>1374</v>
      </c>
      <c r="D529" s="1" t="s">
        <v>1375</v>
      </c>
      <c r="E529">
        <v>422</v>
      </c>
      <c r="F529" s="6">
        <v>97629.7</v>
      </c>
    </row>
    <row r="530" spans="1:6" x14ac:dyDescent="0.25">
      <c r="A530" s="1" t="s">
        <v>1376</v>
      </c>
      <c r="B530" s="1" t="s">
        <v>1377</v>
      </c>
      <c r="C530" s="1" t="s">
        <v>1378</v>
      </c>
      <c r="D530" s="1" t="s">
        <v>178</v>
      </c>
      <c r="E530">
        <v>132</v>
      </c>
      <c r="F530" s="6">
        <v>30538.2</v>
      </c>
    </row>
    <row r="531" spans="1:6" x14ac:dyDescent="0.25">
      <c r="A531" s="1" t="s">
        <v>1379</v>
      </c>
      <c r="B531" s="1" t="s">
        <v>1380</v>
      </c>
      <c r="C531" s="1" t="s">
        <v>1381</v>
      </c>
      <c r="D531" s="1" t="s">
        <v>116</v>
      </c>
      <c r="E531">
        <v>86</v>
      </c>
      <c r="F531" s="6">
        <v>19896.099999999999</v>
      </c>
    </row>
    <row r="532" spans="1:6" x14ac:dyDescent="0.25">
      <c r="A532" s="1" t="s">
        <v>1382</v>
      </c>
      <c r="B532" s="1" t="s">
        <v>1383</v>
      </c>
      <c r="C532" s="1" t="s">
        <v>1384</v>
      </c>
      <c r="D532" s="1" t="s">
        <v>1166</v>
      </c>
      <c r="E532">
        <v>250</v>
      </c>
      <c r="F532" s="6">
        <v>57837.5</v>
      </c>
    </row>
    <row r="533" spans="1:6" x14ac:dyDescent="0.25">
      <c r="A533" s="1" t="s">
        <v>1385</v>
      </c>
      <c r="B533" s="1" t="s">
        <v>1386</v>
      </c>
      <c r="C533" s="1" t="s">
        <v>1387</v>
      </c>
      <c r="D533" s="1" t="s">
        <v>116</v>
      </c>
      <c r="E533">
        <v>88</v>
      </c>
      <c r="F533" s="6">
        <v>20358.8</v>
      </c>
    </row>
    <row r="534" spans="1:6" x14ac:dyDescent="0.25">
      <c r="A534" s="1" t="s">
        <v>1388</v>
      </c>
      <c r="B534" s="1" t="s">
        <v>1389</v>
      </c>
      <c r="C534" s="1" t="s">
        <v>1390</v>
      </c>
      <c r="D534" s="1" t="s">
        <v>1391</v>
      </c>
      <c r="E534">
        <v>250</v>
      </c>
      <c r="F534" s="6">
        <v>57837.5</v>
      </c>
    </row>
    <row r="535" spans="1:6" x14ac:dyDescent="0.25">
      <c r="A535" s="1" t="s">
        <v>1392</v>
      </c>
      <c r="B535" s="1" t="s">
        <v>1393</v>
      </c>
      <c r="C535" s="1" t="s">
        <v>1394</v>
      </c>
      <c r="D535" s="1" t="s">
        <v>1395</v>
      </c>
      <c r="E535">
        <v>40</v>
      </c>
      <c r="F535" s="6">
        <v>9254</v>
      </c>
    </row>
    <row r="536" spans="1:6" x14ac:dyDescent="0.25">
      <c r="A536" s="1" t="s">
        <v>1392</v>
      </c>
      <c r="B536" s="1" t="s">
        <v>1393</v>
      </c>
      <c r="C536" s="1" t="s">
        <v>1396</v>
      </c>
      <c r="D536" s="1" t="s">
        <v>1397</v>
      </c>
      <c r="E536">
        <v>316</v>
      </c>
      <c r="F536" s="6">
        <v>73106.600000000006</v>
      </c>
    </row>
    <row r="537" spans="1:6" x14ac:dyDescent="0.25">
      <c r="A537" s="1" t="s">
        <v>1398</v>
      </c>
      <c r="B537" s="1" t="s">
        <v>1399</v>
      </c>
      <c r="C537" s="1" t="s">
        <v>1400</v>
      </c>
      <c r="D537" s="1" t="s">
        <v>1401</v>
      </c>
      <c r="E537">
        <v>366</v>
      </c>
      <c r="F537" s="6">
        <v>84674.1</v>
      </c>
    </row>
    <row r="538" spans="1:6" x14ac:dyDescent="0.25">
      <c r="A538" s="1" t="s">
        <v>1398</v>
      </c>
      <c r="B538" s="1" t="s">
        <v>1399</v>
      </c>
      <c r="C538" s="1" t="s">
        <v>1402</v>
      </c>
      <c r="D538" s="1" t="s">
        <v>1403</v>
      </c>
      <c r="E538">
        <v>593</v>
      </c>
      <c r="F538" s="6">
        <v>137190.54999999999</v>
      </c>
    </row>
    <row r="539" spans="1:6" x14ac:dyDescent="0.25">
      <c r="A539" s="1" t="s">
        <v>1398</v>
      </c>
      <c r="B539" s="1" t="s">
        <v>1399</v>
      </c>
      <c r="C539" s="1" t="s">
        <v>1404</v>
      </c>
      <c r="D539" s="1" t="s">
        <v>31</v>
      </c>
      <c r="E539">
        <v>180</v>
      </c>
      <c r="F539" s="6">
        <v>41643</v>
      </c>
    </row>
    <row r="540" spans="1:6" x14ac:dyDescent="0.25">
      <c r="A540" s="1" t="s">
        <v>1405</v>
      </c>
      <c r="B540" s="1" t="s">
        <v>1406</v>
      </c>
      <c r="C540" s="1" t="s">
        <v>1407</v>
      </c>
      <c r="D540" s="1" t="s">
        <v>35</v>
      </c>
      <c r="E540">
        <v>128</v>
      </c>
      <c r="F540" s="6">
        <v>29612.799999999999</v>
      </c>
    </row>
    <row r="541" spans="1:6" x14ac:dyDescent="0.25">
      <c r="A541" s="1" t="s">
        <v>1408</v>
      </c>
      <c r="B541" s="1" t="s">
        <v>1409</v>
      </c>
      <c r="C541" s="1" t="s">
        <v>1410</v>
      </c>
      <c r="D541" s="1" t="s">
        <v>1411</v>
      </c>
      <c r="E541">
        <v>104</v>
      </c>
      <c r="F541" s="6">
        <v>24060.400000000001</v>
      </c>
    </row>
    <row r="542" spans="1:6" x14ac:dyDescent="0.25">
      <c r="A542" s="1" t="s">
        <v>1412</v>
      </c>
      <c r="B542" s="1" t="s">
        <v>1413</v>
      </c>
      <c r="C542" s="1" t="s">
        <v>1414</v>
      </c>
      <c r="D542" s="1" t="s">
        <v>1415</v>
      </c>
      <c r="E542">
        <v>73</v>
      </c>
      <c r="F542" s="6">
        <v>16888.55</v>
      </c>
    </row>
    <row r="543" spans="1:6" x14ac:dyDescent="0.25">
      <c r="A543" s="1" t="s">
        <v>1416</v>
      </c>
      <c r="B543" s="1" t="s">
        <v>1417</v>
      </c>
      <c r="C543" s="1" t="s">
        <v>1418</v>
      </c>
      <c r="D543" s="1" t="s">
        <v>210</v>
      </c>
      <c r="E543">
        <v>105</v>
      </c>
      <c r="F543" s="6">
        <v>24291.75</v>
      </c>
    </row>
    <row r="544" spans="1:6" x14ac:dyDescent="0.25">
      <c r="A544" s="1" t="s">
        <v>1419</v>
      </c>
      <c r="B544" s="1" t="s">
        <v>1420</v>
      </c>
      <c r="C544" s="1" t="s">
        <v>1421</v>
      </c>
      <c r="D544" s="1" t="s">
        <v>776</v>
      </c>
      <c r="E544">
        <v>210</v>
      </c>
      <c r="F544" s="6">
        <v>48583.5</v>
      </c>
    </row>
    <row r="545" spans="1:6" x14ac:dyDescent="0.25">
      <c r="A545" s="1" t="s">
        <v>1419</v>
      </c>
      <c r="B545" s="1" t="s">
        <v>1420</v>
      </c>
      <c r="C545" s="1" t="s">
        <v>1422</v>
      </c>
      <c r="D545" s="1" t="s">
        <v>146</v>
      </c>
      <c r="E545">
        <v>212</v>
      </c>
      <c r="F545" s="6">
        <v>49046.2</v>
      </c>
    </row>
    <row r="546" spans="1:6" x14ac:dyDescent="0.25">
      <c r="A546" s="1" t="s">
        <v>1419</v>
      </c>
      <c r="B546" s="1" t="s">
        <v>1420</v>
      </c>
      <c r="C546" s="1" t="s">
        <v>1423</v>
      </c>
      <c r="D546" s="1" t="s">
        <v>1424</v>
      </c>
      <c r="E546">
        <v>361</v>
      </c>
      <c r="F546" s="6">
        <v>83517.350000000006</v>
      </c>
    </row>
    <row r="547" spans="1:6" x14ac:dyDescent="0.25">
      <c r="A547" s="1" t="s">
        <v>1425</v>
      </c>
      <c r="B547" s="1" t="s">
        <v>1426</v>
      </c>
      <c r="C547" s="1" t="s">
        <v>1427</v>
      </c>
      <c r="D547" s="1" t="s">
        <v>1428</v>
      </c>
      <c r="E547">
        <v>156</v>
      </c>
      <c r="F547" s="6">
        <v>36090.6</v>
      </c>
    </row>
    <row r="548" spans="1:6" x14ac:dyDescent="0.25">
      <c r="A548" s="1" t="s">
        <v>1429</v>
      </c>
      <c r="B548" s="1" t="s">
        <v>1430</v>
      </c>
      <c r="C548" s="1" t="s">
        <v>1431</v>
      </c>
      <c r="D548" s="1" t="s">
        <v>1432</v>
      </c>
      <c r="E548">
        <v>53</v>
      </c>
      <c r="F548" s="6">
        <v>12261.55</v>
      </c>
    </row>
    <row r="549" spans="1:6" x14ac:dyDescent="0.25">
      <c r="A549" s="1" t="s">
        <v>1429</v>
      </c>
      <c r="B549" s="1" t="s">
        <v>1430</v>
      </c>
      <c r="C549" s="1" t="s">
        <v>1433</v>
      </c>
      <c r="D549" s="1" t="s">
        <v>1434</v>
      </c>
      <c r="E549">
        <v>140</v>
      </c>
      <c r="F549" s="6">
        <v>32389</v>
      </c>
    </row>
    <row r="550" spans="1:6" x14ac:dyDescent="0.25">
      <c r="A550" s="1" t="s">
        <v>1429</v>
      </c>
      <c r="B550" s="1" t="s">
        <v>1430</v>
      </c>
      <c r="C550" s="1" t="s">
        <v>1435</v>
      </c>
      <c r="D550" s="1" t="s">
        <v>1436</v>
      </c>
      <c r="E550">
        <v>81</v>
      </c>
      <c r="F550" s="6">
        <v>18739.349999999999</v>
      </c>
    </row>
    <row r="551" spans="1:6" x14ac:dyDescent="0.25">
      <c r="A551" s="1" t="s">
        <v>1429</v>
      </c>
      <c r="B551" s="1" t="s">
        <v>1430</v>
      </c>
      <c r="C551" s="1" t="s">
        <v>1437</v>
      </c>
      <c r="D551" s="1" t="s">
        <v>981</v>
      </c>
      <c r="E551">
        <v>763</v>
      </c>
      <c r="F551" s="6">
        <v>176520.05</v>
      </c>
    </row>
    <row r="552" spans="1:6" x14ac:dyDescent="0.25">
      <c r="A552" s="1" t="s">
        <v>1438</v>
      </c>
      <c r="B552" s="1" t="s">
        <v>1439</v>
      </c>
      <c r="C552" s="1" t="s">
        <v>1440</v>
      </c>
      <c r="D552" s="1" t="s">
        <v>776</v>
      </c>
      <c r="E552">
        <v>355</v>
      </c>
      <c r="F552" s="6">
        <v>82129.25</v>
      </c>
    </row>
    <row r="553" spans="1:6" x14ac:dyDescent="0.25">
      <c r="A553" s="1" t="s">
        <v>1438</v>
      </c>
      <c r="B553" s="1" t="s">
        <v>1439</v>
      </c>
      <c r="C553" s="1" t="s">
        <v>1441</v>
      </c>
      <c r="D553" s="1" t="s">
        <v>435</v>
      </c>
      <c r="E553">
        <v>143</v>
      </c>
      <c r="F553" s="6">
        <v>33083.050000000003</v>
      </c>
    </row>
    <row r="554" spans="1:6" x14ac:dyDescent="0.25">
      <c r="A554" s="1" t="s">
        <v>1438</v>
      </c>
      <c r="B554" s="1" t="s">
        <v>1439</v>
      </c>
      <c r="C554" s="1" t="s">
        <v>1442</v>
      </c>
      <c r="D554" s="1" t="s">
        <v>1443</v>
      </c>
      <c r="E554">
        <v>241</v>
      </c>
      <c r="F554" s="6">
        <v>55755.35</v>
      </c>
    </row>
    <row r="555" spans="1:6" x14ac:dyDescent="0.25">
      <c r="A555" s="1" t="s">
        <v>1444</v>
      </c>
      <c r="B555" s="1" t="s">
        <v>1445</v>
      </c>
      <c r="C555" s="1" t="s">
        <v>1446</v>
      </c>
      <c r="D555" s="1" t="s">
        <v>1447</v>
      </c>
      <c r="E555">
        <v>275</v>
      </c>
      <c r="F555" s="6">
        <v>63621.25</v>
      </c>
    </row>
    <row r="556" spans="1:6" x14ac:dyDescent="0.25">
      <c r="A556" s="1" t="s">
        <v>1444</v>
      </c>
      <c r="B556" s="1" t="s">
        <v>1445</v>
      </c>
      <c r="C556" s="1" t="s">
        <v>1448</v>
      </c>
      <c r="D556" s="1" t="s">
        <v>1449</v>
      </c>
      <c r="E556">
        <v>8</v>
      </c>
      <c r="F556" s="6">
        <v>1850.8</v>
      </c>
    </row>
    <row r="557" spans="1:6" x14ac:dyDescent="0.25">
      <c r="A557" s="1" t="s">
        <v>1450</v>
      </c>
      <c r="B557" s="1" t="s">
        <v>1451</v>
      </c>
      <c r="C557" s="1" t="s">
        <v>1452</v>
      </c>
      <c r="D557" s="1" t="s">
        <v>1453</v>
      </c>
      <c r="E557">
        <v>262</v>
      </c>
      <c r="F557" s="6">
        <v>60613.7</v>
      </c>
    </row>
    <row r="558" spans="1:6" x14ac:dyDescent="0.25">
      <c r="A558" s="1" t="s">
        <v>1450</v>
      </c>
      <c r="B558" s="1" t="s">
        <v>1451</v>
      </c>
      <c r="C558" s="1" t="s">
        <v>1454</v>
      </c>
      <c r="D558" s="1" t="s">
        <v>1449</v>
      </c>
      <c r="E558">
        <v>354</v>
      </c>
      <c r="F558" s="6">
        <v>81897.899999999994</v>
      </c>
    </row>
    <row r="559" spans="1:6" x14ac:dyDescent="0.25">
      <c r="A559" s="1" t="s">
        <v>1450</v>
      </c>
      <c r="B559" s="1" t="s">
        <v>1451</v>
      </c>
      <c r="C559" s="1" t="s">
        <v>1455</v>
      </c>
      <c r="D559" s="1" t="s">
        <v>1456</v>
      </c>
      <c r="E559">
        <v>129</v>
      </c>
      <c r="F559" s="6">
        <v>29844.15</v>
      </c>
    </row>
    <row r="560" spans="1:6" x14ac:dyDescent="0.25">
      <c r="A560" s="1" t="s">
        <v>1457</v>
      </c>
      <c r="B560" s="1" t="s">
        <v>1458</v>
      </c>
      <c r="C560" s="1" t="s">
        <v>1459</v>
      </c>
      <c r="D560" s="1" t="s">
        <v>1460</v>
      </c>
      <c r="E560">
        <v>126</v>
      </c>
      <c r="F560" s="6">
        <v>29150.1</v>
      </c>
    </row>
    <row r="561" spans="1:6" x14ac:dyDescent="0.25">
      <c r="A561" s="1" t="s">
        <v>1457</v>
      </c>
      <c r="B561" s="1" t="s">
        <v>1458</v>
      </c>
      <c r="C561" s="1" t="s">
        <v>1461</v>
      </c>
      <c r="D561" s="1" t="s">
        <v>901</v>
      </c>
      <c r="E561">
        <v>108</v>
      </c>
      <c r="F561" s="6">
        <v>24985.8</v>
      </c>
    </row>
    <row r="562" spans="1:6" x14ac:dyDescent="0.25">
      <c r="A562" s="1" t="s">
        <v>1462</v>
      </c>
      <c r="B562" s="1" t="s">
        <v>1463</v>
      </c>
      <c r="C562" s="1" t="s">
        <v>1464</v>
      </c>
      <c r="D562" s="1" t="s">
        <v>1465</v>
      </c>
      <c r="E562">
        <v>449</v>
      </c>
      <c r="F562" s="6">
        <v>103876.15</v>
      </c>
    </row>
    <row r="563" spans="1:6" x14ac:dyDescent="0.25">
      <c r="A563" s="1" t="s">
        <v>1466</v>
      </c>
      <c r="B563" s="1" t="s">
        <v>1467</v>
      </c>
      <c r="C563" s="1" t="s">
        <v>1468</v>
      </c>
      <c r="D563" s="1" t="s">
        <v>1469</v>
      </c>
      <c r="E563">
        <v>207</v>
      </c>
      <c r="F563" s="6">
        <v>47889.45</v>
      </c>
    </row>
    <row r="564" spans="1:6" x14ac:dyDescent="0.25">
      <c r="A564" s="1" t="s">
        <v>1470</v>
      </c>
      <c r="B564" s="1" t="s">
        <v>1471</v>
      </c>
      <c r="C564" s="1" t="s">
        <v>1472</v>
      </c>
      <c r="D564" s="1" t="s">
        <v>1473</v>
      </c>
      <c r="E564">
        <v>406</v>
      </c>
      <c r="F564" s="6">
        <v>93928.1</v>
      </c>
    </row>
    <row r="565" spans="1:6" x14ac:dyDescent="0.25">
      <c r="A565" s="1" t="s">
        <v>1474</v>
      </c>
      <c r="B565" s="1" t="s">
        <v>1475</v>
      </c>
      <c r="C565" s="1" t="s">
        <v>1476</v>
      </c>
      <c r="D565" s="1" t="s">
        <v>1477</v>
      </c>
      <c r="E565">
        <v>67</v>
      </c>
      <c r="F565" s="6">
        <v>15500.45</v>
      </c>
    </row>
    <row r="566" spans="1:6" x14ac:dyDescent="0.25">
      <c r="A566" s="1" t="s">
        <v>1478</v>
      </c>
      <c r="B566" s="1" t="s">
        <v>1479</v>
      </c>
      <c r="C566" s="1" t="s">
        <v>1480</v>
      </c>
      <c r="D566" s="1" t="s">
        <v>1481</v>
      </c>
      <c r="E566">
        <v>132</v>
      </c>
      <c r="F566" s="6">
        <v>30538.2</v>
      </c>
    </row>
    <row r="567" spans="1:6" x14ac:dyDescent="0.25">
      <c r="A567" s="1" t="s">
        <v>1478</v>
      </c>
      <c r="B567" s="1" t="s">
        <v>1479</v>
      </c>
      <c r="C567" s="1" t="s">
        <v>1482</v>
      </c>
      <c r="D567" s="1" t="s">
        <v>1483</v>
      </c>
      <c r="E567">
        <v>193</v>
      </c>
      <c r="F567" s="6">
        <v>44650.55</v>
      </c>
    </row>
    <row r="568" spans="1:6" x14ac:dyDescent="0.25">
      <c r="A568" s="1" t="s">
        <v>1484</v>
      </c>
      <c r="B568" s="1" t="s">
        <v>1485</v>
      </c>
      <c r="C568" s="1" t="s">
        <v>1486</v>
      </c>
      <c r="D568" s="1" t="s">
        <v>66</v>
      </c>
      <c r="E568">
        <v>102</v>
      </c>
      <c r="F568" s="6">
        <v>23597.7</v>
      </c>
    </row>
    <row r="569" spans="1:6" x14ac:dyDescent="0.25">
      <c r="A569" s="1" t="s">
        <v>1484</v>
      </c>
      <c r="B569" s="1" t="s">
        <v>1485</v>
      </c>
      <c r="C569" s="1" t="s">
        <v>1487</v>
      </c>
      <c r="D569" s="1" t="s">
        <v>1488</v>
      </c>
      <c r="E569">
        <v>116</v>
      </c>
      <c r="F569" s="6">
        <v>26836.6</v>
      </c>
    </row>
    <row r="570" spans="1:6" x14ac:dyDescent="0.25">
      <c r="A570" s="1" t="s">
        <v>1489</v>
      </c>
      <c r="B570" s="1" t="s">
        <v>1490</v>
      </c>
      <c r="C570" s="1" t="s">
        <v>1491</v>
      </c>
      <c r="D570" s="1" t="s">
        <v>709</v>
      </c>
      <c r="E570">
        <v>383</v>
      </c>
      <c r="F570" s="6">
        <v>88607.05</v>
      </c>
    </row>
    <row r="571" spans="1:6" x14ac:dyDescent="0.25">
      <c r="A571" s="1" t="s">
        <v>1489</v>
      </c>
      <c r="B571" s="1" t="s">
        <v>1490</v>
      </c>
      <c r="C571" s="1" t="s">
        <v>1492</v>
      </c>
      <c r="D571" s="1" t="s">
        <v>1493</v>
      </c>
      <c r="E571">
        <v>83</v>
      </c>
      <c r="F571" s="6">
        <v>19202.05</v>
      </c>
    </row>
    <row r="572" spans="1:6" x14ac:dyDescent="0.25">
      <c r="A572" s="1" t="s">
        <v>1489</v>
      </c>
      <c r="B572" s="1" t="s">
        <v>1490</v>
      </c>
      <c r="C572" s="1" t="s">
        <v>1494</v>
      </c>
      <c r="D572" s="1" t="s">
        <v>1495</v>
      </c>
      <c r="E572">
        <v>341</v>
      </c>
      <c r="F572" s="6">
        <v>78890.350000000006</v>
      </c>
    </row>
    <row r="573" spans="1:6" x14ac:dyDescent="0.25">
      <c r="A573" s="1" t="s">
        <v>1489</v>
      </c>
      <c r="B573" s="1" t="s">
        <v>1490</v>
      </c>
      <c r="C573" s="1" t="s">
        <v>1496</v>
      </c>
      <c r="D573" s="1" t="s">
        <v>1497</v>
      </c>
      <c r="E573">
        <v>272</v>
      </c>
      <c r="F573" s="6">
        <v>62927.199999999997</v>
      </c>
    </row>
    <row r="574" spans="1:6" x14ac:dyDescent="0.25">
      <c r="A574" s="1" t="s">
        <v>1498</v>
      </c>
      <c r="B574" s="1" t="s">
        <v>1499</v>
      </c>
      <c r="C574" s="1" t="s">
        <v>1500</v>
      </c>
      <c r="D574" s="1" t="s">
        <v>1501</v>
      </c>
      <c r="E574">
        <v>373</v>
      </c>
      <c r="F574" s="6">
        <v>86293.55</v>
      </c>
    </row>
    <row r="575" spans="1:6" x14ac:dyDescent="0.25">
      <c r="A575" s="1" t="s">
        <v>1498</v>
      </c>
      <c r="B575" s="1" t="s">
        <v>1499</v>
      </c>
      <c r="C575" s="1" t="s">
        <v>1502</v>
      </c>
      <c r="D575" s="1" t="s">
        <v>1503</v>
      </c>
      <c r="E575">
        <v>213</v>
      </c>
      <c r="F575" s="6">
        <v>49277.55</v>
      </c>
    </row>
    <row r="576" spans="1:6" x14ac:dyDescent="0.25">
      <c r="A576" s="1" t="s">
        <v>1504</v>
      </c>
      <c r="B576" s="1" t="s">
        <v>1505</v>
      </c>
      <c r="C576" s="1" t="s">
        <v>1506</v>
      </c>
      <c r="D576" s="1" t="s">
        <v>1507</v>
      </c>
      <c r="E576">
        <v>154</v>
      </c>
      <c r="F576" s="6">
        <v>35627.9</v>
      </c>
    </row>
    <row r="577" spans="1:6" x14ac:dyDescent="0.25">
      <c r="A577" s="1" t="s">
        <v>1504</v>
      </c>
      <c r="B577" s="1" t="s">
        <v>1505</v>
      </c>
      <c r="C577" s="1" t="s">
        <v>1508</v>
      </c>
      <c r="D577" s="1" t="s">
        <v>1509</v>
      </c>
      <c r="E577">
        <v>352</v>
      </c>
      <c r="F577" s="6">
        <v>81435.199999999997</v>
      </c>
    </row>
    <row r="578" spans="1:6" x14ac:dyDescent="0.25">
      <c r="A578" s="1" t="s">
        <v>1504</v>
      </c>
      <c r="B578" s="1" t="s">
        <v>1505</v>
      </c>
      <c r="C578" s="1" t="s">
        <v>1510</v>
      </c>
      <c r="D578" s="1" t="s">
        <v>1511</v>
      </c>
      <c r="E578">
        <v>40</v>
      </c>
      <c r="F578" s="6">
        <v>9254</v>
      </c>
    </row>
    <row r="579" spans="1:6" x14ac:dyDescent="0.25">
      <c r="A579" s="1" t="s">
        <v>1504</v>
      </c>
      <c r="B579" s="1" t="s">
        <v>1505</v>
      </c>
      <c r="C579" s="1" t="s">
        <v>1512</v>
      </c>
      <c r="D579" s="1" t="s">
        <v>1513</v>
      </c>
      <c r="E579">
        <v>323</v>
      </c>
      <c r="F579" s="6">
        <v>74726.05</v>
      </c>
    </row>
    <row r="580" spans="1:6" x14ac:dyDescent="0.25">
      <c r="A580" s="1" t="s">
        <v>1504</v>
      </c>
      <c r="B580" s="1" t="s">
        <v>1505</v>
      </c>
      <c r="C580" s="1" t="s">
        <v>1514</v>
      </c>
      <c r="D580" s="1" t="s">
        <v>1515</v>
      </c>
      <c r="E580">
        <v>173</v>
      </c>
      <c r="F580" s="6">
        <v>40023.550000000003</v>
      </c>
    </row>
    <row r="581" spans="1:6" x14ac:dyDescent="0.25">
      <c r="A581" s="1" t="s">
        <v>1504</v>
      </c>
      <c r="B581" s="1" t="s">
        <v>1505</v>
      </c>
      <c r="C581" s="1" t="s">
        <v>1516</v>
      </c>
      <c r="D581" s="1" t="s">
        <v>1517</v>
      </c>
      <c r="E581">
        <v>91</v>
      </c>
      <c r="F581" s="6">
        <v>21052.85</v>
      </c>
    </row>
    <row r="582" spans="1:6" x14ac:dyDescent="0.25">
      <c r="A582" s="1" t="s">
        <v>1504</v>
      </c>
      <c r="B582" s="1" t="s">
        <v>1505</v>
      </c>
      <c r="C582" s="1" t="s">
        <v>1518</v>
      </c>
      <c r="D582" s="1" t="s">
        <v>1519</v>
      </c>
      <c r="E582">
        <v>431</v>
      </c>
      <c r="F582" s="6">
        <v>99711.85</v>
      </c>
    </row>
    <row r="583" spans="1:6" x14ac:dyDescent="0.25">
      <c r="A583" s="1" t="s">
        <v>1504</v>
      </c>
      <c r="B583" s="1" t="s">
        <v>1505</v>
      </c>
      <c r="C583" s="1" t="s">
        <v>1520</v>
      </c>
      <c r="D583" s="1" t="s">
        <v>1521</v>
      </c>
      <c r="E583">
        <v>707</v>
      </c>
      <c r="F583" s="6">
        <v>163564.45000000001</v>
      </c>
    </row>
    <row r="584" spans="1:6" x14ac:dyDescent="0.25">
      <c r="A584" s="1" t="s">
        <v>1522</v>
      </c>
      <c r="B584" s="1" t="s">
        <v>1523</v>
      </c>
      <c r="C584" s="1" t="s">
        <v>1524</v>
      </c>
      <c r="D584" s="1" t="s">
        <v>1525</v>
      </c>
      <c r="E584">
        <v>258</v>
      </c>
      <c r="F584" s="6">
        <v>59688.3</v>
      </c>
    </row>
    <row r="585" spans="1:6" x14ac:dyDescent="0.25">
      <c r="A585" s="1" t="s">
        <v>1522</v>
      </c>
      <c r="B585" s="1" t="s">
        <v>1523</v>
      </c>
      <c r="C585" s="1" t="s">
        <v>1526</v>
      </c>
      <c r="D585" s="1" t="s">
        <v>1527</v>
      </c>
      <c r="E585">
        <v>98</v>
      </c>
      <c r="F585" s="6">
        <v>22672.3</v>
      </c>
    </row>
    <row r="586" spans="1:6" x14ac:dyDescent="0.25">
      <c r="A586" s="1" t="s">
        <v>1522</v>
      </c>
      <c r="B586" s="1" t="s">
        <v>1523</v>
      </c>
      <c r="C586" s="1" t="s">
        <v>1528</v>
      </c>
      <c r="D586" s="1" t="s">
        <v>1529</v>
      </c>
      <c r="E586">
        <v>12</v>
      </c>
      <c r="F586" s="6">
        <v>2776.2</v>
      </c>
    </row>
  </sheetData>
  <mergeCells count="4">
    <mergeCell ref="A1:F1"/>
    <mergeCell ref="A2:F2"/>
    <mergeCell ref="A3:F3"/>
    <mergeCell ref="A4:F4"/>
  </mergeCells>
  <pageMargins left="0.7" right="0.7" top="0.75" bottom="0.75" header="0.3" footer="0.3"/>
  <tableParts count="1"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129"/>
  <sheetViews>
    <sheetView workbookViewId="0">
      <selection activeCell="A5" sqref="A5"/>
    </sheetView>
  </sheetViews>
  <sheetFormatPr defaultRowHeight="15" x14ac:dyDescent="0.25"/>
  <cols>
    <col min="1" max="1" width="16.140625" bestFit="1" customWidth="1"/>
    <col min="2" max="2" width="49.42578125" bestFit="1" customWidth="1"/>
    <col min="3" max="3" width="13.7109375" bestFit="1" customWidth="1"/>
    <col min="4" max="4" width="21.28515625" bestFit="1" customWidth="1"/>
  </cols>
  <sheetData>
    <row r="1" spans="1:4" ht="23.25" x14ac:dyDescent="0.35">
      <c r="A1" s="15" t="s">
        <v>1774</v>
      </c>
      <c r="B1" s="15"/>
      <c r="C1" s="15"/>
      <c r="D1" s="15"/>
    </row>
    <row r="2" spans="1:4" ht="15.75" thickBot="1" x14ac:dyDescent="0.3">
      <c r="A2" s="18" t="s">
        <v>1814</v>
      </c>
      <c r="B2" s="18"/>
      <c r="C2" s="18"/>
      <c r="D2" s="18"/>
    </row>
    <row r="3" spans="1:4" ht="15.75" thickBot="1" x14ac:dyDescent="0.3">
      <c r="A3" s="18" t="s">
        <v>1784</v>
      </c>
      <c r="B3" s="18"/>
      <c r="C3" s="18"/>
      <c r="D3" s="18"/>
    </row>
    <row r="4" spans="1:4" x14ac:dyDescent="0.25">
      <c r="A4" s="17" t="s">
        <v>1787</v>
      </c>
      <c r="B4" s="17"/>
      <c r="C4" s="17"/>
      <c r="D4" s="17"/>
    </row>
    <row r="5" spans="1:4" x14ac:dyDescent="0.25">
      <c r="A5" s="2" t="s">
        <v>1778</v>
      </c>
      <c r="B5" s="2" t="s">
        <v>1779</v>
      </c>
      <c r="C5" s="3" t="s">
        <v>1785</v>
      </c>
      <c r="D5" s="3" t="s">
        <v>1786</v>
      </c>
    </row>
    <row r="6" spans="1:4" x14ac:dyDescent="0.25">
      <c r="A6" s="1" t="s">
        <v>1530</v>
      </c>
      <c r="B6" s="1" t="s">
        <v>1531</v>
      </c>
      <c r="C6">
        <v>63</v>
      </c>
      <c r="D6" s="6">
        <v>14575.05</v>
      </c>
    </row>
    <row r="7" spans="1:4" x14ac:dyDescent="0.25">
      <c r="A7" s="1" t="s">
        <v>1532</v>
      </c>
      <c r="B7" s="1" t="s">
        <v>1533</v>
      </c>
      <c r="C7">
        <v>17</v>
      </c>
      <c r="D7" s="6">
        <v>3932.95</v>
      </c>
    </row>
    <row r="8" spans="1:4" x14ac:dyDescent="0.25">
      <c r="A8" s="1" t="s">
        <v>1534</v>
      </c>
      <c r="B8" s="1" t="s">
        <v>1535</v>
      </c>
      <c r="C8">
        <v>40</v>
      </c>
      <c r="D8" s="6">
        <v>9254</v>
      </c>
    </row>
    <row r="9" spans="1:4" x14ac:dyDescent="0.25">
      <c r="A9" s="1" t="s">
        <v>1536</v>
      </c>
      <c r="B9" s="1" t="s">
        <v>1537</v>
      </c>
      <c r="C9">
        <v>254</v>
      </c>
      <c r="D9" s="6">
        <v>58762.9</v>
      </c>
    </row>
    <row r="10" spans="1:4" x14ac:dyDescent="0.25">
      <c r="A10" s="1" t="s">
        <v>1538</v>
      </c>
      <c r="B10" s="1" t="s">
        <v>1539</v>
      </c>
      <c r="C10">
        <v>222</v>
      </c>
      <c r="D10" s="6">
        <v>51359.7</v>
      </c>
    </row>
    <row r="11" spans="1:4" x14ac:dyDescent="0.25">
      <c r="A11" s="1" t="s">
        <v>1540</v>
      </c>
      <c r="B11" s="1" t="s">
        <v>1541</v>
      </c>
      <c r="C11">
        <v>111</v>
      </c>
      <c r="D11" s="6">
        <v>25679.85</v>
      </c>
    </row>
    <row r="12" spans="1:4" x14ac:dyDescent="0.25">
      <c r="A12" s="1" t="s">
        <v>1542</v>
      </c>
      <c r="B12" s="1" t="s">
        <v>1543</v>
      </c>
      <c r="C12">
        <v>8</v>
      </c>
      <c r="D12" s="6">
        <v>1850.8</v>
      </c>
    </row>
    <row r="13" spans="1:4" x14ac:dyDescent="0.25">
      <c r="A13" s="1" t="s">
        <v>1544</v>
      </c>
      <c r="B13" s="1" t="s">
        <v>1545</v>
      </c>
      <c r="C13">
        <v>36</v>
      </c>
      <c r="D13" s="6">
        <v>8328.6</v>
      </c>
    </row>
    <row r="14" spans="1:4" x14ac:dyDescent="0.25">
      <c r="A14" s="1" t="s">
        <v>1546</v>
      </c>
      <c r="B14" s="1" t="s">
        <v>1547</v>
      </c>
      <c r="C14">
        <v>25</v>
      </c>
      <c r="D14" s="6">
        <v>5783.75</v>
      </c>
    </row>
    <row r="15" spans="1:4" x14ac:dyDescent="0.25">
      <c r="A15" s="1" t="s">
        <v>1548</v>
      </c>
      <c r="B15" s="1" t="s">
        <v>1549</v>
      </c>
      <c r="C15">
        <v>64</v>
      </c>
      <c r="D15" s="6">
        <v>14806.4</v>
      </c>
    </row>
    <row r="16" spans="1:4" x14ac:dyDescent="0.25">
      <c r="A16" s="1" t="s">
        <v>1550</v>
      </c>
      <c r="B16" s="1" t="s">
        <v>1551</v>
      </c>
      <c r="C16">
        <v>18</v>
      </c>
      <c r="D16" s="6">
        <v>4164.3</v>
      </c>
    </row>
    <row r="17" spans="1:4" x14ac:dyDescent="0.25">
      <c r="A17" s="1" t="s">
        <v>1552</v>
      </c>
      <c r="B17" s="1" t="s">
        <v>1553</v>
      </c>
      <c r="C17">
        <v>74</v>
      </c>
      <c r="D17" s="6">
        <v>17119.900000000001</v>
      </c>
    </row>
    <row r="18" spans="1:4" x14ac:dyDescent="0.25">
      <c r="A18" s="1" t="s">
        <v>1554</v>
      </c>
      <c r="B18" s="1" t="s">
        <v>1555</v>
      </c>
      <c r="C18">
        <v>13</v>
      </c>
      <c r="D18" s="6">
        <v>3007.55</v>
      </c>
    </row>
    <row r="19" spans="1:4" x14ac:dyDescent="0.25">
      <c r="A19" s="1" t="s">
        <v>1556</v>
      </c>
      <c r="B19" s="1" t="s">
        <v>1557</v>
      </c>
      <c r="C19">
        <v>688</v>
      </c>
      <c r="D19" s="6">
        <v>159168.79999999999</v>
      </c>
    </row>
    <row r="20" spans="1:4" x14ac:dyDescent="0.25">
      <c r="A20" s="1" t="s">
        <v>1558</v>
      </c>
      <c r="B20" s="1" t="s">
        <v>1559</v>
      </c>
      <c r="C20">
        <v>14</v>
      </c>
      <c r="D20" s="6">
        <v>3238.9</v>
      </c>
    </row>
    <row r="21" spans="1:4" x14ac:dyDescent="0.25">
      <c r="A21" s="1" t="s">
        <v>1560</v>
      </c>
      <c r="B21" s="1" t="s">
        <v>1561</v>
      </c>
      <c r="C21">
        <v>233</v>
      </c>
      <c r="D21" s="6">
        <v>53904.55</v>
      </c>
    </row>
    <row r="22" spans="1:4" x14ac:dyDescent="0.25">
      <c r="A22" s="1" t="s">
        <v>1562</v>
      </c>
      <c r="B22" s="1" t="s">
        <v>1563</v>
      </c>
      <c r="C22">
        <v>74</v>
      </c>
      <c r="D22" s="6">
        <v>17119.900000000001</v>
      </c>
    </row>
    <row r="23" spans="1:4" x14ac:dyDescent="0.25">
      <c r="A23" s="1" t="s">
        <v>1564</v>
      </c>
      <c r="B23" s="1" t="s">
        <v>1565</v>
      </c>
      <c r="C23">
        <v>1069</v>
      </c>
      <c r="D23" s="6">
        <v>247313.15</v>
      </c>
    </row>
    <row r="24" spans="1:4" x14ac:dyDescent="0.25">
      <c r="A24" s="1" t="s">
        <v>1566</v>
      </c>
      <c r="B24" s="1" t="s">
        <v>1567</v>
      </c>
      <c r="C24">
        <v>136</v>
      </c>
      <c r="D24" s="6">
        <v>31463.599999999999</v>
      </c>
    </row>
    <row r="25" spans="1:4" x14ac:dyDescent="0.25">
      <c r="A25" s="1" t="s">
        <v>1568</v>
      </c>
      <c r="B25" s="1" t="s">
        <v>1569</v>
      </c>
      <c r="C25">
        <v>504</v>
      </c>
      <c r="D25" s="6">
        <v>116600.4</v>
      </c>
    </row>
    <row r="26" spans="1:4" x14ac:dyDescent="0.25">
      <c r="A26" s="1" t="s">
        <v>1570</v>
      </c>
      <c r="B26" s="1" t="s">
        <v>1571</v>
      </c>
      <c r="C26">
        <v>13</v>
      </c>
      <c r="D26" s="6">
        <v>3007.55</v>
      </c>
    </row>
    <row r="27" spans="1:4" x14ac:dyDescent="0.25">
      <c r="A27" s="1" t="s">
        <v>1572</v>
      </c>
      <c r="B27" s="1" t="s">
        <v>1573</v>
      </c>
      <c r="C27">
        <v>27</v>
      </c>
      <c r="D27" s="6">
        <v>6246.45</v>
      </c>
    </row>
    <row r="28" spans="1:4" x14ac:dyDescent="0.25">
      <c r="A28" s="1" t="s">
        <v>1574</v>
      </c>
      <c r="B28" s="1" t="s">
        <v>1575</v>
      </c>
      <c r="C28">
        <v>37</v>
      </c>
      <c r="D28" s="6">
        <v>8559.9500000000007</v>
      </c>
    </row>
    <row r="29" spans="1:4" x14ac:dyDescent="0.25">
      <c r="A29" s="1" t="s">
        <v>1576</v>
      </c>
      <c r="B29" s="1" t="s">
        <v>1577</v>
      </c>
      <c r="C29">
        <v>76</v>
      </c>
      <c r="D29" s="6">
        <v>17582.599999999999</v>
      </c>
    </row>
    <row r="30" spans="1:4" x14ac:dyDescent="0.25">
      <c r="A30" s="1" t="s">
        <v>1578</v>
      </c>
      <c r="B30" s="1" t="s">
        <v>1579</v>
      </c>
      <c r="C30">
        <v>122</v>
      </c>
      <c r="D30" s="6">
        <v>28224.7</v>
      </c>
    </row>
    <row r="31" spans="1:4" x14ac:dyDescent="0.25">
      <c r="A31" s="1" t="s">
        <v>1580</v>
      </c>
      <c r="B31" s="1" t="s">
        <v>1581</v>
      </c>
      <c r="C31">
        <v>84</v>
      </c>
      <c r="D31" s="6">
        <v>19433.400000000001</v>
      </c>
    </row>
    <row r="32" spans="1:4" x14ac:dyDescent="0.25">
      <c r="A32" s="1" t="s">
        <v>1582</v>
      </c>
      <c r="B32" s="1" t="s">
        <v>1583</v>
      </c>
      <c r="C32">
        <v>17</v>
      </c>
      <c r="D32" s="6">
        <v>3932.95</v>
      </c>
    </row>
    <row r="33" spans="1:4" x14ac:dyDescent="0.25">
      <c r="A33" s="1" t="s">
        <v>1584</v>
      </c>
      <c r="B33" s="1" t="s">
        <v>1585</v>
      </c>
      <c r="C33">
        <v>14</v>
      </c>
      <c r="D33" s="6">
        <v>3238.9</v>
      </c>
    </row>
    <row r="34" spans="1:4" x14ac:dyDescent="0.25">
      <c r="A34" s="1" t="s">
        <v>1586</v>
      </c>
      <c r="B34" s="1" t="s">
        <v>1587</v>
      </c>
      <c r="C34">
        <v>39</v>
      </c>
      <c r="D34" s="6">
        <v>9022.65</v>
      </c>
    </row>
    <row r="35" spans="1:4" x14ac:dyDescent="0.25">
      <c r="A35" s="1" t="s">
        <v>1588</v>
      </c>
      <c r="B35" s="1" t="s">
        <v>1589</v>
      </c>
      <c r="C35">
        <v>38</v>
      </c>
      <c r="D35" s="6">
        <v>8791.2999999999993</v>
      </c>
    </row>
    <row r="36" spans="1:4" x14ac:dyDescent="0.25">
      <c r="A36" s="1" t="s">
        <v>1590</v>
      </c>
      <c r="B36" s="1" t="s">
        <v>1591</v>
      </c>
      <c r="C36">
        <v>53</v>
      </c>
      <c r="D36" s="6">
        <v>12261.55</v>
      </c>
    </row>
    <row r="37" spans="1:4" x14ac:dyDescent="0.25">
      <c r="A37" s="1" t="s">
        <v>1592</v>
      </c>
      <c r="B37" s="1" t="s">
        <v>1593</v>
      </c>
      <c r="C37">
        <v>25</v>
      </c>
      <c r="D37" s="6">
        <v>5783.75</v>
      </c>
    </row>
    <row r="38" spans="1:4" x14ac:dyDescent="0.25">
      <c r="A38" s="1" t="s">
        <v>1594</v>
      </c>
      <c r="B38" s="1" t="s">
        <v>1595</v>
      </c>
      <c r="C38">
        <v>99</v>
      </c>
      <c r="D38" s="6">
        <v>22903.65</v>
      </c>
    </row>
    <row r="39" spans="1:4" x14ac:dyDescent="0.25">
      <c r="A39" s="1" t="s">
        <v>1596</v>
      </c>
      <c r="B39" s="1" t="s">
        <v>1597</v>
      </c>
      <c r="C39">
        <v>19</v>
      </c>
      <c r="D39" s="6">
        <v>4395.6499999999996</v>
      </c>
    </row>
    <row r="40" spans="1:4" x14ac:dyDescent="0.25">
      <c r="A40" s="1" t="s">
        <v>1598</v>
      </c>
      <c r="B40" s="1" t="s">
        <v>1599</v>
      </c>
      <c r="C40">
        <v>4</v>
      </c>
      <c r="D40" s="6">
        <v>925.4</v>
      </c>
    </row>
    <row r="41" spans="1:4" x14ac:dyDescent="0.25">
      <c r="A41" s="1" t="s">
        <v>1600</v>
      </c>
      <c r="B41" s="1" t="s">
        <v>1601</v>
      </c>
      <c r="C41">
        <v>690</v>
      </c>
      <c r="D41" s="6">
        <v>159631.5</v>
      </c>
    </row>
    <row r="42" spans="1:4" x14ac:dyDescent="0.25">
      <c r="A42" s="1" t="s">
        <v>1602</v>
      </c>
      <c r="B42" s="1" t="s">
        <v>1603</v>
      </c>
      <c r="C42">
        <v>32</v>
      </c>
      <c r="D42" s="6">
        <v>7403.2</v>
      </c>
    </row>
    <row r="43" spans="1:4" x14ac:dyDescent="0.25">
      <c r="A43" s="1" t="s">
        <v>1604</v>
      </c>
      <c r="B43" s="1" t="s">
        <v>1605</v>
      </c>
      <c r="C43">
        <v>22</v>
      </c>
      <c r="D43" s="6">
        <v>5089.7</v>
      </c>
    </row>
    <row r="44" spans="1:4" x14ac:dyDescent="0.25">
      <c r="A44" s="1" t="s">
        <v>1606</v>
      </c>
      <c r="B44" s="1" t="s">
        <v>1607</v>
      </c>
      <c r="C44">
        <v>20</v>
      </c>
      <c r="D44" s="6">
        <v>4627</v>
      </c>
    </row>
    <row r="45" spans="1:4" x14ac:dyDescent="0.25">
      <c r="A45" s="1" t="s">
        <v>1608</v>
      </c>
      <c r="B45" s="1" t="s">
        <v>1609</v>
      </c>
      <c r="C45">
        <v>242</v>
      </c>
      <c r="D45" s="6">
        <v>55986.7</v>
      </c>
    </row>
    <row r="46" spans="1:4" x14ac:dyDescent="0.25">
      <c r="A46" s="1" t="s">
        <v>1610</v>
      </c>
      <c r="B46" s="1" t="s">
        <v>1611</v>
      </c>
      <c r="C46">
        <v>510</v>
      </c>
      <c r="D46" s="6">
        <v>117988.5</v>
      </c>
    </row>
    <row r="47" spans="1:4" x14ac:dyDescent="0.25">
      <c r="A47" s="1" t="s">
        <v>1612</v>
      </c>
      <c r="B47" s="1" t="s">
        <v>1613</v>
      </c>
      <c r="C47">
        <v>532</v>
      </c>
      <c r="D47" s="6">
        <v>123078.2</v>
      </c>
    </row>
    <row r="48" spans="1:4" x14ac:dyDescent="0.25">
      <c r="A48" s="1" t="s">
        <v>1614</v>
      </c>
      <c r="B48" s="1" t="s">
        <v>1615</v>
      </c>
      <c r="C48">
        <v>109</v>
      </c>
      <c r="D48" s="6">
        <v>25217.15</v>
      </c>
    </row>
    <row r="49" spans="1:4" x14ac:dyDescent="0.25">
      <c r="A49" s="1" t="s">
        <v>1616</v>
      </c>
      <c r="B49" s="1" t="s">
        <v>1617</v>
      </c>
      <c r="C49">
        <v>61</v>
      </c>
      <c r="D49" s="6">
        <v>14112.35</v>
      </c>
    </row>
    <row r="50" spans="1:4" x14ac:dyDescent="0.25">
      <c r="A50" s="1" t="s">
        <v>1618</v>
      </c>
      <c r="B50" s="1" t="s">
        <v>1619</v>
      </c>
      <c r="C50">
        <v>46</v>
      </c>
      <c r="D50" s="6">
        <v>10642.1</v>
      </c>
    </row>
    <row r="51" spans="1:4" x14ac:dyDescent="0.25">
      <c r="A51" s="1" t="s">
        <v>1620</v>
      </c>
      <c r="B51" s="1" t="s">
        <v>1621</v>
      </c>
      <c r="C51">
        <v>48</v>
      </c>
      <c r="D51" s="6">
        <v>11104.8</v>
      </c>
    </row>
    <row r="52" spans="1:4" x14ac:dyDescent="0.25">
      <c r="A52" s="1" t="s">
        <v>1622</v>
      </c>
      <c r="B52" s="1" t="s">
        <v>1623</v>
      </c>
      <c r="C52">
        <v>130</v>
      </c>
      <c r="D52" s="6">
        <v>30075.5</v>
      </c>
    </row>
    <row r="53" spans="1:4" x14ac:dyDescent="0.25">
      <c r="A53" s="1" t="s">
        <v>1624</v>
      </c>
      <c r="B53" s="1" t="s">
        <v>1625</v>
      </c>
      <c r="C53">
        <v>15</v>
      </c>
      <c r="D53" s="6">
        <v>3470.25</v>
      </c>
    </row>
    <row r="54" spans="1:4" x14ac:dyDescent="0.25">
      <c r="A54" s="1" t="s">
        <v>1626</v>
      </c>
      <c r="B54" s="1" t="s">
        <v>1627</v>
      </c>
      <c r="C54">
        <v>11</v>
      </c>
      <c r="D54" s="6">
        <v>2544.85</v>
      </c>
    </row>
    <row r="55" spans="1:4" x14ac:dyDescent="0.25">
      <c r="A55" s="1" t="s">
        <v>1628</v>
      </c>
      <c r="B55" s="1" t="s">
        <v>1629</v>
      </c>
      <c r="C55">
        <v>23</v>
      </c>
      <c r="D55" s="6">
        <v>5321.05</v>
      </c>
    </row>
    <row r="56" spans="1:4" x14ac:dyDescent="0.25">
      <c r="A56" s="1" t="s">
        <v>1630</v>
      </c>
      <c r="B56" s="1" t="s">
        <v>1631</v>
      </c>
      <c r="C56">
        <v>417</v>
      </c>
      <c r="D56" s="6">
        <v>96472.95</v>
      </c>
    </row>
    <row r="57" spans="1:4" x14ac:dyDescent="0.25">
      <c r="A57" s="1" t="s">
        <v>1632</v>
      </c>
      <c r="B57" s="1" t="s">
        <v>1633</v>
      </c>
      <c r="C57">
        <v>488</v>
      </c>
      <c r="D57" s="6">
        <v>112898.8</v>
      </c>
    </row>
    <row r="58" spans="1:4" x14ac:dyDescent="0.25">
      <c r="A58" s="1" t="s">
        <v>1634</v>
      </c>
      <c r="B58" s="1" t="s">
        <v>1635</v>
      </c>
      <c r="C58">
        <v>87</v>
      </c>
      <c r="D58" s="6">
        <v>20127.45</v>
      </c>
    </row>
    <row r="59" spans="1:4" x14ac:dyDescent="0.25">
      <c r="A59" s="1" t="s">
        <v>1636</v>
      </c>
      <c r="B59" s="1" t="s">
        <v>1637</v>
      </c>
      <c r="C59">
        <v>242</v>
      </c>
      <c r="D59" s="6">
        <v>55986.7</v>
      </c>
    </row>
    <row r="60" spans="1:4" x14ac:dyDescent="0.25">
      <c r="A60" s="1" t="s">
        <v>1638</v>
      </c>
      <c r="B60" s="1" t="s">
        <v>1639</v>
      </c>
      <c r="C60">
        <v>14</v>
      </c>
      <c r="D60" s="6">
        <v>3238.9</v>
      </c>
    </row>
    <row r="61" spans="1:4" x14ac:dyDescent="0.25">
      <c r="A61" s="1" t="s">
        <v>1788</v>
      </c>
      <c r="B61" s="1" t="s">
        <v>1789</v>
      </c>
      <c r="C61">
        <v>7</v>
      </c>
      <c r="D61" s="6">
        <v>1619.45</v>
      </c>
    </row>
    <row r="62" spans="1:4" x14ac:dyDescent="0.25">
      <c r="A62" s="1" t="s">
        <v>1640</v>
      </c>
      <c r="B62" s="1" t="s">
        <v>1641</v>
      </c>
      <c r="C62">
        <v>11</v>
      </c>
      <c r="D62" s="6">
        <v>2544.85</v>
      </c>
    </row>
    <row r="63" spans="1:4" x14ac:dyDescent="0.25">
      <c r="A63" s="1" t="s">
        <v>1644</v>
      </c>
      <c r="B63" s="1" t="s">
        <v>1645</v>
      </c>
      <c r="C63">
        <v>8</v>
      </c>
      <c r="D63" s="6">
        <v>1850.8</v>
      </c>
    </row>
    <row r="64" spans="1:4" x14ac:dyDescent="0.25">
      <c r="A64" s="1" t="s">
        <v>1646</v>
      </c>
      <c r="B64" s="1" t="s">
        <v>1647</v>
      </c>
      <c r="C64">
        <v>15</v>
      </c>
      <c r="D64" s="6">
        <v>3470.25</v>
      </c>
    </row>
    <row r="65" spans="1:4" x14ac:dyDescent="0.25">
      <c r="A65" s="1" t="s">
        <v>1648</v>
      </c>
      <c r="B65" s="1" t="s">
        <v>1649</v>
      </c>
      <c r="C65">
        <v>15</v>
      </c>
      <c r="D65" s="6">
        <v>3470.25</v>
      </c>
    </row>
    <row r="66" spans="1:4" x14ac:dyDescent="0.25">
      <c r="A66" s="1" t="s">
        <v>1650</v>
      </c>
      <c r="B66" s="1" t="s">
        <v>1651</v>
      </c>
      <c r="C66">
        <v>88</v>
      </c>
      <c r="D66" s="6">
        <v>20358.8</v>
      </c>
    </row>
    <row r="67" spans="1:4" x14ac:dyDescent="0.25">
      <c r="A67" s="1" t="s">
        <v>1652</v>
      </c>
      <c r="B67" s="1" t="s">
        <v>1653</v>
      </c>
      <c r="C67">
        <v>53</v>
      </c>
      <c r="D67" s="6">
        <v>12261.55</v>
      </c>
    </row>
    <row r="68" spans="1:4" x14ac:dyDescent="0.25">
      <c r="A68" s="1" t="s">
        <v>1654</v>
      </c>
      <c r="B68" s="1" t="s">
        <v>1655</v>
      </c>
      <c r="C68">
        <v>298</v>
      </c>
      <c r="D68" s="6">
        <v>68942.3</v>
      </c>
    </row>
    <row r="69" spans="1:4" x14ac:dyDescent="0.25">
      <c r="A69" s="1" t="s">
        <v>1656</v>
      </c>
      <c r="B69" s="1" t="s">
        <v>1657</v>
      </c>
      <c r="C69">
        <v>520</v>
      </c>
      <c r="D69" s="6">
        <v>120302</v>
      </c>
    </row>
    <row r="70" spans="1:4" x14ac:dyDescent="0.25">
      <c r="A70" s="1" t="s">
        <v>1658</v>
      </c>
      <c r="B70" s="1" t="s">
        <v>1659</v>
      </c>
      <c r="C70">
        <v>48</v>
      </c>
      <c r="D70" s="6">
        <v>11104.8</v>
      </c>
    </row>
    <row r="71" spans="1:4" x14ac:dyDescent="0.25">
      <c r="A71" s="1" t="s">
        <v>1660</v>
      </c>
      <c r="B71" s="1" t="s">
        <v>1661</v>
      </c>
      <c r="C71">
        <v>109</v>
      </c>
      <c r="D71" s="6">
        <v>25217.15</v>
      </c>
    </row>
    <row r="72" spans="1:4" x14ac:dyDescent="0.25">
      <c r="A72" s="1" t="s">
        <v>1662</v>
      </c>
      <c r="B72" s="1" t="s">
        <v>1663</v>
      </c>
      <c r="C72">
        <v>148</v>
      </c>
      <c r="D72" s="6">
        <v>34239.800000000003</v>
      </c>
    </row>
    <row r="73" spans="1:4" x14ac:dyDescent="0.25">
      <c r="A73" s="1" t="s">
        <v>1664</v>
      </c>
      <c r="B73" s="1" t="s">
        <v>1665</v>
      </c>
      <c r="C73">
        <v>114</v>
      </c>
      <c r="D73" s="6">
        <v>26373.9</v>
      </c>
    </row>
    <row r="74" spans="1:4" x14ac:dyDescent="0.25">
      <c r="A74" s="1" t="s">
        <v>1666</v>
      </c>
      <c r="B74" s="1" t="s">
        <v>1667</v>
      </c>
      <c r="C74">
        <v>13</v>
      </c>
      <c r="D74" s="6">
        <v>3007.55</v>
      </c>
    </row>
    <row r="75" spans="1:4" x14ac:dyDescent="0.25">
      <c r="A75" s="1" t="s">
        <v>1668</v>
      </c>
      <c r="B75" s="1" t="s">
        <v>1669</v>
      </c>
      <c r="C75">
        <v>83</v>
      </c>
      <c r="D75" s="6">
        <v>19202.05</v>
      </c>
    </row>
    <row r="76" spans="1:4" x14ac:dyDescent="0.25">
      <c r="A76" s="1" t="s">
        <v>1670</v>
      </c>
      <c r="B76" s="1" t="s">
        <v>1671</v>
      </c>
      <c r="C76">
        <v>83</v>
      </c>
      <c r="D76" s="6">
        <v>19202.05</v>
      </c>
    </row>
    <row r="77" spans="1:4" x14ac:dyDescent="0.25">
      <c r="A77" s="1" t="s">
        <v>1672</v>
      </c>
      <c r="B77" s="1" t="s">
        <v>1673</v>
      </c>
      <c r="C77">
        <v>68</v>
      </c>
      <c r="D77" s="6">
        <v>15731.8</v>
      </c>
    </row>
    <row r="78" spans="1:4" x14ac:dyDescent="0.25">
      <c r="A78" s="1" t="s">
        <v>1674</v>
      </c>
      <c r="B78" s="1" t="s">
        <v>1675</v>
      </c>
      <c r="C78">
        <v>91</v>
      </c>
      <c r="D78" s="6">
        <v>21052.85</v>
      </c>
    </row>
    <row r="79" spans="1:4" x14ac:dyDescent="0.25">
      <c r="A79" s="1" t="s">
        <v>1676</v>
      </c>
      <c r="B79" s="1" t="s">
        <v>1677</v>
      </c>
      <c r="C79">
        <v>33</v>
      </c>
      <c r="D79" s="6">
        <v>7634.55</v>
      </c>
    </row>
    <row r="80" spans="1:4" x14ac:dyDescent="0.25">
      <c r="A80" s="1" t="s">
        <v>1678</v>
      </c>
      <c r="B80" s="1" t="s">
        <v>1679</v>
      </c>
      <c r="C80">
        <v>11</v>
      </c>
      <c r="D80" s="6">
        <v>2544.85</v>
      </c>
    </row>
    <row r="81" spans="1:4" x14ac:dyDescent="0.25">
      <c r="A81" s="1" t="s">
        <v>1680</v>
      </c>
      <c r="B81" s="1" t="s">
        <v>1681</v>
      </c>
      <c r="C81">
        <v>141</v>
      </c>
      <c r="D81" s="6">
        <v>32620.35</v>
      </c>
    </row>
    <row r="82" spans="1:4" x14ac:dyDescent="0.25">
      <c r="A82" s="1" t="s">
        <v>1682</v>
      </c>
      <c r="B82" s="1" t="s">
        <v>1683</v>
      </c>
      <c r="C82">
        <v>200</v>
      </c>
      <c r="D82" s="6">
        <v>46270</v>
      </c>
    </row>
    <row r="83" spans="1:4" x14ac:dyDescent="0.25">
      <c r="A83" s="1" t="s">
        <v>1684</v>
      </c>
      <c r="B83" s="1" t="s">
        <v>1685</v>
      </c>
      <c r="C83">
        <v>12</v>
      </c>
      <c r="D83" s="6">
        <v>2776.2</v>
      </c>
    </row>
    <row r="84" spans="1:4" x14ac:dyDescent="0.25">
      <c r="A84" s="1" t="s">
        <v>1686</v>
      </c>
      <c r="B84" s="1" t="s">
        <v>1687</v>
      </c>
      <c r="C84">
        <v>345</v>
      </c>
      <c r="D84" s="6">
        <v>79815.75</v>
      </c>
    </row>
    <row r="85" spans="1:4" x14ac:dyDescent="0.25">
      <c r="A85" s="1" t="s">
        <v>1688</v>
      </c>
      <c r="B85" s="1" t="s">
        <v>1689</v>
      </c>
      <c r="C85">
        <v>16</v>
      </c>
      <c r="D85" s="6">
        <v>3701.6</v>
      </c>
    </row>
    <row r="86" spans="1:4" x14ac:dyDescent="0.25">
      <c r="A86" s="1" t="s">
        <v>1690</v>
      </c>
      <c r="B86" s="1" t="s">
        <v>1691</v>
      </c>
      <c r="C86">
        <v>40</v>
      </c>
      <c r="D86" s="6">
        <v>9254</v>
      </c>
    </row>
    <row r="87" spans="1:4" x14ac:dyDescent="0.25">
      <c r="A87" s="1" t="s">
        <v>1692</v>
      </c>
      <c r="B87" s="1" t="s">
        <v>1693</v>
      </c>
      <c r="C87">
        <v>135</v>
      </c>
      <c r="D87" s="6">
        <v>31232.25</v>
      </c>
    </row>
    <row r="88" spans="1:4" x14ac:dyDescent="0.25">
      <c r="A88" s="1" t="s">
        <v>1694</v>
      </c>
      <c r="B88" s="1" t="s">
        <v>1695</v>
      </c>
      <c r="C88">
        <v>151</v>
      </c>
      <c r="D88" s="6">
        <v>34933.85</v>
      </c>
    </row>
    <row r="89" spans="1:4" x14ac:dyDescent="0.25">
      <c r="A89" s="1" t="s">
        <v>1696</v>
      </c>
      <c r="B89" s="1" t="s">
        <v>1697</v>
      </c>
      <c r="C89">
        <v>27</v>
      </c>
      <c r="D89" s="6">
        <v>6246.45</v>
      </c>
    </row>
    <row r="90" spans="1:4" x14ac:dyDescent="0.25">
      <c r="A90" s="1" t="s">
        <v>1698</v>
      </c>
      <c r="B90" s="1" t="s">
        <v>1699</v>
      </c>
      <c r="C90">
        <v>12</v>
      </c>
      <c r="D90" s="6">
        <v>2776.2</v>
      </c>
    </row>
    <row r="91" spans="1:4" x14ac:dyDescent="0.25">
      <c r="A91" s="1" t="s">
        <v>1700</v>
      </c>
      <c r="B91" s="1" t="s">
        <v>1701</v>
      </c>
      <c r="C91">
        <v>115</v>
      </c>
      <c r="D91" s="6">
        <v>26605.25</v>
      </c>
    </row>
    <row r="92" spans="1:4" x14ac:dyDescent="0.25">
      <c r="A92" s="1" t="s">
        <v>1702</v>
      </c>
      <c r="B92" s="1" t="s">
        <v>1703</v>
      </c>
      <c r="C92">
        <v>278</v>
      </c>
      <c r="D92" s="6">
        <v>64315.3</v>
      </c>
    </row>
    <row r="93" spans="1:4" x14ac:dyDescent="0.25">
      <c r="A93" s="1" t="s">
        <v>1704</v>
      </c>
      <c r="B93" s="1" t="s">
        <v>1705</v>
      </c>
      <c r="C93">
        <v>246</v>
      </c>
      <c r="D93" s="6">
        <v>56912.1</v>
      </c>
    </row>
    <row r="94" spans="1:4" x14ac:dyDescent="0.25">
      <c r="A94" s="1" t="s">
        <v>1706</v>
      </c>
      <c r="B94" s="1" t="s">
        <v>1707</v>
      </c>
      <c r="C94">
        <v>23</v>
      </c>
      <c r="D94" s="6">
        <v>5321.05</v>
      </c>
    </row>
    <row r="95" spans="1:4" x14ac:dyDescent="0.25">
      <c r="A95" s="1" t="s">
        <v>1708</v>
      </c>
      <c r="B95" s="1" t="s">
        <v>1709</v>
      </c>
      <c r="C95">
        <v>18</v>
      </c>
      <c r="D95" s="6">
        <v>4164.3</v>
      </c>
    </row>
    <row r="96" spans="1:4" x14ac:dyDescent="0.25">
      <c r="A96" s="1" t="s">
        <v>1710</v>
      </c>
      <c r="B96" s="1" t="s">
        <v>1711</v>
      </c>
      <c r="C96">
        <v>39</v>
      </c>
      <c r="D96" s="6">
        <v>9022.65</v>
      </c>
    </row>
    <row r="97" spans="1:4" x14ac:dyDescent="0.25">
      <c r="A97" s="1" t="s">
        <v>1712</v>
      </c>
      <c r="B97" s="1" t="s">
        <v>1713</v>
      </c>
      <c r="C97">
        <v>844</v>
      </c>
      <c r="D97" s="6">
        <v>195259.4</v>
      </c>
    </row>
    <row r="98" spans="1:4" x14ac:dyDescent="0.25">
      <c r="A98" s="1" t="s">
        <v>1714</v>
      </c>
      <c r="B98" s="1" t="s">
        <v>1715</v>
      </c>
      <c r="C98">
        <v>18</v>
      </c>
      <c r="D98" s="6">
        <v>4164.3</v>
      </c>
    </row>
    <row r="99" spans="1:4" x14ac:dyDescent="0.25">
      <c r="A99" s="1" t="s">
        <v>1716</v>
      </c>
      <c r="B99" s="1" t="s">
        <v>1717</v>
      </c>
      <c r="C99">
        <v>17</v>
      </c>
      <c r="D99" s="6">
        <v>3932.95</v>
      </c>
    </row>
    <row r="100" spans="1:4" x14ac:dyDescent="0.25">
      <c r="A100" s="1" t="s">
        <v>1718</v>
      </c>
      <c r="B100" s="1" t="s">
        <v>1719</v>
      </c>
      <c r="C100">
        <v>101</v>
      </c>
      <c r="D100" s="6">
        <v>23366.35</v>
      </c>
    </row>
    <row r="101" spans="1:4" x14ac:dyDescent="0.25">
      <c r="A101" s="1" t="s">
        <v>1720</v>
      </c>
      <c r="B101" s="1" t="s">
        <v>1721</v>
      </c>
      <c r="C101">
        <v>208</v>
      </c>
      <c r="D101" s="6">
        <v>48120.800000000003</v>
      </c>
    </row>
    <row r="102" spans="1:4" x14ac:dyDescent="0.25">
      <c r="A102" s="1" t="s">
        <v>1722</v>
      </c>
      <c r="B102" s="1" t="s">
        <v>1723</v>
      </c>
      <c r="C102">
        <v>164</v>
      </c>
      <c r="D102" s="6">
        <v>37941.4</v>
      </c>
    </row>
    <row r="103" spans="1:4" x14ac:dyDescent="0.25">
      <c r="A103" s="1" t="s">
        <v>1724</v>
      </c>
      <c r="B103" s="1" t="s">
        <v>1725</v>
      </c>
      <c r="C103">
        <v>116</v>
      </c>
      <c r="D103" s="6">
        <v>26836.6</v>
      </c>
    </row>
    <row r="104" spans="1:4" x14ac:dyDescent="0.25">
      <c r="A104" s="1" t="s">
        <v>1726</v>
      </c>
      <c r="B104" s="1" t="s">
        <v>1727</v>
      </c>
      <c r="C104">
        <v>94</v>
      </c>
      <c r="D104" s="6">
        <v>21746.9</v>
      </c>
    </row>
    <row r="105" spans="1:4" x14ac:dyDescent="0.25">
      <c r="A105" s="1" t="s">
        <v>1728</v>
      </c>
      <c r="B105" s="1" t="s">
        <v>1729</v>
      </c>
      <c r="C105">
        <v>84</v>
      </c>
      <c r="D105" s="6">
        <v>19433.400000000001</v>
      </c>
    </row>
    <row r="106" spans="1:4" x14ac:dyDescent="0.25">
      <c r="A106" s="1" t="s">
        <v>1790</v>
      </c>
      <c r="B106" s="1" t="s">
        <v>1791</v>
      </c>
      <c r="C106">
        <v>47</v>
      </c>
      <c r="D106" s="6">
        <v>10873.45</v>
      </c>
    </row>
    <row r="107" spans="1:4" x14ac:dyDescent="0.25">
      <c r="A107" s="1" t="s">
        <v>1730</v>
      </c>
      <c r="B107" s="1" t="s">
        <v>1731</v>
      </c>
      <c r="C107">
        <v>16</v>
      </c>
      <c r="D107" s="6">
        <v>3701.6</v>
      </c>
    </row>
    <row r="108" spans="1:4" x14ac:dyDescent="0.25">
      <c r="A108" s="1" t="s">
        <v>1732</v>
      </c>
      <c r="B108" s="1" t="s">
        <v>1733</v>
      </c>
      <c r="C108">
        <v>78</v>
      </c>
      <c r="D108" s="6">
        <v>18045.3</v>
      </c>
    </row>
    <row r="109" spans="1:4" x14ac:dyDescent="0.25">
      <c r="A109" s="1" t="s">
        <v>1734</v>
      </c>
      <c r="B109" s="1" t="s">
        <v>1735</v>
      </c>
      <c r="C109">
        <v>55</v>
      </c>
      <c r="D109" s="6">
        <v>12724.25</v>
      </c>
    </row>
    <row r="110" spans="1:4" x14ac:dyDescent="0.25">
      <c r="A110" s="1" t="s">
        <v>1736</v>
      </c>
      <c r="B110" s="1" t="s">
        <v>1737</v>
      </c>
      <c r="C110">
        <v>11</v>
      </c>
      <c r="D110" s="6">
        <v>2544.85</v>
      </c>
    </row>
    <row r="111" spans="1:4" x14ac:dyDescent="0.25">
      <c r="A111" s="1" t="s">
        <v>1738</v>
      </c>
      <c r="B111" s="1" t="s">
        <v>1739</v>
      </c>
      <c r="C111">
        <v>197</v>
      </c>
      <c r="D111" s="6">
        <v>45575.95</v>
      </c>
    </row>
    <row r="112" spans="1:4" x14ac:dyDescent="0.25">
      <c r="A112" s="1" t="s">
        <v>1740</v>
      </c>
      <c r="B112" s="1" t="s">
        <v>1741</v>
      </c>
      <c r="C112">
        <v>187</v>
      </c>
      <c r="D112" s="6">
        <v>43262.45</v>
      </c>
    </row>
    <row r="113" spans="1:4" x14ac:dyDescent="0.25">
      <c r="A113" s="1" t="s">
        <v>1742</v>
      </c>
      <c r="B113" s="1" t="s">
        <v>1743</v>
      </c>
      <c r="C113">
        <v>25</v>
      </c>
      <c r="D113" s="6">
        <v>5783.75</v>
      </c>
    </row>
    <row r="114" spans="1:4" x14ac:dyDescent="0.25">
      <c r="A114" s="1" t="s">
        <v>1744</v>
      </c>
      <c r="B114" s="1" t="s">
        <v>1745</v>
      </c>
      <c r="C114">
        <v>17</v>
      </c>
      <c r="D114" s="6">
        <v>3932.95</v>
      </c>
    </row>
    <row r="115" spans="1:4" x14ac:dyDescent="0.25">
      <c r="A115" s="1" t="s">
        <v>1746</v>
      </c>
      <c r="B115" s="1" t="s">
        <v>1747</v>
      </c>
      <c r="C115">
        <v>62</v>
      </c>
      <c r="D115" s="6">
        <v>14343.7</v>
      </c>
    </row>
    <row r="116" spans="1:4" x14ac:dyDescent="0.25">
      <c r="A116" s="1" t="s">
        <v>1748</v>
      </c>
      <c r="B116" s="1" t="s">
        <v>1749</v>
      </c>
      <c r="C116">
        <v>47</v>
      </c>
      <c r="D116" s="6">
        <v>10873.45</v>
      </c>
    </row>
    <row r="117" spans="1:4" x14ac:dyDescent="0.25">
      <c r="A117" s="1" t="s">
        <v>1792</v>
      </c>
      <c r="B117" s="1" t="s">
        <v>1793</v>
      </c>
      <c r="C117">
        <v>43</v>
      </c>
      <c r="D117" s="6">
        <v>9948.0499999999993</v>
      </c>
    </row>
    <row r="118" spans="1:4" x14ac:dyDescent="0.25">
      <c r="A118" s="1" t="s">
        <v>1794</v>
      </c>
      <c r="B118" s="1" t="s">
        <v>1795</v>
      </c>
      <c r="C118">
        <v>22</v>
      </c>
      <c r="D118" s="6">
        <v>5089.7</v>
      </c>
    </row>
    <row r="119" spans="1:4" x14ac:dyDescent="0.25">
      <c r="A119" s="1" t="s">
        <v>1750</v>
      </c>
      <c r="B119" s="1" t="s">
        <v>1751</v>
      </c>
      <c r="C119">
        <v>433</v>
      </c>
      <c r="D119" s="6">
        <v>100174.55</v>
      </c>
    </row>
    <row r="120" spans="1:4" x14ac:dyDescent="0.25">
      <c r="A120" s="1" t="s">
        <v>1752</v>
      </c>
      <c r="B120" s="1" t="s">
        <v>1753</v>
      </c>
      <c r="C120">
        <v>94</v>
      </c>
      <c r="D120" s="6">
        <v>21746.9</v>
      </c>
    </row>
    <row r="121" spans="1:4" x14ac:dyDescent="0.25">
      <c r="A121" s="1" t="s">
        <v>1754</v>
      </c>
      <c r="B121" s="1" t="s">
        <v>1755</v>
      </c>
      <c r="C121">
        <v>20</v>
      </c>
      <c r="D121" s="6">
        <v>4627</v>
      </c>
    </row>
    <row r="122" spans="1:4" x14ac:dyDescent="0.25">
      <c r="A122" s="1" t="s">
        <v>1756</v>
      </c>
      <c r="B122" s="1" t="s">
        <v>1757</v>
      </c>
      <c r="C122">
        <v>396</v>
      </c>
      <c r="D122" s="6">
        <v>91614.6</v>
      </c>
    </row>
    <row r="123" spans="1:4" x14ac:dyDescent="0.25">
      <c r="A123" s="1" t="s">
        <v>1758</v>
      </c>
      <c r="B123" s="1" t="s">
        <v>1759</v>
      </c>
      <c r="C123">
        <v>419</v>
      </c>
      <c r="D123" s="6">
        <v>96935.65</v>
      </c>
    </row>
    <row r="124" spans="1:4" x14ac:dyDescent="0.25">
      <c r="A124" s="1" t="s">
        <v>1760</v>
      </c>
      <c r="B124" s="1" t="s">
        <v>1761</v>
      </c>
      <c r="C124">
        <v>625</v>
      </c>
      <c r="D124" s="6">
        <v>144593.75</v>
      </c>
    </row>
    <row r="125" spans="1:4" x14ac:dyDescent="0.25">
      <c r="A125" s="1" t="s">
        <v>1762</v>
      </c>
      <c r="B125" s="1" t="s">
        <v>1763</v>
      </c>
      <c r="C125">
        <v>58</v>
      </c>
      <c r="D125" s="6">
        <v>13418.3</v>
      </c>
    </row>
    <row r="126" spans="1:4" x14ac:dyDescent="0.25">
      <c r="A126" s="1" t="s">
        <v>1764</v>
      </c>
      <c r="B126" s="1" t="s">
        <v>1765</v>
      </c>
      <c r="C126">
        <v>162</v>
      </c>
      <c r="D126" s="6">
        <v>37478.699999999997</v>
      </c>
    </row>
    <row r="127" spans="1:4" x14ac:dyDescent="0.25">
      <c r="A127" s="1" t="s">
        <v>1766</v>
      </c>
      <c r="B127" s="1" t="s">
        <v>1767</v>
      </c>
      <c r="C127">
        <v>214</v>
      </c>
      <c r="D127" s="6">
        <v>49508.9</v>
      </c>
    </row>
    <row r="128" spans="1:4" x14ac:dyDescent="0.25">
      <c r="A128" s="1" t="s">
        <v>1770</v>
      </c>
      <c r="B128" s="1" t="s">
        <v>1771</v>
      </c>
      <c r="C128">
        <v>5</v>
      </c>
      <c r="D128" s="6">
        <v>1156.75</v>
      </c>
    </row>
    <row r="129" spans="1:4" x14ac:dyDescent="0.25">
      <c r="A129" s="1" t="s">
        <v>1772</v>
      </c>
      <c r="B129" s="1" t="s">
        <v>1773</v>
      </c>
      <c r="C129">
        <v>101</v>
      </c>
      <c r="D129" s="6">
        <v>23366.35</v>
      </c>
    </row>
  </sheetData>
  <mergeCells count="4">
    <mergeCell ref="A1:D1"/>
    <mergeCell ref="A2:D2"/>
    <mergeCell ref="A3:D3"/>
    <mergeCell ref="A4:D4"/>
  </mergeCells>
  <pageMargins left="0.7" right="0.7" top="0.75" bottom="0.75" header="0.3" footer="0.3"/>
  <tableParts count="1"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87"/>
  <sheetViews>
    <sheetView tabSelected="1" workbookViewId="0">
      <selection activeCell="A5" sqref="A5"/>
    </sheetView>
  </sheetViews>
  <sheetFormatPr defaultRowHeight="15" x14ac:dyDescent="0.25"/>
  <cols>
    <col min="1" max="1" width="13.140625" bestFit="1" customWidth="1"/>
    <col min="2" max="2" width="38.7109375" bestFit="1" customWidth="1"/>
    <col min="3" max="3" width="16.140625" bestFit="1" customWidth="1"/>
    <col min="4" max="4" width="59.7109375" bestFit="1" customWidth="1"/>
    <col min="5" max="5" width="13.7109375" bestFit="1" customWidth="1"/>
    <col min="6" max="6" width="17" bestFit="1" customWidth="1"/>
    <col min="7" max="7" width="12.5703125" bestFit="1" customWidth="1"/>
    <col min="8" max="8" width="12.7109375" bestFit="1" customWidth="1"/>
    <col min="9" max="9" width="19.7109375" bestFit="1" customWidth="1"/>
  </cols>
  <sheetData>
    <row r="1" spans="1:9" ht="23.25" x14ac:dyDescent="0.35">
      <c r="A1" s="15" t="s">
        <v>1774</v>
      </c>
      <c r="B1" s="15"/>
      <c r="C1" s="15"/>
      <c r="D1" s="15"/>
      <c r="E1" s="15"/>
      <c r="F1" s="15"/>
      <c r="G1" s="15"/>
      <c r="H1" s="15"/>
      <c r="I1" s="15"/>
    </row>
    <row r="2" spans="1:9" ht="15.75" thickBot="1" x14ac:dyDescent="0.3">
      <c r="A2" s="18" t="s">
        <v>1818</v>
      </c>
      <c r="B2" s="18"/>
      <c r="C2" s="18"/>
      <c r="D2" s="18"/>
      <c r="E2" s="18"/>
      <c r="F2" s="18"/>
      <c r="G2" s="18"/>
      <c r="H2" s="18"/>
      <c r="I2" s="18"/>
    </row>
    <row r="3" spans="1:9" ht="15.75" thickBot="1" x14ac:dyDescent="0.3">
      <c r="A3" s="18" t="s">
        <v>1821</v>
      </c>
      <c r="B3" s="18"/>
      <c r="C3" s="18"/>
      <c r="D3" s="18"/>
      <c r="E3" s="18"/>
      <c r="F3" s="18"/>
      <c r="G3" s="18"/>
      <c r="H3" s="18"/>
      <c r="I3" s="18"/>
    </row>
    <row r="4" spans="1:9" x14ac:dyDescent="0.25">
      <c r="A4" s="17"/>
      <c r="B4" s="17"/>
      <c r="C4" s="17"/>
      <c r="D4" s="17"/>
      <c r="E4" s="17"/>
      <c r="F4" s="17"/>
      <c r="G4" s="10"/>
      <c r="H4" s="10"/>
    </row>
    <row r="5" spans="1:9" x14ac:dyDescent="0.25">
      <c r="A5" s="4" t="s">
        <v>1776</v>
      </c>
      <c r="B5" s="4" t="s">
        <v>1777</v>
      </c>
      <c r="C5" s="4" t="s">
        <v>1778</v>
      </c>
      <c r="D5" s="4" t="s">
        <v>1779</v>
      </c>
      <c r="E5" s="5" t="s">
        <v>1785</v>
      </c>
      <c r="F5" s="5" t="s">
        <v>1815</v>
      </c>
      <c r="G5" s="5" t="s">
        <v>1819</v>
      </c>
      <c r="H5" s="5" t="s">
        <v>1820</v>
      </c>
      <c r="I5" s="4" t="s">
        <v>1816</v>
      </c>
    </row>
    <row r="6" spans="1:9" x14ac:dyDescent="0.25">
      <c r="A6" s="1" t="s">
        <v>0</v>
      </c>
      <c r="B6" t="s">
        <v>1</v>
      </c>
      <c r="C6" s="1" t="s">
        <v>2</v>
      </c>
      <c r="D6" t="s">
        <v>3</v>
      </c>
      <c r="E6">
        <v>121</v>
      </c>
      <c r="F6" s="6">
        <f>SUM(Table5[[#This Row],[August ]:[February Payment]])</f>
        <v>111784.64</v>
      </c>
      <c r="G6" s="6">
        <f>VLOOKUP(Table5[[#This Row],[Nonpublic IRN]], Table1[[#All],[Nonpublic IRN]:[August Payment]], 4, FALSE)</f>
        <v>25932.48</v>
      </c>
      <c r="H6" s="6">
        <f>VLOOKUP(Table5[[#This Row],[Nonpublic IRN]], Table4[[#All],[Nonpublic IRN]:[November Payment]], 4, FALSE)</f>
        <v>27993.35</v>
      </c>
      <c r="I6" s="6">
        <v>57858.81</v>
      </c>
    </row>
    <row r="7" spans="1:9" x14ac:dyDescent="0.25">
      <c r="A7" s="1" t="s">
        <v>4</v>
      </c>
      <c r="B7" t="s">
        <v>5</v>
      </c>
      <c r="C7" s="1" t="s">
        <v>6</v>
      </c>
      <c r="D7" t="s">
        <v>7</v>
      </c>
      <c r="E7">
        <v>797</v>
      </c>
      <c r="F7" s="6">
        <f>SUM(Table5[[#This Row],[August ]:[February Payment]])</f>
        <v>736300.48</v>
      </c>
      <c r="G7" s="6">
        <f>VLOOKUP(Table5[[#This Row],[Nonpublic IRN]], Table1[[#All],[Nonpublic IRN]:[August Payment]], 4, FALSE)</f>
        <v>193567.44</v>
      </c>
      <c r="H7" s="6">
        <f>VLOOKUP(Table5[[#This Row],[Nonpublic IRN]], Table4[[#All],[Nonpublic IRN]:[November Payment]], 4, FALSE)</f>
        <v>184385.95</v>
      </c>
      <c r="I7" s="6">
        <v>358347.09</v>
      </c>
    </row>
    <row r="8" spans="1:9" x14ac:dyDescent="0.25">
      <c r="A8" s="1" t="s">
        <v>4</v>
      </c>
      <c r="B8" t="s">
        <v>5</v>
      </c>
      <c r="C8" s="1" t="s">
        <v>8</v>
      </c>
      <c r="D8" t="s">
        <v>9</v>
      </c>
      <c r="E8">
        <v>100</v>
      </c>
      <c r="F8" s="6">
        <f>SUM(Table5[[#This Row],[August ]:[February Payment]])</f>
        <v>92384</v>
      </c>
      <c r="G8" s="6">
        <f>VLOOKUP(Table5[[#This Row],[Nonpublic IRN]], Table1[[#All],[Nonpublic IRN]:[August Payment]], 4, FALSE)</f>
        <v>23848.62</v>
      </c>
      <c r="H8" s="6">
        <f>VLOOKUP(Table5[[#This Row],[Nonpublic IRN]], Table4[[#All],[Nonpublic IRN]:[November Payment]], 4, FALSE)</f>
        <v>23135</v>
      </c>
      <c r="I8" s="6">
        <v>45400.38</v>
      </c>
    </row>
    <row r="9" spans="1:9" x14ac:dyDescent="0.25">
      <c r="A9" s="1" t="s">
        <v>4</v>
      </c>
      <c r="B9" t="s">
        <v>5</v>
      </c>
      <c r="C9" s="1" t="s">
        <v>10</v>
      </c>
      <c r="D9" t="s">
        <v>11</v>
      </c>
      <c r="E9">
        <v>190</v>
      </c>
      <c r="F9" s="6">
        <f>SUM(Table5[[#This Row],[August ]:[February Payment]])</f>
        <v>175529.60000000001</v>
      </c>
      <c r="G9" s="6">
        <f>VLOOKUP(Table5[[#This Row],[Nonpublic IRN]], Table1[[#All],[Nonpublic IRN]:[August Payment]], 4, FALSE)</f>
        <v>43066.44</v>
      </c>
      <c r="H9" s="6">
        <f>VLOOKUP(Table5[[#This Row],[Nonpublic IRN]], Table4[[#All],[Nonpublic IRN]:[November Payment]], 4, FALSE)</f>
        <v>43956.5</v>
      </c>
      <c r="I9" s="6">
        <v>88506.66</v>
      </c>
    </row>
    <row r="10" spans="1:9" x14ac:dyDescent="0.25">
      <c r="A10" s="1" t="s">
        <v>4</v>
      </c>
      <c r="B10" t="s">
        <v>5</v>
      </c>
      <c r="C10" s="1" t="s">
        <v>12</v>
      </c>
      <c r="D10" t="s">
        <v>13</v>
      </c>
      <c r="E10">
        <v>83</v>
      </c>
      <c r="F10" s="6">
        <f>SUM(Table5[[#This Row],[August ]:[February Payment]])</f>
        <v>76678.720000000001</v>
      </c>
      <c r="G10" s="6">
        <f>VLOOKUP(Table5[[#This Row],[Nonpublic IRN]], Table1[[#All],[Nonpublic IRN]:[August Payment]], 4, FALSE)</f>
        <v>11577</v>
      </c>
      <c r="H10" s="6">
        <f>VLOOKUP(Table5[[#This Row],[Nonpublic IRN]], Table4[[#All],[Nonpublic IRN]:[November Payment]], 4, FALSE)</f>
        <v>19202.05</v>
      </c>
      <c r="I10" s="6">
        <v>45899.67</v>
      </c>
    </row>
    <row r="11" spans="1:9" x14ac:dyDescent="0.25">
      <c r="A11" s="1" t="s">
        <v>4</v>
      </c>
      <c r="B11" t="s">
        <v>5</v>
      </c>
      <c r="C11" s="1" t="s">
        <v>14</v>
      </c>
      <c r="D11" t="s">
        <v>15</v>
      </c>
      <c r="E11">
        <v>214</v>
      </c>
      <c r="F11" s="6">
        <f>SUM(Table5[[#This Row],[August ]:[February Payment]])</f>
        <v>197701.76000000001</v>
      </c>
      <c r="G11" s="6">
        <f>VLOOKUP(Table5[[#This Row],[Nonpublic IRN]], Table1[[#All],[Nonpublic IRN]:[August Payment]], 4, FALSE)</f>
        <v>48623.4</v>
      </c>
      <c r="H11" s="6">
        <f>VLOOKUP(Table5[[#This Row],[Nonpublic IRN]], Table4[[#All],[Nonpublic IRN]:[November Payment]], 4, FALSE)</f>
        <v>49508.9</v>
      </c>
      <c r="I11" s="6">
        <v>99569.46</v>
      </c>
    </row>
    <row r="12" spans="1:9" x14ac:dyDescent="0.25">
      <c r="A12" s="1" t="s">
        <v>4</v>
      </c>
      <c r="B12" t="s">
        <v>5</v>
      </c>
      <c r="C12" s="1" t="s">
        <v>16</v>
      </c>
      <c r="D12" t="s">
        <v>17</v>
      </c>
      <c r="E12">
        <v>168</v>
      </c>
      <c r="F12" s="6">
        <f>SUM(Table5[[#This Row],[August ]:[February Payment]])</f>
        <v>155205.12</v>
      </c>
      <c r="G12" s="6">
        <f>VLOOKUP(Table5[[#This Row],[Nonpublic IRN]], Table1[[#All],[Nonpublic IRN]:[August Payment]], 4, FALSE)</f>
        <v>37509.480000000003</v>
      </c>
      <c r="H12" s="6">
        <f>VLOOKUP(Table5[[#This Row],[Nonpublic IRN]], Table4[[#All],[Nonpublic IRN]:[November Payment]], 4, FALSE)</f>
        <v>38866.800000000003</v>
      </c>
      <c r="I12" s="6">
        <v>78828.84</v>
      </c>
    </row>
    <row r="13" spans="1:9" x14ac:dyDescent="0.25">
      <c r="A13" s="1" t="s">
        <v>4</v>
      </c>
      <c r="B13" t="s">
        <v>5</v>
      </c>
      <c r="C13" s="1" t="s">
        <v>18</v>
      </c>
      <c r="D13" t="s">
        <v>19</v>
      </c>
      <c r="E13">
        <v>204</v>
      </c>
      <c r="F13" s="6">
        <f>SUM(Table5[[#This Row],[August ]:[February Payment]])</f>
        <v>188463.35999999999</v>
      </c>
      <c r="G13" s="6">
        <f>VLOOKUP(Table5[[#This Row],[Nonpublic IRN]], Table1[[#All],[Nonpublic IRN]:[August Payment]], 4, FALSE)</f>
        <v>41445.660000000003</v>
      </c>
      <c r="H13" s="6">
        <f>VLOOKUP(Table5[[#This Row],[Nonpublic IRN]], Table4[[#All],[Nonpublic IRN]:[November Payment]], 4, FALSE)</f>
        <v>47195.4</v>
      </c>
      <c r="I13" s="6">
        <v>99822.3</v>
      </c>
    </row>
    <row r="14" spans="1:9" x14ac:dyDescent="0.25">
      <c r="A14" s="1" t="s">
        <v>4</v>
      </c>
      <c r="B14" t="s">
        <v>5</v>
      </c>
      <c r="C14" s="1" t="s">
        <v>20</v>
      </c>
      <c r="D14" t="s">
        <v>21</v>
      </c>
      <c r="E14">
        <v>130</v>
      </c>
      <c r="F14" s="6">
        <f>SUM(Table5[[#This Row],[August ]:[February Payment]])</f>
        <v>120099.2</v>
      </c>
      <c r="G14" s="6">
        <f>VLOOKUP(Table5[[#This Row],[Nonpublic IRN]], Table1[[#All],[Nonpublic IRN]:[August Payment]], 4, FALSE)</f>
        <v>32647.14</v>
      </c>
      <c r="H14" s="6">
        <f>VLOOKUP(Table5[[#This Row],[Nonpublic IRN]], Table4[[#All],[Nonpublic IRN]:[November Payment]], 4, FALSE)</f>
        <v>30075.5</v>
      </c>
      <c r="I14" s="6">
        <v>57376.56</v>
      </c>
    </row>
    <row r="15" spans="1:9" x14ac:dyDescent="0.25">
      <c r="A15" s="1" t="s">
        <v>4</v>
      </c>
      <c r="B15" t="s">
        <v>5</v>
      </c>
      <c r="C15" s="1" t="s">
        <v>22</v>
      </c>
      <c r="D15" t="s">
        <v>23</v>
      </c>
      <c r="E15">
        <v>325</v>
      </c>
      <c r="F15" s="6">
        <f>SUM(Table5[[#This Row],[August ]:[February Payment]])</f>
        <v>300248</v>
      </c>
      <c r="G15" s="6">
        <f>VLOOKUP(Table5[[#This Row],[Nonpublic IRN]], Table1[[#All],[Nonpublic IRN]:[August Payment]], 4, FALSE)</f>
        <v>80112.84</v>
      </c>
      <c r="H15" s="6">
        <f>VLOOKUP(Table5[[#This Row],[Nonpublic IRN]], Table4[[#All],[Nonpublic IRN]:[November Payment]], 4, FALSE)</f>
        <v>75188.75</v>
      </c>
      <c r="I15" s="6">
        <v>144946.41</v>
      </c>
    </row>
    <row r="16" spans="1:9" x14ac:dyDescent="0.25">
      <c r="A16" s="1" t="s">
        <v>4</v>
      </c>
      <c r="B16" t="s">
        <v>5</v>
      </c>
      <c r="C16" s="1" t="s">
        <v>24</v>
      </c>
      <c r="D16" t="s">
        <v>25</v>
      </c>
      <c r="E16">
        <v>178</v>
      </c>
      <c r="F16" s="6">
        <f>SUM(Table5[[#This Row],[August ]:[February Payment]])</f>
        <v>164443.52000000002</v>
      </c>
      <c r="G16" s="6">
        <f>VLOOKUP(Table5[[#This Row],[Nonpublic IRN]], Table1[[#All],[Nonpublic IRN]:[August Payment]], 4, FALSE)</f>
        <v>41445.660000000003</v>
      </c>
      <c r="H16" s="6">
        <f>VLOOKUP(Table5[[#This Row],[Nonpublic IRN]], Table4[[#All],[Nonpublic IRN]:[November Payment]], 4, FALSE)</f>
        <v>41180.300000000003</v>
      </c>
      <c r="I16" s="6">
        <v>81817.56</v>
      </c>
    </row>
    <row r="17" spans="1:9" x14ac:dyDescent="0.25">
      <c r="A17" s="1" t="s">
        <v>4</v>
      </c>
      <c r="B17" t="s">
        <v>5</v>
      </c>
      <c r="C17" s="1" t="s">
        <v>26</v>
      </c>
      <c r="D17" t="s">
        <v>27</v>
      </c>
      <c r="E17">
        <v>592</v>
      </c>
      <c r="F17" s="6">
        <f>SUM(Table5[[#This Row],[August ]:[February Payment]])</f>
        <v>546913.28000000003</v>
      </c>
      <c r="G17" s="6">
        <f>VLOOKUP(Table5[[#This Row],[Nonpublic IRN]], Table1[[#All],[Nonpublic IRN]:[August Payment]], 4, FALSE)</f>
        <v>143323.26</v>
      </c>
      <c r="H17" s="6">
        <f>VLOOKUP(Table5[[#This Row],[Nonpublic IRN]], Table4[[#All],[Nonpublic IRN]:[November Payment]], 4, FALSE)</f>
        <v>136959.20000000001</v>
      </c>
      <c r="I17" s="6">
        <v>266630.82</v>
      </c>
    </row>
    <row r="18" spans="1:9" x14ac:dyDescent="0.25">
      <c r="A18" s="1" t="s">
        <v>28</v>
      </c>
      <c r="B18" t="s">
        <v>29</v>
      </c>
      <c r="C18" s="1" t="s">
        <v>30</v>
      </c>
      <c r="D18" t="s">
        <v>31</v>
      </c>
      <c r="E18">
        <v>103</v>
      </c>
      <c r="F18" s="6">
        <f>SUM(Table5[[#This Row],[August ]:[February Payment]])</f>
        <v>95155.51999999999</v>
      </c>
      <c r="G18" s="6">
        <f>VLOOKUP(Table5[[#This Row],[Nonpublic IRN]], Table1[[#All],[Nonpublic IRN]:[August Payment]], 4, FALSE)</f>
        <v>22922.46</v>
      </c>
      <c r="H18" s="6">
        <f>VLOOKUP(Table5[[#This Row],[Nonpublic IRN]], Table4[[#All],[Nonpublic IRN]:[November Payment]], 4, FALSE)</f>
        <v>23829.05</v>
      </c>
      <c r="I18" s="6">
        <v>48404.01</v>
      </c>
    </row>
    <row r="19" spans="1:9" x14ac:dyDescent="0.25">
      <c r="A19" s="1" t="s">
        <v>32</v>
      </c>
      <c r="B19" t="s">
        <v>33</v>
      </c>
      <c r="C19" s="1" t="s">
        <v>34</v>
      </c>
      <c r="D19" t="s">
        <v>35</v>
      </c>
      <c r="E19">
        <v>157</v>
      </c>
      <c r="F19" s="6">
        <f>SUM(Table5[[#This Row],[August ]:[February Payment]])</f>
        <v>145042.88</v>
      </c>
      <c r="G19" s="6">
        <f>VLOOKUP(Table5[[#This Row],[Nonpublic IRN]], Table1[[#All],[Nonpublic IRN]:[August Payment]], 4, FALSE)</f>
        <v>34499.46</v>
      </c>
      <c r="H19" s="6">
        <f>VLOOKUP(Table5[[#This Row],[Nonpublic IRN]], Table4[[#All],[Nonpublic IRN]:[November Payment]], 4, FALSE)</f>
        <v>36321.949999999997</v>
      </c>
      <c r="I19" s="6">
        <v>74221.47</v>
      </c>
    </row>
    <row r="20" spans="1:9" x14ac:dyDescent="0.25">
      <c r="A20" s="1" t="s">
        <v>36</v>
      </c>
      <c r="B20" t="s">
        <v>37</v>
      </c>
      <c r="C20" s="1" t="s">
        <v>38</v>
      </c>
      <c r="D20" t="s">
        <v>39</v>
      </c>
      <c r="E20">
        <v>37</v>
      </c>
      <c r="F20" s="6">
        <f>SUM(Table5[[#This Row],[August ]:[February Payment]])</f>
        <v>34182.080000000002</v>
      </c>
      <c r="G20" s="6">
        <f>VLOOKUP(Table5[[#This Row],[Nonpublic IRN]], Table1[[#All],[Nonpublic IRN]:[August Payment]], 4, FALSE)</f>
        <v>7872.36</v>
      </c>
      <c r="H20" s="6">
        <f>VLOOKUP(Table5[[#This Row],[Nonpublic IRN]], Table4[[#All],[Nonpublic IRN]:[November Payment]], 4, FALSE)</f>
        <v>8559.9500000000007</v>
      </c>
      <c r="I20" s="6">
        <v>17749.77</v>
      </c>
    </row>
    <row r="21" spans="1:9" x14ac:dyDescent="0.25">
      <c r="A21" s="1" t="s">
        <v>36</v>
      </c>
      <c r="B21" t="s">
        <v>37</v>
      </c>
      <c r="C21" s="1" t="s">
        <v>40</v>
      </c>
      <c r="D21" t="s">
        <v>41</v>
      </c>
      <c r="E21">
        <v>208</v>
      </c>
      <c r="F21" s="6">
        <f>SUM(Table5[[#This Row],[August ]:[February Payment]])</f>
        <v>192158.72</v>
      </c>
      <c r="G21" s="6">
        <f>VLOOKUP(Table5[[#This Row],[Nonpublic IRN]], Table1[[#All],[Nonpublic IRN]:[August Payment]], 4, FALSE)</f>
        <v>49781.1</v>
      </c>
      <c r="H21" s="6">
        <f>VLOOKUP(Table5[[#This Row],[Nonpublic IRN]], Table4[[#All],[Nonpublic IRN]:[November Payment]], 4, FALSE)</f>
        <v>48120.800000000003</v>
      </c>
      <c r="I21" s="6">
        <v>94256.82</v>
      </c>
    </row>
    <row r="22" spans="1:9" x14ac:dyDescent="0.25">
      <c r="A22" s="1" t="s">
        <v>36</v>
      </c>
      <c r="B22" t="s">
        <v>37</v>
      </c>
      <c r="C22" s="1" t="s">
        <v>42</v>
      </c>
      <c r="D22" t="s">
        <v>43</v>
      </c>
      <c r="E22">
        <v>169</v>
      </c>
      <c r="F22" s="6">
        <f>SUM(Table5[[#This Row],[August ]:[February Payment]])</f>
        <v>156128.96000000002</v>
      </c>
      <c r="G22" s="6">
        <f>VLOOKUP(Table5[[#This Row],[Nonpublic IRN]], Table1[[#All],[Nonpublic IRN]:[August Payment]], 4, FALSE)</f>
        <v>46771.08</v>
      </c>
      <c r="H22" s="6">
        <f>VLOOKUP(Table5[[#This Row],[Nonpublic IRN]], Table4[[#All],[Nonpublic IRN]:[November Payment]], 4, FALSE)</f>
        <v>39098.15</v>
      </c>
      <c r="I22" s="6">
        <v>70259.73</v>
      </c>
    </row>
    <row r="23" spans="1:9" x14ac:dyDescent="0.25">
      <c r="A23" s="1" t="s">
        <v>44</v>
      </c>
      <c r="B23" t="s">
        <v>45</v>
      </c>
      <c r="C23" s="1" t="s">
        <v>46</v>
      </c>
      <c r="D23" t="s">
        <v>47</v>
      </c>
      <c r="E23">
        <v>132</v>
      </c>
      <c r="F23" s="6">
        <f>SUM(Table5[[#This Row],[August ]:[February Payment]])</f>
        <v>121946.88</v>
      </c>
      <c r="G23" s="6">
        <f>VLOOKUP(Table5[[#This Row],[Nonpublic IRN]], Table1[[#All],[Nonpublic IRN]:[August Payment]], 4, FALSE)</f>
        <v>34267.919999999998</v>
      </c>
      <c r="H23" s="6">
        <f>VLOOKUP(Table5[[#This Row],[Nonpublic IRN]], Table4[[#All],[Nonpublic IRN]:[November Payment]], 4, FALSE)</f>
        <v>30538.2</v>
      </c>
      <c r="I23" s="6">
        <v>57140.76</v>
      </c>
    </row>
    <row r="24" spans="1:9" x14ac:dyDescent="0.25">
      <c r="A24" s="1" t="s">
        <v>44</v>
      </c>
      <c r="B24" t="s">
        <v>45</v>
      </c>
      <c r="C24" s="1" t="s">
        <v>48</v>
      </c>
      <c r="D24" t="s">
        <v>49</v>
      </c>
      <c r="E24">
        <v>111</v>
      </c>
      <c r="F24" s="6">
        <f>SUM(Table5[[#This Row],[August ]:[February Payment]])</f>
        <v>102546.23999999999</v>
      </c>
      <c r="G24" s="6">
        <f>VLOOKUP(Table5[[#This Row],[Nonpublic IRN]], Table1[[#All],[Nonpublic IRN]:[August Payment]], 4, FALSE)</f>
        <v>29174.04</v>
      </c>
      <c r="H24" s="6">
        <f>VLOOKUP(Table5[[#This Row],[Nonpublic IRN]], Table4[[#All],[Nonpublic IRN]:[November Payment]], 4, FALSE)</f>
        <v>25679.85</v>
      </c>
      <c r="I24" s="6">
        <v>47692.35</v>
      </c>
    </row>
    <row r="25" spans="1:9" x14ac:dyDescent="0.25">
      <c r="A25" s="1" t="s">
        <v>50</v>
      </c>
      <c r="B25" t="s">
        <v>51</v>
      </c>
      <c r="C25" s="1" t="s">
        <v>52</v>
      </c>
      <c r="D25" t="s">
        <v>53</v>
      </c>
      <c r="E25">
        <v>422</v>
      </c>
      <c r="F25" s="6">
        <f>SUM(Table5[[#This Row],[August ]:[February Payment]])</f>
        <v>389860.48</v>
      </c>
      <c r="G25" s="6">
        <f>VLOOKUP(Table5[[#This Row],[Nonpublic IRN]], Table1[[#All],[Nonpublic IRN]:[August Payment]], 4, FALSE)</f>
        <v>94468.32</v>
      </c>
      <c r="H25" s="6">
        <f>VLOOKUP(Table5[[#This Row],[Nonpublic IRN]], Table4[[#All],[Nonpublic IRN]:[November Payment]], 4, FALSE)</f>
        <v>97629.7</v>
      </c>
      <c r="I25" s="6">
        <v>197762.46</v>
      </c>
    </row>
    <row r="26" spans="1:9" x14ac:dyDescent="0.25">
      <c r="A26" s="1" t="s">
        <v>54</v>
      </c>
      <c r="B26" t="s">
        <v>55</v>
      </c>
      <c r="C26" s="1" t="s">
        <v>56</v>
      </c>
      <c r="D26" t="s">
        <v>57</v>
      </c>
      <c r="E26">
        <v>143</v>
      </c>
      <c r="F26" s="6">
        <f>SUM(Table5[[#This Row],[August ]:[February Payment]])</f>
        <v>132109.12</v>
      </c>
      <c r="G26" s="6">
        <f>VLOOKUP(Table5[[#This Row],[Nonpublic IRN]], Table1[[#All],[Nonpublic IRN]:[August Payment]], 4, FALSE)</f>
        <v>35657.160000000003</v>
      </c>
      <c r="H26" s="6">
        <f>VLOOKUP(Table5[[#This Row],[Nonpublic IRN]], Table4[[#All],[Nonpublic IRN]:[November Payment]], 4, FALSE)</f>
        <v>33083.050000000003</v>
      </c>
      <c r="I26" s="6">
        <v>63368.91</v>
      </c>
    </row>
    <row r="27" spans="1:9" x14ac:dyDescent="0.25">
      <c r="A27" s="1" t="s">
        <v>58</v>
      </c>
      <c r="B27" t="s">
        <v>59</v>
      </c>
      <c r="C27" s="1" t="s">
        <v>60</v>
      </c>
      <c r="D27" t="s">
        <v>35</v>
      </c>
      <c r="E27">
        <v>224</v>
      </c>
      <c r="F27" s="6">
        <f>SUM(Table5[[#This Row],[August ]:[February Payment]])</f>
        <v>206940.16</v>
      </c>
      <c r="G27" s="6">
        <f>VLOOKUP(Table5[[#This Row],[Nonpublic IRN]], Table1[[#All],[Nonpublic IRN]:[August Payment]], 4, FALSE)</f>
        <v>59042.7</v>
      </c>
      <c r="H27" s="6">
        <f>VLOOKUP(Table5[[#This Row],[Nonpublic IRN]], Table4[[#All],[Nonpublic IRN]:[November Payment]], 4, FALSE)</f>
        <v>51822.400000000001</v>
      </c>
      <c r="I27" s="6">
        <v>96075.06</v>
      </c>
    </row>
    <row r="28" spans="1:9" x14ac:dyDescent="0.25">
      <c r="A28" s="1" t="s">
        <v>61</v>
      </c>
      <c r="B28" t="s">
        <v>62</v>
      </c>
      <c r="C28" s="1" t="s">
        <v>63</v>
      </c>
      <c r="D28" t="s">
        <v>64</v>
      </c>
      <c r="E28">
        <v>476</v>
      </c>
      <c r="F28" s="6">
        <f>SUM(Table5[[#This Row],[August ]:[February Payment]])</f>
        <v>439747.83999999997</v>
      </c>
      <c r="G28" s="6">
        <f>VLOOKUP(Table5[[#This Row],[Nonpublic IRN]], Table1[[#All],[Nonpublic IRN]:[August Payment]], 4, FALSE)</f>
        <v>115075.38</v>
      </c>
      <c r="H28" s="6">
        <f>VLOOKUP(Table5[[#This Row],[Nonpublic IRN]], Table4[[#All],[Nonpublic IRN]:[November Payment]], 4, FALSE)</f>
        <v>110122.6</v>
      </c>
      <c r="I28" s="6">
        <v>214549.86</v>
      </c>
    </row>
    <row r="29" spans="1:9" x14ac:dyDescent="0.25">
      <c r="A29" s="1" t="s">
        <v>61</v>
      </c>
      <c r="B29" t="s">
        <v>62</v>
      </c>
      <c r="C29" s="1" t="s">
        <v>65</v>
      </c>
      <c r="D29" t="s">
        <v>66</v>
      </c>
      <c r="E29">
        <v>170</v>
      </c>
      <c r="F29" s="6">
        <f>SUM(Table5[[#This Row],[August ]:[February Payment]])</f>
        <v>157052.79999999999</v>
      </c>
      <c r="G29" s="6">
        <f>VLOOKUP(Table5[[#This Row],[Nonpublic IRN]], Table1[[#All],[Nonpublic IRN]:[August Payment]], 4, FALSE)</f>
        <v>44224.14</v>
      </c>
      <c r="H29" s="6">
        <f>VLOOKUP(Table5[[#This Row],[Nonpublic IRN]], Table4[[#All],[Nonpublic IRN]:[November Payment]], 4, FALSE)</f>
        <v>39329.5</v>
      </c>
      <c r="I29" s="6">
        <v>73499.16</v>
      </c>
    </row>
    <row r="30" spans="1:9" x14ac:dyDescent="0.25">
      <c r="A30" s="1" t="s">
        <v>67</v>
      </c>
      <c r="B30" t="s">
        <v>68</v>
      </c>
      <c r="C30" s="1" t="s">
        <v>69</v>
      </c>
      <c r="D30" t="s">
        <v>70</v>
      </c>
      <c r="E30">
        <v>233</v>
      </c>
      <c r="F30" s="6">
        <f>SUM(Table5[[#This Row],[August ]:[February Payment]])</f>
        <v>215254.72000000003</v>
      </c>
      <c r="G30" s="6">
        <f>VLOOKUP(Table5[[#This Row],[Nonpublic IRN]], Table1[[#All],[Nonpublic IRN]:[August Payment]], 4, FALSE)</f>
        <v>54411.9</v>
      </c>
      <c r="H30" s="6">
        <f>VLOOKUP(Table5[[#This Row],[Nonpublic IRN]], Table4[[#All],[Nonpublic IRN]:[November Payment]], 4, FALSE)</f>
        <v>53904.55</v>
      </c>
      <c r="I30" s="6">
        <v>106938.27</v>
      </c>
    </row>
    <row r="31" spans="1:9" x14ac:dyDescent="0.25">
      <c r="A31" s="1" t="s">
        <v>71</v>
      </c>
      <c r="B31" t="s">
        <v>72</v>
      </c>
      <c r="C31" s="1" t="s">
        <v>73</v>
      </c>
      <c r="D31" t="s">
        <v>74</v>
      </c>
      <c r="E31">
        <v>9</v>
      </c>
      <c r="F31" s="6">
        <f>SUM(Table5[[#This Row],[August ]:[February Payment]])</f>
        <v>9255.14</v>
      </c>
      <c r="G31" s="6">
        <f>VLOOKUP(Table5[[#This Row],[Nonpublic IRN]], Table1[[#All],[Nonpublic IRN]:[August Payment]], 4, FALSE)</f>
        <v>1389.24</v>
      </c>
      <c r="H31" s="6">
        <f>VLOOKUP(Table5[[#This Row],[Nonpublic IRN]], Table4[[#All],[Nonpublic IRN]:[November Payment]], 4, FALSE)</f>
        <v>7865.9</v>
      </c>
      <c r="I31" s="6">
        <v>0</v>
      </c>
    </row>
    <row r="32" spans="1:9" x14ac:dyDescent="0.25">
      <c r="A32" s="1" t="s">
        <v>75</v>
      </c>
      <c r="B32" t="s">
        <v>76</v>
      </c>
      <c r="C32" s="1" t="s">
        <v>77</v>
      </c>
      <c r="D32" t="s">
        <v>78</v>
      </c>
      <c r="E32">
        <v>654</v>
      </c>
      <c r="F32" s="6">
        <f>SUM(Table5[[#This Row],[August ]:[February Payment]])</f>
        <v>604191.36</v>
      </c>
      <c r="G32" s="6">
        <f>VLOOKUP(Table5[[#This Row],[Nonpublic IRN]], Table1[[#All],[Nonpublic IRN]:[August Payment]], 4, FALSE)</f>
        <v>161614.92000000001</v>
      </c>
      <c r="H32" s="6">
        <f>VLOOKUP(Table5[[#This Row],[Nonpublic IRN]], Table4[[#All],[Nonpublic IRN]:[November Payment]], 4, FALSE)</f>
        <v>151302.9</v>
      </c>
      <c r="I32" s="6">
        <v>291273.53999999998</v>
      </c>
    </row>
    <row r="33" spans="1:9" x14ac:dyDescent="0.25">
      <c r="A33" s="1" t="s">
        <v>79</v>
      </c>
      <c r="B33" t="s">
        <v>80</v>
      </c>
      <c r="C33" s="1" t="s">
        <v>81</v>
      </c>
      <c r="D33" t="s">
        <v>82</v>
      </c>
      <c r="E33">
        <v>198</v>
      </c>
      <c r="F33" s="6">
        <f>SUM(Table5[[#This Row],[August ]:[February Payment]])</f>
        <v>182920.32000000001</v>
      </c>
      <c r="G33" s="6">
        <f>VLOOKUP(Table5[[#This Row],[Nonpublic IRN]], Table1[[#All],[Nonpublic IRN]:[August Payment]], 4, FALSE)</f>
        <v>46308</v>
      </c>
      <c r="H33" s="6">
        <f>VLOOKUP(Table5[[#This Row],[Nonpublic IRN]], Table4[[#All],[Nonpublic IRN]:[November Payment]], 4, FALSE)</f>
        <v>45807.3</v>
      </c>
      <c r="I33" s="6">
        <v>90805.02</v>
      </c>
    </row>
    <row r="34" spans="1:9" x14ac:dyDescent="0.25">
      <c r="A34" s="1" t="s">
        <v>79</v>
      </c>
      <c r="B34" t="s">
        <v>80</v>
      </c>
      <c r="C34" s="1" t="s">
        <v>83</v>
      </c>
      <c r="D34" t="s">
        <v>84</v>
      </c>
      <c r="E34">
        <v>375</v>
      </c>
      <c r="F34" s="6">
        <f>SUM(Table5[[#This Row],[August ]:[February Payment]])</f>
        <v>346440</v>
      </c>
      <c r="G34" s="6">
        <f>VLOOKUP(Table5[[#This Row],[Nonpublic IRN]], Table1[[#All],[Nonpublic IRN]:[August Payment]], 4, FALSE)</f>
        <v>88911.360000000001</v>
      </c>
      <c r="H34" s="6">
        <f>VLOOKUP(Table5[[#This Row],[Nonpublic IRN]], Table4[[#All],[Nonpublic IRN]:[November Payment]], 4, FALSE)</f>
        <v>86756.25</v>
      </c>
      <c r="I34" s="6">
        <v>170772.39</v>
      </c>
    </row>
    <row r="35" spans="1:9" x14ac:dyDescent="0.25">
      <c r="A35" s="1" t="s">
        <v>79</v>
      </c>
      <c r="B35" t="s">
        <v>80</v>
      </c>
      <c r="C35" s="1" t="s">
        <v>85</v>
      </c>
      <c r="D35" t="s">
        <v>86</v>
      </c>
      <c r="E35">
        <v>243</v>
      </c>
      <c r="F35" s="6">
        <f>SUM(Table5[[#This Row],[August ]:[February Payment]])</f>
        <v>224493.12</v>
      </c>
      <c r="G35" s="6">
        <f>VLOOKUP(Table5[[#This Row],[Nonpublic IRN]], Table1[[#All],[Nonpublic IRN]:[August Payment]], 4, FALSE)</f>
        <v>60663.48</v>
      </c>
      <c r="H35" s="6">
        <f>VLOOKUP(Table5[[#This Row],[Nonpublic IRN]], Table4[[#All],[Nonpublic IRN]:[November Payment]], 4, FALSE)</f>
        <v>56218.05</v>
      </c>
      <c r="I35" s="6">
        <v>107611.59</v>
      </c>
    </row>
    <row r="36" spans="1:9" x14ac:dyDescent="0.25">
      <c r="A36" s="1" t="s">
        <v>79</v>
      </c>
      <c r="B36" t="s">
        <v>80</v>
      </c>
      <c r="C36" s="1" t="s">
        <v>87</v>
      </c>
      <c r="D36" t="s">
        <v>88</v>
      </c>
      <c r="E36">
        <v>7</v>
      </c>
      <c r="F36" s="6">
        <f>SUM(Table5[[#This Row],[August ]:[February Payment]])</f>
        <v>6466.88</v>
      </c>
      <c r="G36" s="6">
        <f>VLOOKUP(Table5[[#This Row],[Nonpublic IRN]], Table1[[#All],[Nonpublic IRN]:[August Payment]], 4, FALSE)</f>
        <v>1620.78</v>
      </c>
      <c r="H36" s="6">
        <f>VLOOKUP(Table5[[#This Row],[Nonpublic IRN]], Table4[[#All],[Nonpublic IRN]:[November Payment]], 4, FALSE)</f>
        <v>1619.45</v>
      </c>
      <c r="I36" s="6">
        <v>3226.65</v>
      </c>
    </row>
    <row r="37" spans="1:9" x14ac:dyDescent="0.25">
      <c r="A37" s="1" t="s">
        <v>89</v>
      </c>
      <c r="B37" t="s">
        <v>90</v>
      </c>
      <c r="C37" s="1" t="s">
        <v>91</v>
      </c>
      <c r="D37" t="s">
        <v>92</v>
      </c>
      <c r="E37">
        <v>16</v>
      </c>
      <c r="F37" s="6">
        <f>SUM(Table5[[#This Row],[August ]:[February Payment]])</f>
        <v>14781.439999999999</v>
      </c>
      <c r="G37" s="6">
        <f>VLOOKUP(Table5[[#This Row],[Nonpublic IRN]], Table1[[#All],[Nonpublic IRN]:[August Payment]], 4, FALSE)</f>
        <v>3473.1</v>
      </c>
      <c r="H37" s="6">
        <f>VLOOKUP(Table5[[#This Row],[Nonpublic IRN]], Table4[[#All],[Nonpublic IRN]:[November Payment]], 4, FALSE)</f>
        <v>3701.6</v>
      </c>
      <c r="I37" s="6">
        <v>7606.74</v>
      </c>
    </row>
    <row r="38" spans="1:9" x14ac:dyDescent="0.25">
      <c r="A38" s="1" t="s">
        <v>89</v>
      </c>
      <c r="B38" t="s">
        <v>90</v>
      </c>
      <c r="C38" s="1" t="s">
        <v>93</v>
      </c>
      <c r="D38" t="s">
        <v>94</v>
      </c>
      <c r="E38">
        <v>735</v>
      </c>
      <c r="F38" s="6">
        <f>SUM(Table5[[#This Row],[August ]:[February Payment]])</f>
        <v>679022.4</v>
      </c>
      <c r="G38" s="6">
        <f>VLOOKUP(Table5[[#This Row],[Nonpublic IRN]], Table1[[#All],[Nonpublic IRN]:[August Payment]], 4, FALSE)</f>
        <v>177359.64</v>
      </c>
      <c r="H38" s="6">
        <f>VLOOKUP(Table5[[#This Row],[Nonpublic IRN]], Table4[[#All],[Nonpublic IRN]:[November Payment]], 4, FALSE)</f>
        <v>170042.25</v>
      </c>
      <c r="I38" s="6">
        <v>331620.51</v>
      </c>
    </row>
    <row r="39" spans="1:9" x14ac:dyDescent="0.25">
      <c r="A39" s="1" t="s">
        <v>89</v>
      </c>
      <c r="B39" t="s">
        <v>90</v>
      </c>
      <c r="C39" s="1" t="s">
        <v>95</v>
      </c>
      <c r="D39" t="s">
        <v>96</v>
      </c>
      <c r="E39">
        <v>102</v>
      </c>
      <c r="F39" s="6">
        <f>SUM(Table5[[#This Row],[August ]:[February Payment]])</f>
        <v>94231.679999999993</v>
      </c>
      <c r="G39" s="6">
        <f>VLOOKUP(Table5[[#This Row],[Nonpublic IRN]], Table1[[#All],[Nonpublic IRN]:[August Payment]], 4, FALSE)</f>
        <v>21996.3</v>
      </c>
      <c r="H39" s="6">
        <f>VLOOKUP(Table5[[#This Row],[Nonpublic IRN]], Table4[[#All],[Nonpublic IRN]:[November Payment]], 4, FALSE)</f>
        <v>23597.7</v>
      </c>
      <c r="I39" s="6">
        <v>48637.68</v>
      </c>
    </row>
    <row r="40" spans="1:9" x14ac:dyDescent="0.25">
      <c r="A40" s="1" t="s">
        <v>89</v>
      </c>
      <c r="B40" t="s">
        <v>90</v>
      </c>
      <c r="C40" s="1" t="s">
        <v>97</v>
      </c>
      <c r="D40" t="s">
        <v>98</v>
      </c>
      <c r="E40">
        <v>322</v>
      </c>
      <c r="F40" s="6">
        <f>SUM(Table5[[#This Row],[August ]:[February Payment]])</f>
        <v>297476.47999999998</v>
      </c>
      <c r="G40" s="6">
        <f>VLOOKUP(Table5[[#This Row],[Nonpublic IRN]], Table1[[#All],[Nonpublic IRN]:[August Payment]], 4, FALSE)</f>
        <v>80807.460000000006</v>
      </c>
      <c r="H40" s="6">
        <f>VLOOKUP(Table5[[#This Row],[Nonpublic IRN]], Table4[[#All],[Nonpublic IRN]:[November Payment]], 4, FALSE)</f>
        <v>74494.7</v>
      </c>
      <c r="I40" s="6">
        <v>142174.32</v>
      </c>
    </row>
    <row r="41" spans="1:9" x14ac:dyDescent="0.25">
      <c r="A41" s="1" t="s">
        <v>99</v>
      </c>
      <c r="B41" t="s">
        <v>100</v>
      </c>
      <c r="C41" s="1" t="s">
        <v>1796</v>
      </c>
      <c r="D41" t="s">
        <v>1797</v>
      </c>
      <c r="E41">
        <v>91</v>
      </c>
      <c r="F41" s="6">
        <f>SUM(Table5[[#This Row],[August ]:[February Payment]])</f>
        <v>84069.440000000002</v>
      </c>
      <c r="G41" s="6">
        <v>0</v>
      </c>
      <c r="H41" s="6">
        <f>VLOOKUP(Table5[[#This Row],[Nonpublic IRN]], Table4[[#All],[Nonpublic IRN]:[November Payment]], 4, FALSE)</f>
        <v>21052.85</v>
      </c>
      <c r="I41" s="6">
        <v>63016.59</v>
      </c>
    </row>
    <row r="42" spans="1:9" x14ac:dyDescent="0.25">
      <c r="A42" s="1" t="s">
        <v>103</v>
      </c>
      <c r="B42" t="s">
        <v>104</v>
      </c>
      <c r="C42" s="1" t="s">
        <v>105</v>
      </c>
      <c r="D42" t="s">
        <v>106</v>
      </c>
      <c r="E42">
        <v>127</v>
      </c>
      <c r="F42" s="6">
        <f>SUM(Table5[[#This Row],[August ]:[February Payment]])</f>
        <v>117327.67999999999</v>
      </c>
      <c r="G42" s="6">
        <f>VLOOKUP(Table5[[#This Row],[Nonpublic IRN]], Table1[[#All],[Nonpublic IRN]:[August Payment]], 4, FALSE)</f>
        <v>29637.119999999999</v>
      </c>
      <c r="H42" s="6">
        <f>VLOOKUP(Table5[[#This Row],[Nonpublic IRN]], Table4[[#All],[Nonpublic IRN]:[November Payment]], 4, FALSE)</f>
        <v>29381.45</v>
      </c>
      <c r="I42" s="6">
        <v>58309.11</v>
      </c>
    </row>
    <row r="43" spans="1:9" x14ac:dyDescent="0.25">
      <c r="A43" s="1" t="s">
        <v>107</v>
      </c>
      <c r="B43" t="s">
        <v>108</v>
      </c>
      <c r="C43" s="1" t="s">
        <v>109</v>
      </c>
      <c r="D43" t="s">
        <v>110</v>
      </c>
      <c r="E43">
        <v>46</v>
      </c>
      <c r="F43" s="6">
        <f>SUM(Table5[[#This Row],[August ]:[February Payment]])</f>
        <v>42496.639999999999</v>
      </c>
      <c r="G43" s="6">
        <f>VLOOKUP(Table5[[#This Row],[Nonpublic IRN]], Table1[[#All],[Nonpublic IRN]:[August Payment]], 4, FALSE)</f>
        <v>10419.299999999999</v>
      </c>
      <c r="H43" s="6">
        <f>VLOOKUP(Table5[[#This Row],[Nonpublic IRN]], Table4[[#All],[Nonpublic IRN]:[November Payment]], 4, FALSE)</f>
        <v>10642.1</v>
      </c>
      <c r="I43" s="6">
        <v>21435.24</v>
      </c>
    </row>
    <row r="44" spans="1:9" x14ac:dyDescent="0.25">
      <c r="A44" s="1" t="s">
        <v>111</v>
      </c>
      <c r="B44" t="s">
        <v>112</v>
      </c>
      <c r="C44" s="1" t="s">
        <v>113</v>
      </c>
      <c r="D44" t="s">
        <v>114</v>
      </c>
      <c r="E44">
        <v>112</v>
      </c>
      <c r="F44" s="6">
        <f>SUM(Table5[[#This Row],[August ]:[February Payment]])</f>
        <v>103470.08</v>
      </c>
      <c r="G44" s="6">
        <f>VLOOKUP(Table5[[#This Row],[Nonpublic IRN]], Table1[[#All],[Nonpublic IRN]:[August Payment]], 4, FALSE)</f>
        <v>25006.32</v>
      </c>
      <c r="H44" s="6">
        <f>VLOOKUP(Table5[[#This Row],[Nonpublic IRN]], Table4[[#All],[Nonpublic IRN]:[November Payment]], 4, FALSE)</f>
        <v>25911.200000000001</v>
      </c>
      <c r="I44" s="6">
        <v>52552.56</v>
      </c>
    </row>
    <row r="45" spans="1:9" x14ac:dyDescent="0.25">
      <c r="A45" s="1" t="s">
        <v>111</v>
      </c>
      <c r="B45" t="s">
        <v>112</v>
      </c>
      <c r="C45" s="1" t="s">
        <v>115</v>
      </c>
      <c r="D45" t="s">
        <v>116</v>
      </c>
      <c r="E45">
        <v>211</v>
      </c>
      <c r="F45" s="6">
        <f>SUM(Table5[[#This Row],[August ]:[February Payment]])</f>
        <v>194930.24</v>
      </c>
      <c r="G45" s="6">
        <f>VLOOKUP(Table5[[#This Row],[Nonpublic IRN]], Table1[[#All],[Nonpublic IRN]:[August Payment]], 4, FALSE)</f>
        <v>50938.8</v>
      </c>
      <c r="H45" s="6">
        <f>VLOOKUP(Table5[[#This Row],[Nonpublic IRN]], Table4[[#All],[Nonpublic IRN]:[November Payment]], 4, FALSE)</f>
        <v>48814.85</v>
      </c>
      <c r="I45" s="6">
        <v>95176.59</v>
      </c>
    </row>
    <row r="46" spans="1:9" x14ac:dyDescent="0.25">
      <c r="A46" s="1" t="s">
        <v>117</v>
      </c>
      <c r="B46" t="s">
        <v>118</v>
      </c>
      <c r="C46" s="1" t="s">
        <v>119</v>
      </c>
      <c r="D46" t="s">
        <v>120</v>
      </c>
      <c r="E46">
        <v>574</v>
      </c>
      <c r="F46" s="6">
        <f>SUM(Table5[[#This Row],[August ]:[February Payment]])</f>
        <v>530284.16</v>
      </c>
      <c r="G46" s="6">
        <f>VLOOKUP(Table5[[#This Row],[Nonpublic IRN]], Table1[[#All],[Nonpublic IRN]:[August Payment]], 4, FALSE)</f>
        <v>144712.5</v>
      </c>
      <c r="H46" s="6">
        <f>VLOOKUP(Table5[[#This Row],[Nonpublic IRN]], Table4[[#All],[Nonpublic IRN]:[November Payment]], 4, FALSE)</f>
        <v>132794.9</v>
      </c>
      <c r="I46" s="6">
        <v>252776.76</v>
      </c>
    </row>
    <row r="47" spans="1:9" x14ac:dyDescent="0.25">
      <c r="A47" s="1" t="s">
        <v>121</v>
      </c>
      <c r="B47" t="s">
        <v>122</v>
      </c>
      <c r="C47" s="1" t="s">
        <v>123</v>
      </c>
      <c r="D47" t="s">
        <v>124</v>
      </c>
      <c r="E47">
        <v>299</v>
      </c>
      <c r="F47" s="6">
        <f>SUM(Table5[[#This Row],[August ]:[February Payment]])</f>
        <v>276228.16000000003</v>
      </c>
      <c r="G47" s="6">
        <f>VLOOKUP(Table5[[#This Row],[Nonpublic IRN]], Table1[[#All],[Nonpublic IRN]:[August Payment]], 4, FALSE)</f>
        <v>66915.06</v>
      </c>
      <c r="H47" s="6">
        <f>VLOOKUP(Table5[[#This Row],[Nonpublic IRN]], Table4[[#All],[Nonpublic IRN]:[November Payment]], 4, FALSE)</f>
        <v>69173.649999999994</v>
      </c>
      <c r="I47" s="6">
        <v>140139.45000000001</v>
      </c>
    </row>
    <row r="48" spans="1:9" x14ac:dyDescent="0.25">
      <c r="A48" s="1" t="s">
        <v>125</v>
      </c>
      <c r="B48" t="s">
        <v>126</v>
      </c>
      <c r="C48" s="1" t="s">
        <v>127</v>
      </c>
      <c r="D48" t="s">
        <v>128</v>
      </c>
      <c r="E48">
        <v>4</v>
      </c>
      <c r="F48" s="6">
        <f>SUM(Table5[[#This Row],[August ]:[February Payment]])</f>
        <v>3695.3599999999997</v>
      </c>
      <c r="G48" s="6">
        <f>VLOOKUP(Table5[[#This Row],[Nonpublic IRN]], Table1[[#All],[Nonpublic IRN]:[August Payment]], 4, FALSE)</f>
        <v>926.16</v>
      </c>
      <c r="H48" s="6">
        <f>VLOOKUP(Table5[[#This Row],[Nonpublic IRN]], Table4[[#All],[Nonpublic IRN]:[November Payment]], 4, FALSE)</f>
        <v>925.4</v>
      </c>
      <c r="I48" s="6">
        <v>1843.8</v>
      </c>
    </row>
    <row r="49" spans="1:9" x14ac:dyDescent="0.25">
      <c r="A49" s="1" t="s">
        <v>125</v>
      </c>
      <c r="B49" t="s">
        <v>126</v>
      </c>
      <c r="C49" s="1" t="s">
        <v>129</v>
      </c>
      <c r="D49" t="s">
        <v>130</v>
      </c>
      <c r="E49">
        <v>277</v>
      </c>
      <c r="F49" s="6">
        <f>SUM(Table5[[#This Row],[August ]:[February Payment]])</f>
        <v>255903.68</v>
      </c>
      <c r="G49" s="6">
        <f>VLOOKUP(Table5[[#This Row],[Nonpublic IRN]], Table1[[#All],[Nonpublic IRN]:[August Payment]], 4, FALSE)</f>
        <v>67146.600000000006</v>
      </c>
      <c r="H49" s="6">
        <f>VLOOKUP(Table5[[#This Row],[Nonpublic IRN]], Table4[[#All],[Nonpublic IRN]:[November Payment]], 4, FALSE)</f>
        <v>64083.95</v>
      </c>
      <c r="I49" s="6">
        <v>124673.13</v>
      </c>
    </row>
    <row r="50" spans="1:9" x14ac:dyDescent="0.25">
      <c r="A50" s="1" t="s">
        <v>131</v>
      </c>
      <c r="B50" t="s">
        <v>132</v>
      </c>
      <c r="C50" s="1" t="s">
        <v>133</v>
      </c>
      <c r="D50" t="s">
        <v>134</v>
      </c>
      <c r="E50">
        <v>171</v>
      </c>
      <c r="F50" s="6">
        <f>SUM(Table5[[#This Row],[August ]:[February Payment]])</f>
        <v>157976.64000000001</v>
      </c>
      <c r="G50" s="6">
        <f>VLOOKUP(Table5[[#This Row],[Nonpublic IRN]], Table1[[#All],[Nonpublic IRN]:[August Payment]], 4, FALSE)</f>
        <v>34731</v>
      </c>
      <c r="H50" s="6">
        <f>VLOOKUP(Table5[[#This Row],[Nonpublic IRN]], Table4[[#All],[Nonpublic IRN]:[November Payment]], 4, FALSE)</f>
        <v>39560.85</v>
      </c>
      <c r="I50" s="6">
        <v>83684.789999999994</v>
      </c>
    </row>
    <row r="51" spans="1:9" x14ac:dyDescent="0.25">
      <c r="A51" s="1" t="s">
        <v>131</v>
      </c>
      <c r="B51" t="s">
        <v>132</v>
      </c>
      <c r="C51" s="1" t="s">
        <v>135</v>
      </c>
      <c r="D51" t="s">
        <v>136</v>
      </c>
      <c r="E51">
        <v>175</v>
      </c>
      <c r="F51" s="6">
        <f>SUM(Table5[[#This Row],[August ]:[February Payment]])</f>
        <v>161672</v>
      </c>
      <c r="G51" s="6">
        <f>VLOOKUP(Table5[[#This Row],[Nonpublic IRN]], Table1[[#All],[Nonpublic IRN]:[August Payment]], 4, FALSE)</f>
        <v>45613.38</v>
      </c>
      <c r="H51" s="6">
        <f>VLOOKUP(Table5[[#This Row],[Nonpublic IRN]], Table4[[#All],[Nonpublic IRN]:[November Payment]], 4, FALSE)</f>
        <v>40486.25</v>
      </c>
      <c r="I51" s="6">
        <v>75572.37</v>
      </c>
    </row>
    <row r="52" spans="1:9" x14ac:dyDescent="0.25">
      <c r="A52" s="1" t="s">
        <v>131</v>
      </c>
      <c r="B52" t="s">
        <v>132</v>
      </c>
      <c r="C52" s="1" t="s">
        <v>137</v>
      </c>
      <c r="D52" t="s">
        <v>138</v>
      </c>
      <c r="E52">
        <v>36</v>
      </c>
      <c r="F52" s="6">
        <f>SUM(Table5[[#This Row],[August ]:[February Payment]])</f>
        <v>33258.240000000005</v>
      </c>
      <c r="G52" s="6">
        <f>VLOOKUP(Table5[[#This Row],[Nonpublic IRN]], Table1[[#All],[Nonpublic IRN]:[August Payment]], 4, FALSE)</f>
        <v>7409.28</v>
      </c>
      <c r="H52" s="6">
        <f>VLOOKUP(Table5[[#This Row],[Nonpublic IRN]], Table4[[#All],[Nonpublic IRN]:[November Payment]], 4, FALSE)</f>
        <v>8328.6</v>
      </c>
      <c r="I52" s="6">
        <v>17520.36</v>
      </c>
    </row>
    <row r="53" spans="1:9" x14ac:dyDescent="0.25">
      <c r="A53" s="1" t="s">
        <v>139</v>
      </c>
      <c r="B53" t="s">
        <v>140</v>
      </c>
      <c r="C53" s="1" t="s">
        <v>141</v>
      </c>
      <c r="D53" t="s">
        <v>142</v>
      </c>
      <c r="E53">
        <v>137</v>
      </c>
      <c r="F53" s="6">
        <f>SUM(Table5[[#This Row],[August ]:[February Payment]])</f>
        <v>126566.08</v>
      </c>
      <c r="G53" s="6">
        <f>VLOOKUP(Table5[[#This Row],[Nonpublic IRN]], Table1[[#All],[Nonpublic IRN]:[August Payment]], 4, FALSE)</f>
        <v>32878.68</v>
      </c>
      <c r="H53" s="6">
        <f>VLOOKUP(Table5[[#This Row],[Nonpublic IRN]], Table4[[#All],[Nonpublic IRN]:[November Payment]], 4, FALSE)</f>
        <v>31694.95</v>
      </c>
      <c r="I53" s="6">
        <v>61992.45</v>
      </c>
    </row>
    <row r="54" spans="1:9" x14ac:dyDescent="0.25">
      <c r="A54" s="1" t="s">
        <v>139</v>
      </c>
      <c r="B54" t="s">
        <v>140</v>
      </c>
      <c r="C54" s="1" t="s">
        <v>1798</v>
      </c>
      <c r="D54" t="s">
        <v>1799</v>
      </c>
      <c r="E54">
        <v>37</v>
      </c>
      <c r="F54" s="6">
        <f>SUM(Table5[[#This Row],[August ]:[February Payment]])</f>
        <v>34182.080000000002</v>
      </c>
      <c r="G54" s="6">
        <v>0</v>
      </c>
      <c r="H54" s="6">
        <f>VLOOKUP(Table5[[#This Row],[Nonpublic IRN]], Table4[[#All],[Nonpublic IRN]:[November Payment]], 4, FALSE)</f>
        <v>8559.9500000000007</v>
      </c>
      <c r="I54" s="6">
        <v>25622.13</v>
      </c>
    </row>
    <row r="55" spans="1:9" x14ac:dyDescent="0.25">
      <c r="A55" s="1" t="s">
        <v>143</v>
      </c>
      <c r="B55" t="s">
        <v>144</v>
      </c>
      <c r="C55" s="1" t="s">
        <v>145</v>
      </c>
      <c r="D55" t="s">
        <v>146</v>
      </c>
      <c r="E55">
        <v>204</v>
      </c>
      <c r="F55" s="6">
        <f>SUM(Table5[[#This Row],[August ]:[February Payment]])</f>
        <v>188463.35999999999</v>
      </c>
      <c r="G55" s="6">
        <f>VLOOKUP(Table5[[#This Row],[Nonpublic IRN]], Table1[[#All],[Nonpublic IRN]:[August Payment]], 4, FALSE)</f>
        <v>51864.959999999999</v>
      </c>
      <c r="H55" s="6">
        <f>VLOOKUP(Table5[[#This Row],[Nonpublic IRN]], Table4[[#All],[Nonpublic IRN]:[November Payment]], 4, FALSE)</f>
        <v>47195.4</v>
      </c>
      <c r="I55" s="6">
        <v>89403</v>
      </c>
    </row>
    <row r="56" spans="1:9" x14ac:dyDescent="0.25">
      <c r="A56" s="1" t="s">
        <v>147</v>
      </c>
      <c r="B56" t="s">
        <v>148</v>
      </c>
      <c r="C56" s="1" t="s">
        <v>149</v>
      </c>
      <c r="D56" t="s">
        <v>150</v>
      </c>
      <c r="E56">
        <v>475</v>
      </c>
      <c r="F56" s="6">
        <f>SUM(Table5[[#This Row],[August ]:[February Payment]])</f>
        <v>438824</v>
      </c>
      <c r="G56" s="6">
        <f>VLOOKUP(Table5[[#This Row],[Nonpublic IRN]], Table1[[#All],[Nonpublic IRN]:[August Payment]], 4, FALSE)</f>
        <v>110676.12</v>
      </c>
      <c r="H56" s="6">
        <f>VLOOKUP(Table5[[#This Row],[Nonpublic IRN]], Table4[[#All],[Nonpublic IRN]:[November Payment]], 4, FALSE)</f>
        <v>109891.25</v>
      </c>
      <c r="I56" s="6">
        <v>218256.63</v>
      </c>
    </row>
    <row r="57" spans="1:9" x14ac:dyDescent="0.25">
      <c r="A57" s="1" t="s">
        <v>151</v>
      </c>
      <c r="B57" t="s">
        <v>152</v>
      </c>
      <c r="C57" s="1" t="s">
        <v>153</v>
      </c>
      <c r="D57" t="s">
        <v>154</v>
      </c>
      <c r="E57">
        <v>80</v>
      </c>
      <c r="F57" s="6">
        <f>SUM(Table5[[#This Row],[August ]:[February Payment]])</f>
        <v>73907.199999999997</v>
      </c>
      <c r="G57" s="6">
        <f>VLOOKUP(Table5[[#This Row],[Nonpublic IRN]], Table1[[#All],[Nonpublic IRN]:[August Payment]], 4, FALSE)</f>
        <v>18986.28</v>
      </c>
      <c r="H57" s="6">
        <f>VLOOKUP(Table5[[#This Row],[Nonpublic IRN]], Table4[[#All],[Nonpublic IRN]:[November Payment]], 4, FALSE)</f>
        <v>18508</v>
      </c>
      <c r="I57" s="6">
        <v>36412.92</v>
      </c>
    </row>
    <row r="58" spans="1:9" x14ac:dyDescent="0.25">
      <c r="A58" s="1" t="s">
        <v>151</v>
      </c>
      <c r="B58" t="s">
        <v>152</v>
      </c>
      <c r="C58" s="1" t="s">
        <v>155</v>
      </c>
      <c r="D58" t="s">
        <v>156</v>
      </c>
      <c r="E58">
        <v>82</v>
      </c>
      <c r="F58" s="6">
        <f>SUM(Table5[[#This Row],[August ]:[February Payment]])</f>
        <v>75754.880000000005</v>
      </c>
      <c r="G58" s="6">
        <f>VLOOKUP(Table5[[#This Row],[Nonpublic IRN]], Table1[[#All],[Nonpublic IRN]:[August Payment]], 4, FALSE)</f>
        <v>25237.86</v>
      </c>
      <c r="H58" s="6">
        <f>VLOOKUP(Table5[[#This Row],[Nonpublic IRN]], Table4[[#All],[Nonpublic IRN]:[November Payment]], 4, FALSE)</f>
        <v>18970.7</v>
      </c>
      <c r="I58" s="6">
        <v>31546.32</v>
      </c>
    </row>
    <row r="59" spans="1:9" x14ac:dyDescent="0.25">
      <c r="A59" s="1" t="s">
        <v>157</v>
      </c>
      <c r="B59" t="s">
        <v>158</v>
      </c>
      <c r="C59" s="1" t="s">
        <v>159</v>
      </c>
      <c r="D59" t="s">
        <v>160</v>
      </c>
      <c r="E59">
        <v>29</v>
      </c>
      <c r="F59" s="6">
        <f>SUM(Table5[[#This Row],[August ]:[February Payment]])</f>
        <v>26791.360000000001</v>
      </c>
      <c r="G59" s="6">
        <f>VLOOKUP(Table5[[#This Row],[Nonpublic IRN]], Table1[[#All],[Nonpublic IRN]:[August Payment]], 4, FALSE)</f>
        <v>8335.44</v>
      </c>
      <c r="H59" s="6">
        <f>VLOOKUP(Table5[[#This Row],[Nonpublic IRN]], Table4[[#All],[Nonpublic IRN]:[November Payment]], 4, FALSE)</f>
        <v>6709.15</v>
      </c>
      <c r="I59" s="6">
        <v>11746.77</v>
      </c>
    </row>
    <row r="60" spans="1:9" x14ac:dyDescent="0.25">
      <c r="A60" s="1" t="s">
        <v>161</v>
      </c>
      <c r="B60" t="s">
        <v>162</v>
      </c>
      <c r="C60" s="1" t="s">
        <v>163</v>
      </c>
      <c r="D60" t="s">
        <v>164</v>
      </c>
      <c r="E60">
        <v>90</v>
      </c>
      <c r="F60" s="6">
        <f>SUM(Table5[[#This Row],[August ]:[February Payment]])</f>
        <v>83145.600000000006</v>
      </c>
      <c r="G60" s="6">
        <f>VLOOKUP(Table5[[#This Row],[Nonpublic IRN]], Table1[[#All],[Nonpublic IRN]:[August Payment]], 4, FALSE)</f>
        <v>20375.52</v>
      </c>
      <c r="H60" s="6">
        <f>VLOOKUP(Table5[[#This Row],[Nonpublic IRN]], Table4[[#All],[Nonpublic IRN]:[November Payment]], 4, FALSE)</f>
        <v>20821.5</v>
      </c>
      <c r="I60" s="6">
        <v>41948.58</v>
      </c>
    </row>
    <row r="61" spans="1:9" x14ac:dyDescent="0.25">
      <c r="A61" s="1" t="s">
        <v>165</v>
      </c>
      <c r="B61" t="s">
        <v>166</v>
      </c>
      <c r="C61" s="1" t="s">
        <v>167</v>
      </c>
      <c r="D61" t="s">
        <v>168</v>
      </c>
      <c r="E61">
        <v>658</v>
      </c>
      <c r="F61" s="6">
        <f>SUM(Table5[[#This Row],[August ]:[February Payment]])</f>
        <v>607886.72</v>
      </c>
      <c r="G61" s="6">
        <f>VLOOKUP(Table5[[#This Row],[Nonpublic IRN]], Table1[[#All],[Nonpublic IRN]:[August Payment]], 4, FALSE)</f>
        <v>135913.98000000001</v>
      </c>
      <c r="H61" s="6">
        <f>VLOOKUP(Table5[[#This Row],[Nonpublic IRN]], Table4[[#All],[Nonpublic IRN]:[November Payment]], 4, FALSE)</f>
        <v>152228.29999999999</v>
      </c>
      <c r="I61" s="6">
        <v>319744.44</v>
      </c>
    </row>
    <row r="62" spans="1:9" x14ac:dyDescent="0.25">
      <c r="A62" s="1" t="s">
        <v>169</v>
      </c>
      <c r="B62" t="s">
        <v>170</v>
      </c>
      <c r="C62" s="1" t="s">
        <v>171</v>
      </c>
      <c r="D62" t="s">
        <v>172</v>
      </c>
      <c r="E62">
        <v>31</v>
      </c>
      <c r="F62" s="6">
        <f>SUM(Table5[[#This Row],[August ]:[February Payment]])</f>
        <v>28639.040000000001</v>
      </c>
      <c r="G62" s="6">
        <f>VLOOKUP(Table5[[#This Row],[Nonpublic IRN]], Table1[[#All],[Nonpublic IRN]:[August Payment]], 4, FALSE)</f>
        <v>10650.84</v>
      </c>
      <c r="H62" s="6">
        <f>VLOOKUP(Table5[[#This Row],[Nonpublic IRN]], Table4[[#All],[Nonpublic IRN]:[November Payment]], 4, FALSE)</f>
        <v>7171.85</v>
      </c>
      <c r="I62" s="6">
        <v>10816.35</v>
      </c>
    </row>
    <row r="63" spans="1:9" x14ac:dyDescent="0.25">
      <c r="A63" s="1" t="s">
        <v>173</v>
      </c>
      <c r="B63" t="s">
        <v>174</v>
      </c>
      <c r="C63" s="1" t="s">
        <v>175</v>
      </c>
      <c r="D63" t="s">
        <v>176</v>
      </c>
      <c r="E63">
        <v>187</v>
      </c>
      <c r="F63" s="6">
        <f>SUM(Table5[[#This Row],[August ]:[February Payment]])</f>
        <v>172758.08000000002</v>
      </c>
      <c r="G63" s="6">
        <f>VLOOKUP(Table5[[#This Row],[Nonpublic IRN]], Table1[[#All],[Nonpublic IRN]:[August Payment]], 4, FALSE)</f>
        <v>36814.86</v>
      </c>
      <c r="H63" s="6">
        <f>VLOOKUP(Table5[[#This Row],[Nonpublic IRN]], Table4[[#All],[Nonpublic IRN]:[November Payment]], 4, FALSE)</f>
        <v>43262.45</v>
      </c>
      <c r="I63" s="6">
        <v>92680.77</v>
      </c>
    </row>
    <row r="64" spans="1:9" x14ac:dyDescent="0.25">
      <c r="A64" s="1" t="s">
        <v>173</v>
      </c>
      <c r="B64" t="s">
        <v>174</v>
      </c>
      <c r="C64" s="1" t="s">
        <v>177</v>
      </c>
      <c r="D64" t="s">
        <v>178</v>
      </c>
      <c r="E64">
        <v>139</v>
      </c>
      <c r="F64" s="6">
        <f>SUM(Table5[[#This Row],[August ]:[February Payment]])</f>
        <v>128413.75999999999</v>
      </c>
      <c r="G64" s="6">
        <f>VLOOKUP(Table5[[#This Row],[Nonpublic IRN]], Table1[[#All],[Nonpublic IRN]:[August Payment]], 4, FALSE)</f>
        <v>29868.66</v>
      </c>
      <c r="H64" s="6">
        <f>VLOOKUP(Table5[[#This Row],[Nonpublic IRN]], Table4[[#All],[Nonpublic IRN]:[November Payment]], 4, FALSE)</f>
        <v>32157.65</v>
      </c>
      <c r="I64" s="6">
        <v>66387.45</v>
      </c>
    </row>
    <row r="65" spans="1:9" x14ac:dyDescent="0.25">
      <c r="A65" s="1" t="s">
        <v>179</v>
      </c>
      <c r="B65" t="s">
        <v>180</v>
      </c>
      <c r="C65" s="1" t="s">
        <v>181</v>
      </c>
      <c r="D65" t="s">
        <v>182</v>
      </c>
      <c r="E65">
        <v>166</v>
      </c>
      <c r="F65" s="6">
        <f>SUM(Table5[[#This Row],[August ]:[February Payment]])</f>
        <v>153357.44</v>
      </c>
      <c r="G65" s="6">
        <f>VLOOKUP(Table5[[#This Row],[Nonpublic IRN]], Table1[[#All],[Nonpublic IRN]:[August Payment]], 4, FALSE)</f>
        <v>38435.64</v>
      </c>
      <c r="H65" s="6">
        <f>VLOOKUP(Table5[[#This Row],[Nonpublic IRN]], Table4[[#All],[Nonpublic IRN]:[November Payment]], 4, FALSE)</f>
        <v>38404.1</v>
      </c>
      <c r="I65" s="6">
        <v>76517.7</v>
      </c>
    </row>
    <row r="66" spans="1:9" x14ac:dyDescent="0.25">
      <c r="A66" s="1" t="s">
        <v>183</v>
      </c>
      <c r="B66" t="s">
        <v>184</v>
      </c>
      <c r="C66" s="1" t="s">
        <v>185</v>
      </c>
      <c r="D66" t="s">
        <v>106</v>
      </c>
      <c r="E66">
        <v>127</v>
      </c>
      <c r="F66" s="6">
        <f>SUM(Table5[[#This Row],[August ]:[February Payment]])</f>
        <v>117327.67999999999</v>
      </c>
      <c r="G66" s="6">
        <f>VLOOKUP(Table5[[#This Row],[Nonpublic IRN]], Table1[[#All],[Nonpublic IRN]:[August Payment]], 4, FALSE)</f>
        <v>30100.2</v>
      </c>
      <c r="H66" s="6">
        <f>VLOOKUP(Table5[[#This Row],[Nonpublic IRN]], Table4[[#All],[Nonpublic IRN]:[November Payment]], 4, FALSE)</f>
        <v>29381.45</v>
      </c>
      <c r="I66" s="6">
        <v>57846.03</v>
      </c>
    </row>
    <row r="67" spans="1:9" x14ac:dyDescent="0.25">
      <c r="A67" s="1" t="s">
        <v>186</v>
      </c>
      <c r="B67" t="s">
        <v>187</v>
      </c>
      <c r="C67" s="1" t="s">
        <v>188</v>
      </c>
      <c r="D67" t="s">
        <v>189</v>
      </c>
      <c r="E67">
        <v>826</v>
      </c>
      <c r="F67" s="6">
        <f>SUM(Table5[[#This Row],[August ]:[February Payment]])</f>
        <v>763091.84</v>
      </c>
      <c r="G67" s="6">
        <f>VLOOKUP(Table5[[#This Row],[Nonpublic IRN]], Table1[[#All],[Nonpublic IRN]:[August Payment]], 4, FALSE)</f>
        <v>194030.52</v>
      </c>
      <c r="H67" s="6">
        <f>VLOOKUP(Table5[[#This Row],[Nonpublic IRN]], Table4[[#All],[Nonpublic IRN]:[November Payment]], 4, FALSE)</f>
        <v>191095.1</v>
      </c>
      <c r="I67" s="6">
        <v>377966.22</v>
      </c>
    </row>
    <row r="68" spans="1:9" x14ac:dyDescent="0.25">
      <c r="A68" s="1" t="s">
        <v>186</v>
      </c>
      <c r="B68" t="s">
        <v>187</v>
      </c>
      <c r="C68" s="1" t="s">
        <v>190</v>
      </c>
      <c r="D68" t="s">
        <v>191</v>
      </c>
      <c r="E68">
        <v>429</v>
      </c>
      <c r="F68" s="6">
        <f>SUM(Table5[[#This Row],[August ]:[February Payment]])</f>
        <v>396327.36</v>
      </c>
      <c r="G68" s="6">
        <f>VLOOKUP(Table5[[#This Row],[Nonpublic IRN]], Table1[[#All],[Nonpublic IRN]:[August Payment]], 4, FALSE)</f>
        <v>93079.08</v>
      </c>
      <c r="H68" s="6">
        <f>VLOOKUP(Table5[[#This Row],[Nonpublic IRN]], Table4[[#All],[Nonpublic IRN]:[November Payment]], 4, FALSE)</f>
        <v>99249.15</v>
      </c>
      <c r="I68" s="6">
        <v>203999.13</v>
      </c>
    </row>
    <row r="69" spans="1:9" x14ac:dyDescent="0.25">
      <c r="A69" s="1" t="s">
        <v>192</v>
      </c>
      <c r="B69" t="s">
        <v>193</v>
      </c>
      <c r="C69" s="1" t="s">
        <v>194</v>
      </c>
      <c r="D69" t="s">
        <v>195</v>
      </c>
      <c r="E69">
        <v>168</v>
      </c>
      <c r="F69" s="6">
        <f>SUM(Table5[[#This Row],[August ]:[February Payment]])</f>
        <v>155205.12</v>
      </c>
      <c r="G69" s="6">
        <f>VLOOKUP(Table5[[#This Row],[Nonpublic IRN]], Table1[[#All],[Nonpublic IRN]:[August Payment]], 4, FALSE)</f>
        <v>38667.18</v>
      </c>
      <c r="H69" s="6">
        <f>VLOOKUP(Table5[[#This Row],[Nonpublic IRN]], Table4[[#All],[Nonpublic IRN]:[November Payment]], 4, FALSE)</f>
        <v>38866.800000000003</v>
      </c>
      <c r="I69" s="6">
        <v>77671.14</v>
      </c>
    </row>
    <row r="70" spans="1:9" x14ac:dyDescent="0.25">
      <c r="A70" s="1" t="s">
        <v>196</v>
      </c>
      <c r="B70" t="s">
        <v>197</v>
      </c>
      <c r="C70" s="1" t="s">
        <v>198</v>
      </c>
      <c r="D70" t="s">
        <v>199</v>
      </c>
      <c r="E70">
        <v>439</v>
      </c>
      <c r="F70" s="6">
        <f>SUM(Table5[[#This Row],[August ]:[February Payment]])</f>
        <v>405565.76</v>
      </c>
      <c r="G70" s="6">
        <f>VLOOKUP(Table5[[#This Row],[Nonpublic IRN]], Table1[[#All],[Nonpublic IRN]:[August Payment]], 4, FALSE)</f>
        <v>112991.52</v>
      </c>
      <c r="H70" s="6">
        <f>VLOOKUP(Table5[[#This Row],[Nonpublic IRN]], Table4[[#All],[Nonpublic IRN]:[November Payment]], 4, FALSE)</f>
        <v>101562.65</v>
      </c>
      <c r="I70" s="6">
        <v>191011.59</v>
      </c>
    </row>
    <row r="71" spans="1:9" x14ac:dyDescent="0.25">
      <c r="A71" s="1" t="s">
        <v>196</v>
      </c>
      <c r="B71" t="s">
        <v>197</v>
      </c>
      <c r="C71" s="1" t="s">
        <v>200</v>
      </c>
      <c r="D71" t="s">
        <v>201</v>
      </c>
      <c r="E71">
        <v>727</v>
      </c>
      <c r="F71" s="6">
        <f>SUM(Table5[[#This Row],[August ]:[February Payment]])</f>
        <v>671631.67999999993</v>
      </c>
      <c r="G71" s="6">
        <f>VLOOKUP(Table5[[#This Row],[Nonpublic IRN]], Table1[[#All],[Nonpublic IRN]:[August Payment]], 4, FALSE)</f>
        <v>162772.62</v>
      </c>
      <c r="H71" s="6">
        <f>VLOOKUP(Table5[[#This Row],[Nonpublic IRN]], Table4[[#All],[Nonpublic IRN]:[November Payment]], 4, FALSE)</f>
        <v>168191.45</v>
      </c>
      <c r="I71" s="6">
        <v>340667.61</v>
      </c>
    </row>
    <row r="72" spans="1:9" x14ac:dyDescent="0.25">
      <c r="A72" s="1" t="s">
        <v>196</v>
      </c>
      <c r="B72" t="s">
        <v>197</v>
      </c>
      <c r="C72" s="1" t="s">
        <v>202</v>
      </c>
      <c r="D72" t="s">
        <v>116</v>
      </c>
      <c r="E72">
        <v>159</v>
      </c>
      <c r="F72" s="6">
        <f>SUM(Table5[[#This Row],[August ]:[February Payment]])</f>
        <v>146890.56</v>
      </c>
      <c r="G72" s="6">
        <f>VLOOKUP(Table5[[#This Row],[Nonpublic IRN]], Table1[[#All],[Nonpublic IRN]:[August Payment]], 4, FALSE)</f>
        <v>38898.720000000001</v>
      </c>
      <c r="H72" s="6">
        <f>VLOOKUP(Table5[[#This Row],[Nonpublic IRN]], Table4[[#All],[Nonpublic IRN]:[November Payment]], 4, FALSE)</f>
        <v>36784.65</v>
      </c>
      <c r="I72" s="6">
        <v>71207.19</v>
      </c>
    </row>
    <row r="73" spans="1:9" x14ac:dyDescent="0.25">
      <c r="A73" s="1" t="s">
        <v>203</v>
      </c>
      <c r="B73" t="s">
        <v>204</v>
      </c>
      <c r="C73" s="1" t="s">
        <v>205</v>
      </c>
      <c r="D73" t="s">
        <v>206</v>
      </c>
      <c r="E73">
        <v>173</v>
      </c>
      <c r="F73" s="6">
        <f>SUM(Table5[[#This Row],[August ]:[February Payment]])</f>
        <v>159824.32000000001</v>
      </c>
      <c r="G73" s="6">
        <f>VLOOKUP(Table5[[#This Row],[Nonpublic IRN]], Table1[[#All],[Nonpublic IRN]:[August Payment]], 4, FALSE)</f>
        <v>41214.120000000003</v>
      </c>
      <c r="H73" s="6">
        <f>VLOOKUP(Table5[[#This Row],[Nonpublic IRN]], Table4[[#All],[Nonpublic IRN]:[November Payment]], 4, FALSE)</f>
        <v>40023.550000000003</v>
      </c>
      <c r="I73" s="6">
        <v>78586.649999999994</v>
      </c>
    </row>
    <row r="74" spans="1:9" x14ac:dyDescent="0.25">
      <c r="A74" s="1" t="s">
        <v>207</v>
      </c>
      <c r="B74" t="s">
        <v>208</v>
      </c>
      <c r="C74" s="1" t="s">
        <v>209</v>
      </c>
      <c r="D74" t="s">
        <v>210</v>
      </c>
      <c r="E74">
        <v>54</v>
      </c>
      <c r="F74" s="6">
        <f>SUM(Table5[[#This Row],[August ]:[February Payment]])</f>
        <v>49887.360000000001</v>
      </c>
      <c r="G74" s="6">
        <f>VLOOKUP(Table5[[#This Row],[Nonpublic IRN]], Table1[[#All],[Nonpublic IRN]:[August Payment]], 4, FALSE)</f>
        <v>9261.6</v>
      </c>
      <c r="H74" s="6">
        <f>VLOOKUP(Table5[[#This Row],[Nonpublic IRN]], Table4[[#All],[Nonpublic IRN]:[November Payment]], 4, FALSE)</f>
        <v>12492.9</v>
      </c>
      <c r="I74" s="6">
        <v>28132.86</v>
      </c>
    </row>
    <row r="75" spans="1:9" x14ac:dyDescent="0.25">
      <c r="A75" s="1" t="s">
        <v>211</v>
      </c>
      <c r="B75" t="s">
        <v>212</v>
      </c>
      <c r="C75" s="1" t="s">
        <v>213</v>
      </c>
      <c r="D75" t="s">
        <v>214</v>
      </c>
      <c r="E75">
        <v>162</v>
      </c>
      <c r="F75" s="6">
        <f>SUM(Table5[[#This Row],[August ]:[February Payment]])</f>
        <v>149662.08000000002</v>
      </c>
      <c r="G75" s="6">
        <f>VLOOKUP(Table5[[#This Row],[Nonpublic IRN]], Table1[[#All],[Nonpublic IRN]:[August Payment]], 4, FALSE)</f>
        <v>34731</v>
      </c>
      <c r="H75" s="6">
        <f>VLOOKUP(Table5[[#This Row],[Nonpublic IRN]], Table4[[#All],[Nonpublic IRN]:[November Payment]], 4, FALSE)</f>
        <v>37478.699999999997</v>
      </c>
      <c r="I75" s="6">
        <v>77452.38</v>
      </c>
    </row>
    <row r="76" spans="1:9" x14ac:dyDescent="0.25">
      <c r="A76" s="1" t="s">
        <v>211</v>
      </c>
      <c r="B76" t="s">
        <v>212</v>
      </c>
      <c r="C76" s="1" t="s">
        <v>215</v>
      </c>
      <c r="D76" t="s">
        <v>216</v>
      </c>
      <c r="E76">
        <v>136</v>
      </c>
      <c r="F76" s="6">
        <f>SUM(Table5[[#This Row],[August ]:[February Payment]])</f>
        <v>125642.24000000001</v>
      </c>
      <c r="G76" s="6">
        <f>VLOOKUP(Table5[[#This Row],[Nonpublic IRN]], Table1[[#All],[Nonpublic IRN]:[August Payment]], 4, FALSE)</f>
        <v>32184.06</v>
      </c>
      <c r="H76" s="6">
        <f>VLOOKUP(Table5[[#This Row],[Nonpublic IRN]], Table4[[#All],[Nonpublic IRN]:[November Payment]], 4, FALSE)</f>
        <v>31463.599999999999</v>
      </c>
      <c r="I76" s="6">
        <v>61994.58</v>
      </c>
    </row>
    <row r="77" spans="1:9" x14ac:dyDescent="0.25">
      <c r="A77" s="1" t="s">
        <v>211</v>
      </c>
      <c r="B77" t="s">
        <v>212</v>
      </c>
      <c r="C77" s="1" t="s">
        <v>1800</v>
      </c>
      <c r="D77" t="s">
        <v>1079</v>
      </c>
      <c r="E77">
        <v>13</v>
      </c>
      <c r="F77" s="6">
        <f>SUM(Table5[[#This Row],[August ]:[February Payment]])</f>
        <v>12009.920000000002</v>
      </c>
      <c r="G77" s="6">
        <v>0</v>
      </c>
      <c r="H77" s="6">
        <f>VLOOKUP(Table5[[#This Row],[Nonpublic IRN]], Table4[[#All],[Nonpublic IRN]:[November Payment]], 4, FALSE)</f>
        <v>3007.55</v>
      </c>
      <c r="I77" s="6">
        <v>9002.3700000000008</v>
      </c>
    </row>
    <row r="78" spans="1:9" x14ac:dyDescent="0.25">
      <c r="A78" s="1" t="s">
        <v>211</v>
      </c>
      <c r="B78" t="s">
        <v>212</v>
      </c>
      <c r="C78" s="1" t="s">
        <v>217</v>
      </c>
      <c r="D78" t="s">
        <v>218</v>
      </c>
      <c r="E78">
        <v>298</v>
      </c>
      <c r="F78" s="6">
        <f>SUM(Table5[[#This Row],[August ]:[February Payment]])</f>
        <v>275304.32000000001</v>
      </c>
      <c r="G78" s="6">
        <f>VLOOKUP(Table5[[#This Row],[Nonpublic IRN]], Table1[[#All],[Nonpublic IRN]:[August Payment]], 4, FALSE)</f>
        <v>72240.479999999996</v>
      </c>
      <c r="H78" s="6">
        <f>VLOOKUP(Table5[[#This Row],[Nonpublic IRN]], Table4[[#All],[Nonpublic IRN]:[November Payment]], 4, FALSE)</f>
        <v>68942.3</v>
      </c>
      <c r="I78" s="6">
        <v>134121.54</v>
      </c>
    </row>
    <row r="79" spans="1:9" x14ac:dyDescent="0.25">
      <c r="A79" s="1" t="s">
        <v>211</v>
      </c>
      <c r="B79" t="s">
        <v>212</v>
      </c>
      <c r="C79" s="1" t="s">
        <v>219</v>
      </c>
      <c r="D79" t="s">
        <v>220</v>
      </c>
      <c r="E79">
        <v>232</v>
      </c>
      <c r="F79" s="6">
        <f>SUM(Table5[[#This Row],[August ]:[February Payment]])</f>
        <v>214330.88</v>
      </c>
      <c r="G79" s="6">
        <f>VLOOKUP(Table5[[#This Row],[Nonpublic IRN]], Table1[[#All],[Nonpublic IRN]:[August Payment]], 4, FALSE)</f>
        <v>56032.68</v>
      </c>
      <c r="H79" s="6">
        <f>VLOOKUP(Table5[[#This Row],[Nonpublic IRN]], Table4[[#All],[Nonpublic IRN]:[November Payment]], 4, FALSE)</f>
        <v>53673.2</v>
      </c>
      <c r="I79" s="6">
        <v>104625</v>
      </c>
    </row>
    <row r="80" spans="1:9" x14ac:dyDescent="0.25">
      <c r="A80" s="1" t="s">
        <v>211</v>
      </c>
      <c r="B80" t="s">
        <v>212</v>
      </c>
      <c r="C80" s="1" t="s">
        <v>221</v>
      </c>
      <c r="D80" t="s">
        <v>222</v>
      </c>
      <c r="E80">
        <v>107</v>
      </c>
      <c r="F80" s="6">
        <f>SUM(Table5[[#This Row],[August ]:[February Payment]])</f>
        <v>98850.880000000005</v>
      </c>
      <c r="G80" s="6">
        <f>VLOOKUP(Table5[[#This Row],[Nonpublic IRN]], Table1[[#All],[Nonpublic IRN]:[August Payment]], 4, FALSE)</f>
        <v>24080.16</v>
      </c>
      <c r="H80" s="6">
        <f>VLOOKUP(Table5[[#This Row],[Nonpublic IRN]], Table4[[#All],[Nonpublic IRN]:[November Payment]], 4, FALSE)</f>
        <v>24754.45</v>
      </c>
      <c r="I80" s="6">
        <v>50016.27</v>
      </c>
    </row>
    <row r="81" spans="1:9" x14ac:dyDescent="0.25">
      <c r="A81" s="1" t="s">
        <v>211</v>
      </c>
      <c r="B81" t="s">
        <v>212</v>
      </c>
      <c r="C81" s="1" t="s">
        <v>223</v>
      </c>
      <c r="D81" t="s">
        <v>224</v>
      </c>
      <c r="E81">
        <v>84</v>
      </c>
      <c r="F81" s="6">
        <f>SUM(Table5[[#This Row],[August ]:[February Payment]])</f>
        <v>77602.559999999998</v>
      </c>
      <c r="G81" s="6">
        <f>VLOOKUP(Table5[[#This Row],[Nonpublic IRN]], Table1[[#All],[Nonpublic IRN]:[August Payment]], 4, FALSE)</f>
        <v>17133.96</v>
      </c>
      <c r="H81" s="6">
        <f>VLOOKUP(Table5[[#This Row],[Nonpublic IRN]], Table4[[#All],[Nonpublic IRN]:[November Payment]], 4, FALSE)</f>
        <v>19433.400000000001</v>
      </c>
      <c r="I81" s="6">
        <v>41035.199999999997</v>
      </c>
    </row>
    <row r="82" spans="1:9" x14ac:dyDescent="0.25">
      <c r="A82" s="1" t="s">
        <v>211</v>
      </c>
      <c r="B82" t="s">
        <v>212</v>
      </c>
      <c r="C82" s="1" t="s">
        <v>225</v>
      </c>
      <c r="D82" t="s">
        <v>226</v>
      </c>
      <c r="E82">
        <v>169</v>
      </c>
      <c r="F82" s="6">
        <f>SUM(Table5[[#This Row],[August ]:[February Payment]])</f>
        <v>156128.95999999999</v>
      </c>
      <c r="G82" s="6">
        <f>VLOOKUP(Table5[[#This Row],[Nonpublic IRN]], Table1[[#All],[Nonpublic IRN]:[August Payment]], 4, FALSE)</f>
        <v>43066.44</v>
      </c>
      <c r="H82" s="6">
        <f>VLOOKUP(Table5[[#This Row],[Nonpublic IRN]], Table4[[#All],[Nonpublic IRN]:[November Payment]], 4, FALSE)</f>
        <v>39098.15</v>
      </c>
      <c r="I82" s="6">
        <v>73964.37</v>
      </c>
    </row>
    <row r="83" spans="1:9" x14ac:dyDescent="0.25">
      <c r="A83" s="1" t="s">
        <v>211</v>
      </c>
      <c r="B83" t="s">
        <v>212</v>
      </c>
      <c r="C83" s="1" t="s">
        <v>227</v>
      </c>
      <c r="D83" t="s">
        <v>228</v>
      </c>
      <c r="E83">
        <v>301</v>
      </c>
      <c r="F83" s="6">
        <f>SUM(Table5[[#This Row],[August ]:[February Payment]])</f>
        <v>278075.83999999997</v>
      </c>
      <c r="G83" s="6">
        <f>VLOOKUP(Table5[[#This Row],[Nonpublic IRN]], Table1[[#All],[Nonpublic IRN]:[August Payment]], 4, FALSE)</f>
        <v>75250.5</v>
      </c>
      <c r="H83" s="6">
        <f>VLOOKUP(Table5[[#This Row],[Nonpublic IRN]], Table4[[#All],[Nonpublic IRN]:[November Payment]], 4, FALSE)</f>
        <v>69636.350000000006</v>
      </c>
      <c r="I83" s="6">
        <v>133188.99</v>
      </c>
    </row>
    <row r="84" spans="1:9" x14ac:dyDescent="0.25">
      <c r="A84" s="1" t="s">
        <v>211</v>
      </c>
      <c r="B84" t="s">
        <v>212</v>
      </c>
      <c r="C84" s="1" t="s">
        <v>229</v>
      </c>
      <c r="D84" t="s">
        <v>230</v>
      </c>
      <c r="E84">
        <v>724</v>
      </c>
      <c r="F84" s="6">
        <f>SUM(Table5[[#This Row],[August ]:[February Payment]])</f>
        <v>668860.15999999992</v>
      </c>
      <c r="G84" s="6">
        <f>VLOOKUP(Table5[[#This Row],[Nonpublic IRN]], Table1[[#All],[Nonpublic IRN]:[August Payment]], 4, FALSE)</f>
        <v>175275.78</v>
      </c>
      <c r="H84" s="6">
        <f>VLOOKUP(Table5[[#This Row],[Nonpublic IRN]], Table4[[#All],[Nonpublic IRN]:[November Payment]], 4, FALSE)</f>
        <v>167497.4</v>
      </c>
      <c r="I84" s="6">
        <v>326086.98</v>
      </c>
    </row>
    <row r="85" spans="1:9" x14ac:dyDescent="0.25">
      <c r="A85" s="1" t="s">
        <v>211</v>
      </c>
      <c r="B85" t="s">
        <v>212</v>
      </c>
      <c r="C85" s="1" t="s">
        <v>231</v>
      </c>
      <c r="D85" t="s">
        <v>232</v>
      </c>
      <c r="E85">
        <v>381</v>
      </c>
      <c r="F85" s="6">
        <f>SUM(Table5[[#This Row],[August ]:[February Payment]])</f>
        <v>351983.04</v>
      </c>
      <c r="G85" s="6">
        <f>VLOOKUP(Table5[[#This Row],[Nonpublic IRN]], Table1[[#All],[Nonpublic IRN]:[August Payment]], 4, FALSE)</f>
        <v>93773.7</v>
      </c>
      <c r="H85" s="6">
        <f>VLOOKUP(Table5[[#This Row],[Nonpublic IRN]], Table4[[#All],[Nonpublic IRN]:[November Payment]], 4, FALSE)</f>
        <v>88144.35</v>
      </c>
      <c r="I85" s="6">
        <v>170064.99</v>
      </c>
    </row>
    <row r="86" spans="1:9" x14ac:dyDescent="0.25">
      <c r="A86" s="1" t="s">
        <v>211</v>
      </c>
      <c r="B86" t="s">
        <v>212</v>
      </c>
      <c r="C86" s="1" t="s">
        <v>233</v>
      </c>
      <c r="D86" t="s">
        <v>234</v>
      </c>
      <c r="E86">
        <v>191</v>
      </c>
      <c r="F86" s="6">
        <f>SUM(Table5[[#This Row],[August ]:[February Payment]])</f>
        <v>176453.44</v>
      </c>
      <c r="G86" s="6">
        <f>VLOOKUP(Table5[[#This Row],[Nonpublic IRN]], Table1[[#All],[Nonpublic IRN]:[August Payment]], 4, FALSE)</f>
        <v>42603.360000000001</v>
      </c>
      <c r="H86" s="6">
        <f>VLOOKUP(Table5[[#This Row],[Nonpublic IRN]], Table4[[#All],[Nonpublic IRN]:[November Payment]], 4, FALSE)</f>
        <v>44187.85</v>
      </c>
      <c r="I86" s="6">
        <v>89662.23</v>
      </c>
    </row>
    <row r="87" spans="1:9" x14ac:dyDescent="0.25">
      <c r="A87" s="1" t="s">
        <v>211</v>
      </c>
      <c r="B87" t="s">
        <v>212</v>
      </c>
      <c r="C87" s="1" t="s">
        <v>235</v>
      </c>
      <c r="D87" t="s">
        <v>236</v>
      </c>
      <c r="E87">
        <v>501</v>
      </c>
      <c r="F87" s="6">
        <f>SUM(Table5[[#This Row],[August ]:[February Payment]])</f>
        <v>462843.83999999997</v>
      </c>
      <c r="G87" s="6">
        <f>VLOOKUP(Table5[[#This Row],[Nonpublic IRN]], Table1[[#All],[Nonpublic IRN]:[August Payment]], 4, FALSE)</f>
        <v>125957.75999999999</v>
      </c>
      <c r="H87" s="6">
        <f>VLOOKUP(Table5[[#This Row],[Nonpublic IRN]], Table4[[#All],[Nonpublic IRN]:[November Payment]], 4, FALSE)</f>
        <v>115906.35</v>
      </c>
      <c r="I87" s="6">
        <v>220979.73</v>
      </c>
    </row>
    <row r="88" spans="1:9" x14ac:dyDescent="0.25">
      <c r="A88" s="1" t="s">
        <v>211</v>
      </c>
      <c r="B88" t="s">
        <v>212</v>
      </c>
      <c r="C88" s="1" t="s">
        <v>237</v>
      </c>
      <c r="D88" t="s">
        <v>238</v>
      </c>
      <c r="E88">
        <v>558</v>
      </c>
      <c r="F88" s="6">
        <f>SUM(Table5[[#This Row],[August ]:[February Payment]])</f>
        <v>515502.72000000003</v>
      </c>
      <c r="G88" s="6">
        <f>VLOOKUP(Table5[[#This Row],[Nonpublic IRN]], Table1[[#All],[Nonpublic IRN]:[August Payment]], 4, FALSE)</f>
        <v>163004.16</v>
      </c>
      <c r="H88" s="6">
        <f>VLOOKUP(Table5[[#This Row],[Nonpublic IRN]], Table4[[#All],[Nonpublic IRN]:[November Payment]], 4, FALSE)</f>
        <v>129093.3</v>
      </c>
      <c r="I88" s="6">
        <v>223405.26</v>
      </c>
    </row>
    <row r="89" spans="1:9" x14ac:dyDescent="0.25">
      <c r="A89" s="1" t="s">
        <v>211</v>
      </c>
      <c r="B89" t="s">
        <v>212</v>
      </c>
      <c r="C89" s="1" t="s">
        <v>239</v>
      </c>
      <c r="D89" t="s">
        <v>240</v>
      </c>
      <c r="E89">
        <v>202</v>
      </c>
      <c r="F89" s="6">
        <f>SUM(Table5[[#This Row],[August ]:[February Payment]])</f>
        <v>186615.67999999999</v>
      </c>
      <c r="G89" s="6">
        <f>VLOOKUP(Table5[[#This Row],[Nonpublic IRN]], Table1[[#All],[Nonpublic IRN]:[August Payment]], 4, FALSE)</f>
        <v>49086.48</v>
      </c>
      <c r="H89" s="6">
        <f>VLOOKUP(Table5[[#This Row],[Nonpublic IRN]], Table4[[#All],[Nonpublic IRN]:[November Payment]], 4, FALSE)</f>
        <v>46732.7</v>
      </c>
      <c r="I89" s="6">
        <v>90796.5</v>
      </c>
    </row>
    <row r="90" spans="1:9" x14ac:dyDescent="0.25">
      <c r="A90" s="1" t="s">
        <v>211</v>
      </c>
      <c r="B90" t="s">
        <v>212</v>
      </c>
      <c r="C90" s="1" t="s">
        <v>241</v>
      </c>
      <c r="D90" t="s">
        <v>242</v>
      </c>
      <c r="E90">
        <v>414</v>
      </c>
      <c r="F90" s="6">
        <f>SUM(Table5[[#This Row],[August ]:[February Payment]])</f>
        <v>382469.76</v>
      </c>
      <c r="G90" s="6">
        <f>VLOOKUP(Table5[[#This Row],[Nonpublic IRN]], Table1[[#All],[Nonpublic IRN]:[August Payment]], 4, FALSE)</f>
        <v>86827.5</v>
      </c>
      <c r="H90" s="6">
        <f>VLOOKUP(Table5[[#This Row],[Nonpublic IRN]], Table4[[#All],[Nonpublic IRN]:[November Payment]], 4, FALSE)</f>
        <v>95778.9</v>
      </c>
      <c r="I90" s="6">
        <v>199863.36</v>
      </c>
    </row>
    <row r="91" spans="1:9" x14ac:dyDescent="0.25">
      <c r="A91" s="1" t="s">
        <v>211</v>
      </c>
      <c r="B91" t="s">
        <v>212</v>
      </c>
      <c r="C91" s="1" t="s">
        <v>243</v>
      </c>
      <c r="D91" t="s">
        <v>244</v>
      </c>
      <c r="E91">
        <v>308</v>
      </c>
      <c r="F91" s="6">
        <f>SUM(Table5[[#This Row],[August ]:[February Payment]])</f>
        <v>284542.71999999997</v>
      </c>
      <c r="G91" s="6">
        <f>VLOOKUP(Table5[[#This Row],[Nonpublic IRN]], Table1[[#All],[Nonpublic IRN]:[August Payment]], 4, FALSE)</f>
        <v>68304.3</v>
      </c>
      <c r="H91" s="6">
        <f>VLOOKUP(Table5[[#This Row],[Nonpublic IRN]], Table4[[#All],[Nonpublic IRN]:[November Payment]], 4, FALSE)</f>
        <v>71255.8</v>
      </c>
      <c r="I91" s="6">
        <v>144982.62</v>
      </c>
    </row>
    <row r="92" spans="1:9" x14ac:dyDescent="0.25">
      <c r="A92" s="1" t="s">
        <v>211</v>
      </c>
      <c r="B92" t="s">
        <v>212</v>
      </c>
      <c r="C92" s="1" t="s">
        <v>245</v>
      </c>
      <c r="D92" t="s">
        <v>246</v>
      </c>
      <c r="E92">
        <v>343</v>
      </c>
      <c r="F92" s="6">
        <f>SUM(Table5[[#This Row],[August ]:[February Payment]])</f>
        <v>316877.12</v>
      </c>
      <c r="G92" s="6">
        <f>VLOOKUP(Table5[[#This Row],[Nonpublic IRN]], Table1[[#All],[Nonpublic IRN]:[August Payment]], 4, FALSE)</f>
        <v>76176.66</v>
      </c>
      <c r="H92" s="6">
        <f>VLOOKUP(Table5[[#This Row],[Nonpublic IRN]], Table4[[#All],[Nonpublic IRN]:[November Payment]], 4, FALSE)</f>
        <v>79353.05</v>
      </c>
      <c r="I92" s="6">
        <v>161347.41</v>
      </c>
    </row>
    <row r="93" spans="1:9" x14ac:dyDescent="0.25">
      <c r="A93" s="1" t="s">
        <v>211</v>
      </c>
      <c r="B93" t="s">
        <v>212</v>
      </c>
      <c r="C93" s="1" t="s">
        <v>247</v>
      </c>
      <c r="D93" t="s">
        <v>248</v>
      </c>
      <c r="E93">
        <v>182</v>
      </c>
      <c r="F93" s="6">
        <f>SUM(Table5[[#This Row],[August ]:[February Payment]])</f>
        <v>168138.88</v>
      </c>
      <c r="G93" s="6">
        <f>VLOOKUP(Table5[[#This Row],[Nonpublic IRN]], Table1[[#All],[Nonpublic IRN]:[August Payment]], 4, FALSE)</f>
        <v>44455.68</v>
      </c>
      <c r="H93" s="6">
        <f>VLOOKUP(Table5[[#This Row],[Nonpublic IRN]], Table4[[#All],[Nonpublic IRN]:[November Payment]], 4, FALSE)</f>
        <v>42105.7</v>
      </c>
      <c r="I93" s="6">
        <v>81577.5</v>
      </c>
    </row>
    <row r="94" spans="1:9" x14ac:dyDescent="0.25">
      <c r="A94" s="1" t="s">
        <v>211</v>
      </c>
      <c r="B94" t="s">
        <v>212</v>
      </c>
      <c r="C94" s="1" t="s">
        <v>249</v>
      </c>
      <c r="D94" t="s">
        <v>250</v>
      </c>
      <c r="E94">
        <v>576</v>
      </c>
      <c r="F94" s="6">
        <f>SUM(Table5[[#This Row],[August ]:[February Payment]])</f>
        <v>532131.83999999997</v>
      </c>
      <c r="G94" s="6">
        <f>VLOOKUP(Table5[[#This Row],[Nonpublic IRN]], Table1[[#All],[Nonpublic IRN]:[August Payment]], 4, FALSE)</f>
        <v>119474.64</v>
      </c>
      <c r="H94" s="6">
        <f>VLOOKUP(Table5[[#This Row],[Nonpublic IRN]], Table4[[#All],[Nonpublic IRN]:[November Payment]], 4, FALSE)</f>
        <v>133257.60000000001</v>
      </c>
      <c r="I94" s="6">
        <v>279399.59999999998</v>
      </c>
    </row>
    <row r="95" spans="1:9" x14ac:dyDescent="0.25">
      <c r="A95" s="1" t="s">
        <v>211</v>
      </c>
      <c r="B95" t="s">
        <v>212</v>
      </c>
      <c r="C95" s="1" t="s">
        <v>251</v>
      </c>
      <c r="D95" t="s">
        <v>252</v>
      </c>
      <c r="E95">
        <v>368</v>
      </c>
      <c r="F95" s="6">
        <f>SUM(Table5[[#This Row],[August ]:[February Payment]])</f>
        <v>339973.12</v>
      </c>
      <c r="G95" s="6">
        <f>VLOOKUP(Table5[[#This Row],[Nonpublic IRN]], Table1[[#All],[Nonpublic IRN]:[August Payment]], 4, FALSE)</f>
        <v>89605.98</v>
      </c>
      <c r="H95" s="6">
        <f>VLOOKUP(Table5[[#This Row],[Nonpublic IRN]], Table4[[#All],[Nonpublic IRN]:[November Payment]], 4, FALSE)</f>
        <v>85136.8</v>
      </c>
      <c r="I95" s="6">
        <v>165230.34</v>
      </c>
    </row>
    <row r="96" spans="1:9" x14ac:dyDescent="0.25">
      <c r="A96" s="1" t="s">
        <v>211</v>
      </c>
      <c r="B96" t="s">
        <v>212</v>
      </c>
      <c r="C96" s="1" t="s">
        <v>253</v>
      </c>
      <c r="D96" t="s">
        <v>110</v>
      </c>
      <c r="E96">
        <v>189</v>
      </c>
      <c r="F96" s="6">
        <f>SUM(Table5[[#This Row],[August ]:[February Payment]])</f>
        <v>174605.76</v>
      </c>
      <c r="G96" s="6">
        <f>VLOOKUP(Table5[[#This Row],[Nonpublic IRN]], Table1[[#All],[Nonpublic IRN]:[August Payment]], 4, FALSE)</f>
        <v>43297.98</v>
      </c>
      <c r="H96" s="6">
        <f>VLOOKUP(Table5[[#This Row],[Nonpublic IRN]], Table4[[#All],[Nonpublic IRN]:[November Payment]], 4, FALSE)</f>
        <v>43725.15</v>
      </c>
      <c r="I96" s="6">
        <v>87582.63</v>
      </c>
    </row>
    <row r="97" spans="1:9" x14ac:dyDescent="0.25">
      <c r="A97" s="1" t="s">
        <v>211</v>
      </c>
      <c r="B97" t="s">
        <v>212</v>
      </c>
      <c r="C97" s="1" t="s">
        <v>254</v>
      </c>
      <c r="D97" t="s">
        <v>255</v>
      </c>
      <c r="E97">
        <v>164</v>
      </c>
      <c r="F97" s="6">
        <f>SUM(Table5[[#This Row],[August ]:[February Payment]])</f>
        <v>151509.76000000001</v>
      </c>
      <c r="G97" s="6">
        <f>VLOOKUP(Table5[[#This Row],[Nonpublic IRN]], Table1[[#All],[Nonpublic IRN]:[August Payment]], 4, FALSE)</f>
        <v>35888.699999999997</v>
      </c>
      <c r="H97" s="6">
        <f>VLOOKUP(Table5[[#This Row],[Nonpublic IRN]], Table4[[#All],[Nonpublic IRN]:[November Payment]], 4, FALSE)</f>
        <v>37941.4</v>
      </c>
      <c r="I97" s="6">
        <v>77679.66</v>
      </c>
    </row>
    <row r="98" spans="1:9" x14ac:dyDescent="0.25">
      <c r="A98" s="1" t="s">
        <v>211</v>
      </c>
      <c r="B98" t="s">
        <v>212</v>
      </c>
      <c r="C98" s="1" t="s">
        <v>256</v>
      </c>
      <c r="D98" t="s">
        <v>257</v>
      </c>
      <c r="E98">
        <v>235</v>
      </c>
      <c r="F98" s="6">
        <f>SUM(Table5[[#This Row],[August ]:[February Payment]])</f>
        <v>217102.40000000002</v>
      </c>
      <c r="G98" s="6">
        <f>VLOOKUP(Table5[[#This Row],[Nonpublic IRN]], Table1[[#All],[Nonpublic IRN]:[August Payment]], 4, FALSE)</f>
        <v>53022.66</v>
      </c>
      <c r="H98" s="6">
        <f>VLOOKUP(Table5[[#This Row],[Nonpublic IRN]], Table4[[#All],[Nonpublic IRN]:[November Payment]], 4, FALSE)</f>
        <v>54367.25</v>
      </c>
      <c r="I98" s="6">
        <v>109712.49</v>
      </c>
    </row>
    <row r="99" spans="1:9" x14ac:dyDescent="0.25">
      <c r="A99" s="1" t="s">
        <v>211</v>
      </c>
      <c r="B99" t="s">
        <v>212</v>
      </c>
      <c r="C99" s="1" t="s">
        <v>258</v>
      </c>
      <c r="D99" t="s">
        <v>259</v>
      </c>
      <c r="E99">
        <v>209</v>
      </c>
      <c r="F99" s="6">
        <f>SUM(Table5[[#This Row],[August ]:[February Payment]])</f>
        <v>193082.56</v>
      </c>
      <c r="G99" s="6">
        <f>VLOOKUP(Table5[[#This Row],[Nonpublic IRN]], Table1[[#All],[Nonpublic IRN]:[August Payment]], 4, FALSE)</f>
        <v>49781.1</v>
      </c>
      <c r="H99" s="6">
        <f>VLOOKUP(Table5[[#This Row],[Nonpublic IRN]], Table4[[#All],[Nonpublic IRN]:[November Payment]], 4, FALSE)</f>
        <v>48352.15</v>
      </c>
      <c r="I99" s="6">
        <v>94949.31</v>
      </c>
    </row>
    <row r="100" spans="1:9" x14ac:dyDescent="0.25">
      <c r="A100" s="1" t="s">
        <v>211</v>
      </c>
      <c r="B100" t="s">
        <v>212</v>
      </c>
      <c r="C100" s="1" t="s">
        <v>260</v>
      </c>
      <c r="D100" t="s">
        <v>261</v>
      </c>
      <c r="E100">
        <v>162</v>
      </c>
      <c r="F100" s="6">
        <f>SUM(Table5[[#This Row],[August ]:[February Payment]])</f>
        <v>149662.07999999999</v>
      </c>
      <c r="G100" s="6">
        <f>VLOOKUP(Table5[[#This Row],[Nonpublic IRN]], Table1[[#All],[Nonpublic IRN]:[August Payment]], 4, FALSE)</f>
        <v>40751.040000000001</v>
      </c>
      <c r="H100" s="6">
        <f>VLOOKUP(Table5[[#This Row],[Nonpublic IRN]], Table4[[#All],[Nonpublic IRN]:[November Payment]], 4, FALSE)</f>
        <v>37478.699999999997</v>
      </c>
      <c r="I100" s="6">
        <v>71432.34</v>
      </c>
    </row>
    <row r="101" spans="1:9" x14ac:dyDescent="0.25">
      <c r="A101" s="1" t="s">
        <v>211</v>
      </c>
      <c r="B101" t="s">
        <v>212</v>
      </c>
      <c r="C101" s="1" t="s">
        <v>262</v>
      </c>
      <c r="D101" t="s">
        <v>35</v>
      </c>
      <c r="E101">
        <v>229</v>
      </c>
      <c r="F101" s="6">
        <f>SUM(Table5[[#This Row],[August ]:[February Payment]])</f>
        <v>211559.36</v>
      </c>
      <c r="G101" s="6">
        <f>VLOOKUP(Table5[[#This Row],[Nonpublic IRN]], Table1[[#All],[Nonpublic IRN]:[August Payment]], 4, FALSE)</f>
        <v>50475.72</v>
      </c>
      <c r="H101" s="6">
        <f>VLOOKUP(Table5[[#This Row],[Nonpublic IRN]], Table4[[#All],[Nonpublic IRN]:[November Payment]], 4, FALSE)</f>
        <v>52979.15</v>
      </c>
      <c r="I101" s="6">
        <v>108104.49</v>
      </c>
    </row>
    <row r="102" spans="1:9" x14ac:dyDescent="0.25">
      <c r="A102" s="1" t="s">
        <v>211</v>
      </c>
      <c r="B102" t="s">
        <v>212</v>
      </c>
      <c r="C102" s="1" t="s">
        <v>263</v>
      </c>
      <c r="D102" t="s">
        <v>264</v>
      </c>
      <c r="E102">
        <v>321</v>
      </c>
      <c r="F102" s="6">
        <f>SUM(Table5[[#This Row],[August ]:[February Payment]])</f>
        <v>296552.64</v>
      </c>
      <c r="G102" s="6">
        <f>VLOOKUP(Table5[[#This Row],[Nonpublic IRN]], Table1[[#All],[Nonpublic IRN]:[August Payment]], 4, FALSE)</f>
        <v>73629.72</v>
      </c>
      <c r="H102" s="6">
        <f>VLOOKUP(Table5[[#This Row],[Nonpublic IRN]], Table4[[#All],[Nonpublic IRN]:[November Payment]], 4, FALSE)</f>
        <v>74263.350000000006</v>
      </c>
      <c r="I102" s="6">
        <v>148659.57</v>
      </c>
    </row>
    <row r="103" spans="1:9" x14ac:dyDescent="0.25">
      <c r="A103" s="1" t="s">
        <v>211</v>
      </c>
      <c r="B103" t="s">
        <v>212</v>
      </c>
      <c r="C103" s="1" t="s">
        <v>265</v>
      </c>
      <c r="D103" t="s">
        <v>266</v>
      </c>
      <c r="E103">
        <v>268</v>
      </c>
      <c r="F103" s="6">
        <f>SUM(Table5[[#This Row],[August ]:[February Payment]])</f>
        <v>247589.12</v>
      </c>
      <c r="G103" s="6">
        <f>VLOOKUP(Table5[[#This Row],[Nonpublic IRN]], Table1[[#All],[Nonpublic IRN]:[August Payment]], 4, FALSE)</f>
        <v>62747.34</v>
      </c>
      <c r="H103" s="6">
        <f>VLOOKUP(Table5[[#This Row],[Nonpublic IRN]], Table4[[#All],[Nonpublic IRN]:[November Payment]], 4, FALSE)</f>
        <v>62001.8</v>
      </c>
      <c r="I103" s="6">
        <v>122839.98</v>
      </c>
    </row>
    <row r="104" spans="1:9" x14ac:dyDescent="0.25">
      <c r="A104" s="1" t="s">
        <v>211</v>
      </c>
      <c r="B104" t="s">
        <v>212</v>
      </c>
      <c r="C104" s="1" t="s">
        <v>267</v>
      </c>
      <c r="D104" t="s">
        <v>116</v>
      </c>
      <c r="E104">
        <v>452</v>
      </c>
      <c r="F104" s="6">
        <f>SUM(Table5[[#This Row],[August ]:[February Payment]])</f>
        <v>417575.68000000005</v>
      </c>
      <c r="G104" s="6">
        <f>VLOOKUP(Table5[[#This Row],[Nonpublic IRN]], Table1[[#All],[Nonpublic IRN]:[August Payment]], 4, FALSE)</f>
        <v>106739.94</v>
      </c>
      <c r="H104" s="6">
        <f>VLOOKUP(Table5[[#This Row],[Nonpublic IRN]], Table4[[#All],[Nonpublic IRN]:[November Payment]], 4, FALSE)</f>
        <v>104570.2</v>
      </c>
      <c r="I104" s="6">
        <v>206265.54</v>
      </c>
    </row>
    <row r="105" spans="1:9" x14ac:dyDescent="0.25">
      <c r="A105" s="1" t="s">
        <v>211</v>
      </c>
      <c r="B105" t="s">
        <v>212</v>
      </c>
      <c r="C105" s="1" t="s">
        <v>268</v>
      </c>
      <c r="D105" t="s">
        <v>269</v>
      </c>
      <c r="E105">
        <v>224</v>
      </c>
      <c r="F105" s="6">
        <f>SUM(Table5[[#This Row],[August ]:[February Payment]])</f>
        <v>206940.16</v>
      </c>
      <c r="G105" s="6">
        <f>VLOOKUP(Table5[[#This Row],[Nonpublic IRN]], Table1[[#All],[Nonpublic IRN]:[August Payment]], 4, FALSE)</f>
        <v>51401.88</v>
      </c>
      <c r="H105" s="6">
        <f>VLOOKUP(Table5[[#This Row],[Nonpublic IRN]], Table4[[#All],[Nonpublic IRN]:[November Payment]], 4, FALSE)</f>
        <v>51822.400000000001</v>
      </c>
      <c r="I105" s="6">
        <v>103715.88</v>
      </c>
    </row>
    <row r="106" spans="1:9" x14ac:dyDescent="0.25">
      <c r="A106" s="1" t="s">
        <v>211</v>
      </c>
      <c r="B106" t="s">
        <v>212</v>
      </c>
      <c r="C106" s="1" t="s">
        <v>270</v>
      </c>
      <c r="D106" t="s">
        <v>271</v>
      </c>
      <c r="E106">
        <v>648</v>
      </c>
      <c r="F106" s="6">
        <f>SUM(Table5[[#This Row],[August ]:[February Payment]])</f>
        <v>598648.32000000007</v>
      </c>
      <c r="G106" s="6">
        <f>VLOOKUP(Table5[[#This Row],[Nonpublic IRN]], Table1[[#All],[Nonpublic IRN]:[August Payment]], 4, FALSE)</f>
        <v>148648.68</v>
      </c>
      <c r="H106" s="6">
        <f>VLOOKUP(Table5[[#This Row],[Nonpublic IRN]], Table4[[#All],[Nonpublic IRN]:[November Payment]], 4, FALSE)</f>
        <v>149914.79999999999</v>
      </c>
      <c r="I106" s="6">
        <v>300084.84000000003</v>
      </c>
    </row>
    <row r="107" spans="1:9" x14ac:dyDescent="0.25">
      <c r="A107" s="1" t="s">
        <v>211</v>
      </c>
      <c r="B107" t="s">
        <v>212</v>
      </c>
      <c r="C107" s="1" t="s">
        <v>272</v>
      </c>
      <c r="D107" t="s">
        <v>273</v>
      </c>
      <c r="E107">
        <v>307</v>
      </c>
      <c r="F107" s="6">
        <f>SUM(Table5[[#This Row],[August ]:[February Payment]])</f>
        <v>283618.88</v>
      </c>
      <c r="G107" s="6">
        <f>VLOOKUP(Table5[[#This Row],[Nonpublic IRN]], Table1[[#All],[Nonpublic IRN]:[August Payment]], 4, FALSE)</f>
        <v>74555.88</v>
      </c>
      <c r="H107" s="6">
        <f>VLOOKUP(Table5[[#This Row],[Nonpublic IRN]], Table4[[#All],[Nonpublic IRN]:[November Payment]], 4, FALSE)</f>
        <v>71024.45</v>
      </c>
      <c r="I107" s="6">
        <v>138038.54999999999</v>
      </c>
    </row>
    <row r="108" spans="1:9" x14ac:dyDescent="0.25">
      <c r="A108" s="1" t="s">
        <v>211</v>
      </c>
      <c r="B108" t="s">
        <v>212</v>
      </c>
      <c r="C108" s="1" t="s">
        <v>274</v>
      </c>
      <c r="D108" t="s">
        <v>275</v>
      </c>
      <c r="E108">
        <v>238</v>
      </c>
      <c r="F108" s="6">
        <f>SUM(Table5[[#This Row],[August ]:[February Payment]])</f>
        <v>219873.92000000001</v>
      </c>
      <c r="G108" s="6">
        <f>VLOOKUP(Table5[[#This Row],[Nonpublic IRN]], Table1[[#All],[Nonpublic IRN]:[August Payment]], 4, FALSE)</f>
        <v>55106.52</v>
      </c>
      <c r="H108" s="6">
        <f>VLOOKUP(Table5[[#This Row],[Nonpublic IRN]], Table4[[#All],[Nonpublic IRN]:[November Payment]], 4, FALSE)</f>
        <v>55061.3</v>
      </c>
      <c r="I108" s="6">
        <v>109706.1</v>
      </c>
    </row>
    <row r="109" spans="1:9" x14ac:dyDescent="0.25">
      <c r="A109" s="1" t="s">
        <v>211</v>
      </c>
      <c r="B109" t="s">
        <v>212</v>
      </c>
      <c r="C109" s="1" t="s">
        <v>276</v>
      </c>
      <c r="D109" t="s">
        <v>277</v>
      </c>
      <c r="E109">
        <v>773</v>
      </c>
      <c r="F109" s="6">
        <f>SUM(Table5[[#This Row],[August ]:[February Payment]])</f>
        <v>714128.32000000007</v>
      </c>
      <c r="G109" s="6">
        <f>VLOOKUP(Table5[[#This Row],[Nonpublic IRN]], Table1[[#All],[Nonpublic IRN]:[August Payment]], 4, FALSE)</f>
        <v>182916.6</v>
      </c>
      <c r="H109" s="6">
        <f>VLOOKUP(Table5[[#This Row],[Nonpublic IRN]], Table4[[#All],[Nonpublic IRN]:[November Payment]], 4, FALSE)</f>
        <v>178833.55</v>
      </c>
      <c r="I109" s="6">
        <v>352378.17</v>
      </c>
    </row>
    <row r="110" spans="1:9" x14ac:dyDescent="0.25">
      <c r="A110" s="1" t="s">
        <v>211</v>
      </c>
      <c r="B110" t="s">
        <v>212</v>
      </c>
      <c r="C110" s="1" t="s">
        <v>278</v>
      </c>
      <c r="D110" t="s">
        <v>279</v>
      </c>
      <c r="E110">
        <v>159</v>
      </c>
      <c r="F110" s="6">
        <f>SUM(Table5[[#This Row],[August ]:[February Payment]])</f>
        <v>146890.56</v>
      </c>
      <c r="G110" s="6">
        <f>VLOOKUP(Table5[[#This Row],[Nonpublic IRN]], Table1[[#All],[Nonpublic IRN]:[August Payment]], 4, FALSE)</f>
        <v>37741.019999999997</v>
      </c>
      <c r="H110" s="6">
        <f>VLOOKUP(Table5[[#This Row],[Nonpublic IRN]], Table4[[#All],[Nonpublic IRN]:[November Payment]], 4, FALSE)</f>
        <v>36784.65</v>
      </c>
      <c r="I110" s="6">
        <v>72364.89</v>
      </c>
    </row>
    <row r="111" spans="1:9" x14ac:dyDescent="0.25">
      <c r="A111" s="1" t="s">
        <v>280</v>
      </c>
      <c r="B111" t="s">
        <v>281</v>
      </c>
      <c r="C111" s="1" t="s">
        <v>282</v>
      </c>
      <c r="D111" t="s">
        <v>283</v>
      </c>
      <c r="E111">
        <v>187</v>
      </c>
      <c r="F111" s="6">
        <f>SUM(Table5[[#This Row],[August ]:[February Payment]])</f>
        <v>172758.08</v>
      </c>
      <c r="G111" s="6">
        <f>VLOOKUP(Table5[[#This Row],[Nonpublic IRN]], Table1[[#All],[Nonpublic IRN]:[August Payment]], 4, FALSE)</f>
        <v>43297.98</v>
      </c>
      <c r="H111" s="6">
        <f>VLOOKUP(Table5[[#This Row],[Nonpublic IRN]], Table4[[#All],[Nonpublic IRN]:[November Payment]], 4, FALSE)</f>
        <v>43262.45</v>
      </c>
      <c r="I111" s="6">
        <v>86197.65</v>
      </c>
    </row>
    <row r="112" spans="1:9" x14ac:dyDescent="0.25">
      <c r="A112" s="1" t="s">
        <v>284</v>
      </c>
      <c r="B112" t="s">
        <v>285</v>
      </c>
      <c r="C112" s="1" t="s">
        <v>286</v>
      </c>
      <c r="D112" t="s">
        <v>287</v>
      </c>
      <c r="E112">
        <v>90</v>
      </c>
      <c r="F112" s="6">
        <f>SUM(Table5[[#This Row],[August ]:[February Payment]])</f>
        <v>83145.600000000006</v>
      </c>
      <c r="G112" s="6">
        <f>VLOOKUP(Table5[[#This Row],[Nonpublic IRN]], Table1[[#All],[Nonpublic IRN]:[August Payment]], 4, FALSE)</f>
        <v>16207.8</v>
      </c>
      <c r="H112" s="6">
        <f>VLOOKUP(Table5[[#This Row],[Nonpublic IRN]], Table4[[#All],[Nonpublic IRN]:[November Payment]], 4, FALSE)</f>
        <v>20821.5</v>
      </c>
      <c r="I112" s="6">
        <v>46116.3</v>
      </c>
    </row>
    <row r="113" spans="1:9" x14ac:dyDescent="0.25">
      <c r="A113" s="1" t="s">
        <v>288</v>
      </c>
      <c r="B113" t="s">
        <v>289</v>
      </c>
      <c r="C113" s="1" t="s">
        <v>290</v>
      </c>
      <c r="D113" t="s">
        <v>106</v>
      </c>
      <c r="E113">
        <v>71</v>
      </c>
      <c r="F113" s="6">
        <f>SUM(Table5[[#This Row],[August ]:[February Payment]])</f>
        <v>65592.639999999999</v>
      </c>
      <c r="G113" s="6">
        <f>VLOOKUP(Table5[[#This Row],[Nonpublic IRN]], Table1[[#All],[Nonpublic IRN]:[August Payment]], 4, FALSE)</f>
        <v>15976.26</v>
      </c>
      <c r="H113" s="6">
        <f>VLOOKUP(Table5[[#This Row],[Nonpublic IRN]], Table4[[#All],[Nonpublic IRN]:[November Payment]], 4, FALSE)</f>
        <v>16425.849999999999</v>
      </c>
      <c r="I113" s="6">
        <v>33190.53</v>
      </c>
    </row>
    <row r="114" spans="1:9" x14ac:dyDescent="0.25">
      <c r="A114" s="1" t="s">
        <v>291</v>
      </c>
      <c r="B114" t="s">
        <v>292</v>
      </c>
      <c r="C114" s="1" t="s">
        <v>293</v>
      </c>
      <c r="D114" t="s">
        <v>138</v>
      </c>
      <c r="E114">
        <v>123</v>
      </c>
      <c r="F114" s="6">
        <f>SUM(Table5[[#This Row],[August ]:[February Payment]])</f>
        <v>113632.32000000001</v>
      </c>
      <c r="G114" s="6">
        <f>VLOOKUP(Table5[[#This Row],[Nonpublic IRN]], Table1[[#All],[Nonpublic IRN]:[August Payment]], 4, FALSE)</f>
        <v>29174.04</v>
      </c>
      <c r="H114" s="6">
        <f>VLOOKUP(Table5[[#This Row],[Nonpublic IRN]], Table4[[#All],[Nonpublic IRN]:[November Payment]], 4, FALSE)</f>
        <v>28456.05</v>
      </c>
      <c r="I114" s="6">
        <v>56002.23</v>
      </c>
    </row>
    <row r="115" spans="1:9" x14ac:dyDescent="0.25">
      <c r="A115" s="1" t="s">
        <v>294</v>
      </c>
      <c r="B115" t="s">
        <v>295</v>
      </c>
      <c r="C115" s="1" t="s">
        <v>296</v>
      </c>
      <c r="D115" t="s">
        <v>297</v>
      </c>
      <c r="E115">
        <v>323</v>
      </c>
      <c r="F115" s="6">
        <f>SUM(Table5[[#This Row],[August ]:[February Payment]])</f>
        <v>298400.31999999995</v>
      </c>
      <c r="G115" s="6">
        <f>VLOOKUP(Table5[[#This Row],[Nonpublic IRN]], Table1[[#All],[Nonpublic IRN]:[August Payment]], 4, FALSE)</f>
        <v>72008.94</v>
      </c>
      <c r="H115" s="6">
        <f>VLOOKUP(Table5[[#This Row],[Nonpublic IRN]], Table4[[#All],[Nonpublic IRN]:[November Payment]], 4, FALSE)</f>
        <v>74726.05</v>
      </c>
      <c r="I115" s="6">
        <v>151665.32999999999</v>
      </c>
    </row>
    <row r="116" spans="1:9" x14ac:dyDescent="0.25">
      <c r="A116" s="1" t="s">
        <v>294</v>
      </c>
      <c r="B116" t="s">
        <v>295</v>
      </c>
      <c r="C116" s="1" t="s">
        <v>1801</v>
      </c>
      <c r="D116" t="s">
        <v>1802</v>
      </c>
      <c r="E116">
        <v>17</v>
      </c>
      <c r="F116" s="6">
        <f>SUM(Table5[[#This Row],[August ]:[February Payment]])</f>
        <v>15705.279999999999</v>
      </c>
      <c r="G116" s="6">
        <v>0</v>
      </c>
      <c r="H116" s="6">
        <f>VLOOKUP(Table5[[#This Row],[Nonpublic IRN]], Table4[[#All],[Nonpublic IRN]:[November Payment]], 4, FALSE)</f>
        <v>3932.95</v>
      </c>
      <c r="I116" s="6">
        <v>11772.33</v>
      </c>
    </row>
    <row r="117" spans="1:9" x14ac:dyDescent="0.25">
      <c r="A117" s="1" t="s">
        <v>294</v>
      </c>
      <c r="B117" t="s">
        <v>295</v>
      </c>
      <c r="C117" s="1" t="s">
        <v>298</v>
      </c>
      <c r="D117" t="s">
        <v>299</v>
      </c>
      <c r="E117">
        <v>202</v>
      </c>
      <c r="F117" s="6">
        <f>SUM(Table5[[#This Row],[August ]:[February Payment]])</f>
        <v>186615.67999999999</v>
      </c>
      <c r="G117" s="6">
        <f>VLOOKUP(Table5[[#This Row],[Nonpublic IRN]], Table1[[#All],[Nonpublic IRN]:[August Payment]], 4, FALSE)</f>
        <v>48623.4</v>
      </c>
      <c r="H117" s="6">
        <f>VLOOKUP(Table5[[#This Row],[Nonpublic IRN]], Table4[[#All],[Nonpublic IRN]:[November Payment]], 4, FALSE)</f>
        <v>46732.7</v>
      </c>
      <c r="I117" s="6">
        <v>91259.58</v>
      </c>
    </row>
    <row r="118" spans="1:9" x14ac:dyDescent="0.25">
      <c r="A118" s="1" t="s">
        <v>294</v>
      </c>
      <c r="B118" t="s">
        <v>295</v>
      </c>
      <c r="C118" s="1" t="s">
        <v>300</v>
      </c>
      <c r="D118" t="s">
        <v>301</v>
      </c>
      <c r="E118">
        <v>632</v>
      </c>
      <c r="F118" s="6">
        <f>SUM(Table5[[#This Row],[August ]:[February Payment]])</f>
        <v>583866.88</v>
      </c>
      <c r="G118" s="6">
        <f>VLOOKUP(Table5[[#This Row],[Nonpublic IRN]], Table1[[#All],[Nonpublic IRN]:[August Payment]], 4, FALSE)</f>
        <v>146101.74</v>
      </c>
      <c r="H118" s="6">
        <f>VLOOKUP(Table5[[#This Row],[Nonpublic IRN]], Table4[[#All],[Nonpublic IRN]:[November Payment]], 4, FALSE)</f>
        <v>146213.20000000001</v>
      </c>
      <c r="I118" s="6">
        <v>291551.94</v>
      </c>
    </row>
    <row r="119" spans="1:9" x14ac:dyDescent="0.25">
      <c r="A119" s="1" t="s">
        <v>294</v>
      </c>
      <c r="B119" t="s">
        <v>295</v>
      </c>
      <c r="C119" s="1" t="s">
        <v>302</v>
      </c>
      <c r="D119" t="s">
        <v>303</v>
      </c>
      <c r="E119">
        <v>599</v>
      </c>
      <c r="F119" s="6">
        <f>SUM(Table5[[#This Row],[August ]:[February Payment]])</f>
        <v>553380.16</v>
      </c>
      <c r="G119" s="6">
        <f>VLOOKUP(Table5[[#This Row],[Nonpublic IRN]], Table1[[#All],[Nonpublic IRN]:[August Payment]], 4, FALSE)</f>
        <v>130125.48</v>
      </c>
      <c r="H119" s="6">
        <f>VLOOKUP(Table5[[#This Row],[Nonpublic IRN]], Table4[[#All],[Nonpublic IRN]:[November Payment]], 4, FALSE)</f>
        <v>138578.65</v>
      </c>
      <c r="I119" s="6">
        <v>284676.03000000003</v>
      </c>
    </row>
    <row r="120" spans="1:9" x14ac:dyDescent="0.25">
      <c r="A120" s="1" t="s">
        <v>294</v>
      </c>
      <c r="B120" t="s">
        <v>295</v>
      </c>
      <c r="C120" s="1" t="s">
        <v>304</v>
      </c>
      <c r="D120" t="s">
        <v>305</v>
      </c>
      <c r="E120">
        <v>245</v>
      </c>
      <c r="F120" s="6">
        <f>SUM(Table5[[#This Row],[August ]:[February Payment]])</f>
        <v>226340.80000000002</v>
      </c>
      <c r="G120" s="6">
        <f>VLOOKUP(Table5[[#This Row],[Nonpublic IRN]], Table1[[#All],[Nonpublic IRN]:[August Payment]], 4, FALSE)</f>
        <v>54874.98</v>
      </c>
      <c r="H120" s="6">
        <f>VLOOKUP(Table5[[#This Row],[Nonpublic IRN]], Table4[[#All],[Nonpublic IRN]:[November Payment]], 4, FALSE)</f>
        <v>56680.75</v>
      </c>
      <c r="I120" s="6">
        <v>114785.07</v>
      </c>
    </row>
    <row r="121" spans="1:9" x14ac:dyDescent="0.25">
      <c r="A121" s="1" t="s">
        <v>294</v>
      </c>
      <c r="B121" t="s">
        <v>295</v>
      </c>
      <c r="C121" s="1" t="s">
        <v>306</v>
      </c>
      <c r="D121" t="s">
        <v>307</v>
      </c>
      <c r="E121">
        <v>334</v>
      </c>
      <c r="F121" s="6">
        <f>SUM(Table5[[#This Row],[August ]:[February Payment]])</f>
        <v>308562.56</v>
      </c>
      <c r="G121" s="6">
        <f>VLOOKUP(Table5[[#This Row],[Nonpublic IRN]], Table1[[#All],[Nonpublic IRN]:[August Payment]], 4, FALSE)</f>
        <v>74787.42</v>
      </c>
      <c r="H121" s="6">
        <f>VLOOKUP(Table5[[#This Row],[Nonpublic IRN]], Table4[[#All],[Nonpublic IRN]:[November Payment]], 4, FALSE)</f>
        <v>77270.899999999994</v>
      </c>
      <c r="I121" s="6">
        <v>156504.24</v>
      </c>
    </row>
    <row r="122" spans="1:9" x14ac:dyDescent="0.25">
      <c r="A122" s="1" t="s">
        <v>294</v>
      </c>
      <c r="B122" t="s">
        <v>295</v>
      </c>
      <c r="C122" s="1" t="s">
        <v>308</v>
      </c>
      <c r="D122" t="s">
        <v>309</v>
      </c>
      <c r="E122">
        <v>566</v>
      </c>
      <c r="F122" s="6">
        <f>SUM(Table5[[#This Row],[August ]:[February Payment]])</f>
        <v>522893.44</v>
      </c>
      <c r="G122" s="6">
        <f>VLOOKUP(Table5[[#This Row],[Nonpublic IRN]], Table1[[#All],[Nonpublic IRN]:[August Payment]], 4, FALSE)</f>
        <v>116927.7</v>
      </c>
      <c r="H122" s="6">
        <f>VLOOKUP(Table5[[#This Row],[Nonpublic IRN]], Table4[[#All],[Nonpublic IRN]:[November Payment]], 4, FALSE)</f>
        <v>130944.1</v>
      </c>
      <c r="I122" s="6">
        <v>275021.64</v>
      </c>
    </row>
    <row r="123" spans="1:9" x14ac:dyDescent="0.25">
      <c r="A123" s="1" t="s">
        <v>310</v>
      </c>
      <c r="B123" t="s">
        <v>311</v>
      </c>
      <c r="C123" s="1" t="s">
        <v>312</v>
      </c>
      <c r="D123" t="s">
        <v>313</v>
      </c>
      <c r="E123">
        <v>198</v>
      </c>
      <c r="F123" s="6">
        <f>SUM(Table5[[#This Row],[August ]:[February Payment]])</f>
        <v>182920.32000000001</v>
      </c>
      <c r="G123" s="6">
        <f>VLOOKUP(Table5[[#This Row],[Nonpublic IRN]], Table1[[#All],[Nonpublic IRN]:[August Payment]], 4, FALSE)</f>
        <v>41214.120000000003</v>
      </c>
      <c r="H123" s="6">
        <f>VLOOKUP(Table5[[#This Row],[Nonpublic IRN]], Table4[[#All],[Nonpublic IRN]:[November Payment]], 4, FALSE)</f>
        <v>45807.3</v>
      </c>
      <c r="I123" s="6">
        <v>95898.9</v>
      </c>
    </row>
    <row r="124" spans="1:9" x14ac:dyDescent="0.25">
      <c r="A124" s="1" t="s">
        <v>310</v>
      </c>
      <c r="B124" t="s">
        <v>311</v>
      </c>
      <c r="C124" s="1" t="s">
        <v>314</v>
      </c>
      <c r="D124" t="s">
        <v>315</v>
      </c>
      <c r="E124">
        <v>162</v>
      </c>
      <c r="F124" s="6">
        <f>SUM(Table5[[#This Row],[August ]:[February Payment]])</f>
        <v>149662.07999999999</v>
      </c>
      <c r="G124" s="6">
        <f>VLOOKUP(Table5[[#This Row],[Nonpublic IRN]], Table1[[#All],[Nonpublic IRN]:[August Payment]], 4, FALSE)</f>
        <v>37509.480000000003</v>
      </c>
      <c r="H124" s="6">
        <f>VLOOKUP(Table5[[#This Row],[Nonpublic IRN]], Table4[[#All],[Nonpublic IRN]:[November Payment]], 4, FALSE)</f>
        <v>37478.699999999997</v>
      </c>
      <c r="I124" s="6">
        <v>74673.899999999994</v>
      </c>
    </row>
    <row r="125" spans="1:9" x14ac:dyDescent="0.25">
      <c r="A125" s="1" t="s">
        <v>310</v>
      </c>
      <c r="B125" t="s">
        <v>311</v>
      </c>
      <c r="C125" s="1" t="s">
        <v>316</v>
      </c>
      <c r="D125" t="s">
        <v>317</v>
      </c>
      <c r="E125">
        <v>296</v>
      </c>
      <c r="F125" s="6">
        <f>SUM(Table5[[#This Row],[August ]:[February Payment]])</f>
        <v>273456.64000000001</v>
      </c>
      <c r="G125" s="6">
        <f>VLOOKUP(Table5[[#This Row],[Nonpublic IRN]], Table1[[#All],[Nonpublic IRN]:[August Payment]], 4, FALSE)</f>
        <v>79418.22</v>
      </c>
      <c r="H125" s="6">
        <f>VLOOKUP(Table5[[#This Row],[Nonpublic IRN]], Table4[[#All],[Nonpublic IRN]:[November Payment]], 4, FALSE)</f>
        <v>68479.600000000006</v>
      </c>
      <c r="I125" s="6">
        <v>125558.82</v>
      </c>
    </row>
    <row r="126" spans="1:9" x14ac:dyDescent="0.25">
      <c r="A126" s="1" t="s">
        <v>310</v>
      </c>
      <c r="B126" t="s">
        <v>311</v>
      </c>
      <c r="C126" s="1" t="s">
        <v>318</v>
      </c>
      <c r="D126" t="s">
        <v>319</v>
      </c>
      <c r="E126">
        <v>561</v>
      </c>
      <c r="F126" s="6">
        <f>SUM(Table5[[#This Row],[August ]:[February Payment]])</f>
        <v>518274.24000000005</v>
      </c>
      <c r="G126" s="6">
        <f>VLOOKUP(Table5[[#This Row],[Nonpublic IRN]], Table1[[#All],[Nonpublic IRN]:[August Payment]], 4, FALSE)</f>
        <v>126189.3</v>
      </c>
      <c r="H126" s="6">
        <f>VLOOKUP(Table5[[#This Row],[Nonpublic IRN]], Table4[[#All],[Nonpublic IRN]:[November Payment]], 4, FALSE)</f>
        <v>129787.35</v>
      </c>
      <c r="I126" s="6">
        <v>262297.59000000003</v>
      </c>
    </row>
    <row r="127" spans="1:9" x14ac:dyDescent="0.25">
      <c r="A127" s="1" t="s">
        <v>310</v>
      </c>
      <c r="B127" t="s">
        <v>311</v>
      </c>
      <c r="C127" s="1" t="s">
        <v>320</v>
      </c>
      <c r="D127" t="s">
        <v>321</v>
      </c>
      <c r="E127">
        <v>68</v>
      </c>
      <c r="F127" s="6">
        <f>SUM(Table5[[#This Row],[August ]:[February Payment]])</f>
        <v>62821.119999999995</v>
      </c>
      <c r="G127" s="6">
        <f>VLOOKUP(Table5[[#This Row],[Nonpublic IRN]], Table1[[#All],[Nonpublic IRN]:[August Payment]], 4, FALSE)</f>
        <v>13429.32</v>
      </c>
      <c r="H127" s="6">
        <f>VLOOKUP(Table5[[#This Row],[Nonpublic IRN]], Table4[[#All],[Nonpublic IRN]:[November Payment]], 4, FALSE)</f>
        <v>15731.8</v>
      </c>
      <c r="I127" s="6">
        <v>33660</v>
      </c>
    </row>
    <row r="128" spans="1:9" x14ac:dyDescent="0.25">
      <c r="A128" s="1" t="s">
        <v>310</v>
      </c>
      <c r="B128" t="s">
        <v>311</v>
      </c>
      <c r="C128" s="1" t="s">
        <v>322</v>
      </c>
      <c r="D128" t="s">
        <v>323</v>
      </c>
      <c r="E128">
        <v>50</v>
      </c>
      <c r="F128" s="6">
        <f>SUM(Table5[[#This Row],[August ]:[February Payment]])</f>
        <v>46192</v>
      </c>
      <c r="G128" s="6">
        <f>VLOOKUP(Table5[[#This Row],[Nonpublic IRN]], Table1[[#All],[Nonpublic IRN]:[August Payment]], 4, FALSE)</f>
        <v>10882.38</v>
      </c>
      <c r="H128" s="6">
        <f>VLOOKUP(Table5[[#This Row],[Nonpublic IRN]], Table4[[#All],[Nonpublic IRN]:[November Payment]], 4, FALSE)</f>
        <v>11567.5</v>
      </c>
      <c r="I128" s="6">
        <v>23742.12</v>
      </c>
    </row>
    <row r="129" spans="1:9" x14ac:dyDescent="0.25">
      <c r="A129" s="1" t="s">
        <v>310</v>
      </c>
      <c r="B129" t="s">
        <v>311</v>
      </c>
      <c r="C129" s="1" t="s">
        <v>324</v>
      </c>
      <c r="D129" t="s">
        <v>325</v>
      </c>
      <c r="E129">
        <v>176</v>
      </c>
      <c r="F129" s="6">
        <f>SUM(Table5[[#This Row],[August ]:[February Payment]])</f>
        <v>162595.84</v>
      </c>
      <c r="G129" s="6">
        <f>VLOOKUP(Table5[[#This Row],[Nonpublic IRN]], Table1[[#All],[Nonpublic IRN]:[August Payment]], 4, FALSE)</f>
        <v>40751.040000000001</v>
      </c>
      <c r="H129" s="6">
        <f>VLOOKUP(Table5[[#This Row],[Nonpublic IRN]], Table4[[#All],[Nonpublic IRN]:[November Payment]], 4, FALSE)</f>
        <v>40717.599999999999</v>
      </c>
      <c r="I129" s="6">
        <v>81127.199999999997</v>
      </c>
    </row>
    <row r="130" spans="1:9" x14ac:dyDescent="0.25">
      <c r="A130" s="1" t="s">
        <v>310</v>
      </c>
      <c r="B130" t="s">
        <v>311</v>
      </c>
      <c r="C130" s="1" t="s">
        <v>326</v>
      </c>
      <c r="D130" t="s">
        <v>327</v>
      </c>
      <c r="E130">
        <v>226</v>
      </c>
      <c r="F130" s="6">
        <f>SUM(Table5[[#This Row],[August ]:[February Payment]])</f>
        <v>208787.84</v>
      </c>
      <c r="G130" s="6">
        <f>VLOOKUP(Table5[[#This Row],[Nonpublic IRN]], Table1[[#All],[Nonpublic IRN]:[August Payment]], 4, FALSE)</f>
        <v>52791.12</v>
      </c>
      <c r="H130" s="6">
        <f>VLOOKUP(Table5[[#This Row],[Nonpublic IRN]], Table4[[#All],[Nonpublic IRN]:[November Payment]], 4, FALSE)</f>
        <v>52285.1</v>
      </c>
      <c r="I130" s="6">
        <v>103711.62</v>
      </c>
    </row>
    <row r="131" spans="1:9" x14ac:dyDescent="0.25">
      <c r="A131" s="1" t="s">
        <v>310</v>
      </c>
      <c r="B131" t="s">
        <v>311</v>
      </c>
      <c r="C131" s="1" t="s">
        <v>328</v>
      </c>
      <c r="D131" t="s">
        <v>329</v>
      </c>
      <c r="E131">
        <v>313</v>
      </c>
      <c r="F131" s="6">
        <f>SUM(Table5[[#This Row],[August ]:[February Payment]])</f>
        <v>289161.92</v>
      </c>
      <c r="G131" s="6">
        <f>VLOOKUP(Table5[[#This Row],[Nonpublic IRN]], Table1[[#All],[Nonpublic IRN]:[August Payment]], 4, FALSE)</f>
        <v>63673.5</v>
      </c>
      <c r="H131" s="6">
        <f>VLOOKUP(Table5[[#This Row],[Nonpublic IRN]], Table4[[#All],[Nonpublic IRN]:[November Payment]], 4, FALSE)</f>
        <v>72412.55</v>
      </c>
      <c r="I131" s="6">
        <v>153075.87</v>
      </c>
    </row>
    <row r="132" spans="1:9" x14ac:dyDescent="0.25">
      <c r="A132" s="1" t="s">
        <v>310</v>
      </c>
      <c r="B132" t="s">
        <v>311</v>
      </c>
      <c r="C132" s="1" t="s">
        <v>330</v>
      </c>
      <c r="D132" t="s">
        <v>331</v>
      </c>
      <c r="E132">
        <v>468</v>
      </c>
      <c r="F132" s="6">
        <f>SUM(Table5[[#This Row],[August ]:[February Payment]])</f>
        <v>432357.12</v>
      </c>
      <c r="G132" s="6">
        <f>VLOOKUP(Table5[[#This Row],[Nonpublic IRN]], Table1[[#All],[Nonpublic IRN]:[August Payment]], 4, FALSE)</f>
        <v>108823.8</v>
      </c>
      <c r="H132" s="6">
        <f>VLOOKUP(Table5[[#This Row],[Nonpublic IRN]], Table4[[#All],[Nonpublic IRN]:[November Payment]], 4, FALSE)</f>
        <v>108271.8</v>
      </c>
      <c r="I132" s="6">
        <v>215261.52</v>
      </c>
    </row>
    <row r="133" spans="1:9" x14ac:dyDescent="0.25">
      <c r="A133" s="1" t="s">
        <v>310</v>
      </c>
      <c r="B133" t="s">
        <v>311</v>
      </c>
      <c r="C133" s="1" t="s">
        <v>332</v>
      </c>
      <c r="D133" t="s">
        <v>333</v>
      </c>
      <c r="E133">
        <v>351</v>
      </c>
      <c r="F133" s="6">
        <f>SUM(Table5[[#This Row],[August ]:[February Payment]])</f>
        <v>324267.83999999997</v>
      </c>
      <c r="G133" s="6">
        <f>VLOOKUP(Table5[[#This Row],[Nonpublic IRN]], Table1[[#All],[Nonpublic IRN]:[August Payment]], 4, FALSE)</f>
        <v>92616</v>
      </c>
      <c r="H133" s="6">
        <f>VLOOKUP(Table5[[#This Row],[Nonpublic IRN]], Table4[[#All],[Nonpublic IRN]:[November Payment]], 4, FALSE)</f>
        <v>81203.850000000006</v>
      </c>
      <c r="I133" s="6">
        <v>150447.99</v>
      </c>
    </row>
    <row r="134" spans="1:9" x14ac:dyDescent="0.25">
      <c r="A134" s="1" t="s">
        <v>310</v>
      </c>
      <c r="B134" t="s">
        <v>311</v>
      </c>
      <c r="C134" s="1" t="s">
        <v>334</v>
      </c>
      <c r="D134" t="s">
        <v>335</v>
      </c>
      <c r="E134">
        <v>178</v>
      </c>
      <c r="F134" s="6">
        <f>SUM(Table5[[#This Row],[August ]:[February Payment]])</f>
        <v>164443.52000000002</v>
      </c>
      <c r="G134" s="6">
        <f>VLOOKUP(Table5[[#This Row],[Nonpublic IRN]], Table1[[#All],[Nonpublic IRN]:[August Payment]], 4, FALSE)</f>
        <v>42834.9</v>
      </c>
      <c r="H134" s="6">
        <f>VLOOKUP(Table5[[#This Row],[Nonpublic IRN]], Table4[[#All],[Nonpublic IRN]:[November Payment]], 4, FALSE)</f>
        <v>41180.300000000003</v>
      </c>
      <c r="I134" s="6">
        <v>80428.320000000007</v>
      </c>
    </row>
    <row r="135" spans="1:9" x14ac:dyDescent="0.25">
      <c r="A135" s="1" t="s">
        <v>310</v>
      </c>
      <c r="B135" t="s">
        <v>311</v>
      </c>
      <c r="C135" s="1" t="s">
        <v>336</v>
      </c>
      <c r="D135" t="s">
        <v>337</v>
      </c>
      <c r="E135">
        <v>155</v>
      </c>
      <c r="F135" s="6">
        <f>SUM(Table5[[#This Row],[August ]:[February Payment]])</f>
        <v>143195.20000000001</v>
      </c>
      <c r="G135" s="6">
        <f>VLOOKUP(Table5[[#This Row],[Nonpublic IRN]], Table1[[#All],[Nonpublic IRN]:[August Payment]], 4, FALSE)</f>
        <v>30331.74</v>
      </c>
      <c r="H135" s="6">
        <f>VLOOKUP(Table5[[#This Row],[Nonpublic IRN]], Table4[[#All],[Nonpublic IRN]:[November Payment]], 4, FALSE)</f>
        <v>35859.25</v>
      </c>
      <c r="I135" s="6">
        <v>77004.210000000006</v>
      </c>
    </row>
    <row r="136" spans="1:9" x14ac:dyDescent="0.25">
      <c r="A136" s="1" t="s">
        <v>310</v>
      </c>
      <c r="B136" t="s">
        <v>311</v>
      </c>
      <c r="C136" s="1" t="s">
        <v>338</v>
      </c>
      <c r="D136" t="s">
        <v>339</v>
      </c>
      <c r="E136">
        <v>382</v>
      </c>
      <c r="F136" s="6">
        <f>SUM(Table5[[#This Row],[August ]:[February Payment]])</f>
        <v>352906.88</v>
      </c>
      <c r="G136" s="6">
        <f>VLOOKUP(Table5[[#This Row],[Nonpublic IRN]], Table1[[#All],[Nonpublic IRN]:[August Payment]], 4, FALSE)</f>
        <v>92152.92</v>
      </c>
      <c r="H136" s="6">
        <f>VLOOKUP(Table5[[#This Row],[Nonpublic IRN]], Table4[[#All],[Nonpublic IRN]:[November Payment]], 4, FALSE)</f>
        <v>88375.7</v>
      </c>
      <c r="I136" s="6">
        <v>172378.26</v>
      </c>
    </row>
    <row r="137" spans="1:9" x14ac:dyDescent="0.25">
      <c r="A137" s="1" t="s">
        <v>310</v>
      </c>
      <c r="B137" t="s">
        <v>311</v>
      </c>
      <c r="C137" s="1" t="s">
        <v>340</v>
      </c>
      <c r="D137" t="s">
        <v>341</v>
      </c>
      <c r="E137">
        <v>409</v>
      </c>
      <c r="F137" s="6">
        <f>SUM(Table5[[#This Row],[August ]:[February Payment]])</f>
        <v>377850.56</v>
      </c>
      <c r="G137" s="6">
        <f>VLOOKUP(Table5[[#This Row],[Nonpublic IRN]], Table1[[#All],[Nonpublic IRN]:[August Payment]], 4, FALSE)</f>
        <v>92847.54</v>
      </c>
      <c r="H137" s="6">
        <f>VLOOKUP(Table5[[#This Row],[Nonpublic IRN]], Table4[[#All],[Nonpublic IRN]:[November Payment]], 4, FALSE)</f>
        <v>94622.15</v>
      </c>
      <c r="I137" s="6">
        <v>190380.87</v>
      </c>
    </row>
    <row r="138" spans="1:9" x14ac:dyDescent="0.25">
      <c r="A138" s="1" t="s">
        <v>310</v>
      </c>
      <c r="B138" t="s">
        <v>311</v>
      </c>
      <c r="C138" s="1" t="s">
        <v>342</v>
      </c>
      <c r="D138" t="s">
        <v>343</v>
      </c>
      <c r="E138">
        <v>195</v>
      </c>
      <c r="F138" s="6">
        <f>SUM(Table5[[#This Row],[August ]:[February Payment]])</f>
        <v>180148.8</v>
      </c>
      <c r="G138" s="6">
        <f>VLOOKUP(Table5[[#This Row],[Nonpublic IRN]], Table1[[#All],[Nonpublic IRN]:[August Payment]], 4, FALSE)</f>
        <v>37046.400000000001</v>
      </c>
      <c r="H138" s="6">
        <f>VLOOKUP(Table5[[#This Row],[Nonpublic IRN]], Table4[[#All],[Nonpublic IRN]:[November Payment]], 4, FALSE)</f>
        <v>45113.25</v>
      </c>
      <c r="I138" s="6">
        <v>97989.15</v>
      </c>
    </row>
    <row r="139" spans="1:9" x14ac:dyDescent="0.25">
      <c r="A139" s="1" t="s">
        <v>310</v>
      </c>
      <c r="B139" t="s">
        <v>311</v>
      </c>
      <c r="C139" s="1" t="s">
        <v>344</v>
      </c>
      <c r="D139" t="s">
        <v>345</v>
      </c>
      <c r="E139">
        <v>218</v>
      </c>
      <c r="F139" s="6">
        <f>SUM(Table5[[#This Row],[August ]:[February Payment]])</f>
        <v>201397.12</v>
      </c>
      <c r="G139" s="6">
        <f>VLOOKUP(Table5[[#This Row],[Nonpublic IRN]], Table1[[#All],[Nonpublic IRN]:[August Payment]], 4, FALSE)</f>
        <v>48391.86</v>
      </c>
      <c r="H139" s="6">
        <f>VLOOKUP(Table5[[#This Row],[Nonpublic IRN]], Table4[[#All],[Nonpublic IRN]:[November Payment]], 4, FALSE)</f>
        <v>50434.3</v>
      </c>
      <c r="I139" s="6">
        <v>102570.96</v>
      </c>
    </row>
    <row r="140" spans="1:9" x14ac:dyDescent="0.25">
      <c r="A140" s="1" t="s">
        <v>310</v>
      </c>
      <c r="B140" t="s">
        <v>311</v>
      </c>
      <c r="C140" s="1" t="s">
        <v>346</v>
      </c>
      <c r="D140" t="s">
        <v>347</v>
      </c>
      <c r="E140">
        <v>261</v>
      </c>
      <c r="F140" s="6">
        <f>SUM(Table5[[#This Row],[August ]:[February Payment]])</f>
        <v>241122.24</v>
      </c>
      <c r="G140" s="6">
        <f>VLOOKUP(Table5[[#This Row],[Nonpublic IRN]], Table1[[#All],[Nonpublic IRN]:[August Payment]], 4, FALSE)</f>
        <v>62747.34</v>
      </c>
      <c r="H140" s="6">
        <f>VLOOKUP(Table5[[#This Row],[Nonpublic IRN]], Table4[[#All],[Nonpublic IRN]:[November Payment]], 4, FALSE)</f>
        <v>60382.35</v>
      </c>
      <c r="I140" s="6">
        <v>117992.55</v>
      </c>
    </row>
    <row r="141" spans="1:9" x14ac:dyDescent="0.25">
      <c r="A141" s="1" t="s">
        <v>310</v>
      </c>
      <c r="B141" t="s">
        <v>311</v>
      </c>
      <c r="C141" s="1" t="s">
        <v>348</v>
      </c>
      <c r="D141" t="s">
        <v>349</v>
      </c>
      <c r="E141">
        <v>1553</v>
      </c>
      <c r="F141" s="6">
        <f>SUM(Table5[[#This Row],[August ]:[February Payment]])</f>
        <v>1434723.52</v>
      </c>
      <c r="G141" s="6">
        <f>VLOOKUP(Table5[[#This Row],[Nonpublic IRN]], Table1[[#All],[Nonpublic IRN]:[August Payment]], 4, FALSE)</f>
        <v>350551.56</v>
      </c>
      <c r="H141" s="6">
        <f>VLOOKUP(Table5[[#This Row],[Nonpublic IRN]], Table4[[#All],[Nonpublic IRN]:[November Payment]], 4, FALSE)</f>
        <v>359286.55</v>
      </c>
      <c r="I141" s="6">
        <v>724885.41</v>
      </c>
    </row>
    <row r="142" spans="1:9" x14ac:dyDescent="0.25">
      <c r="A142" s="1" t="s">
        <v>310</v>
      </c>
      <c r="B142" t="s">
        <v>311</v>
      </c>
      <c r="C142" s="1" t="s">
        <v>350</v>
      </c>
      <c r="D142" t="s">
        <v>351</v>
      </c>
      <c r="E142">
        <v>217</v>
      </c>
      <c r="F142" s="6">
        <f>SUM(Table5[[#This Row],[August ]:[February Payment]])</f>
        <v>200473.28</v>
      </c>
      <c r="G142" s="6">
        <f>VLOOKUP(Table5[[#This Row],[Nonpublic IRN]], Table1[[#All],[Nonpublic IRN]:[August Payment]], 4, FALSE)</f>
        <v>55338.06</v>
      </c>
      <c r="H142" s="6">
        <f>VLOOKUP(Table5[[#This Row],[Nonpublic IRN]], Table4[[#All],[Nonpublic IRN]:[November Payment]], 4, FALSE)</f>
        <v>50202.95</v>
      </c>
      <c r="I142" s="6">
        <v>94932.27</v>
      </c>
    </row>
    <row r="143" spans="1:9" x14ac:dyDescent="0.25">
      <c r="A143" s="1" t="s">
        <v>310</v>
      </c>
      <c r="B143" t="s">
        <v>311</v>
      </c>
      <c r="C143" s="1" t="s">
        <v>352</v>
      </c>
      <c r="D143" t="s">
        <v>353</v>
      </c>
      <c r="E143">
        <v>148</v>
      </c>
      <c r="F143" s="6">
        <f>SUM(Table5[[#This Row],[August ]:[February Payment]])</f>
        <v>136728.32000000001</v>
      </c>
      <c r="G143" s="6">
        <f>VLOOKUP(Table5[[#This Row],[Nonpublic IRN]], Table1[[#All],[Nonpublic IRN]:[August Payment]], 4, FALSE)</f>
        <v>37046.400000000001</v>
      </c>
      <c r="H143" s="6">
        <f>VLOOKUP(Table5[[#This Row],[Nonpublic IRN]], Table4[[#All],[Nonpublic IRN]:[November Payment]], 4, FALSE)</f>
        <v>34239.800000000003</v>
      </c>
      <c r="I143" s="6">
        <v>65442.12</v>
      </c>
    </row>
    <row r="144" spans="1:9" x14ac:dyDescent="0.25">
      <c r="A144" s="1" t="s">
        <v>310</v>
      </c>
      <c r="B144" t="s">
        <v>311</v>
      </c>
      <c r="C144" s="1" t="s">
        <v>354</v>
      </c>
      <c r="D144" t="s">
        <v>355</v>
      </c>
      <c r="E144">
        <v>692</v>
      </c>
      <c r="F144" s="6">
        <f>SUM(Table5[[#This Row],[August ]:[February Payment]])</f>
        <v>639297.28000000003</v>
      </c>
      <c r="G144" s="6">
        <f>VLOOKUP(Table5[[#This Row],[Nonpublic IRN]], Table1[[#All],[Nonpublic IRN]:[August Payment]], 4, FALSE)</f>
        <v>166014.18</v>
      </c>
      <c r="H144" s="6">
        <f>VLOOKUP(Table5[[#This Row],[Nonpublic IRN]], Table4[[#All],[Nonpublic IRN]:[November Payment]], 4, FALSE)</f>
        <v>160094.20000000001</v>
      </c>
      <c r="I144" s="6">
        <v>313188.90000000002</v>
      </c>
    </row>
    <row r="145" spans="1:9" x14ac:dyDescent="0.25">
      <c r="A145" s="1" t="s">
        <v>310</v>
      </c>
      <c r="B145" t="s">
        <v>311</v>
      </c>
      <c r="C145" s="1" t="s">
        <v>356</v>
      </c>
      <c r="D145" t="s">
        <v>357</v>
      </c>
      <c r="E145">
        <v>276</v>
      </c>
      <c r="F145" s="6">
        <f>SUM(Table5[[#This Row],[August ]:[February Payment]])</f>
        <v>254979.84</v>
      </c>
      <c r="G145" s="6">
        <f>VLOOKUP(Table5[[#This Row],[Nonpublic IRN]], Table1[[#All],[Nonpublic IRN]:[August Payment]], 4, FALSE)</f>
        <v>59042.7</v>
      </c>
      <c r="H145" s="6">
        <f>VLOOKUP(Table5[[#This Row],[Nonpublic IRN]], Table4[[#All],[Nonpublic IRN]:[November Payment]], 4, FALSE)</f>
        <v>63852.6</v>
      </c>
      <c r="I145" s="6">
        <v>132084.54</v>
      </c>
    </row>
    <row r="146" spans="1:9" x14ac:dyDescent="0.25">
      <c r="A146" s="1" t="s">
        <v>310</v>
      </c>
      <c r="B146" t="s">
        <v>311</v>
      </c>
      <c r="C146" s="1" t="s">
        <v>358</v>
      </c>
      <c r="D146" t="s">
        <v>359</v>
      </c>
      <c r="E146">
        <v>407</v>
      </c>
      <c r="F146" s="6">
        <f>SUM(Table5[[#This Row],[August ]:[February Payment]])</f>
        <v>376002.88</v>
      </c>
      <c r="G146" s="6">
        <f>VLOOKUP(Table5[[#This Row],[Nonpublic IRN]], Table1[[#All],[Nonpublic IRN]:[August Payment]], 4, FALSE)</f>
        <v>90995.22</v>
      </c>
      <c r="H146" s="6">
        <f>VLOOKUP(Table5[[#This Row],[Nonpublic IRN]], Table4[[#All],[Nonpublic IRN]:[November Payment]], 4, FALSE)</f>
        <v>94159.45</v>
      </c>
      <c r="I146" s="6">
        <v>190848.21</v>
      </c>
    </row>
    <row r="147" spans="1:9" x14ac:dyDescent="0.25">
      <c r="A147" s="1" t="s">
        <v>310</v>
      </c>
      <c r="B147" t="s">
        <v>311</v>
      </c>
      <c r="C147" s="1" t="s">
        <v>360</v>
      </c>
      <c r="D147" t="s">
        <v>361</v>
      </c>
      <c r="E147">
        <v>160</v>
      </c>
      <c r="F147" s="6">
        <f>SUM(Table5[[#This Row],[August ]:[February Payment]])</f>
        <v>147814.40000000002</v>
      </c>
      <c r="G147" s="6">
        <f>VLOOKUP(Table5[[#This Row],[Nonpublic IRN]], Table1[[#All],[Nonpublic IRN]:[August Payment]], 4, FALSE)</f>
        <v>39130.26</v>
      </c>
      <c r="H147" s="6">
        <f>VLOOKUP(Table5[[#This Row],[Nonpublic IRN]], Table4[[#All],[Nonpublic IRN]:[November Payment]], 4, FALSE)</f>
        <v>37016</v>
      </c>
      <c r="I147" s="6">
        <v>71668.14</v>
      </c>
    </row>
    <row r="148" spans="1:9" x14ac:dyDescent="0.25">
      <c r="A148" s="1" t="s">
        <v>310</v>
      </c>
      <c r="B148" t="s">
        <v>311</v>
      </c>
      <c r="C148" s="1" t="s">
        <v>362</v>
      </c>
      <c r="D148" t="s">
        <v>363</v>
      </c>
      <c r="E148">
        <v>124</v>
      </c>
      <c r="F148" s="6">
        <f>SUM(Table5[[#This Row],[August ]:[February Payment]])</f>
        <v>114556.16</v>
      </c>
      <c r="G148" s="6">
        <f>VLOOKUP(Table5[[#This Row],[Nonpublic IRN]], Table1[[#All],[Nonpublic IRN]:[August Payment]], 4, FALSE)</f>
        <v>32878.68</v>
      </c>
      <c r="H148" s="6">
        <f>VLOOKUP(Table5[[#This Row],[Nonpublic IRN]], Table4[[#All],[Nonpublic IRN]:[November Payment]], 4, FALSE)</f>
        <v>28687.4</v>
      </c>
      <c r="I148" s="6">
        <v>52990.080000000002</v>
      </c>
    </row>
    <row r="149" spans="1:9" x14ac:dyDescent="0.25">
      <c r="A149" s="1" t="s">
        <v>310</v>
      </c>
      <c r="B149" t="s">
        <v>311</v>
      </c>
      <c r="C149" s="1" t="s">
        <v>364</v>
      </c>
      <c r="D149" t="s">
        <v>365</v>
      </c>
      <c r="E149">
        <v>204</v>
      </c>
      <c r="F149" s="6">
        <f>SUM(Table5[[#This Row],[August ]:[February Payment]])</f>
        <v>188463.35999999999</v>
      </c>
      <c r="G149" s="6">
        <f>VLOOKUP(Table5[[#This Row],[Nonpublic IRN]], Table1[[#All],[Nonpublic IRN]:[August Payment]], 4, FALSE)</f>
        <v>43066.44</v>
      </c>
      <c r="H149" s="6">
        <f>VLOOKUP(Table5[[#This Row],[Nonpublic IRN]], Table4[[#All],[Nonpublic IRN]:[November Payment]], 4, FALSE)</f>
        <v>47195.4</v>
      </c>
      <c r="I149" s="6">
        <v>98201.52</v>
      </c>
    </row>
    <row r="150" spans="1:9" x14ac:dyDescent="0.25">
      <c r="A150" s="1" t="s">
        <v>310</v>
      </c>
      <c r="B150" t="s">
        <v>311</v>
      </c>
      <c r="C150" s="1" t="s">
        <v>366</v>
      </c>
      <c r="D150" t="s">
        <v>367</v>
      </c>
      <c r="E150">
        <v>191</v>
      </c>
      <c r="F150" s="6">
        <f>SUM(Table5[[#This Row],[August ]:[February Payment]])</f>
        <v>176453.44</v>
      </c>
      <c r="G150" s="6">
        <f>VLOOKUP(Table5[[#This Row],[Nonpublic IRN]], Table1[[#All],[Nonpublic IRN]:[August Payment]], 4, FALSE)</f>
        <v>41908.74</v>
      </c>
      <c r="H150" s="6">
        <f>VLOOKUP(Table5[[#This Row],[Nonpublic IRN]], Table4[[#All],[Nonpublic IRN]:[November Payment]], 4, FALSE)</f>
        <v>44187.85</v>
      </c>
      <c r="I150" s="6">
        <v>90356.85</v>
      </c>
    </row>
    <row r="151" spans="1:9" x14ac:dyDescent="0.25">
      <c r="A151" s="1" t="s">
        <v>310</v>
      </c>
      <c r="B151" t="s">
        <v>311</v>
      </c>
      <c r="C151" s="1" t="s">
        <v>368</v>
      </c>
      <c r="D151" t="s">
        <v>369</v>
      </c>
      <c r="E151">
        <v>25</v>
      </c>
      <c r="F151" s="6">
        <f>SUM(Table5[[#This Row],[August ]:[February Payment]])</f>
        <v>23096</v>
      </c>
      <c r="G151" s="6">
        <f>VLOOKUP(Table5[[#This Row],[Nonpublic IRN]], Table1[[#All],[Nonpublic IRN]:[August Payment]], 4, FALSE)</f>
        <v>4630.8</v>
      </c>
      <c r="H151" s="6">
        <f>VLOOKUP(Table5[[#This Row],[Nonpublic IRN]], Table4[[#All],[Nonpublic IRN]:[November Payment]], 4, FALSE)</f>
        <v>5783.75</v>
      </c>
      <c r="I151" s="6">
        <v>12681.45</v>
      </c>
    </row>
    <row r="152" spans="1:9" x14ac:dyDescent="0.25">
      <c r="A152" s="1" t="s">
        <v>310</v>
      </c>
      <c r="B152" t="s">
        <v>311</v>
      </c>
      <c r="C152" s="1" t="s">
        <v>1803</v>
      </c>
      <c r="D152" t="s">
        <v>371</v>
      </c>
      <c r="E152">
        <v>503</v>
      </c>
      <c r="F152" s="6">
        <f>SUM(Table5[[#This Row],[August ]:[February Payment]])</f>
        <v>464691.51999999996</v>
      </c>
      <c r="G152" s="6">
        <v>0</v>
      </c>
      <c r="H152" s="6">
        <f>VLOOKUP(Table5[[#This Row],[Nonpublic IRN]], Table4[[#All],[Nonpublic IRN]:[November Payment]], 4, FALSE)</f>
        <v>116369.05</v>
      </c>
      <c r="I152" s="6">
        <v>348322.47</v>
      </c>
    </row>
    <row r="153" spans="1:9" x14ac:dyDescent="0.25">
      <c r="A153" s="1" t="s">
        <v>310</v>
      </c>
      <c r="B153" t="s">
        <v>311</v>
      </c>
      <c r="C153" s="1" t="s">
        <v>372</v>
      </c>
      <c r="D153" t="s">
        <v>373</v>
      </c>
      <c r="E153">
        <v>455</v>
      </c>
      <c r="F153" s="6">
        <f>SUM(Table5[[#This Row],[August ]:[February Payment]])</f>
        <v>420347.2</v>
      </c>
      <c r="G153" s="6">
        <f>VLOOKUP(Table5[[#This Row],[Nonpublic IRN]], Table1[[#All],[Nonpublic IRN]:[August Payment]], 4, FALSE)</f>
        <v>106739.94</v>
      </c>
      <c r="H153" s="6">
        <f>VLOOKUP(Table5[[#This Row],[Nonpublic IRN]], Table4[[#All],[Nonpublic IRN]:[November Payment]], 4, FALSE)</f>
        <v>105264.25</v>
      </c>
      <c r="I153" s="6">
        <v>208343.01</v>
      </c>
    </row>
    <row r="154" spans="1:9" x14ac:dyDescent="0.25">
      <c r="A154" s="1" t="s">
        <v>374</v>
      </c>
      <c r="B154" t="s">
        <v>375</v>
      </c>
      <c r="C154" s="1" t="s">
        <v>376</v>
      </c>
      <c r="D154" t="s">
        <v>377</v>
      </c>
      <c r="E154">
        <v>313</v>
      </c>
      <c r="F154" s="6">
        <f>SUM(Table5[[#This Row],[August ]:[February Payment]])</f>
        <v>289161.92000000004</v>
      </c>
      <c r="G154" s="6">
        <f>VLOOKUP(Table5[[#This Row],[Nonpublic IRN]], Table1[[#All],[Nonpublic IRN]:[August Payment]], 4, FALSE)</f>
        <v>70388.160000000003</v>
      </c>
      <c r="H154" s="6">
        <f>VLOOKUP(Table5[[#This Row],[Nonpublic IRN]], Table4[[#All],[Nonpublic IRN]:[November Payment]], 4, FALSE)</f>
        <v>72412.55</v>
      </c>
      <c r="I154" s="6">
        <v>146361.21</v>
      </c>
    </row>
    <row r="155" spans="1:9" x14ac:dyDescent="0.25">
      <c r="A155" s="1" t="s">
        <v>378</v>
      </c>
      <c r="B155" t="s">
        <v>379</v>
      </c>
      <c r="C155" s="1" t="s">
        <v>380</v>
      </c>
      <c r="D155" t="s">
        <v>381</v>
      </c>
      <c r="E155">
        <v>337</v>
      </c>
      <c r="F155" s="6">
        <f>SUM(Table5[[#This Row],[August ]:[February Payment]])</f>
        <v>311334.08</v>
      </c>
      <c r="G155" s="6">
        <f>VLOOKUP(Table5[[#This Row],[Nonpublic IRN]], Table1[[#All],[Nonpublic IRN]:[August Payment]], 4, FALSE)</f>
        <v>75250.5</v>
      </c>
      <c r="H155" s="6">
        <f>VLOOKUP(Table5[[#This Row],[Nonpublic IRN]], Table4[[#All],[Nonpublic IRN]:[November Payment]], 4, FALSE)</f>
        <v>77964.95</v>
      </c>
      <c r="I155" s="6">
        <v>158118.63</v>
      </c>
    </row>
    <row r="156" spans="1:9" x14ac:dyDescent="0.25">
      <c r="A156" s="1" t="s">
        <v>378</v>
      </c>
      <c r="B156" t="s">
        <v>379</v>
      </c>
      <c r="C156" s="1" t="s">
        <v>382</v>
      </c>
      <c r="D156" t="s">
        <v>383</v>
      </c>
      <c r="E156">
        <v>716</v>
      </c>
      <c r="F156" s="6">
        <f>SUM(Table5[[#This Row],[August ]:[February Payment]])</f>
        <v>661469.44000000006</v>
      </c>
      <c r="G156" s="6">
        <f>VLOOKUP(Table5[[#This Row],[Nonpublic IRN]], Table1[[#All],[Nonpublic IRN]:[August Payment]], 4, FALSE)</f>
        <v>158836.44</v>
      </c>
      <c r="H156" s="6">
        <f>VLOOKUP(Table5[[#This Row],[Nonpublic IRN]], Table4[[#All],[Nonpublic IRN]:[November Payment]], 4, FALSE)</f>
        <v>165646.6</v>
      </c>
      <c r="I156" s="6">
        <v>336986.4</v>
      </c>
    </row>
    <row r="157" spans="1:9" x14ac:dyDescent="0.25">
      <c r="A157" s="1" t="s">
        <v>378</v>
      </c>
      <c r="B157" t="s">
        <v>379</v>
      </c>
      <c r="C157" s="1" t="s">
        <v>384</v>
      </c>
      <c r="D157" t="s">
        <v>385</v>
      </c>
      <c r="E157">
        <v>424</v>
      </c>
      <c r="F157" s="6">
        <f>SUM(Table5[[#This Row],[August ]:[February Payment]])</f>
        <v>391708.15999999997</v>
      </c>
      <c r="G157" s="6">
        <f>VLOOKUP(Table5[[#This Row],[Nonpublic IRN]], Table1[[#All],[Nonpublic IRN]:[August Payment]], 4, FALSE)</f>
        <v>90763.68</v>
      </c>
      <c r="H157" s="6">
        <f>VLOOKUP(Table5[[#This Row],[Nonpublic IRN]], Table4[[#All],[Nonpublic IRN]:[November Payment]], 4, FALSE)</f>
        <v>98092.4</v>
      </c>
      <c r="I157" s="6">
        <v>202852.08</v>
      </c>
    </row>
    <row r="158" spans="1:9" x14ac:dyDescent="0.25">
      <c r="A158" s="1" t="s">
        <v>378</v>
      </c>
      <c r="B158" t="s">
        <v>379</v>
      </c>
      <c r="C158" s="1" t="s">
        <v>386</v>
      </c>
      <c r="D158" t="s">
        <v>387</v>
      </c>
      <c r="E158">
        <v>881</v>
      </c>
      <c r="F158" s="6">
        <f>SUM(Table5[[#This Row],[August ]:[February Payment]])</f>
        <v>813903.04</v>
      </c>
      <c r="G158" s="6">
        <f>VLOOKUP(Table5[[#This Row],[Nonpublic IRN]], Table1[[#All],[Nonpublic IRN]:[August Payment]], 4, FALSE)</f>
        <v>209312.16</v>
      </c>
      <c r="H158" s="6">
        <f>VLOOKUP(Table5[[#This Row],[Nonpublic IRN]], Table4[[#All],[Nonpublic IRN]:[November Payment]], 4, FALSE)</f>
        <v>203819.35</v>
      </c>
      <c r="I158" s="6">
        <v>400771.53</v>
      </c>
    </row>
    <row r="159" spans="1:9" x14ac:dyDescent="0.25">
      <c r="A159" s="1" t="s">
        <v>378</v>
      </c>
      <c r="B159" t="s">
        <v>379</v>
      </c>
      <c r="C159" s="1" t="s">
        <v>388</v>
      </c>
      <c r="D159" t="s">
        <v>389</v>
      </c>
      <c r="E159">
        <v>237</v>
      </c>
      <c r="F159" s="6">
        <f>SUM(Table5[[#This Row],[August ]:[February Payment]])</f>
        <v>218950.08000000002</v>
      </c>
      <c r="G159" s="6">
        <f>VLOOKUP(Table5[[#This Row],[Nonpublic IRN]], Table1[[#All],[Nonpublic IRN]:[August Payment]], 4, FALSE)</f>
        <v>46771.08</v>
      </c>
      <c r="H159" s="6">
        <f>VLOOKUP(Table5[[#This Row],[Nonpublic IRN]], Table4[[#All],[Nonpublic IRN]:[November Payment]], 4, FALSE)</f>
        <v>54829.95</v>
      </c>
      <c r="I159" s="6">
        <v>117349.05</v>
      </c>
    </row>
    <row r="160" spans="1:9" x14ac:dyDescent="0.25">
      <c r="A160" s="1" t="s">
        <v>378</v>
      </c>
      <c r="B160" t="s">
        <v>379</v>
      </c>
      <c r="C160" s="1" t="s">
        <v>390</v>
      </c>
      <c r="D160" t="s">
        <v>391</v>
      </c>
      <c r="E160">
        <v>20</v>
      </c>
      <c r="F160" s="6">
        <f>SUM(Table5[[#This Row],[August ]:[February Payment]])</f>
        <v>18476.800000000003</v>
      </c>
      <c r="G160" s="6">
        <f>VLOOKUP(Table5[[#This Row],[Nonpublic IRN]], Table1[[#All],[Nonpublic IRN]:[August Payment]], 4, FALSE)</f>
        <v>4399.26</v>
      </c>
      <c r="H160" s="6">
        <f>VLOOKUP(Table5[[#This Row],[Nonpublic IRN]], Table4[[#All],[Nonpublic IRN]:[November Payment]], 4, FALSE)</f>
        <v>4627</v>
      </c>
      <c r="I160" s="6">
        <v>9450.5400000000009</v>
      </c>
    </row>
    <row r="161" spans="1:9" x14ac:dyDescent="0.25">
      <c r="A161" s="1" t="s">
        <v>378</v>
      </c>
      <c r="B161" t="s">
        <v>379</v>
      </c>
      <c r="C161" s="1" t="s">
        <v>392</v>
      </c>
      <c r="D161" t="s">
        <v>393</v>
      </c>
      <c r="E161">
        <v>107</v>
      </c>
      <c r="F161" s="6">
        <f>SUM(Table5[[#This Row],[August ]:[February Payment]])</f>
        <v>98850.880000000005</v>
      </c>
      <c r="G161" s="6">
        <f>VLOOKUP(Table5[[#This Row],[Nonpublic IRN]], Table1[[#All],[Nonpublic IRN]:[August Payment]], 4, FALSE)</f>
        <v>24080.16</v>
      </c>
      <c r="H161" s="6">
        <f>VLOOKUP(Table5[[#This Row],[Nonpublic IRN]], Table4[[#All],[Nonpublic IRN]:[November Payment]], 4, FALSE)</f>
        <v>24754.45</v>
      </c>
      <c r="I161" s="6">
        <v>50016.27</v>
      </c>
    </row>
    <row r="162" spans="1:9" x14ac:dyDescent="0.25">
      <c r="A162" s="1" t="s">
        <v>378</v>
      </c>
      <c r="B162" t="s">
        <v>379</v>
      </c>
      <c r="C162" s="1" t="s">
        <v>394</v>
      </c>
      <c r="D162" t="s">
        <v>395</v>
      </c>
      <c r="E162">
        <v>159</v>
      </c>
      <c r="F162" s="6">
        <f>SUM(Table5[[#This Row],[August ]:[February Payment]])</f>
        <v>146890.56</v>
      </c>
      <c r="G162" s="6">
        <f>VLOOKUP(Table5[[#This Row],[Nonpublic IRN]], Table1[[#All],[Nonpublic IRN]:[August Payment]], 4, FALSE)</f>
        <v>35194.080000000002</v>
      </c>
      <c r="H162" s="6">
        <f>VLOOKUP(Table5[[#This Row],[Nonpublic IRN]], Table4[[#All],[Nonpublic IRN]:[November Payment]], 4, FALSE)</f>
        <v>36784.65</v>
      </c>
      <c r="I162" s="6">
        <v>74911.83</v>
      </c>
    </row>
    <row r="163" spans="1:9" x14ac:dyDescent="0.25">
      <c r="A163" s="1" t="s">
        <v>378</v>
      </c>
      <c r="B163" t="s">
        <v>379</v>
      </c>
      <c r="C163" s="1" t="s">
        <v>396</v>
      </c>
      <c r="D163" t="s">
        <v>397</v>
      </c>
      <c r="E163">
        <v>212</v>
      </c>
      <c r="F163" s="6">
        <f>SUM(Table5[[#This Row],[August ]:[February Payment]])</f>
        <v>195854.07999999999</v>
      </c>
      <c r="G163" s="6">
        <f>VLOOKUP(Table5[[#This Row],[Nonpublic IRN]], Table1[[#All],[Nonpublic IRN]:[August Payment]], 4, FALSE)</f>
        <v>49781.1</v>
      </c>
      <c r="H163" s="6">
        <f>VLOOKUP(Table5[[#This Row],[Nonpublic IRN]], Table4[[#All],[Nonpublic IRN]:[November Payment]], 4, FALSE)</f>
        <v>49046.2</v>
      </c>
      <c r="I163" s="6">
        <v>97026.78</v>
      </c>
    </row>
    <row r="164" spans="1:9" x14ac:dyDescent="0.25">
      <c r="A164" s="1" t="s">
        <v>378</v>
      </c>
      <c r="B164" t="s">
        <v>379</v>
      </c>
      <c r="C164" s="1" t="s">
        <v>398</v>
      </c>
      <c r="D164" t="s">
        <v>399</v>
      </c>
      <c r="E164">
        <v>407</v>
      </c>
      <c r="F164" s="6">
        <f>SUM(Table5[[#This Row],[August ]:[February Payment]])</f>
        <v>376002.88</v>
      </c>
      <c r="G164" s="6">
        <f>VLOOKUP(Table5[[#This Row],[Nonpublic IRN]], Table1[[#All],[Nonpublic IRN]:[August Payment]], 4, FALSE)</f>
        <v>92384.46</v>
      </c>
      <c r="H164" s="6">
        <f>VLOOKUP(Table5[[#This Row],[Nonpublic IRN]], Table4[[#All],[Nonpublic IRN]:[November Payment]], 4, FALSE)</f>
        <v>94159.45</v>
      </c>
      <c r="I164" s="6">
        <v>189458.97</v>
      </c>
    </row>
    <row r="165" spans="1:9" x14ac:dyDescent="0.25">
      <c r="A165" s="1" t="s">
        <v>378</v>
      </c>
      <c r="B165" t="s">
        <v>379</v>
      </c>
      <c r="C165" s="1" t="s">
        <v>400</v>
      </c>
      <c r="D165" t="s">
        <v>401</v>
      </c>
      <c r="E165">
        <v>42</v>
      </c>
      <c r="F165" s="6">
        <f>SUM(Table5[[#This Row],[August ]:[February Payment]])</f>
        <v>38801.279999999999</v>
      </c>
      <c r="G165" s="6">
        <f>VLOOKUP(Table5[[#This Row],[Nonpublic IRN]], Table1[[#All],[Nonpublic IRN]:[August Payment]], 4, FALSE)</f>
        <v>10187.76</v>
      </c>
      <c r="H165" s="6">
        <f>VLOOKUP(Table5[[#This Row],[Nonpublic IRN]], Table4[[#All],[Nonpublic IRN]:[November Payment]], 4, FALSE)</f>
        <v>9716.7000000000007</v>
      </c>
      <c r="I165" s="6">
        <v>18896.82</v>
      </c>
    </row>
    <row r="166" spans="1:9" x14ac:dyDescent="0.25">
      <c r="A166" s="1" t="s">
        <v>378</v>
      </c>
      <c r="B166" t="s">
        <v>379</v>
      </c>
      <c r="C166" s="1" t="s">
        <v>402</v>
      </c>
      <c r="D166" t="s">
        <v>403</v>
      </c>
      <c r="E166">
        <v>44</v>
      </c>
      <c r="F166" s="6">
        <f>SUM(Table5[[#This Row],[August ]:[February Payment]])</f>
        <v>40648.959999999999</v>
      </c>
      <c r="G166" s="6">
        <f>VLOOKUP(Table5[[#This Row],[Nonpublic IRN]], Table1[[#All],[Nonpublic IRN]:[August Payment]], 4, FALSE)</f>
        <v>10882.38</v>
      </c>
      <c r="H166" s="6">
        <f>VLOOKUP(Table5[[#This Row],[Nonpublic IRN]], Table4[[#All],[Nonpublic IRN]:[November Payment]], 4, FALSE)</f>
        <v>10179.4</v>
      </c>
      <c r="I166" s="6">
        <v>19587.18</v>
      </c>
    </row>
    <row r="167" spans="1:9" x14ac:dyDescent="0.25">
      <c r="A167" s="1" t="s">
        <v>378</v>
      </c>
      <c r="B167" t="s">
        <v>379</v>
      </c>
      <c r="C167" s="1" t="s">
        <v>404</v>
      </c>
      <c r="D167" t="s">
        <v>405</v>
      </c>
      <c r="E167">
        <v>341</v>
      </c>
      <c r="F167" s="6">
        <f>SUM(Table5[[#This Row],[August ]:[February Payment]])</f>
        <v>315029.44</v>
      </c>
      <c r="G167" s="6">
        <f>VLOOKUP(Table5[[#This Row],[Nonpublic IRN]], Table1[[#All],[Nonpublic IRN]:[August Payment]], 4, FALSE)</f>
        <v>78492.06</v>
      </c>
      <c r="H167" s="6">
        <f>VLOOKUP(Table5[[#This Row],[Nonpublic IRN]], Table4[[#All],[Nonpublic IRN]:[November Payment]], 4, FALSE)</f>
        <v>78890.350000000006</v>
      </c>
      <c r="I167" s="6">
        <v>157647.03</v>
      </c>
    </row>
    <row r="168" spans="1:9" x14ac:dyDescent="0.25">
      <c r="A168" s="1" t="s">
        <v>378</v>
      </c>
      <c r="B168" t="s">
        <v>379</v>
      </c>
      <c r="C168" s="1" t="s">
        <v>406</v>
      </c>
      <c r="D168" t="s">
        <v>407</v>
      </c>
      <c r="E168">
        <v>155</v>
      </c>
      <c r="F168" s="6">
        <f>SUM(Table5[[#This Row],[August ]:[February Payment]])</f>
        <v>143195.20000000001</v>
      </c>
      <c r="G168" s="6">
        <f>VLOOKUP(Table5[[#This Row],[Nonpublic IRN]], Table1[[#All],[Nonpublic IRN]:[August Payment]], 4, FALSE)</f>
        <v>34267.919999999998</v>
      </c>
      <c r="H168" s="6">
        <f>VLOOKUP(Table5[[#This Row],[Nonpublic IRN]], Table4[[#All],[Nonpublic IRN]:[November Payment]], 4, FALSE)</f>
        <v>35859.25</v>
      </c>
      <c r="I168" s="6">
        <v>73068.03</v>
      </c>
    </row>
    <row r="169" spans="1:9" x14ac:dyDescent="0.25">
      <c r="A169" s="1" t="s">
        <v>378</v>
      </c>
      <c r="B169" t="s">
        <v>379</v>
      </c>
      <c r="C169" s="1" t="s">
        <v>408</v>
      </c>
      <c r="D169" t="s">
        <v>106</v>
      </c>
      <c r="E169">
        <v>340</v>
      </c>
      <c r="F169" s="6">
        <f>SUM(Table5[[#This Row],[August ]:[February Payment]])</f>
        <v>314105.59999999998</v>
      </c>
      <c r="G169" s="6">
        <f>VLOOKUP(Table5[[#This Row],[Nonpublic IRN]], Table1[[#All],[Nonpublic IRN]:[August Payment]], 4, FALSE)</f>
        <v>85669.8</v>
      </c>
      <c r="H169" s="6">
        <f>VLOOKUP(Table5[[#This Row],[Nonpublic IRN]], Table4[[#All],[Nonpublic IRN]:[November Payment]], 4, FALSE)</f>
        <v>78659</v>
      </c>
      <c r="I169" s="6">
        <v>149776.79999999999</v>
      </c>
    </row>
    <row r="170" spans="1:9" x14ac:dyDescent="0.25">
      <c r="A170" s="1" t="s">
        <v>378</v>
      </c>
      <c r="B170" t="s">
        <v>379</v>
      </c>
      <c r="C170" s="1" t="s">
        <v>409</v>
      </c>
      <c r="D170" t="s">
        <v>410</v>
      </c>
      <c r="E170">
        <v>116</v>
      </c>
      <c r="F170" s="6">
        <f>SUM(Table5[[#This Row],[August ]:[February Payment]])</f>
        <v>107165.44</v>
      </c>
      <c r="G170" s="6">
        <f>VLOOKUP(Table5[[#This Row],[Nonpublic IRN]], Table1[[#All],[Nonpublic IRN]:[August Payment]], 4, FALSE)</f>
        <v>25006.32</v>
      </c>
      <c r="H170" s="6">
        <f>VLOOKUP(Table5[[#This Row],[Nonpublic IRN]], Table4[[#All],[Nonpublic IRN]:[November Payment]], 4, FALSE)</f>
        <v>26836.6</v>
      </c>
      <c r="I170" s="6">
        <v>55322.52</v>
      </c>
    </row>
    <row r="171" spans="1:9" x14ac:dyDescent="0.25">
      <c r="A171" s="1" t="s">
        <v>378</v>
      </c>
      <c r="B171" t="s">
        <v>379</v>
      </c>
      <c r="C171" s="1" t="s">
        <v>411</v>
      </c>
      <c r="D171" t="s">
        <v>412</v>
      </c>
      <c r="E171">
        <v>18</v>
      </c>
      <c r="F171" s="6">
        <f>SUM(Table5[[#This Row],[August ]:[February Payment]])</f>
        <v>16629.12</v>
      </c>
      <c r="G171" s="6">
        <f>VLOOKUP(Table5[[#This Row],[Nonpublic IRN]], Table1[[#All],[Nonpublic IRN]:[August Payment]], 4, FALSE)</f>
        <v>6020.04</v>
      </c>
      <c r="H171" s="6">
        <f>VLOOKUP(Table5[[#This Row],[Nonpublic IRN]], Table4[[#All],[Nonpublic IRN]:[November Payment]], 4, FALSE)</f>
        <v>4164.3</v>
      </c>
      <c r="I171" s="6">
        <v>6444.78</v>
      </c>
    </row>
    <row r="172" spans="1:9" x14ac:dyDescent="0.25">
      <c r="A172" s="1" t="s">
        <v>378</v>
      </c>
      <c r="B172" t="s">
        <v>379</v>
      </c>
      <c r="C172" s="1" t="s">
        <v>413</v>
      </c>
      <c r="D172" t="s">
        <v>414</v>
      </c>
      <c r="E172">
        <v>220</v>
      </c>
      <c r="F172" s="6">
        <f>SUM(Table5[[#This Row],[August ]:[February Payment]])</f>
        <v>203244.79999999999</v>
      </c>
      <c r="G172" s="6">
        <f>VLOOKUP(Table5[[#This Row],[Nonpublic IRN]], Table1[[#All],[Nonpublic IRN]:[August Payment]], 4, FALSE)</f>
        <v>49318.02</v>
      </c>
      <c r="H172" s="6">
        <f>VLOOKUP(Table5[[#This Row],[Nonpublic IRN]], Table4[[#All],[Nonpublic IRN]:[November Payment]], 4, FALSE)</f>
        <v>50897</v>
      </c>
      <c r="I172" s="6">
        <v>103029.78</v>
      </c>
    </row>
    <row r="173" spans="1:9" x14ac:dyDescent="0.25">
      <c r="A173" s="1" t="s">
        <v>378</v>
      </c>
      <c r="B173" t="s">
        <v>379</v>
      </c>
      <c r="C173" s="1" t="s">
        <v>415</v>
      </c>
      <c r="D173" t="s">
        <v>416</v>
      </c>
      <c r="E173">
        <v>25</v>
      </c>
      <c r="F173" s="6">
        <f>SUM(Table5[[#This Row],[August ]:[February Payment]])</f>
        <v>23096</v>
      </c>
      <c r="G173" s="6">
        <f>VLOOKUP(Table5[[#This Row],[Nonpublic IRN]], Table1[[#All],[Nonpublic IRN]:[August Payment]], 4, FALSE)</f>
        <v>3473.1</v>
      </c>
      <c r="H173" s="6">
        <f>VLOOKUP(Table5[[#This Row],[Nonpublic IRN]], Table4[[#All],[Nonpublic IRN]:[November Payment]], 4, FALSE)</f>
        <v>5783.75</v>
      </c>
      <c r="I173" s="6">
        <v>13839.15</v>
      </c>
    </row>
    <row r="174" spans="1:9" x14ac:dyDescent="0.25">
      <c r="A174" s="1" t="s">
        <v>378</v>
      </c>
      <c r="B174" t="s">
        <v>379</v>
      </c>
      <c r="C174" s="1" t="s">
        <v>417</v>
      </c>
      <c r="D174" t="s">
        <v>418</v>
      </c>
      <c r="E174">
        <v>135</v>
      </c>
      <c r="F174" s="6">
        <f>SUM(Table5[[#This Row],[August ]:[February Payment]])</f>
        <v>124718.39999999999</v>
      </c>
      <c r="G174" s="6">
        <f>VLOOKUP(Table5[[#This Row],[Nonpublic IRN]], Table1[[#All],[Nonpublic IRN]:[August Payment]], 4, FALSE)</f>
        <v>31026.36</v>
      </c>
      <c r="H174" s="6">
        <f>VLOOKUP(Table5[[#This Row],[Nonpublic IRN]], Table4[[#All],[Nonpublic IRN]:[November Payment]], 4, FALSE)</f>
        <v>31232.25</v>
      </c>
      <c r="I174" s="6">
        <v>62459.79</v>
      </c>
    </row>
    <row r="175" spans="1:9" x14ac:dyDescent="0.25">
      <c r="A175" s="1" t="s">
        <v>378</v>
      </c>
      <c r="B175" t="s">
        <v>379</v>
      </c>
      <c r="C175" s="1" t="s">
        <v>419</v>
      </c>
      <c r="D175" t="s">
        <v>420</v>
      </c>
      <c r="E175">
        <v>185</v>
      </c>
      <c r="F175" s="6">
        <f>SUM(Table5[[#This Row],[August ]:[February Payment]])</f>
        <v>170910.4</v>
      </c>
      <c r="G175" s="6">
        <f>VLOOKUP(Table5[[#This Row],[Nonpublic IRN]], Table1[[#All],[Nonpublic IRN]:[August Payment]], 4, FALSE)</f>
        <v>38667.18</v>
      </c>
      <c r="H175" s="6">
        <f>VLOOKUP(Table5[[#This Row],[Nonpublic IRN]], Table4[[#All],[Nonpublic IRN]:[November Payment]], 4, FALSE)</f>
        <v>42799.75</v>
      </c>
      <c r="I175" s="6">
        <v>89443.47</v>
      </c>
    </row>
    <row r="176" spans="1:9" x14ac:dyDescent="0.25">
      <c r="A176" s="1" t="s">
        <v>378</v>
      </c>
      <c r="B176" t="s">
        <v>379</v>
      </c>
      <c r="C176" s="1" t="s">
        <v>421</v>
      </c>
      <c r="D176" t="s">
        <v>422</v>
      </c>
      <c r="E176">
        <v>245</v>
      </c>
      <c r="F176" s="6">
        <f>SUM(Table5[[#This Row],[August ]:[February Payment]])</f>
        <v>226340.8</v>
      </c>
      <c r="G176" s="6">
        <f>VLOOKUP(Table5[[#This Row],[Nonpublic IRN]], Table1[[#All],[Nonpublic IRN]:[August Payment]], 4, FALSE)</f>
        <v>57190.38</v>
      </c>
      <c r="H176" s="6">
        <f>VLOOKUP(Table5[[#This Row],[Nonpublic IRN]], Table4[[#All],[Nonpublic IRN]:[November Payment]], 4, FALSE)</f>
        <v>56680.75</v>
      </c>
      <c r="I176" s="6">
        <v>112469.67</v>
      </c>
    </row>
    <row r="177" spans="1:9" x14ac:dyDescent="0.25">
      <c r="A177" s="1" t="s">
        <v>378</v>
      </c>
      <c r="B177" t="s">
        <v>379</v>
      </c>
      <c r="C177" s="1" t="s">
        <v>423</v>
      </c>
      <c r="D177" t="s">
        <v>424</v>
      </c>
      <c r="E177">
        <v>875</v>
      </c>
      <c r="F177" s="6">
        <f>SUM(Table5[[#This Row],[August ]:[February Payment]])</f>
        <v>808360</v>
      </c>
      <c r="G177" s="6">
        <f>VLOOKUP(Table5[[#This Row],[Nonpublic IRN]], Table1[[#All],[Nonpublic IRN]:[August Payment]], 4, FALSE)</f>
        <v>201902.88</v>
      </c>
      <c r="H177" s="6">
        <f>VLOOKUP(Table5[[#This Row],[Nonpublic IRN]], Table4[[#All],[Nonpublic IRN]:[November Payment]], 4, FALSE)</f>
        <v>202431.25</v>
      </c>
      <c r="I177" s="6">
        <v>404025.87</v>
      </c>
    </row>
    <row r="178" spans="1:9" x14ac:dyDescent="0.25">
      <c r="A178" s="1" t="s">
        <v>378</v>
      </c>
      <c r="B178" t="s">
        <v>379</v>
      </c>
      <c r="C178" s="1" t="s">
        <v>425</v>
      </c>
      <c r="D178" t="s">
        <v>426</v>
      </c>
      <c r="E178">
        <v>494</v>
      </c>
      <c r="F178" s="6">
        <f>SUM(Table5[[#This Row],[August ]:[February Payment]])</f>
        <v>456376.96</v>
      </c>
      <c r="G178" s="6">
        <f>VLOOKUP(Table5[[#This Row],[Nonpublic IRN]], Table1[[#All],[Nonpublic IRN]:[August Payment]], 4, FALSE)</f>
        <v>112065.36</v>
      </c>
      <c r="H178" s="6">
        <f>VLOOKUP(Table5[[#This Row],[Nonpublic IRN]], Table4[[#All],[Nonpublic IRN]:[November Payment]], 4, FALSE)</f>
        <v>114286.9</v>
      </c>
      <c r="I178" s="6">
        <v>230024.7</v>
      </c>
    </row>
    <row r="179" spans="1:9" x14ac:dyDescent="0.25">
      <c r="A179" s="1" t="s">
        <v>378</v>
      </c>
      <c r="B179" t="s">
        <v>379</v>
      </c>
      <c r="C179" s="1" t="s">
        <v>427</v>
      </c>
      <c r="D179" t="s">
        <v>428</v>
      </c>
      <c r="E179">
        <v>145</v>
      </c>
      <c r="F179" s="6">
        <f>SUM(Table5[[#This Row],[August ]:[February Payment]])</f>
        <v>133956.79999999999</v>
      </c>
      <c r="G179" s="6">
        <f>VLOOKUP(Table5[[#This Row],[Nonpublic IRN]], Table1[[#All],[Nonpublic IRN]:[August Payment]], 4, FALSE)</f>
        <v>36814.86</v>
      </c>
      <c r="H179" s="6">
        <f>VLOOKUP(Table5[[#This Row],[Nonpublic IRN]], Table4[[#All],[Nonpublic IRN]:[November Payment]], 4, FALSE)</f>
        <v>33545.75</v>
      </c>
      <c r="I179" s="6">
        <v>63596.19</v>
      </c>
    </row>
    <row r="180" spans="1:9" x14ac:dyDescent="0.25">
      <c r="A180" s="1" t="s">
        <v>378</v>
      </c>
      <c r="B180" t="s">
        <v>379</v>
      </c>
      <c r="C180" s="1" t="s">
        <v>429</v>
      </c>
      <c r="D180" t="s">
        <v>116</v>
      </c>
      <c r="E180">
        <v>336</v>
      </c>
      <c r="F180" s="6">
        <f>SUM(Table5[[#This Row],[August ]:[February Payment]])</f>
        <v>310410.23999999999</v>
      </c>
      <c r="G180" s="6">
        <f>VLOOKUP(Table5[[#This Row],[Nonpublic IRN]], Table1[[#All],[Nonpublic IRN]:[August Payment]], 4, FALSE)</f>
        <v>65757.36</v>
      </c>
      <c r="H180" s="6">
        <f>VLOOKUP(Table5[[#This Row],[Nonpublic IRN]], Table4[[#All],[Nonpublic IRN]:[November Payment]], 4, FALSE)</f>
        <v>77733.600000000006</v>
      </c>
      <c r="I180" s="6">
        <v>166919.28</v>
      </c>
    </row>
    <row r="181" spans="1:9" x14ac:dyDescent="0.25">
      <c r="A181" s="1" t="s">
        <v>378</v>
      </c>
      <c r="B181" t="s">
        <v>379</v>
      </c>
      <c r="C181" s="1" t="s">
        <v>430</v>
      </c>
      <c r="D181" t="s">
        <v>431</v>
      </c>
      <c r="E181">
        <v>250</v>
      </c>
      <c r="F181" s="6">
        <f>SUM(Table5[[#This Row],[August ]:[February Payment]])</f>
        <v>230960</v>
      </c>
      <c r="G181" s="6">
        <f>VLOOKUP(Table5[[#This Row],[Nonpublic IRN]], Table1[[#All],[Nonpublic IRN]:[August Payment]], 4, FALSE)</f>
        <v>56264.22</v>
      </c>
      <c r="H181" s="6">
        <f>VLOOKUP(Table5[[#This Row],[Nonpublic IRN]], Table4[[#All],[Nonpublic IRN]:[November Payment]], 4, FALSE)</f>
        <v>57837.5</v>
      </c>
      <c r="I181" s="6">
        <v>116858.28</v>
      </c>
    </row>
    <row r="182" spans="1:9" x14ac:dyDescent="0.25">
      <c r="A182" s="1" t="s">
        <v>378</v>
      </c>
      <c r="B182" t="s">
        <v>379</v>
      </c>
      <c r="C182" s="1" t="s">
        <v>432</v>
      </c>
      <c r="D182" t="s">
        <v>433</v>
      </c>
      <c r="E182">
        <v>275</v>
      </c>
      <c r="F182" s="6">
        <f>SUM(Table5[[#This Row],[August ]:[February Payment]])</f>
        <v>254056</v>
      </c>
      <c r="G182" s="6">
        <f>VLOOKUP(Table5[[#This Row],[Nonpublic IRN]], Table1[[#All],[Nonpublic IRN]:[August Payment]], 4, FALSE)</f>
        <v>63441.96</v>
      </c>
      <c r="H182" s="6">
        <f>VLOOKUP(Table5[[#This Row],[Nonpublic IRN]], Table4[[#All],[Nonpublic IRN]:[November Payment]], 4, FALSE)</f>
        <v>63621.25</v>
      </c>
      <c r="I182" s="6">
        <v>126992.79</v>
      </c>
    </row>
    <row r="183" spans="1:9" x14ac:dyDescent="0.25">
      <c r="A183" s="1" t="s">
        <v>378</v>
      </c>
      <c r="B183" t="s">
        <v>379</v>
      </c>
      <c r="C183" s="1" t="s">
        <v>434</v>
      </c>
      <c r="D183" t="s">
        <v>435</v>
      </c>
      <c r="E183">
        <v>100</v>
      </c>
      <c r="F183" s="6">
        <f>SUM(Table5[[#This Row],[August ]:[February Payment]])</f>
        <v>92384</v>
      </c>
      <c r="G183" s="6">
        <f>VLOOKUP(Table5[[#This Row],[Nonpublic IRN]], Table1[[#All],[Nonpublic IRN]:[August Payment]], 4, FALSE)</f>
        <v>17365.5</v>
      </c>
      <c r="H183" s="6">
        <f>VLOOKUP(Table5[[#This Row],[Nonpublic IRN]], Table4[[#All],[Nonpublic IRN]:[November Payment]], 4, FALSE)</f>
        <v>23135</v>
      </c>
      <c r="I183" s="6">
        <v>51883.5</v>
      </c>
    </row>
    <row r="184" spans="1:9" x14ac:dyDescent="0.25">
      <c r="A184" s="1" t="s">
        <v>378</v>
      </c>
      <c r="B184" t="s">
        <v>379</v>
      </c>
      <c r="C184" s="1" t="s">
        <v>436</v>
      </c>
      <c r="D184" t="s">
        <v>437</v>
      </c>
      <c r="E184">
        <v>235</v>
      </c>
      <c r="F184" s="6">
        <f>SUM(Table5[[#This Row],[August ]:[February Payment]])</f>
        <v>217102.40000000002</v>
      </c>
      <c r="G184" s="6">
        <f>VLOOKUP(Table5[[#This Row],[Nonpublic IRN]], Table1[[#All],[Nonpublic IRN]:[August Payment]], 4, FALSE)</f>
        <v>56727.3</v>
      </c>
      <c r="H184" s="6">
        <f>VLOOKUP(Table5[[#This Row],[Nonpublic IRN]], Table4[[#All],[Nonpublic IRN]:[November Payment]], 4, FALSE)</f>
        <v>54367.25</v>
      </c>
      <c r="I184" s="6">
        <v>106007.85</v>
      </c>
    </row>
    <row r="185" spans="1:9" x14ac:dyDescent="0.25">
      <c r="A185" s="1" t="s">
        <v>378</v>
      </c>
      <c r="B185" t="s">
        <v>379</v>
      </c>
      <c r="C185" s="1" t="s">
        <v>438</v>
      </c>
      <c r="D185" t="s">
        <v>439</v>
      </c>
      <c r="E185">
        <v>102</v>
      </c>
      <c r="F185" s="6">
        <f>SUM(Table5[[#This Row],[August ]:[February Payment]])</f>
        <v>94231.679999999993</v>
      </c>
      <c r="G185" s="6">
        <f>VLOOKUP(Table5[[#This Row],[Nonpublic IRN]], Table1[[#All],[Nonpublic IRN]:[August Payment]], 4, FALSE)</f>
        <v>22690.92</v>
      </c>
      <c r="H185" s="6">
        <f>VLOOKUP(Table5[[#This Row],[Nonpublic IRN]], Table4[[#All],[Nonpublic IRN]:[November Payment]], 4, FALSE)</f>
        <v>23597.7</v>
      </c>
      <c r="I185" s="6">
        <v>47943.06</v>
      </c>
    </row>
    <row r="186" spans="1:9" x14ac:dyDescent="0.25">
      <c r="A186" s="1" t="s">
        <v>378</v>
      </c>
      <c r="B186" t="s">
        <v>379</v>
      </c>
      <c r="C186" s="1" t="s">
        <v>440</v>
      </c>
      <c r="D186" t="s">
        <v>441</v>
      </c>
      <c r="E186">
        <v>144</v>
      </c>
      <c r="F186" s="6">
        <f>SUM(Table5[[#This Row],[August ]:[February Payment]])</f>
        <v>133032.96000000002</v>
      </c>
      <c r="G186" s="6">
        <f>VLOOKUP(Table5[[#This Row],[Nonpublic IRN]], Table1[[#All],[Nonpublic IRN]:[August Payment]], 4, FALSE)</f>
        <v>29637.119999999999</v>
      </c>
      <c r="H186" s="6">
        <f>VLOOKUP(Table5[[#This Row],[Nonpublic IRN]], Table4[[#All],[Nonpublic IRN]:[November Payment]], 4, FALSE)</f>
        <v>33314.400000000001</v>
      </c>
      <c r="I186" s="6">
        <v>70081.440000000002</v>
      </c>
    </row>
    <row r="187" spans="1:9" x14ac:dyDescent="0.25">
      <c r="A187" s="1" t="s">
        <v>378</v>
      </c>
      <c r="B187" t="s">
        <v>379</v>
      </c>
      <c r="C187" s="1" t="s">
        <v>442</v>
      </c>
      <c r="D187" t="s">
        <v>443</v>
      </c>
      <c r="E187">
        <v>311</v>
      </c>
      <c r="F187" s="6">
        <f>SUM(Table5[[#This Row],[August ]:[February Payment]])</f>
        <v>287314.24</v>
      </c>
      <c r="G187" s="6">
        <f>VLOOKUP(Table5[[#This Row],[Nonpublic IRN]], Table1[[#All],[Nonpublic IRN]:[August Payment]], 4, FALSE)</f>
        <v>70619.7</v>
      </c>
      <c r="H187" s="6">
        <f>VLOOKUP(Table5[[#This Row],[Nonpublic IRN]], Table4[[#All],[Nonpublic IRN]:[November Payment]], 4, FALSE)</f>
        <v>71949.850000000006</v>
      </c>
      <c r="I187" s="6">
        <v>144744.69</v>
      </c>
    </row>
    <row r="188" spans="1:9" x14ac:dyDescent="0.25">
      <c r="A188" s="1" t="s">
        <v>378</v>
      </c>
      <c r="B188" t="s">
        <v>379</v>
      </c>
      <c r="C188" s="1" t="s">
        <v>444</v>
      </c>
      <c r="D188" t="s">
        <v>445</v>
      </c>
      <c r="E188">
        <v>155</v>
      </c>
      <c r="F188" s="6">
        <f>SUM(Table5[[#This Row],[August ]:[February Payment]])</f>
        <v>143195.20000000001</v>
      </c>
      <c r="G188" s="6">
        <f>VLOOKUP(Table5[[#This Row],[Nonpublic IRN]], Table1[[#All],[Nonpublic IRN]:[August Payment]], 4, FALSE)</f>
        <v>37509.480000000003</v>
      </c>
      <c r="H188" s="6">
        <f>VLOOKUP(Table5[[#This Row],[Nonpublic IRN]], Table4[[#All],[Nonpublic IRN]:[November Payment]], 4, FALSE)</f>
        <v>35859.25</v>
      </c>
      <c r="I188" s="6">
        <v>69826.47</v>
      </c>
    </row>
    <row r="189" spans="1:9" x14ac:dyDescent="0.25">
      <c r="A189" s="1" t="s">
        <v>378</v>
      </c>
      <c r="B189" t="s">
        <v>379</v>
      </c>
      <c r="C189" s="1" t="s">
        <v>446</v>
      </c>
      <c r="D189" t="s">
        <v>447</v>
      </c>
      <c r="E189">
        <v>288</v>
      </c>
      <c r="F189" s="6">
        <f>SUM(Table5[[#This Row],[August ]:[February Payment]])</f>
        <v>266065.92000000004</v>
      </c>
      <c r="G189" s="6">
        <f>VLOOKUP(Table5[[#This Row],[Nonpublic IRN]], Table1[[#All],[Nonpublic IRN]:[August Payment]], 4, FALSE)</f>
        <v>65988.899999999994</v>
      </c>
      <c r="H189" s="6">
        <f>VLOOKUP(Table5[[#This Row],[Nonpublic IRN]], Table4[[#All],[Nonpublic IRN]:[November Payment]], 4, FALSE)</f>
        <v>66628.800000000003</v>
      </c>
      <c r="I189" s="6">
        <v>133448.22</v>
      </c>
    </row>
    <row r="190" spans="1:9" x14ac:dyDescent="0.25">
      <c r="A190" s="1" t="s">
        <v>448</v>
      </c>
      <c r="B190" t="s">
        <v>449</v>
      </c>
      <c r="C190" s="1" t="s">
        <v>450</v>
      </c>
      <c r="D190" t="s">
        <v>17</v>
      </c>
      <c r="E190">
        <v>95</v>
      </c>
      <c r="F190" s="6">
        <f>SUM(Table5[[#This Row],[August ]:[February Payment]])</f>
        <v>87764.800000000003</v>
      </c>
      <c r="G190" s="6">
        <f>VLOOKUP(Table5[[#This Row],[Nonpublic IRN]], Table1[[#All],[Nonpublic IRN]:[August Payment]], 4, FALSE)</f>
        <v>19912.439999999999</v>
      </c>
      <c r="H190" s="6">
        <f>VLOOKUP(Table5[[#This Row],[Nonpublic IRN]], Table4[[#All],[Nonpublic IRN]:[November Payment]], 4, FALSE)</f>
        <v>21978.25</v>
      </c>
      <c r="I190" s="6">
        <v>45874.11</v>
      </c>
    </row>
    <row r="191" spans="1:9" x14ac:dyDescent="0.25">
      <c r="A191" s="1" t="s">
        <v>451</v>
      </c>
      <c r="B191" t="s">
        <v>452</v>
      </c>
      <c r="C191" s="1" t="s">
        <v>453</v>
      </c>
      <c r="D191" t="s">
        <v>454</v>
      </c>
      <c r="E191">
        <v>12</v>
      </c>
      <c r="F191" s="6">
        <f>SUM(Table5[[#This Row],[August ]:[February Payment]])</f>
        <v>11086.08</v>
      </c>
      <c r="G191" s="6">
        <f>VLOOKUP(Table5[[#This Row],[Nonpublic IRN]], Table1[[#All],[Nonpublic IRN]:[August Payment]], 4, FALSE)</f>
        <v>3704.64</v>
      </c>
      <c r="H191" s="6">
        <f>VLOOKUP(Table5[[#This Row],[Nonpublic IRN]], Table4[[#All],[Nonpublic IRN]:[November Payment]], 4, FALSE)</f>
        <v>2776.2</v>
      </c>
      <c r="I191" s="6">
        <v>4605.24</v>
      </c>
    </row>
    <row r="192" spans="1:9" x14ac:dyDescent="0.25">
      <c r="A192" s="1" t="s">
        <v>451</v>
      </c>
      <c r="B192" t="s">
        <v>452</v>
      </c>
      <c r="C192" s="1" t="s">
        <v>455</v>
      </c>
      <c r="D192" t="s">
        <v>456</v>
      </c>
      <c r="E192">
        <v>12</v>
      </c>
      <c r="F192" s="6">
        <f>SUM(Table5[[#This Row],[August ]:[February Payment]])</f>
        <v>11086.08</v>
      </c>
      <c r="G192" s="6">
        <f>VLOOKUP(Table5[[#This Row],[Nonpublic IRN]], Table1[[#All],[Nonpublic IRN]:[August Payment]], 4, FALSE)</f>
        <v>2778.48</v>
      </c>
      <c r="H192" s="6">
        <f>VLOOKUP(Table5[[#This Row],[Nonpublic IRN]], Table4[[#All],[Nonpublic IRN]:[November Payment]], 4, FALSE)</f>
        <v>2776.2</v>
      </c>
      <c r="I192" s="6">
        <v>5531.4</v>
      </c>
    </row>
    <row r="193" spans="1:9" x14ac:dyDescent="0.25">
      <c r="A193" s="1" t="s">
        <v>451</v>
      </c>
      <c r="B193" t="s">
        <v>452</v>
      </c>
      <c r="C193" s="1" t="s">
        <v>457</v>
      </c>
      <c r="D193" t="s">
        <v>458</v>
      </c>
      <c r="E193">
        <v>149</v>
      </c>
      <c r="F193" s="6">
        <f>SUM(Table5[[#This Row],[August ]:[February Payment]])</f>
        <v>137652.16</v>
      </c>
      <c r="G193" s="6">
        <f>VLOOKUP(Table5[[#This Row],[Nonpublic IRN]], Table1[[#All],[Nonpublic IRN]:[August Payment]], 4, FALSE)</f>
        <v>32184.06</v>
      </c>
      <c r="H193" s="6">
        <f>VLOOKUP(Table5[[#This Row],[Nonpublic IRN]], Table4[[#All],[Nonpublic IRN]:[November Payment]], 4, FALSE)</f>
        <v>34471.15</v>
      </c>
      <c r="I193" s="6">
        <v>70996.95</v>
      </c>
    </row>
    <row r="194" spans="1:9" x14ac:dyDescent="0.25">
      <c r="A194" s="1" t="s">
        <v>451</v>
      </c>
      <c r="B194" t="s">
        <v>452</v>
      </c>
      <c r="C194" s="1" t="s">
        <v>459</v>
      </c>
      <c r="D194" t="s">
        <v>460</v>
      </c>
      <c r="E194">
        <v>539</v>
      </c>
      <c r="F194" s="6">
        <f>SUM(Table5[[#This Row],[August ]:[February Payment]])</f>
        <v>497949.76</v>
      </c>
      <c r="G194" s="6">
        <f>VLOOKUP(Table5[[#This Row],[Nonpublic IRN]], Table1[[#All],[Nonpublic IRN]:[August Payment]], 4, FALSE)</f>
        <v>132209.34</v>
      </c>
      <c r="H194" s="6">
        <f>VLOOKUP(Table5[[#This Row],[Nonpublic IRN]], Table4[[#All],[Nonpublic IRN]:[November Payment]], 4, FALSE)</f>
        <v>124697.65</v>
      </c>
      <c r="I194" s="6">
        <v>241042.77</v>
      </c>
    </row>
    <row r="195" spans="1:9" x14ac:dyDescent="0.25">
      <c r="A195" s="1" t="s">
        <v>451</v>
      </c>
      <c r="B195" t="s">
        <v>452</v>
      </c>
      <c r="C195" s="1" t="s">
        <v>461</v>
      </c>
      <c r="D195" t="s">
        <v>462</v>
      </c>
      <c r="E195">
        <v>113</v>
      </c>
      <c r="F195" s="6">
        <f>SUM(Table5[[#This Row],[August ]:[February Payment]])</f>
        <v>104393.92</v>
      </c>
      <c r="G195" s="6">
        <f>VLOOKUP(Table5[[#This Row],[Nonpublic IRN]], Table1[[#All],[Nonpublic IRN]:[August Payment]], 4, FALSE)</f>
        <v>23848.62</v>
      </c>
      <c r="H195" s="6">
        <f>VLOOKUP(Table5[[#This Row],[Nonpublic IRN]], Table4[[#All],[Nonpublic IRN]:[November Payment]], 4, FALSE)</f>
        <v>26142.55</v>
      </c>
      <c r="I195" s="6">
        <v>54402.75</v>
      </c>
    </row>
    <row r="196" spans="1:9" x14ac:dyDescent="0.25">
      <c r="A196" s="1" t="s">
        <v>463</v>
      </c>
      <c r="B196" t="s">
        <v>464</v>
      </c>
      <c r="C196" s="1" t="s">
        <v>465</v>
      </c>
      <c r="D196" t="s">
        <v>466</v>
      </c>
      <c r="E196">
        <v>38</v>
      </c>
      <c r="F196" s="6">
        <f>SUM(Table5[[#This Row],[August ]:[February Payment]])</f>
        <v>35105.919999999998</v>
      </c>
      <c r="G196" s="6">
        <f>VLOOKUP(Table5[[#This Row],[Nonpublic IRN]], Table1[[#All],[Nonpublic IRN]:[August Payment]], 4, FALSE)</f>
        <v>9030.06</v>
      </c>
      <c r="H196" s="6">
        <f>VLOOKUP(Table5[[#This Row],[Nonpublic IRN]], Table4[[#All],[Nonpublic IRN]:[November Payment]], 4, FALSE)</f>
        <v>8791.2999999999993</v>
      </c>
      <c r="I196" s="6">
        <v>17284.560000000001</v>
      </c>
    </row>
    <row r="197" spans="1:9" x14ac:dyDescent="0.25">
      <c r="A197" s="1" t="s">
        <v>467</v>
      </c>
      <c r="B197" t="s">
        <v>468</v>
      </c>
      <c r="C197" s="1" t="s">
        <v>469</v>
      </c>
      <c r="D197" t="s">
        <v>470</v>
      </c>
      <c r="E197">
        <v>84</v>
      </c>
      <c r="F197" s="6">
        <f>SUM(Table5[[#This Row],[August ]:[February Payment]])</f>
        <v>77602.559999999998</v>
      </c>
      <c r="G197" s="6">
        <f>VLOOKUP(Table5[[#This Row],[Nonpublic IRN]], Table1[[#All],[Nonpublic IRN]:[August Payment]], 4, FALSE)</f>
        <v>11808.54</v>
      </c>
      <c r="H197" s="6">
        <f>VLOOKUP(Table5[[#This Row],[Nonpublic IRN]], Table4[[#All],[Nonpublic IRN]:[November Payment]], 4, FALSE)</f>
        <v>19433.400000000001</v>
      </c>
      <c r="I197" s="6">
        <v>46360.62</v>
      </c>
    </row>
    <row r="198" spans="1:9" x14ac:dyDescent="0.25">
      <c r="A198" s="1" t="s">
        <v>471</v>
      </c>
      <c r="B198" t="s">
        <v>472</v>
      </c>
      <c r="C198" s="1" t="s">
        <v>473</v>
      </c>
      <c r="D198" t="s">
        <v>424</v>
      </c>
      <c r="E198">
        <v>296</v>
      </c>
      <c r="F198" s="6">
        <f>SUM(Table5[[#This Row],[August ]:[February Payment]])</f>
        <v>273456.64000000001</v>
      </c>
      <c r="G198" s="6">
        <f>VLOOKUP(Table5[[#This Row],[Nonpublic IRN]], Table1[[#All],[Nonpublic IRN]:[August Payment]], 4, FALSE)</f>
        <v>68767.38</v>
      </c>
      <c r="H198" s="6">
        <f>VLOOKUP(Table5[[#This Row],[Nonpublic IRN]], Table4[[#All],[Nonpublic IRN]:[November Payment]], 4, FALSE)</f>
        <v>68479.600000000006</v>
      </c>
      <c r="I198" s="6">
        <v>136209.66</v>
      </c>
    </row>
    <row r="199" spans="1:9" x14ac:dyDescent="0.25">
      <c r="A199" s="1" t="s">
        <v>474</v>
      </c>
      <c r="B199" t="s">
        <v>475</v>
      </c>
      <c r="C199" s="1" t="s">
        <v>476</v>
      </c>
      <c r="D199" t="s">
        <v>35</v>
      </c>
      <c r="E199">
        <v>33</v>
      </c>
      <c r="F199" s="6">
        <f>SUM(Table5[[#This Row],[August ]:[February Payment]])</f>
        <v>30486.720000000001</v>
      </c>
      <c r="G199" s="6">
        <f>VLOOKUP(Table5[[#This Row],[Nonpublic IRN]], Table1[[#All],[Nonpublic IRN]:[August Payment]], 4, FALSE)</f>
        <v>7177.74</v>
      </c>
      <c r="H199" s="6">
        <f>VLOOKUP(Table5[[#This Row],[Nonpublic IRN]], Table4[[#All],[Nonpublic IRN]:[November Payment]], 4, FALSE)</f>
        <v>7634.55</v>
      </c>
      <c r="I199" s="6">
        <v>15674.43</v>
      </c>
    </row>
    <row r="200" spans="1:9" x14ac:dyDescent="0.25">
      <c r="A200" s="1" t="s">
        <v>477</v>
      </c>
      <c r="B200" t="s">
        <v>478</v>
      </c>
      <c r="C200" s="1" t="s">
        <v>479</v>
      </c>
      <c r="D200" t="s">
        <v>480</v>
      </c>
      <c r="E200">
        <v>212</v>
      </c>
      <c r="F200" s="6">
        <f>SUM(Table5[[#This Row],[August ]:[February Payment]])</f>
        <v>195854.08000000002</v>
      </c>
      <c r="G200" s="6">
        <f>VLOOKUP(Table5[[#This Row],[Nonpublic IRN]], Table1[[#All],[Nonpublic IRN]:[August Payment]], 4, FALSE)</f>
        <v>52559.58</v>
      </c>
      <c r="H200" s="6">
        <f>VLOOKUP(Table5[[#This Row],[Nonpublic IRN]], Table4[[#All],[Nonpublic IRN]:[November Payment]], 4, FALSE)</f>
        <v>49046.2</v>
      </c>
      <c r="I200" s="6">
        <v>94248.3</v>
      </c>
    </row>
    <row r="201" spans="1:9" x14ac:dyDescent="0.25">
      <c r="A201" s="1" t="s">
        <v>477</v>
      </c>
      <c r="B201" t="s">
        <v>478</v>
      </c>
      <c r="C201" s="1" t="s">
        <v>481</v>
      </c>
      <c r="D201" t="s">
        <v>482</v>
      </c>
      <c r="E201">
        <v>265</v>
      </c>
      <c r="F201" s="6">
        <f>SUM(Table5[[#This Row],[August ]:[February Payment]])</f>
        <v>244817.6</v>
      </c>
      <c r="G201" s="6">
        <f>VLOOKUP(Table5[[#This Row],[Nonpublic IRN]], Table1[[#All],[Nonpublic IRN]:[August Payment]], 4, FALSE)</f>
        <v>62284.26</v>
      </c>
      <c r="H201" s="6">
        <f>VLOOKUP(Table5[[#This Row],[Nonpublic IRN]], Table4[[#All],[Nonpublic IRN]:[November Payment]], 4, FALSE)</f>
        <v>61307.75</v>
      </c>
      <c r="I201" s="6">
        <v>121225.59</v>
      </c>
    </row>
    <row r="202" spans="1:9" x14ac:dyDescent="0.25">
      <c r="A202" s="1" t="s">
        <v>477</v>
      </c>
      <c r="B202" t="s">
        <v>478</v>
      </c>
      <c r="C202" s="1" t="s">
        <v>483</v>
      </c>
      <c r="D202" t="s">
        <v>484</v>
      </c>
      <c r="E202">
        <v>130</v>
      </c>
      <c r="F202" s="6">
        <f>SUM(Table5[[#This Row],[August ]:[February Payment]])</f>
        <v>120099.20000000001</v>
      </c>
      <c r="G202" s="6">
        <f>VLOOKUP(Table5[[#This Row],[Nonpublic IRN]], Table1[[#All],[Nonpublic IRN]:[August Payment]], 4, FALSE)</f>
        <v>36583.32</v>
      </c>
      <c r="H202" s="6">
        <f>VLOOKUP(Table5[[#This Row],[Nonpublic IRN]], Table4[[#All],[Nonpublic IRN]:[November Payment]], 4, FALSE)</f>
        <v>30075.5</v>
      </c>
      <c r="I202" s="6">
        <v>53440.38</v>
      </c>
    </row>
    <row r="203" spans="1:9" x14ac:dyDescent="0.25">
      <c r="A203" s="1" t="s">
        <v>477</v>
      </c>
      <c r="B203" t="s">
        <v>478</v>
      </c>
      <c r="C203" s="1" t="s">
        <v>485</v>
      </c>
      <c r="D203" t="s">
        <v>35</v>
      </c>
      <c r="E203">
        <v>161</v>
      </c>
      <c r="F203" s="6">
        <f>SUM(Table5[[#This Row],[August ]:[February Payment]])</f>
        <v>148738.23999999999</v>
      </c>
      <c r="G203" s="6">
        <f>VLOOKUP(Table5[[#This Row],[Nonpublic IRN]], Table1[[#All],[Nonpublic IRN]:[August Payment]], 4, FALSE)</f>
        <v>41214.120000000003</v>
      </c>
      <c r="H203" s="6">
        <f>VLOOKUP(Table5[[#This Row],[Nonpublic IRN]], Table4[[#All],[Nonpublic IRN]:[November Payment]], 4, FALSE)</f>
        <v>37247.35</v>
      </c>
      <c r="I203" s="6">
        <v>70276.77</v>
      </c>
    </row>
    <row r="204" spans="1:9" x14ac:dyDescent="0.25">
      <c r="A204" s="1" t="s">
        <v>486</v>
      </c>
      <c r="B204" t="s">
        <v>487</v>
      </c>
      <c r="C204" s="1" t="s">
        <v>488</v>
      </c>
      <c r="D204" t="s">
        <v>489</v>
      </c>
      <c r="E204">
        <v>271</v>
      </c>
      <c r="F204" s="6">
        <f>SUM(Table5[[#This Row],[August ]:[February Payment]])</f>
        <v>250360.64</v>
      </c>
      <c r="G204" s="6">
        <f>VLOOKUP(Table5[[#This Row],[Nonpublic IRN]], Table1[[#All],[Nonpublic IRN]:[August Payment]], 4, FALSE)</f>
        <v>63441.96</v>
      </c>
      <c r="H204" s="6">
        <f>VLOOKUP(Table5[[#This Row],[Nonpublic IRN]], Table4[[#All],[Nonpublic IRN]:[November Payment]], 4, FALSE)</f>
        <v>62695.85</v>
      </c>
      <c r="I204" s="6">
        <v>124222.83</v>
      </c>
    </row>
    <row r="205" spans="1:9" x14ac:dyDescent="0.25">
      <c r="A205" s="1" t="s">
        <v>490</v>
      </c>
      <c r="B205" t="s">
        <v>491</v>
      </c>
      <c r="C205" s="1" t="s">
        <v>492</v>
      </c>
      <c r="D205" t="s">
        <v>493</v>
      </c>
      <c r="E205">
        <v>694</v>
      </c>
      <c r="F205" s="6">
        <f>SUM(Table5[[#This Row],[August ]:[February Payment]])</f>
        <v>641144.96</v>
      </c>
      <c r="G205" s="6">
        <f>VLOOKUP(Table5[[#This Row],[Nonpublic IRN]], Table1[[#All],[Nonpublic IRN]:[August Payment]], 4, FALSE)</f>
        <v>152584.85999999999</v>
      </c>
      <c r="H205" s="6">
        <f>VLOOKUP(Table5[[#This Row],[Nonpublic IRN]], Table4[[#All],[Nonpublic IRN]:[November Payment]], 4, FALSE)</f>
        <v>160556.9</v>
      </c>
      <c r="I205" s="6">
        <v>328003.20000000001</v>
      </c>
    </row>
    <row r="206" spans="1:9" x14ac:dyDescent="0.25">
      <c r="A206" s="1" t="s">
        <v>490</v>
      </c>
      <c r="B206" t="s">
        <v>491</v>
      </c>
      <c r="C206" s="1" t="s">
        <v>494</v>
      </c>
      <c r="D206" t="s">
        <v>495</v>
      </c>
      <c r="E206">
        <v>100</v>
      </c>
      <c r="F206" s="6">
        <f>SUM(Table5[[#This Row],[August ]:[February Payment]])</f>
        <v>92384</v>
      </c>
      <c r="G206" s="6">
        <f>VLOOKUP(Table5[[#This Row],[Nonpublic IRN]], Table1[[#All],[Nonpublic IRN]:[August Payment]], 4, FALSE)</f>
        <v>21533.22</v>
      </c>
      <c r="H206" s="6">
        <f>VLOOKUP(Table5[[#This Row],[Nonpublic IRN]], Table4[[#All],[Nonpublic IRN]:[November Payment]], 4, FALSE)</f>
        <v>23135</v>
      </c>
      <c r="I206" s="6">
        <v>47715.78</v>
      </c>
    </row>
    <row r="207" spans="1:9" x14ac:dyDescent="0.25">
      <c r="A207" s="1" t="s">
        <v>490</v>
      </c>
      <c r="B207" t="s">
        <v>491</v>
      </c>
      <c r="C207" s="1" t="s">
        <v>496</v>
      </c>
      <c r="D207" t="s">
        <v>497</v>
      </c>
      <c r="E207">
        <v>290</v>
      </c>
      <c r="F207" s="6">
        <f>SUM(Table5[[#This Row],[August ]:[February Payment]])</f>
        <v>267913.59999999998</v>
      </c>
      <c r="G207" s="6">
        <f>VLOOKUP(Table5[[#This Row],[Nonpublic IRN]], Table1[[#All],[Nonpublic IRN]:[August Payment]], 4, FALSE)</f>
        <v>66683.520000000004</v>
      </c>
      <c r="H207" s="6">
        <f>VLOOKUP(Table5[[#This Row],[Nonpublic IRN]], Table4[[#All],[Nonpublic IRN]:[November Payment]], 4, FALSE)</f>
        <v>67091.5</v>
      </c>
      <c r="I207" s="6">
        <v>134138.57999999999</v>
      </c>
    </row>
    <row r="208" spans="1:9" x14ac:dyDescent="0.25">
      <c r="A208" s="1" t="s">
        <v>490</v>
      </c>
      <c r="B208" t="s">
        <v>491</v>
      </c>
      <c r="C208" s="1" t="s">
        <v>498</v>
      </c>
      <c r="D208" t="s">
        <v>106</v>
      </c>
      <c r="E208">
        <v>306</v>
      </c>
      <c r="F208" s="6">
        <f>SUM(Table5[[#This Row],[August ]:[February Payment]])</f>
        <v>282695.04000000004</v>
      </c>
      <c r="G208" s="6">
        <f>VLOOKUP(Table5[[#This Row],[Nonpublic IRN]], Table1[[#All],[Nonpublic IRN]:[August Payment]], 4, FALSE)</f>
        <v>66915.06</v>
      </c>
      <c r="H208" s="6">
        <f>VLOOKUP(Table5[[#This Row],[Nonpublic IRN]], Table4[[#All],[Nonpublic IRN]:[November Payment]], 4, FALSE)</f>
        <v>70793.100000000006</v>
      </c>
      <c r="I208" s="6">
        <v>144986.88</v>
      </c>
    </row>
    <row r="209" spans="1:9" x14ac:dyDescent="0.25">
      <c r="A209" s="1" t="s">
        <v>490</v>
      </c>
      <c r="B209" t="s">
        <v>491</v>
      </c>
      <c r="C209" s="1" t="s">
        <v>499</v>
      </c>
      <c r="D209" t="s">
        <v>500</v>
      </c>
      <c r="E209">
        <v>180</v>
      </c>
      <c r="F209" s="6">
        <f>SUM(Table5[[#This Row],[August ]:[February Payment]])</f>
        <v>166291.20000000001</v>
      </c>
      <c r="G209" s="6">
        <f>VLOOKUP(Table5[[#This Row],[Nonpublic IRN]], Table1[[#All],[Nonpublic IRN]:[August Payment]], 4, FALSE)</f>
        <v>44224.14</v>
      </c>
      <c r="H209" s="6">
        <f>VLOOKUP(Table5[[#This Row],[Nonpublic IRN]], Table4[[#All],[Nonpublic IRN]:[November Payment]], 4, FALSE)</f>
        <v>41643</v>
      </c>
      <c r="I209" s="6">
        <v>80424.06</v>
      </c>
    </row>
    <row r="210" spans="1:9" x14ac:dyDescent="0.25">
      <c r="A210" s="1" t="s">
        <v>490</v>
      </c>
      <c r="B210" t="s">
        <v>491</v>
      </c>
      <c r="C210" s="1" t="s">
        <v>501</v>
      </c>
      <c r="D210" t="s">
        <v>420</v>
      </c>
      <c r="E210">
        <v>194</v>
      </c>
      <c r="F210" s="6">
        <f>SUM(Table5[[#This Row],[August ]:[February Payment]])</f>
        <v>179224.95999999999</v>
      </c>
      <c r="G210" s="6">
        <f>VLOOKUP(Table5[[#This Row],[Nonpublic IRN]], Table1[[#All],[Nonpublic IRN]:[August Payment]], 4, FALSE)</f>
        <v>45381.84</v>
      </c>
      <c r="H210" s="6">
        <f>VLOOKUP(Table5[[#This Row],[Nonpublic IRN]], Table4[[#All],[Nonpublic IRN]:[November Payment]], 4, FALSE)</f>
        <v>44881.9</v>
      </c>
      <c r="I210" s="6">
        <v>88961.22</v>
      </c>
    </row>
    <row r="211" spans="1:9" x14ac:dyDescent="0.25">
      <c r="A211" s="1" t="s">
        <v>490</v>
      </c>
      <c r="B211" t="s">
        <v>491</v>
      </c>
      <c r="C211" s="1" t="s">
        <v>502</v>
      </c>
      <c r="D211" t="s">
        <v>503</v>
      </c>
      <c r="E211">
        <v>142</v>
      </c>
      <c r="F211" s="6">
        <f>SUM(Table5[[#This Row],[August ]:[February Payment]])</f>
        <v>131185.28</v>
      </c>
      <c r="G211" s="6">
        <f>VLOOKUP(Table5[[#This Row],[Nonpublic IRN]], Table1[[#All],[Nonpublic IRN]:[August Payment]], 4, FALSE)</f>
        <v>30794.82</v>
      </c>
      <c r="H211" s="6">
        <f>VLOOKUP(Table5[[#This Row],[Nonpublic IRN]], Table4[[#All],[Nonpublic IRN]:[November Payment]], 4, FALSE)</f>
        <v>32851.699999999997</v>
      </c>
      <c r="I211" s="6">
        <v>67538.759999999995</v>
      </c>
    </row>
    <row r="212" spans="1:9" x14ac:dyDescent="0.25">
      <c r="A212" s="1" t="s">
        <v>1804</v>
      </c>
      <c r="B212" t="s">
        <v>1805</v>
      </c>
      <c r="C212" s="1" t="s">
        <v>1806</v>
      </c>
      <c r="D212" t="s">
        <v>1807</v>
      </c>
      <c r="E212">
        <v>62</v>
      </c>
      <c r="F212" s="6">
        <f>SUM(Table5[[#This Row],[August ]:[February Payment]])</f>
        <v>57278.080000000002</v>
      </c>
      <c r="G212" s="6">
        <v>0</v>
      </c>
      <c r="H212" s="6">
        <f>VLOOKUP(Table5[[#This Row],[Nonpublic IRN]], Table4[[#All],[Nonpublic IRN]:[November Payment]], 4, FALSE)</f>
        <v>14343.7</v>
      </c>
      <c r="I212" s="6">
        <v>42934.38</v>
      </c>
    </row>
    <row r="213" spans="1:9" x14ac:dyDescent="0.25">
      <c r="A213" s="1" t="s">
        <v>504</v>
      </c>
      <c r="B213" t="s">
        <v>505</v>
      </c>
      <c r="C213" s="1" t="s">
        <v>506</v>
      </c>
      <c r="D213" t="s">
        <v>507</v>
      </c>
      <c r="E213">
        <v>70</v>
      </c>
      <c r="F213" s="6">
        <f>SUM(Table5[[#This Row],[August ]:[February Payment]])</f>
        <v>64668.799999999996</v>
      </c>
      <c r="G213" s="6">
        <f>VLOOKUP(Table5[[#This Row],[Nonpublic IRN]], Table1[[#All],[Nonpublic IRN]:[August Payment]], 4, FALSE)</f>
        <v>22227.84</v>
      </c>
      <c r="H213" s="6">
        <f>VLOOKUP(Table5[[#This Row],[Nonpublic IRN]], Table4[[#All],[Nonpublic IRN]:[November Payment]], 4, FALSE)</f>
        <v>16194.5</v>
      </c>
      <c r="I213" s="6">
        <v>26246.46</v>
      </c>
    </row>
    <row r="214" spans="1:9" x14ac:dyDescent="0.25">
      <c r="A214" s="1" t="s">
        <v>504</v>
      </c>
      <c r="B214" t="s">
        <v>505</v>
      </c>
      <c r="C214" s="1" t="s">
        <v>508</v>
      </c>
      <c r="D214" t="s">
        <v>353</v>
      </c>
      <c r="E214">
        <v>81</v>
      </c>
      <c r="F214" s="6">
        <f>SUM(Table5[[#This Row],[August ]:[February Payment]])</f>
        <v>74831.040000000008</v>
      </c>
      <c r="G214" s="6">
        <f>VLOOKUP(Table5[[#This Row],[Nonpublic IRN]], Table1[[#All],[Nonpublic IRN]:[August Payment]], 4, FALSE)</f>
        <v>19217.82</v>
      </c>
      <c r="H214" s="6">
        <f>VLOOKUP(Table5[[#This Row],[Nonpublic IRN]], Table4[[#All],[Nonpublic IRN]:[November Payment]], 4, FALSE)</f>
        <v>18739.349999999999</v>
      </c>
      <c r="I214" s="6">
        <v>36873.870000000003</v>
      </c>
    </row>
    <row r="215" spans="1:9" x14ac:dyDescent="0.25">
      <c r="A215" s="1" t="s">
        <v>509</v>
      </c>
      <c r="B215" t="s">
        <v>510</v>
      </c>
      <c r="C215" s="1" t="s">
        <v>511</v>
      </c>
      <c r="D215" t="s">
        <v>512</v>
      </c>
      <c r="E215">
        <v>306</v>
      </c>
      <c r="F215" s="6">
        <f>SUM(Table5[[#This Row],[August ]:[February Payment]])</f>
        <v>282695.04000000004</v>
      </c>
      <c r="G215" s="6">
        <f>VLOOKUP(Table5[[#This Row],[Nonpublic IRN]], Table1[[#All],[Nonpublic IRN]:[August Payment]], 4, FALSE)</f>
        <v>66683.520000000004</v>
      </c>
      <c r="H215" s="6">
        <f>VLOOKUP(Table5[[#This Row],[Nonpublic IRN]], Table4[[#All],[Nonpublic IRN]:[November Payment]], 4, FALSE)</f>
        <v>70793.100000000006</v>
      </c>
      <c r="I215" s="6">
        <v>145218.42000000001</v>
      </c>
    </row>
    <row r="216" spans="1:9" x14ac:dyDescent="0.25">
      <c r="A216" s="1" t="s">
        <v>509</v>
      </c>
      <c r="B216" t="s">
        <v>510</v>
      </c>
      <c r="C216" s="1" t="s">
        <v>513</v>
      </c>
      <c r="D216" t="s">
        <v>514</v>
      </c>
      <c r="E216">
        <v>77</v>
      </c>
      <c r="F216" s="6">
        <f>SUM(Table5[[#This Row],[August ]:[February Payment]])</f>
        <v>71135.679999999993</v>
      </c>
      <c r="G216" s="6">
        <f>VLOOKUP(Table5[[#This Row],[Nonpublic IRN]], Table1[[#All],[Nonpublic IRN]:[August Payment]], 4, FALSE)</f>
        <v>17828.580000000002</v>
      </c>
      <c r="H216" s="6">
        <f>VLOOKUP(Table5[[#This Row],[Nonpublic IRN]], Table4[[#All],[Nonpublic IRN]:[November Payment]], 4, FALSE)</f>
        <v>17813.95</v>
      </c>
      <c r="I216" s="6">
        <v>35493.15</v>
      </c>
    </row>
    <row r="217" spans="1:9" x14ac:dyDescent="0.25">
      <c r="A217" s="1" t="s">
        <v>509</v>
      </c>
      <c r="B217" t="s">
        <v>510</v>
      </c>
      <c r="C217" s="1" t="s">
        <v>515</v>
      </c>
      <c r="D217" t="s">
        <v>116</v>
      </c>
      <c r="E217">
        <v>335</v>
      </c>
      <c r="F217" s="6">
        <f>SUM(Table5[[#This Row],[August ]:[February Payment]])</f>
        <v>309486.40000000002</v>
      </c>
      <c r="G217" s="6">
        <f>VLOOKUP(Table5[[#This Row],[Nonpublic IRN]], Table1[[#All],[Nonpublic IRN]:[August Payment]], 4, FALSE)</f>
        <v>78723.600000000006</v>
      </c>
      <c r="H217" s="6">
        <f>VLOOKUP(Table5[[#This Row],[Nonpublic IRN]], Table4[[#All],[Nonpublic IRN]:[November Payment]], 4, FALSE)</f>
        <v>77502.25</v>
      </c>
      <c r="I217" s="6">
        <v>153260.54999999999</v>
      </c>
    </row>
    <row r="218" spans="1:9" x14ac:dyDescent="0.25">
      <c r="A218" s="1" t="s">
        <v>516</v>
      </c>
      <c r="B218" t="s">
        <v>517</v>
      </c>
      <c r="C218" s="1" t="s">
        <v>518</v>
      </c>
      <c r="D218" t="s">
        <v>519</v>
      </c>
      <c r="E218">
        <v>603</v>
      </c>
      <c r="F218" s="6">
        <f>SUM(Table5[[#This Row],[August ]:[February Payment]])</f>
        <v>557075.52</v>
      </c>
      <c r="G218" s="6">
        <f>VLOOKUP(Table5[[#This Row],[Nonpublic IRN]], Table1[[#All],[Nonpublic IRN]:[August Payment]], 4, FALSE)</f>
        <v>136608.6</v>
      </c>
      <c r="H218" s="6">
        <f>VLOOKUP(Table5[[#This Row],[Nonpublic IRN]], Table4[[#All],[Nonpublic IRN]:[November Payment]], 4, FALSE)</f>
        <v>139504.04999999999</v>
      </c>
      <c r="I218" s="6">
        <v>280962.87</v>
      </c>
    </row>
    <row r="219" spans="1:9" x14ac:dyDescent="0.25">
      <c r="A219" s="1" t="s">
        <v>520</v>
      </c>
      <c r="B219" t="s">
        <v>521</v>
      </c>
      <c r="C219" s="1" t="s">
        <v>522</v>
      </c>
      <c r="D219" t="s">
        <v>523</v>
      </c>
      <c r="E219">
        <v>132</v>
      </c>
      <c r="F219" s="6">
        <f>SUM(Table5[[#This Row],[August ]:[February Payment]])</f>
        <v>121946.88</v>
      </c>
      <c r="G219" s="6">
        <f>VLOOKUP(Table5[[#This Row],[Nonpublic IRN]], Table1[[#All],[Nonpublic IRN]:[August Payment]], 4, FALSE)</f>
        <v>32415.599999999999</v>
      </c>
      <c r="H219" s="6">
        <f>VLOOKUP(Table5[[#This Row],[Nonpublic IRN]], Table4[[#All],[Nonpublic IRN]:[November Payment]], 4, FALSE)</f>
        <v>30538.2</v>
      </c>
      <c r="I219" s="6">
        <v>58993.08</v>
      </c>
    </row>
    <row r="220" spans="1:9" x14ac:dyDescent="0.25">
      <c r="A220" s="1" t="s">
        <v>524</v>
      </c>
      <c r="B220" t="s">
        <v>525</v>
      </c>
      <c r="C220" s="1" t="s">
        <v>526</v>
      </c>
      <c r="D220" t="s">
        <v>527</v>
      </c>
      <c r="E220">
        <v>27</v>
      </c>
      <c r="F220" s="6">
        <f>SUM(Table5[[#This Row],[August ]:[February Payment]])</f>
        <v>24943.68</v>
      </c>
      <c r="G220" s="6">
        <f>VLOOKUP(Table5[[#This Row],[Nonpublic IRN]], Table1[[#All],[Nonpublic IRN]:[August Payment]], 4, FALSE)</f>
        <v>5093.88</v>
      </c>
      <c r="H220" s="6">
        <f>VLOOKUP(Table5[[#This Row],[Nonpublic IRN]], Table4[[#All],[Nonpublic IRN]:[November Payment]], 4, FALSE)</f>
        <v>6246.45</v>
      </c>
      <c r="I220" s="6">
        <v>13603.35</v>
      </c>
    </row>
    <row r="221" spans="1:9" x14ac:dyDescent="0.25">
      <c r="A221" s="1" t="s">
        <v>524</v>
      </c>
      <c r="B221" t="s">
        <v>525</v>
      </c>
      <c r="C221" s="1" t="s">
        <v>528</v>
      </c>
      <c r="D221" t="s">
        <v>529</v>
      </c>
      <c r="E221">
        <v>543</v>
      </c>
      <c r="F221" s="6">
        <f>SUM(Table5[[#This Row],[August ]:[February Payment]])</f>
        <v>501645.12</v>
      </c>
      <c r="G221" s="6">
        <f>VLOOKUP(Table5[[#This Row],[Nonpublic IRN]], Table1[[#All],[Nonpublic IRN]:[August Payment]], 4, FALSE)</f>
        <v>126189.3</v>
      </c>
      <c r="H221" s="6">
        <f>VLOOKUP(Table5[[#This Row],[Nonpublic IRN]], Table4[[#All],[Nonpublic IRN]:[November Payment]], 4, FALSE)</f>
        <v>125623.05</v>
      </c>
      <c r="I221" s="6">
        <v>249832.77</v>
      </c>
    </row>
    <row r="222" spans="1:9" x14ac:dyDescent="0.25">
      <c r="A222" s="1" t="s">
        <v>524</v>
      </c>
      <c r="B222" t="s">
        <v>525</v>
      </c>
      <c r="C222" s="1" t="s">
        <v>530</v>
      </c>
      <c r="D222" t="s">
        <v>531</v>
      </c>
      <c r="E222">
        <v>118</v>
      </c>
      <c r="F222" s="6">
        <f>SUM(Table5[[#This Row],[August ]:[February Payment]])</f>
        <v>109013.12</v>
      </c>
      <c r="G222" s="6">
        <f>VLOOKUP(Table5[[#This Row],[Nonpublic IRN]], Table1[[#All],[Nonpublic IRN]:[August Payment]], 4, FALSE)</f>
        <v>26395.56</v>
      </c>
      <c r="H222" s="6">
        <f>VLOOKUP(Table5[[#This Row],[Nonpublic IRN]], Table4[[#All],[Nonpublic IRN]:[November Payment]], 4, FALSE)</f>
        <v>27299.3</v>
      </c>
      <c r="I222" s="6">
        <v>55318.26</v>
      </c>
    </row>
    <row r="223" spans="1:9" x14ac:dyDescent="0.25">
      <c r="A223" s="1" t="s">
        <v>532</v>
      </c>
      <c r="B223" t="s">
        <v>533</v>
      </c>
      <c r="C223" s="1" t="s">
        <v>534</v>
      </c>
      <c r="D223" t="s">
        <v>535</v>
      </c>
      <c r="E223">
        <v>102</v>
      </c>
      <c r="F223" s="6">
        <f>SUM(Table5[[#This Row],[August ]:[February Payment]])</f>
        <v>94231.679999999993</v>
      </c>
      <c r="G223" s="6">
        <f>VLOOKUP(Table5[[#This Row],[Nonpublic IRN]], Table1[[#All],[Nonpublic IRN]:[August Payment]], 4, FALSE)</f>
        <v>21070.14</v>
      </c>
      <c r="H223" s="6">
        <f>VLOOKUP(Table5[[#This Row],[Nonpublic IRN]], Table4[[#All],[Nonpublic IRN]:[November Payment]], 4, FALSE)</f>
        <v>23597.7</v>
      </c>
      <c r="I223" s="6">
        <v>49563.839999999997</v>
      </c>
    </row>
    <row r="224" spans="1:9" x14ac:dyDescent="0.25">
      <c r="A224" s="1" t="s">
        <v>536</v>
      </c>
      <c r="B224" t="s">
        <v>537</v>
      </c>
      <c r="C224" s="1" t="s">
        <v>538</v>
      </c>
      <c r="D224" t="s">
        <v>116</v>
      </c>
      <c r="E224">
        <v>76</v>
      </c>
      <c r="F224" s="6">
        <f>SUM(Table5[[#This Row],[August ]:[February Payment]])</f>
        <v>70211.839999999997</v>
      </c>
      <c r="G224" s="6">
        <f>VLOOKUP(Table5[[#This Row],[Nonpublic IRN]], Table1[[#All],[Nonpublic IRN]:[August Payment]], 4, FALSE)</f>
        <v>18754.740000000002</v>
      </c>
      <c r="H224" s="6">
        <f>VLOOKUP(Table5[[#This Row],[Nonpublic IRN]], Table4[[#All],[Nonpublic IRN]:[November Payment]], 4, FALSE)</f>
        <v>17582.599999999999</v>
      </c>
      <c r="I224" s="6">
        <v>33874.5</v>
      </c>
    </row>
    <row r="225" spans="1:9" x14ac:dyDescent="0.25">
      <c r="A225" s="1" t="s">
        <v>539</v>
      </c>
      <c r="B225" t="s">
        <v>540</v>
      </c>
      <c r="C225" s="1" t="s">
        <v>541</v>
      </c>
      <c r="D225" t="s">
        <v>542</v>
      </c>
      <c r="E225">
        <v>233</v>
      </c>
      <c r="F225" s="6">
        <f>SUM(Table5[[#This Row],[August ]:[February Payment]])</f>
        <v>215254.72</v>
      </c>
      <c r="G225" s="6">
        <f>VLOOKUP(Table5[[#This Row],[Nonpublic IRN]], Table1[[#All],[Nonpublic IRN]:[August Payment]], 4, FALSE)</f>
        <v>49549.56</v>
      </c>
      <c r="H225" s="6">
        <f>VLOOKUP(Table5[[#This Row],[Nonpublic IRN]], Table4[[#All],[Nonpublic IRN]:[November Payment]], 4, FALSE)</f>
        <v>53904.55</v>
      </c>
      <c r="I225" s="6">
        <v>111800.61</v>
      </c>
    </row>
    <row r="226" spans="1:9" x14ac:dyDescent="0.25">
      <c r="A226" s="1" t="s">
        <v>543</v>
      </c>
      <c r="B226" t="s">
        <v>544</v>
      </c>
      <c r="C226" s="1" t="s">
        <v>545</v>
      </c>
      <c r="D226" t="s">
        <v>546</v>
      </c>
      <c r="E226">
        <v>417</v>
      </c>
      <c r="F226" s="6">
        <f>SUM(Table5[[#This Row],[August ]:[February Payment]])</f>
        <v>385241.28</v>
      </c>
      <c r="G226" s="6">
        <f>VLOOKUP(Table5[[#This Row],[Nonpublic IRN]], Table1[[#All],[Nonpublic IRN]:[August Payment]], 4, FALSE)</f>
        <v>91458.3</v>
      </c>
      <c r="H226" s="6">
        <f>VLOOKUP(Table5[[#This Row],[Nonpublic IRN]], Table4[[#All],[Nonpublic IRN]:[November Payment]], 4, FALSE)</f>
        <v>96472.95</v>
      </c>
      <c r="I226" s="6">
        <v>197310.03</v>
      </c>
    </row>
    <row r="227" spans="1:9" x14ac:dyDescent="0.25">
      <c r="A227" s="1" t="s">
        <v>543</v>
      </c>
      <c r="B227" t="s">
        <v>544</v>
      </c>
      <c r="C227" s="1" t="s">
        <v>547</v>
      </c>
      <c r="D227" t="s">
        <v>548</v>
      </c>
      <c r="E227">
        <v>490</v>
      </c>
      <c r="F227" s="6">
        <f>SUM(Table5[[#This Row],[August ]:[February Payment]])</f>
        <v>452681.6</v>
      </c>
      <c r="G227" s="6">
        <f>VLOOKUP(Table5[[#This Row],[Nonpublic IRN]], Table1[[#All],[Nonpublic IRN]:[August Payment]], 4, FALSE)</f>
        <v>109055.34</v>
      </c>
      <c r="H227" s="6">
        <f>VLOOKUP(Table5[[#This Row],[Nonpublic IRN]], Table4[[#All],[Nonpublic IRN]:[November Payment]], 4, FALSE)</f>
        <v>113361.5</v>
      </c>
      <c r="I227" s="6">
        <v>230264.76</v>
      </c>
    </row>
    <row r="228" spans="1:9" x14ac:dyDescent="0.25">
      <c r="A228" s="1" t="s">
        <v>543</v>
      </c>
      <c r="B228" t="s">
        <v>544</v>
      </c>
      <c r="C228" s="1" t="s">
        <v>549</v>
      </c>
      <c r="D228" t="s">
        <v>550</v>
      </c>
      <c r="E228">
        <v>434</v>
      </c>
      <c r="F228" s="6">
        <f>SUM(Table5[[#This Row],[August ]:[February Payment]])</f>
        <v>400946.56</v>
      </c>
      <c r="G228" s="6">
        <f>VLOOKUP(Table5[[#This Row],[Nonpublic IRN]], Table1[[#All],[Nonpublic IRN]:[August Payment]], 4, FALSE)</f>
        <v>100719.9</v>
      </c>
      <c r="H228" s="6">
        <f>VLOOKUP(Table5[[#This Row],[Nonpublic IRN]], Table4[[#All],[Nonpublic IRN]:[November Payment]], 4, FALSE)</f>
        <v>100405.9</v>
      </c>
      <c r="I228" s="6">
        <v>199820.76</v>
      </c>
    </row>
    <row r="229" spans="1:9" x14ac:dyDescent="0.25">
      <c r="A229" s="1" t="s">
        <v>543</v>
      </c>
      <c r="B229" t="s">
        <v>544</v>
      </c>
      <c r="C229" s="1" t="s">
        <v>551</v>
      </c>
      <c r="D229" t="s">
        <v>116</v>
      </c>
      <c r="E229">
        <v>136</v>
      </c>
      <c r="F229" s="6">
        <f>SUM(Table5[[#This Row],[August ]:[February Payment]])</f>
        <v>125642.23999999999</v>
      </c>
      <c r="G229" s="6">
        <f>VLOOKUP(Table5[[#This Row],[Nonpublic IRN]], Table1[[#All],[Nonpublic IRN]:[August Payment]], 4, FALSE)</f>
        <v>23617.08</v>
      </c>
      <c r="H229" s="6">
        <f>VLOOKUP(Table5[[#This Row],[Nonpublic IRN]], Table4[[#All],[Nonpublic IRN]:[November Payment]], 4, FALSE)</f>
        <v>31463.599999999999</v>
      </c>
      <c r="I229" s="6">
        <v>70561.56</v>
      </c>
    </row>
    <row r="230" spans="1:9" x14ac:dyDescent="0.25">
      <c r="A230" s="1" t="s">
        <v>552</v>
      </c>
      <c r="B230" t="s">
        <v>553</v>
      </c>
      <c r="C230" s="1" t="s">
        <v>554</v>
      </c>
      <c r="D230" t="s">
        <v>555</v>
      </c>
      <c r="E230">
        <v>333</v>
      </c>
      <c r="F230" s="6">
        <f>SUM(Table5[[#This Row],[August ]:[February Payment]])</f>
        <v>307638.71999999997</v>
      </c>
      <c r="G230" s="6">
        <f>VLOOKUP(Table5[[#This Row],[Nonpublic IRN]], Table1[[#All],[Nonpublic IRN]:[August Payment]], 4, FALSE)</f>
        <v>70851.240000000005</v>
      </c>
      <c r="H230" s="6">
        <f>VLOOKUP(Table5[[#This Row],[Nonpublic IRN]], Table4[[#All],[Nonpublic IRN]:[November Payment]], 4, FALSE)</f>
        <v>77039.55</v>
      </c>
      <c r="I230" s="6">
        <v>159747.93</v>
      </c>
    </row>
    <row r="231" spans="1:9" x14ac:dyDescent="0.25">
      <c r="A231" s="1" t="s">
        <v>552</v>
      </c>
      <c r="B231" t="s">
        <v>553</v>
      </c>
      <c r="C231" s="1" t="s">
        <v>556</v>
      </c>
      <c r="D231" t="s">
        <v>557</v>
      </c>
      <c r="E231">
        <v>421</v>
      </c>
      <c r="F231" s="6">
        <f>SUM(Table5[[#This Row],[August ]:[February Payment]])</f>
        <v>388936.64</v>
      </c>
      <c r="G231" s="6">
        <f>VLOOKUP(Table5[[#This Row],[Nonpublic IRN]], Table1[[#All],[Nonpublic IRN]:[August Payment]], 4, FALSE)</f>
        <v>99562.2</v>
      </c>
      <c r="H231" s="6">
        <f>VLOOKUP(Table5[[#This Row],[Nonpublic IRN]], Table4[[#All],[Nonpublic IRN]:[November Payment]], 4, FALSE)</f>
        <v>97398.35</v>
      </c>
      <c r="I231" s="6">
        <v>191976.09</v>
      </c>
    </row>
    <row r="232" spans="1:9" x14ac:dyDescent="0.25">
      <c r="A232" s="1" t="s">
        <v>558</v>
      </c>
      <c r="B232" t="s">
        <v>559</v>
      </c>
      <c r="C232" s="1" t="s">
        <v>560</v>
      </c>
      <c r="D232" t="s">
        <v>561</v>
      </c>
      <c r="E232">
        <v>89</v>
      </c>
      <c r="F232" s="6">
        <f>SUM(Table5[[#This Row],[August ]:[February Payment]])</f>
        <v>82221.760000000009</v>
      </c>
      <c r="G232" s="6">
        <f>VLOOKUP(Table5[[#This Row],[Nonpublic IRN]], Table1[[#All],[Nonpublic IRN]:[August Payment]], 4, FALSE)</f>
        <v>22227.84</v>
      </c>
      <c r="H232" s="6">
        <f>VLOOKUP(Table5[[#This Row],[Nonpublic IRN]], Table4[[#All],[Nonpublic IRN]:[November Payment]], 4, FALSE)</f>
        <v>20590.150000000001</v>
      </c>
      <c r="I232" s="6">
        <v>39403.769999999997</v>
      </c>
    </row>
    <row r="233" spans="1:9" x14ac:dyDescent="0.25">
      <c r="A233" s="1" t="s">
        <v>562</v>
      </c>
      <c r="B233" t="s">
        <v>563</v>
      </c>
      <c r="C233" s="1" t="s">
        <v>564</v>
      </c>
      <c r="D233" t="s">
        <v>353</v>
      </c>
      <c r="E233">
        <v>164</v>
      </c>
      <c r="F233" s="6">
        <f>SUM(Table5[[#This Row],[August ]:[February Payment]])</f>
        <v>151509.76000000001</v>
      </c>
      <c r="G233" s="6">
        <f>VLOOKUP(Table5[[#This Row],[Nonpublic IRN]], Table1[[#All],[Nonpublic IRN]:[August Payment]], 4, FALSE)</f>
        <v>45613.38</v>
      </c>
      <c r="H233" s="6">
        <f>VLOOKUP(Table5[[#This Row],[Nonpublic IRN]], Table4[[#All],[Nonpublic IRN]:[November Payment]], 4, FALSE)</f>
        <v>37941.4</v>
      </c>
      <c r="I233" s="6">
        <v>67954.98</v>
      </c>
    </row>
    <row r="234" spans="1:9" x14ac:dyDescent="0.25">
      <c r="A234" s="1" t="s">
        <v>565</v>
      </c>
      <c r="B234" t="s">
        <v>566</v>
      </c>
      <c r="C234" s="1" t="s">
        <v>567</v>
      </c>
      <c r="D234" t="s">
        <v>568</v>
      </c>
      <c r="E234">
        <v>87</v>
      </c>
      <c r="F234" s="6">
        <f>SUM(Table5[[#This Row],[August ]:[February Payment]])</f>
        <v>80374.080000000002</v>
      </c>
      <c r="G234" s="6">
        <f>VLOOKUP(Table5[[#This Row],[Nonpublic IRN]], Table1[[#All],[Nonpublic IRN]:[August Payment]], 4, FALSE)</f>
        <v>20143.98</v>
      </c>
      <c r="H234" s="6">
        <f>VLOOKUP(Table5[[#This Row],[Nonpublic IRN]], Table4[[#All],[Nonpublic IRN]:[November Payment]], 4, FALSE)</f>
        <v>20127.45</v>
      </c>
      <c r="I234" s="6">
        <v>40102.65</v>
      </c>
    </row>
    <row r="235" spans="1:9" x14ac:dyDescent="0.25">
      <c r="A235" s="1" t="s">
        <v>569</v>
      </c>
      <c r="B235" t="s">
        <v>570</v>
      </c>
      <c r="C235" s="1" t="s">
        <v>571</v>
      </c>
      <c r="D235" t="s">
        <v>572</v>
      </c>
      <c r="E235">
        <v>492</v>
      </c>
      <c r="F235" s="6">
        <f>SUM(Table5[[#This Row],[August ]:[February Payment]])</f>
        <v>454529.28000000003</v>
      </c>
      <c r="G235" s="6">
        <f>VLOOKUP(Table5[[#This Row],[Nonpublic IRN]], Table1[[#All],[Nonpublic IRN]:[August Payment]], 4, FALSE)</f>
        <v>107897.64</v>
      </c>
      <c r="H235" s="6">
        <f>VLOOKUP(Table5[[#This Row],[Nonpublic IRN]], Table4[[#All],[Nonpublic IRN]:[November Payment]], 4, FALSE)</f>
        <v>113824.2</v>
      </c>
      <c r="I235" s="6">
        <v>232807.44</v>
      </c>
    </row>
    <row r="236" spans="1:9" x14ac:dyDescent="0.25">
      <c r="A236" s="1" t="s">
        <v>569</v>
      </c>
      <c r="B236" t="s">
        <v>570</v>
      </c>
      <c r="C236" s="1" t="s">
        <v>573</v>
      </c>
      <c r="D236" t="s">
        <v>574</v>
      </c>
      <c r="E236">
        <v>18</v>
      </c>
      <c r="F236" s="6">
        <f>SUM(Table5[[#This Row],[August ]:[February Payment]])</f>
        <v>16629.12</v>
      </c>
      <c r="G236" s="6">
        <f>VLOOKUP(Table5[[#This Row],[Nonpublic IRN]], Table1[[#All],[Nonpublic IRN]:[August Payment]], 4, FALSE)</f>
        <v>6020.04</v>
      </c>
      <c r="H236" s="6">
        <f>VLOOKUP(Table5[[#This Row],[Nonpublic IRN]], Table4[[#All],[Nonpublic IRN]:[November Payment]], 4, FALSE)</f>
        <v>4164.3</v>
      </c>
      <c r="I236" s="6">
        <v>6444.78</v>
      </c>
    </row>
    <row r="237" spans="1:9" x14ac:dyDescent="0.25">
      <c r="A237" s="1" t="s">
        <v>569</v>
      </c>
      <c r="B237" t="s">
        <v>570</v>
      </c>
      <c r="C237" s="1" t="s">
        <v>575</v>
      </c>
      <c r="D237" t="s">
        <v>470</v>
      </c>
      <c r="E237">
        <v>440</v>
      </c>
      <c r="F237" s="6">
        <f>SUM(Table5[[#This Row],[August ]:[February Payment]])</f>
        <v>406489.59999999998</v>
      </c>
      <c r="G237" s="6">
        <f>VLOOKUP(Table5[[#This Row],[Nonpublic IRN]], Table1[[#All],[Nonpublic IRN]:[August Payment]], 4, FALSE)</f>
        <v>104193</v>
      </c>
      <c r="H237" s="6">
        <f>VLOOKUP(Table5[[#This Row],[Nonpublic IRN]], Table4[[#All],[Nonpublic IRN]:[November Payment]], 4, FALSE)</f>
        <v>101794</v>
      </c>
      <c r="I237" s="6">
        <v>200502.6</v>
      </c>
    </row>
    <row r="238" spans="1:9" x14ac:dyDescent="0.25">
      <c r="A238" s="1" t="s">
        <v>576</v>
      </c>
      <c r="B238" t="s">
        <v>577</v>
      </c>
      <c r="C238" s="1" t="s">
        <v>578</v>
      </c>
      <c r="D238" t="s">
        <v>579</v>
      </c>
      <c r="E238">
        <v>108</v>
      </c>
      <c r="F238" s="6">
        <f>SUM(Table5[[#This Row],[August ]:[February Payment]])</f>
        <v>99774.720000000001</v>
      </c>
      <c r="G238" s="6">
        <f>VLOOKUP(Table5[[#This Row],[Nonpublic IRN]], Table1[[#All],[Nonpublic IRN]:[August Payment]], 4, FALSE)</f>
        <v>23385.54</v>
      </c>
      <c r="H238" s="6">
        <f>VLOOKUP(Table5[[#This Row],[Nonpublic IRN]], Table4[[#All],[Nonpublic IRN]:[November Payment]], 4, FALSE)</f>
        <v>24985.8</v>
      </c>
      <c r="I238" s="6">
        <v>51403.38</v>
      </c>
    </row>
    <row r="239" spans="1:9" x14ac:dyDescent="0.25">
      <c r="A239" s="1" t="s">
        <v>576</v>
      </c>
      <c r="B239" t="s">
        <v>577</v>
      </c>
      <c r="C239" s="1" t="s">
        <v>580</v>
      </c>
      <c r="D239" t="s">
        <v>581</v>
      </c>
      <c r="E239">
        <v>390</v>
      </c>
      <c r="F239" s="6">
        <f>SUM(Table5[[#This Row],[August ]:[February Payment]])</f>
        <v>360297.6</v>
      </c>
      <c r="G239" s="6">
        <f>VLOOKUP(Table5[[#This Row],[Nonpublic IRN]], Table1[[#All],[Nonpublic IRN]:[August Payment]], 4, FALSE)</f>
        <v>90532.14</v>
      </c>
      <c r="H239" s="6">
        <f>VLOOKUP(Table5[[#This Row],[Nonpublic IRN]], Table4[[#All],[Nonpublic IRN]:[November Payment]], 4, FALSE)</f>
        <v>90226.5</v>
      </c>
      <c r="I239" s="6">
        <v>179538.96</v>
      </c>
    </row>
    <row r="240" spans="1:9" x14ac:dyDescent="0.25">
      <c r="A240" s="1" t="s">
        <v>582</v>
      </c>
      <c r="B240" t="s">
        <v>583</v>
      </c>
      <c r="C240" s="1" t="s">
        <v>584</v>
      </c>
      <c r="D240" t="s">
        <v>585</v>
      </c>
      <c r="E240">
        <v>387</v>
      </c>
      <c r="F240" s="6">
        <f>SUM(Table5[[#This Row],[August ]:[February Payment]])</f>
        <v>357526.07999999996</v>
      </c>
      <c r="G240" s="6">
        <f>VLOOKUP(Table5[[#This Row],[Nonpublic IRN]], Table1[[#All],[Nonpublic IRN]:[August Payment]], 4, FALSE)</f>
        <v>90532.14</v>
      </c>
      <c r="H240" s="6">
        <f>VLOOKUP(Table5[[#This Row],[Nonpublic IRN]], Table4[[#All],[Nonpublic IRN]:[November Payment]], 4, FALSE)</f>
        <v>89532.45</v>
      </c>
      <c r="I240" s="6">
        <v>177461.49</v>
      </c>
    </row>
    <row r="241" spans="1:9" x14ac:dyDescent="0.25">
      <c r="A241" s="1" t="s">
        <v>586</v>
      </c>
      <c r="B241" t="s">
        <v>587</v>
      </c>
      <c r="C241" s="1" t="s">
        <v>588</v>
      </c>
      <c r="D241" t="s">
        <v>589</v>
      </c>
      <c r="E241">
        <v>150</v>
      </c>
      <c r="F241" s="6">
        <f>SUM(Table5[[#This Row],[August ]:[February Payment]])</f>
        <v>138576</v>
      </c>
      <c r="G241" s="6">
        <f>VLOOKUP(Table5[[#This Row],[Nonpublic IRN]], Table1[[#All],[Nonpublic IRN]:[August Payment]], 4, FALSE)</f>
        <v>24080.16</v>
      </c>
      <c r="H241" s="6">
        <f>VLOOKUP(Table5[[#This Row],[Nonpublic IRN]], Table4[[#All],[Nonpublic IRN]:[November Payment]], 4, FALSE)</f>
        <v>34702.5</v>
      </c>
      <c r="I241" s="6">
        <v>79793.34</v>
      </c>
    </row>
    <row r="242" spans="1:9" x14ac:dyDescent="0.25">
      <c r="A242" s="1" t="s">
        <v>586</v>
      </c>
      <c r="B242" t="s">
        <v>587</v>
      </c>
      <c r="C242" s="1" t="s">
        <v>590</v>
      </c>
      <c r="D242" t="s">
        <v>591</v>
      </c>
      <c r="E242">
        <v>238</v>
      </c>
      <c r="F242" s="6">
        <f>SUM(Table5[[#This Row],[August ]:[February Payment]])</f>
        <v>219873.91999999998</v>
      </c>
      <c r="G242" s="6">
        <f>VLOOKUP(Table5[[#This Row],[Nonpublic IRN]], Table1[[#All],[Nonpublic IRN]:[August Payment]], 4, FALSE)</f>
        <v>52328.04</v>
      </c>
      <c r="H242" s="6">
        <f>VLOOKUP(Table5[[#This Row],[Nonpublic IRN]], Table4[[#All],[Nonpublic IRN]:[November Payment]], 4, FALSE)</f>
        <v>55061.3</v>
      </c>
      <c r="I242" s="6">
        <v>112484.58</v>
      </c>
    </row>
    <row r="243" spans="1:9" x14ac:dyDescent="0.25">
      <c r="A243" s="1" t="s">
        <v>586</v>
      </c>
      <c r="B243" t="s">
        <v>587</v>
      </c>
      <c r="C243" s="1" t="s">
        <v>592</v>
      </c>
      <c r="D243" t="s">
        <v>593</v>
      </c>
      <c r="E243">
        <v>1403</v>
      </c>
      <c r="F243" s="6">
        <f>SUM(Table5[[#This Row],[August ]:[February Payment]])</f>
        <v>1296147.52</v>
      </c>
      <c r="G243" s="6">
        <f>VLOOKUP(Table5[[#This Row],[Nonpublic IRN]], Table1[[#All],[Nonpublic IRN]:[August Payment]], 4, FALSE)</f>
        <v>339437.64</v>
      </c>
      <c r="H243" s="6">
        <f>VLOOKUP(Table5[[#This Row],[Nonpublic IRN]], Table4[[#All],[Nonpublic IRN]:[November Payment]], 4, FALSE)</f>
        <v>324584.05</v>
      </c>
      <c r="I243" s="6">
        <v>632125.82999999996</v>
      </c>
    </row>
    <row r="244" spans="1:9" x14ac:dyDescent="0.25">
      <c r="A244" s="1" t="s">
        <v>594</v>
      </c>
      <c r="B244" t="s">
        <v>595</v>
      </c>
      <c r="C244" s="1" t="s">
        <v>596</v>
      </c>
      <c r="D244" t="s">
        <v>482</v>
      </c>
      <c r="E244">
        <v>550</v>
      </c>
      <c r="F244" s="6">
        <f>SUM(Table5[[#This Row],[August ]:[February Payment]])</f>
        <v>508112</v>
      </c>
      <c r="G244" s="6">
        <f>VLOOKUP(Table5[[#This Row],[Nonpublic IRN]], Table1[[#All],[Nonpublic IRN]:[August Payment]], 4, FALSE)</f>
        <v>125726.22</v>
      </c>
      <c r="H244" s="6">
        <f>VLOOKUP(Table5[[#This Row],[Nonpublic IRN]], Table4[[#All],[Nonpublic IRN]:[November Payment]], 4, FALSE)</f>
        <v>127242.5</v>
      </c>
      <c r="I244" s="6">
        <v>255143.28</v>
      </c>
    </row>
    <row r="245" spans="1:9" x14ac:dyDescent="0.25">
      <c r="A245" s="1" t="s">
        <v>594</v>
      </c>
      <c r="B245" t="s">
        <v>595</v>
      </c>
      <c r="C245" s="1" t="s">
        <v>597</v>
      </c>
      <c r="D245" t="s">
        <v>598</v>
      </c>
      <c r="E245">
        <v>417</v>
      </c>
      <c r="F245" s="6">
        <f>SUM(Table5[[#This Row],[August ]:[February Payment]])</f>
        <v>385241.28</v>
      </c>
      <c r="G245" s="6">
        <f>VLOOKUP(Table5[[#This Row],[Nonpublic IRN]], Table1[[#All],[Nonpublic IRN]:[August Payment]], 4, FALSE)</f>
        <v>84512.1</v>
      </c>
      <c r="H245" s="6">
        <f>VLOOKUP(Table5[[#This Row],[Nonpublic IRN]], Table4[[#All],[Nonpublic IRN]:[November Payment]], 4, FALSE)</f>
        <v>96472.95</v>
      </c>
      <c r="I245" s="6">
        <v>204256.23</v>
      </c>
    </row>
    <row r="246" spans="1:9" x14ac:dyDescent="0.25">
      <c r="A246" s="1" t="s">
        <v>599</v>
      </c>
      <c r="B246" t="s">
        <v>600</v>
      </c>
      <c r="C246" s="1" t="s">
        <v>601</v>
      </c>
      <c r="D246" t="s">
        <v>102</v>
      </c>
      <c r="E246">
        <v>88</v>
      </c>
      <c r="F246" s="6">
        <f>SUM(Table5[[#This Row],[August ]:[February Payment]])</f>
        <v>81297.919999999998</v>
      </c>
      <c r="G246" s="6">
        <f>VLOOKUP(Table5[[#This Row],[Nonpublic IRN]], Table1[[#All],[Nonpublic IRN]:[August Payment]], 4, FALSE)</f>
        <v>19912.439999999999</v>
      </c>
      <c r="H246" s="6">
        <f>VLOOKUP(Table5[[#This Row],[Nonpublic IRN]], Table4[[#All],[Nonpublic IRN]:[November Payment]], 4, FALSE)</f>
        <v>20358.8</v>
      </c>
      <c r="I246" s="6">
        <v>41026.68</v>
      </c>
    </row>
    <row r="247" spans="1:9" x14ac:dyDescent="0.25">
      <c r="A247" s="1" t="s">
        <v>602</v>
      </c>
      <c r="B247" t="s">
        <v>603</v>
      </c>
      <c r="C247" s="1" t="s">
        <v>604</v>
      </c>
      <c r="D247" t="s">
        <v>605</v>
      </c>
      <c r="E247">
        <v>509</v>
      </c>
      <c r="F247" s="6">
        <f>SUM(Table5[[#This Row],[August ]:[February Payment]])</f>
        <v>470234.56</v>
      </c>
      <c r="G247" s="6">
        <f>VLOOKUP(Table5[[#This Row],[Nonpublic IRN]], Table1[[#All],[Nonpublic IRN]:[August Payment]], 4, FALSE)</f>
        <v>123642.36</v>
      </c>
      <c r="H247" s="6">
        <f>VLOOKUP(Table5[[#This Row],[Nonpublic IRN]], Table4[[#All],[Nonpublic IRN]:[November Payment]], 4, FALSE)</f>
        <v>117757.15</v>
      </c>
      <c r="I247" s="6">
        <v>228835.05</v>
      </c>
    </row>
    <row r="248" spans="1:9" x14ac:dyDescent="0.25">
      <c r="A248" s="1" t="s">
        <v>606</v>
      </c>
      <c r="B248" t="s">
        <v>607</v>
      </c>
      <c r="C248" s="1" t="s">
        <v>608</v>
      </c>
      <c r="D248" t="s">
        <v>609</v>
      </c>
      <c r="E248">
        <v>470</v>
      </c>
      <c r="F248" s="6">
        <f>SUM(Table5[[#This Row],[August ]:[February Payment]])</f>
        <v>434204.8</v>
      </c>
      <c r="G248" s="6">
        <f>VLOOKUP(Table5[[#This Row],[Nonpublic IRN]], Table1[[#All],[Nonpublic IRN]:[August Payment]], 4, FALSE)</f>
        <v>100488.36</v>
      </c>
      <c r="H248" s="6">
        <f>VLOOKUP(Table5[[#This Row],[Nonpublic IRN]], Table4[[#All],[Nonpublic IRN]:[November Payment]], 4, FALSE)</f>
        <v>108734.5</v>
      </c>
      <c r="I248" s="6">
        <v>224981.94</v>
      </c>
    </row>
    <row r="249" spans="1:9" x14ac:dyDescent="0.25">
      <c r="A249" s="1" t="s">
        <v>610</v>
      </c>
      <c r="B249" t="s">
        <v>611</v>
      </c>
      <c r="C249" s="1" t="s">
        <v>612</v>
      </c>
      <c r="D249" t="s">
        <v>613</v>
      </c>
      <c r="E249">
        <v>154</v>
      </c>
      <c r="F249" s="6">
        <f>SUM(Table5[[#This Row],[August ]:[February Payment]])</f>
        <v>142271.35999999999</v>
      </c>
      <c r="G249" s="6">
        <f>VLOOKUP(Table5[[#This Row],[Nonpublic IRN]], Table1[[#All],[Nonpublic IRN]:[August Payment]], 4, FALSE)</f>
        <v>34499.46</v>
      </c>
      <c r="H249" s="6">
        <f>VLOOKUP(Table5[[#This Row],[Nonpublic IRN]], Table4[[#All],[Nonpublic IRN]:[November Payment]], 4, FALSE)</f>
        <v>35627.9</v>
      </c>
      <c r="I249" s="6">
        <v>72144</v>
      </c>
    </row>
    <row r="250" spans="1:9" x14ac:dyDescent="0.25">
      <c r="A250" s="1" t="s">
        <v>610</v>
      </c>
      <c r="B250" t="s">
        <v>611</v>
      </c>
      <c r="C250" s="1" t="s">
        <v>614</v>
      </c>
      <c r="D250" t="s">
        <v>615</v>
      </c>
      <c r="E250">
        <v>142</v>
      </c>
      <c r="F250" s="6">
        <f>SUM(Table5[[#This Row],[August ]:[February Payment]])</f>
        <v>131185.28</v>
      </c>
      <c r="G250" s="6">
        <f>VLOOKUP(Table5[[#This Row],[Nonpublic IRN]], Table1[[#All],[Nonpublic IRN]:[August Payment]], 4, FALSE)</f>
        <v>30331.74</v>
      </c>
      <c r="H250" s="6">
        <f>VLOOKUP(Table5[[#This Row],[Nonpublic IRN]], Table4[[#All],[Nonpublic IRN]:[November Payment]], 4, FALSE)</f>
        <v>32851.699999999997</v>
      </c>
      <c r="I250" s="6">
        <v>68001.84</v>
      </c>
    </row>
    <row r="251" spans="1:9" x14ac:dyDescent="0.25">
      <c r="A251" s="1" t="s">
        <v>610</v>
      </c>
      <c r="B251" t="s">
        <v>611</v>
      </c>
      <c r="C251" s="1" t="s">
        <v>616</v>
      </c>
      <c r="D251" t="s">
        <v>617</v>
      </c>
      <c r="E251">
        <v>569</v>
      </c>
      <c r="F251" s="6">
        <f>SUM(Table5[[#This Row],[August ]:[February Payment]])</f>
        <v>525664.96</v>
      </c>
      <c r="G251" s="6">
        <f>VLOOKUP(Table5[[#This Row],[Nonpublic IRN]], Table1[[#All],[Nonpublic IRN]:[August Payment]], 4, FALSE)</f>
        <v>132209.34</v>
      </c>
      <c r="H251" s="6">
        <f>VLOOKUP(Table5[[#This Row],[Nonpublic IRN]], Table4[[#All],[Nonpublic IRN]:[November Payment]], 4, FALSE)</f>
        <v>131638.15</v>
      </c>
      <c r="I251" s="6">
        <v>261817.47</v>
      </c>
    </row>
    <row r="252" spans="1:9" x14ac:dyDescent="0.25">
      <c r="A252" s="1" t="s">
        <v>618</v>
      </c>
      <c r="B252" t="s">
        <v>619</v>
      </c>
      <c r="C252" s="1" t="s">
        <v>620</v>
      </c>
      <c r="D252" t="s">
        <v>35</v>
      </c>
      <c r="E252">
        <v>71</v>
      </c>
      <c r="F252" s="6">
        <f>SUM(Table5[[#This Row],[August ]:[February Payment]])</f>
        <v>65592.639999999999</v>
      </c>
      <c r="G252" s="6">
        <f>VLOOKUP(Table5[[#This Row],[Nonpublic IRN]], Table1[[#All],[Nonpublic IRN]:[August Payment]], 4, FALSE)</f>
        <v>15513.18</v>
      </c>
      <c r="H252" s="6">
        <f>VLOOKUP(Table5[[#This Row],[Nonpublic IRN]], Table4[[#All],[Nonpublic IRN]:[November Payment]], 4, FALSE)</f>
        <v>16425.849999999999</v>
      </c>
      <c r="I252" s="6">
        <v>33653.61</v>
      </c>
    </row>
    <row r="253" spans="1:9" x14ac:dyDescent="0.25">
      <c r="A253" s="1" t="s">
        <v>621</v>
      </c>
      <c r="B253" t="s">
        <v>622</v>
      </c>
      <c r="C253" s="1" t="s">
        <v>623</v>
      </c>
      <c r="D253" t="s">
        <v>624</v>
      </c>
      <c r="E253">
        <v>108</v>
      </c>
      <c r="F253" s="6">
        <f>SUM(Table5[[#This Row],[August ]:[February Payment]])</f>
        <v>99774.720000000001</v>
      </c>
      <c r="G253" s="6">
        <f>VLOOKUP(Table5[[#This Row],[Nonpublic IRN]], Table1[[#All],[Nonpublic IRN]:[August Payment]], 4, FALSE)</f>
        <v>26627.1</v>
      </c>
      <c r="H253" s="6">
        <f>VLOOKUP(Table5[[#This Row],[Nonpublic IRN]], Table4[[#All],[Nonpublic IRN]:[November Payment]], 4, FALSE)</f>
        <v>24985.8</v>
      </c>
      <c r="I253" s="6">
        <v>48161.82</v>
      </c>
    </row>
    <row r="254" spans="1:9" x14ac:dyDescent="0.25">
      <c r="A254" s="1" t="s">
        <v>625</v>
      </c>
      <c r="B254" t="s">
        <v>626</v>
      </c>
      <c r="C254" s="1" t="s">
        <v>627</v>
      </c>
      <c r="D254" t="s">
        <v>628</v>
      </c>
      <c r="E254">
        <v>317</v>
      </c>
      <c r="F254" s="6">
        <f>SUM(Table5[[#This Row],[August ]:[February Payment]])</f>
        <v>292857.28000000003</v>
      </c>
      <c r="G254" s="6">
        <f>VLOOKUP(Table5[[#This Row],[Nonpublic IRN]], Table1[[#All],[Nonpublic IRN]:[August Payment]], 4, FALSE)</f>
        <v>83122.86</v>
      </c>
      <c r="H254" s="6">
        <f>VLOOKUP(Table5[[#This Row],[Nonpublic IRN]], Table4[[#All],[Nonpublic IRN]:[November Payment]], 4, FALSE)</f>
        <v>73337.95</v>
      </c>
      <c r="I254" s="6">
        <v>136396.47</v>
      </c>
    </row>
    <row r="255" spans="1:9" x14ac:dyDescent="0.25">
      <c r="A255" s="1" t="s">
        <v>625</v>
      </c>
      <c r="B255" t="s">
        <v>626</v>
      </c>
      <c r="C255" s="1" t="s">
        <v>629</v>
      </c>
      <c r="D255" t="s">
        <v>445</v>
      </c>
      <c r="E255">
        <v>355</v>
      </c>
      <c r="F255" s="6">
        <f>SUM(Table5[[#This Row],[August ]:[February Payment]])</f>
        <v>327963.19999999995</v>
      </c>
      <c r="G255" s="6">
        <f>VLOOKUP(Table5[[#This Row],[Nonpublic IRN]], Table1[[#All],[Nonpublic IRN]:[August Payment]], 4, FALSE)</f>
        <v>83354.399999999994</v>
      </c>
      <c r="H255" s="6">
        <f>VLOOKUP(Table5[[#This Row],[Nonpublic IRN]], Table4[[#All],[Nonpublic IRN]:[November Payment]], 4, FALSE)</f>
        <v>82129.25</v>
      </c>
      <c r="I255" s="6">
        <v>162479.54999999999</v>
      </c>
    </row>
    <row r="256" spans="1:9" x14ac:dyDescent="0.25">
      <c r="A256" s="1" t="s">
        <v>630</v>
      </c>
      <c r="B256" t="s">
        <v>631</v>
      </c>
      <c r="C256" s="1" t="s">
        <v>632</v>
      </c>
      <c r="D256" t="s">
        <v>633</v>
      </c>
      <c r="E256">
        <v>279</v>
      </c>
      <c r="F256" s="6">
        <f>SUM(Table5[[#This Row],[August ]:[February Payment]])</f>
        <v>257751.36</v>
      </c>
      <c r="G256" s="6">
        <f>VLOOKUP(Table5[[#This Row],[Nonpublic IRN]], Table1[[#All],[Nonpublic IRN]:[August Payment]], 4, FALSE)</f>
        <v>70619.7</v>
      </c>
      <c r="H256" s="6">
        <f>VLOOKUP(Table5[[#This Row],[Nonpublic IRN]], Table4[[#All],[Nonpublic IRN]:[November Payment]], 4, FALSE)</f>
        <v>64546.65</v>
      </c>
      <c r="I256" s="6">
        <v>122585.01</v>
      </c>
    </row>
    <row r="257" spans="1:9" x14ac:dyDescent="0.25">
      <c r="A257" s="1" t="s">
        <v>634</v>
      </c>
      <c r="B257" t="s">
        <v>635</v>
      </c>
      <c r="C257" s="1" t="s">
        <v>636</v>
      </c>
      <c r="D257" t="s">
        <v>637</v>
      </c>
      <c r="E257">
        <v>24</v>
      </c>
      <c r="F257" s="6">
        <f>SUM(Table5[[#This Row],[August ]:[February Payment]])</f>
        <v>22172.159999999996</v>
      </c>
      <c r="G257" s="6">
        <f>VLOOKUP(Table5[[#This Row],[Nonpublic IRN]], Table1[[#All],[Nonpublic IRN]:[August Payment]], 4, FALSE)</f>
        <v>6020.04</v>
      </c>
      <c r="H257" s="6">
        <f>VLOOKUP(Table5[[#This Row],[Nonpublic IRN]], Table4[[#All],[Nonpublic IRN]:[November Payment]], 4, FALSE)</f>
        <v>5552.4</v>
      </c>
      <c r="I257" s="6">
        <v>10599.72</v>
      </c>
    </row>
    <row r="258" spans="1:9" x14ac:dyDescent="0.25">
      <c r="A258" s="1" t="s">
        <v>638</v>
      </c>
      <c r="B258" t="s">
        <v>639</v>
      </c>
      <c r="C258" s="1" t="s">
        <v>640</v>
      </c>
      <c r="D258" t="s">
        <v>641</v>
      </c>
      <c r="E258">
        <v>232</v>
      </c>
      <c r="F258" s="6">
        <f>SUM(Table5[[#This Row],[August ]:[February Payment]])</f>
        <v>214330.88</v>
      </c>
      <c r="G258" s="6">
        <f>VLOOKUP(Table5[[#This Row],[Nonpublic IRN]], Table1[[#All],[Nonpublic IRN]:[August Payment]], 4, FALSE)</f>
        <v>59274.239999999998</v>
      </c>
      <c r="H258" s="6">
        <f>VLOOKUP(Table5[[#This Row],[Nonpublic IRN]], Table4[[#All],[Nonpublic IRN]:[November Payment]], 4, FALSE)</f>
        <v>53673.2</v>
      </c>
      <c r="I258" s="6">
        <v>101383.44</v>
      </c>
    </row>
    <row r="259" spans="1:9" x14ac:dyDescent="0.25">
      <c r="A259" s="1" t="s">
        <v>642</v>
      </c>
      <c r="B259" t="s">
        <v>643</v>
      </c>
      <c r="C259" s="1" t="s">
        <v>644</v>
      </c>
      <c r="D259" t="s">
        <v>645</v>
      </c>
      <c r="E259">
        <v>12</v>
      </c>
      <c r="F259" s="6">
        <f>SUM(Table5[[#This Row],[August ]:[February Payment]])</f>
        <v>11086.08</v>
      </c>
      <c r="G259" s="6">
        <f>VLOOKUP(Table5[[#This Row],[Nonpublic IRN]], Table1[[#All],[Nonpublic IRN]:[August Payment]], 4, FALSE)</f>
        <v>2778.48</v>
      </c>
      <c r="H259" s="6">
        <f>VLOOKUP(Table5[[#This Row],[Nonpublic IRN]], Table4[[#All],[Nonpublic IRN]:[November Payment]], 4, FALSE)</f>
        <v>2776.2</v>
      </c>
      <c r="I259" s="6">
        <v>5531.4</v>
      </c>
    </row>
    <row r="260" spans="1:9" x14ac:dyDescent="0.25">
      <c r="A260" s="1" t="s">
        <v>642</v>
      </c>
      <c r="B260" t="s">
        <v>643</v>
      </c>
      <c r="C260" s="1" t="s">
        <v>646</v>
      </c>
      <c r="D260" t="s">
        <v>647</v>
      </c>
      <c r="E260">
        <v>83</v>
      </c>
      <c r="F260" s="6">
        <f>SUM(Table5[[#This Row],[August ]:[February Payment]])</f>
        <v>76678.720000000001</v>
      </c>
      <c r="G260" s="6">
        <f>VLOOKUP(Table5[[#This Row],[Nonpublic IRN]], Table1[[#All],[Nonpublic IRN]:[August Payment]], 4, FALSE)</f>
        <v>19217.82</v>
      </c>
      <c r="H260" s="6">
        <f>VLOOKUP(Table5[[#This Row],[Nonpublic IRN]], Table4[[#All],[Nonpublic IRN]:[November Payment]], 4, FALSE)</f>
        <v>19202.05</v>
      </c>
      <c r="I260" s="6">
        <v>38258.85</v>
      </c>
    </row>
    <row r="261" spans="1:9" x14ac:dyDescent="0.25">
      <c r="A261" s="1" t="s">
        <v>648</v>
      </c>
      <c r="B261" t="s">
        <v>649</v>
      </c>
      <c r="C261" s="1" t="s">
        <v>650</v>
      </c>
      <c r="D261" t="s">
        <v>116</v>
      </c>
      <c r="E261">
        <v>81</v>
      </c>
      <c r="F261" s="6">
        <f>SUM(Table5[[#This Row],[August ]:[February Payment]])</f>
        <v>74831.039999999994</v>
      </c>
      <c r="G261" s="6">
        <f>VLOOKUP(Table5[[#This Row],[Nonpublic IRN]], Table1[[#All],[Nonpublic IRN]:[August Payment]], 4, FALSE)</f>
        <v>16902.419999999998</v>
      </c>
      <c r="H261" s="6">
        <f>VLOOKUP(Table5[[#This Row],[Nonpublic IRN]], Table4[[#All],[Nonpublic IRN]:[November Payment]], 4, FALSE)</f>
        <v>18739.349999999999</v>
      </c>
      <c r="I261" s="6">
        <v>39189.269999999997</v>
      </c>
    </row>
    <row r="262" spans="1:9" x14ac:dyDescent="0.25">
      <c r="A262" s="1" t="s">
        <v>651</v>
      </c>
      <c r="B262" t="s">
        <v>652</v>
      </c>
      <c r="C262" s="1" t="s">
        <v>653</v>
      </c>
      <c r="D262" t="s">
        <v>654</v>
      </c>
      <c r="E262">
        <v>233</v>
      </c>
      <c r="F262" s="6">
        <f>SUM(Table5[[#This Row],[August ]:[February Payment]])</f>
        <v>215254.72</v>
      </c>
      <c r="G262" s="6">
        <f>VLOOKUP(Table5[[#This Row],[Nonpublic IRN]], Table1[[#All],[Nonpublic IRN]:[August Payment]], 4, FALSE)</f>
        <v>58811.16</v>
      </c>
      <c r="H262" s="6">
        <f>VLOOKUP(Table5[[#This Row],[Nonpublic IRN]], Table4[[#All],[Nonpublic IRN]:[November Payment]], 4, FALSE)</f>
        <v>53904.55</v>
      </c>
      <c r="I262" s="6">
        <v>102539.01</v>
      </c>
    </row>
    <row r="263" spans="1:9" x14ac:dyDescent="0.25">
      <c r="A263" s="1" t="s">
        <v>651</v>
      </c>
      <c r="B263" t="s">
        <v>652</v>
      </c>
      <c r="C263" s="1" t="s">
        <v>655</v>
      </c>
      <c r="D263" t="s">
        <v>656</v>
      </c>
      <c r="E263">
        <v>517</v>
      </c>
      <c r="F263" s="6">
        <f>SUM(Table5[[#This Row],[August ]:[February Payment]])</f>
        <v>477625.28</v>
      </c>
      <c r="G263" s="6">
        <f>VLOOKUP(Table5[[#This Row],[Nonpublic IRN]], Table1[[#All],[Nonpublic IRN]:[August Payment]], 4, FALSE)</f>
        <v>119706.18</v>
      </c>
      <c r="H263" s="6">
        <f>VLOOKUP(Table5[[#This Row],[Nonpublic IRN]], Table4[[#All],[Nonpublic IRN]:[November Payment]], 4, FALSE)</f>
        <v>119607.95</v>
      </c>
      <c r="I263" s="6">
        <v>238311.15</v>
      </c>
    </row>
    <row r="264" spans="1:9" x14ac:dyDescent="0.25">
      <c r="A264" s="1" t="s">
        <v>657</v>
      </c>
      <c r="B264" t="s">
        <v>658</v>
      </c>
      <c r="C264" s="1" t="s">
        <v>659</v>
      </c>
      <c r="D264" t="s">
        <v>660</v>
      </c>
      <c r="E264">
        <v>169</v>
      </c>
      <c r="F264" s="6">
        <f>SUM(Table5[[#This Row],[August ]:[February Payment]])</f>
        <v>156128.95999999999</v>
      </c>
      <c r="G264" s="6">
        <f>VLOOKUP(Table5[[#This Row],[Nonpublic IRN]], Table1[[#All],[Nonpublic IRN]:[August Payment]], 4, FALSE)</f>
        <v>35657.160000000003</v>
      </c>
      <c r="H264" s="6">
        <f>VLOOKUP(Table5[[#This Row],[Nonpublic IRN]], Table4[[#All],[Nonpublic IRN]:[November Payment]], 4, FALSE)</f>
        <v>39098.15</v>
      </c>
      <c r="I264" s="6">
        <v>81373.649999999994</v>
      </c>
    </row>
    <row r="265" spans="1:9" x14ac:dyDescent="0.25">
      <c r="A265" s="1" t="s">
        <v>657</v>
      </c>
      <c r="B265" t="s">
        <v>658</v>
      </c>
      <c r="C265" s="1" t="s">
        <v>661</v>
      </c>
      <c r="D265" t="s">
        <v>662</v>
      </c>
      <c r="E265">
        <v>174</v>
      </c>
      <c r="F265" s="6">
        <f>SUM(Table5[[#This Row],[August ]:[February Payment]])</f>
        <v>160748.16000000003</v>
      </c>
      <c r="G265" s="6">
        <f>VLOOKUP(Table5[[#This Row],[Nonpublic IRN]], Table1[[#All],[Nonpublic IRN]:[August Payment]], 4, FALSE)</f>
        <v>39361.800000000003</v>
      </c>
      <c r="H265" s="6">
        <f>VLOOKUP(Table5[[#This Row],[Nonpublic IRN]], Table4[[#All],[Nonpublic IRN]:[November Payment]], 4, FALSE)</f>
        <v>40254.9</v>
      </c>
      <c r="I265" s="6">
        <v>81131.460000000006</v>
      </c>
    </row>
    <row r="266" spans="1:9" x14ac:dyDescent="0.25">
      <c r="A266" s="1" t="s">
        <v>657</v>
      </c>
      <c r="B266" t="s">
        <v>658</v>
      </c>
      <c r="C266" s="1" t="s">
        <v>663</v>
      </c>
      <c r="D266" t="s">
        <v>35</v>
      </c>
      <c r="E266">
        <v>209</v>
      </c>
      <c r="F266" s="6">
        <f>SUM(Table5[[#This Row],[August ]:[February Payment]])</f>
        <v>193082.56</v>
      </c>
      <c r="G266" s="6">
        <f>VLOOKUP(Table5[[#This Row],[Nonpublic IRN]], Table1[[#All],[Nonpublic IRN]:[August Payment]], 4, FALSE)</f>
        <v>45381.84</v>
      </c>
      <c r="H266" s="6">
        <f>VLOOKUP(Table5[[#This Row],[Nonpublic IRN]], Table4[[#All],[Nonpublic IRN]:[November Payment]], 4, FALSE)</f>
        <v>48352.15</v>
      </c>
      <c r="I266" s="6">
        <v>99348.57</v>
      </c>
    </row>
    <row r="267" spans="1:9" x14ac:dyDescent="0.25">
      <c r="A267" s="1" t="s">
        <v>657</v>
      </c>
      <c r="B267" t="s">
        <v>658</v>
      </c>
      <c r="C267" s="1" t="s">
        <v>664</v>
      </c>
      <c r="D267" t="s">
        <v>665</v>
      </c>
      <c r="E267">
        <v>169</v>
      </c>
      <c r="F267" s="6">
        <f>SUM(Table5[[#This Row],[August ]:[February Payment]])</f>
        <v>156128.96000000002</v>
      </c>
      <c r="G267" s="6">
        <f>VLOOKUP(Table5[[#This Row],[Nonpublic IRN]], Table1[[#All],[Nonpublic IRN]:[August Payment]], 4, FALSE)</f>
        <v>40982.58</v>
      </c>
      <c r="H267" s="6">
        <f>VLOOKUP(Table5[[#This Row],[Nonpublic IRN]], Table4[[#All],[Nonpublic IRN]:[November Payment]], 4, FALSE)</f>
        <v>39098.15</v>
      </c>
      <c r="I267" s="6">
        <v>76048.23</v>
      </c>
    </row>
    <row r="268" spans="1:9" x14ac:dyDescent="0.25">
      <c r="A268" s="1" t="s">
        <v>657</v>
      </c>
      <c r="B268" t="s">
        <v>658</v>
      </c>
      <c r="C268" s="1" t="s">
        <v>666</v>
      </c>
      <c r="D268" t="s">
        <v>667</v>
      </c>
      <c r="E268">
        <v>621</v>
      </c>
      <c r="F268" s="6">
        <f>SUM(Table5[[#This Row],[August ]:[February Payment]])</f>
        <v>573704.64</v>
      </c>
      <c r="G268" s="6">
        <f>VLOOKUP(Table5[[#This Row],[Nonpublic IRN]], Table1[[#All],[Nonpublic IRN]:[August Payment]], 4, FALSE)</f>
        <v>140776.32000000001</v>
      </c>
      <c r="H268" s="6">
        <f>VLOOKUP(Table5[[#This Row],[Nonpublic IRN]], Table4[[#All],[Nonpublic IRN]:[November Payment]], 4, FALSE)</f>
        <v>143668.35</v>
      </c>
      <c r="I268" s="6">
        <v>289259.96999999997</v>
      </c>
    </row>
    <row r="269" spans="1:9" x14ac:dyDescent="0.25">
      <c r="A269" s="1" t="s">
        <v>668</v>
      </c>
      <c r="B269" t="s">
        <v>669</v>
      </c>
      <c r="C269" s="1" t="s">
        <v>670</v>
      </c>
      <c r="D269" t="s">
        <v>671</v>
      </c>
      <c r="E269">
        <v>128</v>
      </c>
      <c r="F269" s="6">
        <f>SUM(Table5[[#This Row],[August ]:[February Payment]])</f>
        <v>118251.51999999999</v>
      </c>
      <c r="G269" s="6">
        <f>VLOOKUP(Table5[[#This Row],[Nonpublic IRN]], Table1[[#All],[Nonpublic IRN]:[August Payment]], 4, FALSE)</f>
        <v>35425.620000000003</v>
      </c>
      <c r="H269" s="6">
        <f>VLOOKUP(Table5[[#This Row],[Nonpublic IRN]], Table4[[#All],[Nonpublic IRN]:[November Payment]], 4, FALSE)</f>
        <v>29612.799999999999</v>
      </c>
      <c r="I269" s="6">
        <v>53213.1</v>
      </c>
    </row>
    <row r="270" spans="1:9" x14ac:dyDescent="0.25">
      <c r="A270" s="1" t="s">
        <v>672</v>
      </c>
      <c r="B270" t="s">
        <v>673</v>
      </c>
      <c r="C270" s="1" t="s">
        <v>674</v>
      </c>
      <c r="D270" t="s">
        <v>675</v>
      </c>
      <c r="E270">
        <v>181</v>
      </c>
      <c r="F270" s="6">
        <f>SUM(Table5[[#This Row],[August ]:[February Payment]])</f>
        <v>167215.04000000001</v>
      </c>
      <c r="G270" s="6">
        <f>VLOOKUP(Table5[[#This Row],[Nonpublic IRN]], Table1[[#All],[Nonpublic IRN]:[August Payment]], 4, FALSE)</f>
        <v>30563.279999999999</v>
      </c>
      <c r="H270" s="6">
        <f>VLOOKUP(Table5[[#This Row],[Nonpublic IRN]], Table4[[#All],[Nonpublic IRN]:[November Payment]], 4, FALSE)</f>
        <v>41874.35</v>
      </c>
      <c r="I270" s="6">
        <v>94777.41</v>
      </c>
    </row>
    <row r="271" spans="1:9" x14ac:dyDescent="0.25">
      <c r="A271" s="1" t="s">
        <v>672</v>
      </c>
      <c r="B271" t="s">
        <v>673</v>
      </c>
      <c r="C271" s="1" t="s">
        <v>676</v>
      </c>
      <c r="D271" t="s">
        <v>677</v>
      </c>
      <c r="E271">
        <v>468</v>
      </c>
      <c r="F271" s="6">
        <f>SUM(Table5[[#This Row],[August ]:[February Payment]])</f>
        <v>432357.12</v>
      </c>
      <c r="G271" s="6">
        <f>VLOOKUP(Table5[[#This Row],[Nonpublic IRN]], Table1[[#All],[Nonpublic IRN]:[August Payment]], 4, FALSE)</f>
        <v>107434.56</v>
      </c>
      <c r="H271" s="6">
        <f>VLOOKUP(Table5[[#This Row],[Nonpublic IRN]], Table4[[#All],[Nonpublic IRN]:[November Payment]], 4, FALSE)</f>
        <v>108271.8</v>
      </c>
      <c r="I271" s="6">
        <v>216650.76</v>
      </c>
    </row>
    <row r="272" spans="1:9" x14ac:dyDescent="0.25">
      <c r="A272" s="1" t="s">
        <v>672</v>
      </c>
      <c r="B272" t="s">
        <v>673</v>
      </c>
      <c r="C272" s="1" t="s">
        <v>678</v>
      </c>
      <c r="D272" t="s">
        <v>679</v>
      </c>
      <c r="E272">
        <v>394</v>
      </c>
      <c r="F272" s="6">
        <f>SUM(Table5[[#This Row],[August ]:[February Payment]])</f>
        <v>363992.95999999996</v>
      </c>
      <c r="G272" s="6">
        <f>VLOOKUP(Table5[[#This Row],[Nonpublic IRN]], Table1[[#All],[Nonpublic IRN]:[August Payment]], 4, FALSE)</f>
        <v>84512.1</v>
      </c>
      <c r="H272" s="6">
        <f>VLOOKUP(Table5[[#This Row],[Nonpublic IRN]], Table4[[#All],[Nonpublic IRN]:[November Payment]], 4, FALSE)</f>
        <v>91151.9</v>
      </c>
      <c r="I272" s="6">
        <v>188328.95999999999</v>
      </c>
    </row>
    <row r="273" spans="1:9" x14ac:dyDescent="0.25">
      <c r="A273" s="1" t="s">
        <v>680</v>
      </c>
      <c r="B273" t="s">
        <v>681</v>
      </c>
      <c r="C273" s="1" t="s">
        <v>682</v>
      </c>
      <c r="D273" t="s">
        <v>683</v>
      </c>
      <c r="E273">
        <v>178</v>
      </c>
      <c r="F273" s="6">
        <f>SUM(Table5[[#This Row],[August ]:[February Payment]])</f>
        <v>164443.52000000002</v>
      </c>
      <c r="G273" s="6">
        <f>VLOOKUP(Table5[[#This Row],[Nonpublic IRN]], Table1[[#All],[Nonpublic IRN]:[August Payment]], 4, FALSE)</f>
        <v>38898.720000000001</v>
      </c>
      <c r="H273" s="6">
        <f>VLOOKUP(Table5[[#This Row],[Nonpublic IRN]], Table4[[#All],[Nonpublic IRN]:[November Payment]], 4, FALSE)</f>
        <v>41180.300000000003</v>
      </c>
      <c r="I273" s="6">
        <v>84364.5</v>
      </c>
    </row>
    <row r="274" spans="1:9" x14ac:dyDescent="0.25">
      <c r="A274" s="1" t="s">
        <v>680</v>
      </c>
      <c r="B274" t="s">
        <v>681</v>
      </c>
      <c r="C274" s="1" t="s">
        <v>684</v>
      </c>
      <c r="D274" t="s">
        <v>685</v>
      </c>
      <c r="E274">
        <v>33</v>
      </c>
      <c r="F274" s="6">
        <f>SUM(Table5[[#This Row],[August ]:[February Payment]])</f>
        <v>30486.720000000001</v>
      </c>
      <c r="G274" s="6">
        <f>VLOOKUP(Table5[[#This Row],[Nonpublic IRN]], Table1[[#All],[Nonpublic IRN]:[August Payment]], 4, FALSE)</f>
        <v>6483.12</v>
      </c>
      <c r="H274" s="6">
        <f>VLOOKUP(Table5[[#This Row],[Nonpublic IRN]], Table4[[#All],[Nonpublic IRN]:[November Payment]], 4, FALSE)</f>
        <v>7634.55</v>
      </c>
      <c r="I274" s="6">
        <v>16369.05</v>
      </c>
    </row>
    <row r="275" spans="1:9" x14ac:dyDescent="0.25">
      <c r="A275" s="1" t="s">
        <v>686</v>
      </c>
      <c r="B275" t="s">
        <v>687</v>
      </c>
      <c r="C275" s="1" t="s">
        <v>688</v>
      </c>
      <c r="D275" t="s">
        <v>689</v>
      </c>
      <c r="E275">
        <v>272</v>
      </c>
      <c r="F275" s="6">
        <f>SUM(Table5[[#This Row],[August ]:[February Payment]])</f>
        <v>251284.48000000001</v>
      </c>
      <c r="G275" s="6">
        <f>VLOOKUP(Table5[[#This Row],[Nonpublic IRN]], Table1[[#All],[Nonpublic IRN]:[August Payment]], 4, FALSE)</f>
        <v>61821.18</v>
      </c>
      <c r="H275" s="6">
        <f>VLOOKUP(Table5[[#This Row],[Nonpublic IRN]], Table4[[#All],[Nonpublic IRN]:[November Payment]], 4, FALSE)</f>
        <v>62927.199999999997</v>
      </c>
      <c r="I275" s="6">
        <v>126536.1</v>
      </c>
    </row>
    <row r="276" spans="1:9" x14ac:dyDescent="0.25">
      <c r="A276" s="1" t="s">
        <v>690</v>
      </c>
      <c r="B276" t="s">
        <v>691</v>
      </c>
      <c r="C276" s="1" t="s">
        <v>692</v>
      </c>
      <c r="D276" t="s">
        <v>693</v>
      </c>
      <c r="E276">
        <v>31</v>
      </c>
      <c r="F276" s="6">
        <f>SUM(Table5[[#This Row],[August ]:[February Payment]])</f>
        <v>28639.040000000001</v>
      </c>
      <c r="G276" s="6">
        <f>VLOOKUP(Table5[[#This Row],[Nonpublic IRN]], Table1[[#All],[Nonpublic IRN]:[August Payment]], 4, FALSE)</f>
        <v>6251.58</v>
      </c>
      <c r="H276" s="6">
        <f>VLOOKUP(Table5[[#This Row],[Nonpublic IRN]], Table4[[#All],[Nonpublic IRN]:[November Payment]], 4, FALSE)</f>
        <v>7171.85</v>
      </c>
      <c r="I276" s="6">
        <v>15215.61</v>
      </c>
    </row>
    <row r="277" spans="1:9" x14ac:dyDescent="0.25">
      <c r="A277" s="1" t="s">
        <v>690</v>
      </c>
      <c r="B277" t="s">
        <v>691</v>
      </c>
      <c r="C277" s="1" t="s">
        <v>694</v>
      </c>
      <c r="D277" t="s">
        <v>178</v>
      </c>
      <c r="E277">
        <v>415</v>
      </c>
      <c r="F277" s="6">
        <f>SUM(Table5[[#This Row],[August ]:[February Payment]])</f>
        <v>383393.6</v>
      </c>
      <c r="G277" s="6">
        <f>VLOOKUP(Table5[[#This Row],[Nonpublic IRN]], Table1[[#All],[Nonpublic IRN]:[August Payment]], 4, FALSE)</f>
        <v>105582.24</v>
      </c>
      <c r="H277" s="6">
        <f>VLOOKUP(Table5[[#This Row],[Nonpublic IRN]], Table4[[#All],[Nonpublic IRN]:[November Payment]], 4, FALSE)</f>
        <v>96010.25</v>
      </c>
      <c r="I277" s="6">
        <v>181801.11</v>
      </c>
    </row>
    <row r="278" spans="1:9" x14ac:dyDescent="0.25">
      <c r="A278" s="1" t="s">
        <v>695</v>
      </c>
      <c r="B278" t="s">
        <v>696</v>
      </c>
      <c r="C278" s="1" t="s">
        <v>697</v>
      </c>
      <c r="D278" t="s">
        <v>698</v>
      </c>
      <c r="E278">
        <v>850</v>
      </c>
      <c r="F278" s="6">
        <f>SUM(Table5[[#This Row],[August ]:[February Payment]])</f>
        <v>785264</v>
      </c>
      <c r="G278" s="6">
        <f>VLOOKUP(Table5[[#This Row],[Nonpublic IRN]], Table1[[#All],[Nonpublic IRN]:[August Payment]], 4, FALSE)</f>
        <v>192872.82</v>
      </c>
      <c r="H278" s="6">
        <f>VLOOKUP(Table5[[#This Row],[Nonpublic IRN]], Table4[[#All],[Nonpublic IRN]:[November Payment]], 4, FALSE)</f>
        <v>196647.5</v>
      </c>
      <c r="I278" s="6">
        <v>395743.68</v>
      </c>
    </row>
    <row r="279" spans="1:9" x14ac:dyDescent="0.25">
      <c r="A279" s="1" t="s">
        <v>695</v>
      </c>
      <c r="B279" t="s">
        <v>696</v>
      </c>
      <c r="C279" s="1" t="s">
        <v>699</v>
      </c>
      <c r="D279" t="s">
        <v>700</v>
      </c>
      <c r="E279">
        <v>423</v>
      </c>
      <c r="F279" s="6">
        <f>SUM(Table5[[#This Row],[August ]:[February Payment]])</f>
        <v>390784.32</v>
      </c>
      <c r="G279" s="6">
        <f>VLOOKUP(Table5[[#This Row],[Nonpublic IRN]], Table1[[#All],[Nonpublic IRN]:[August Payment]], 4, FALSE)</f>
        <v>97941.42</v>
      </c>
      <c r="H279" s="6">
        <f>VLOOKUP(Table5[[#This Row],[Nonpublic IRN]], Table4[[#All],[Nonpublic IRN]:[November Payment]], 4, FALSE)</f>
        <v>97861.05</v>
      </c>
      <c r="I279" s="6">
        <v>194981.85</v>
      </c>
    </row>
    <row r="280" spans="1:9" x14ac:dyDescent="0.25">
      <c r="A280" s="1" t="s">
        <v>695</v>
      </c>
      <c r="B280" t="s">
        <v>696</v>
      </c>
      <c r="C280" s="1" t="s">
        <v>701</v>
      </c>
      <c r="D280" t="s">
        <v>702</v>
      </c>
      <c r="E280">
        <v>1013</v>
      </c>
      <c r="F280" s="6">
        <f>SUM(Table5[[#This Row],[August ]:[February Payment]])</f>
        <v>935849.92</v>
      </c>
      <c r="G280" s="6">
        <f>VLOOKUP(Table5[[#This Row],[Nonpublic IRN]], Table1[[#All],[Nonpublic IRN]:[August Payment]], 4, FALSE)</f>
        <v>228529.98</v>
      </c>
      <c r="H280" s="6">
        <f>VLOOKUP(Table5[[#This Row],[Nonpublic IRN]], Table4[[#All],[Nonpublic IRN]:[November Payment]], 4, FALSE)</f>
        <v>234357.55</v>
      </c>
      <c r="I280" s="6">
        <v>472962.39</v>
      </c>
    </row>
    <row r="281" spans="1:9" x14ac:dyDescent="0.25">
      <c r="A281" s="1" t="s">
        <v>703</v>
      </c>
      <c r="B281" t="s">
        <v>704</v>
      </c>
      <c r="C281" s="1" t="s">
        <v>705</v>
      </c>
      <c r="D281" t="s">
        <v>178</v>
      </c>
      <c r="E281">
        <v>124</v>
      </c>
      <c r="F281" s="6">
        <f>SUM(Table5[[#This Row],[August ]:[February Payment]])</f>
        <v>114556.16</v>
      </c>
      <c r="G281" s="6">
        <f>VLOOKUP(Table5[[#This Row],[Nonpublic IRN]], Table1[[#All],[Nonpublic IRN]:[August Payment]], 4, FALSE)</f>
        <v>28942.5</v>
      </c>
      <c r="H281" s="6">
        <f>VLOOKUP(Table5[[#This Row],[Nonpublic IRN]], Table4[[#All],[Nonpublic IRN]:[November Payment]], 4, FALSE)</f>
        <v>28687.4</v>
      </c>
      <c r="I281" s="6">
        <v>56926.26</v>
      </c>
    </row>
    <row r="282" spans="1:9" x14ac:dyDescent="0.25">
      <c r="A282" s="1" t="s">
        <v>706</v>
      </c>
      <c r="B282" t="s">
        <v>707</v>
      </c>
      <c r="C282" s="1" t="s">
        <v>708</v>
      </c>
      <c r="D282" t="s">
        <v>709</v>
      </c>
      <c r="E282">
        <v>234</v>
      </c>
      <c r="F282" s="6">
        <f>SUM(Table5[[#This Row],[August ]:[February Payment]])</f>
        <v>216178.56</v>
      </c>
      <c r="G282" s="6">
        <f>VLOOKUP(Table5[[#This Row],[Nonpublic IRN]], Table1[[#All],[Nonpublic IRN]:[August Payment]], 4, FALSE)</f>
        <v>62052.72</v>
      </c>
      <c r="H282" s="6">
        <f>VLOOKUP(Table5[[#This Row],[Nonpublic IRN]], Table4[[#All],[Nonpublic IRN]:[November Payment]], 4, FALSE)</f>
        <v>54135.9</v>
      </c>
      <c r="I282" s="6">
        <v>99989.94</v>
      </c>
    </row>
    <row r="283" spans="1:9" x14ac:dyDescent="0.25">
      <c r="A283" s="1" t="s">
        <v>710</v>
      </c>
      <c r="B283" t="s">
        <v>711</v>
      </c>
      <c r="C283" s="1" t="s">
        <v>712</v>
      </c>
      <c r="D283" t="s">
        <v>713</v>
      </c>
      <c r="E283">
        <v>140</v>
      </c>
      <c r="F283" s="6">
        <f>SUM(Table5[[#This Row],[August ]:[February Payment]])</f>
        <v>129337.60000000001</v>
      </c>
      <c r="G283" s="6">
        <f>VLOOKUP(Table5[[#This Row],[Nonpublic IRN]], Table1[[#All],[Nonpublic IRN]:[August Payment]], 4, FALSE)</f>
        <v>34267.919999999998</v>
      </c>
      <c r="H283" s="6">
        <f>VLOOKUP(Table5[[#This Row],[Nonpublic IRN]], Table4[[#All],[Nonpublic IRN]:[November Payment]], 4, FALSE)</f>
        <v>32389</v>
      </c>
      <c r="I283" s="6">
        <v>62680.68</v>
      </c>
    </row>
    <row r="284" spans="1:9" x14ac:dyDescent="0.25">
      <c r="A284" s="1" t="s">
        <v>714</v>
      </c>
      <c r="B284" t="s">
        <v>715</v>
      </c>
      <c r="C284" s="1" t="s">
        <v>716</v>
      </c>
      <c r="D284" t="s">
        <v>717</v>
      </c>
      <c r="E284">
        <v>497</v>
      </c>
      <c r="F284" s="6">
        <f>SUM(Table5[[#This Row],[August ]:[February Payment]])</f>
        <v>459148.48</v>
      </c>
      <c r="G284" s="6">
        <f>VLOOKUP(Table5[[#This Row],[Nonpublic IRN]], Table1[[#All],[Nonpublic IRN]:[August Payment]], 4, FALSE)</f>
        <v>112759.98</v>
      </c>
      <c r="H284" s="6">
        <f>VLOOKUP(Table5[[#This Row],[Nonpublic IRN]], Table4[[#All],[Nonpublic IRN]:[November Payment]], 4, FALSE)</f>
        <v>114980.95</v>
      </c>
      <c r="I284" s="6">
        <v>231407.55</v>
      </c>
    </row>
    <row r="285" spans="1:9" x14ac:dyDescent="0.25">
      <c r="A285" s="1" t="s">
        <v>714</v>
      </c>
      <c r="B285" t="s">
        <v>715</v>
      </c>
      <c r="C285" s="1" t="s">
        <v>718</v>
      </c>
      <c r="D285" t="s">
        <v>719</v>
      </c>
      <c r="E285">
        <v>120</v>
      </c>
      <c r="F285" s="6">
        <f>SUM(Table5[[#This Row],[August ]:[February Payment]])</f>
        <v>110860.79999999999</v>
      </c>
      <c r="G285" s="6">
        <f>VLOOKUP(Table5[[#This Row],[Nonpublic IRN]], Table1[[#All],[Nonpublic IRN]:[August Payment]], 4, FALSE)</f>
        <v>26627.1</v>
      </c>
      <c r="H285" s="6">
        <f>VLOOKUP(Table5[[#This Row],[Nonpublic IRN]], Table4[[#All],[Nonpublic IRN]:[November Payment]], 4, FALSE)</f>
        <v>27762</v>
      </c>
      <c r="I285" s="6">
        <v>56471.7</v>
      </c>
    </row>
    <row r="286" spans="1:9" x14ac:dyDescent="0.25">
      <c r="A286" s="1" t="s">
        <v>714</v>
      </c>
      <c r="B286" t="s">
        <v>715</v>
      </c>
      <c r="C286" s="1" t="s">
        <v>720</v>
      </c>
      <c r="D286" t="s">
        <v>721</v>
      </c>
      <c r="E286">
        <v>2</v>
      </c>
      <c r="F286" s="6">
        <f>SUM(Table5[[#This Row],[August ]:[February Payment]])</f>
        <v>1847.6799999999998</v>
      </c>
      <c r="G286" s="6">
        <f>VLOOKUP(Table5[[#This Row],[Nonpublic IRN]], Table1[[#All],[Nonpublic IRN]:[August Payment]], 4, FALSE)</f>
        <v>926.16</v>
      </c>
      <c r="H286" s="6">
        <f>VLOOKUP(Table5[[#This Row],[Nonpublic IRN]], Table4[[#All],[Nonpublic IRN]:[November Payment]], 4, FALSE)</f>
        <v>462.7</v>
      </c>
      <c r="I286" s="6">
        <v>458.82</v>
      </c>
    </row>
    <row r="287" spans="1:9" x14ac:dyDescent="0.25">
      <c r="A287" s="1" t="s">
        <v>714</v>
      </c>
      <c r="B287" t="s">
        <v>715</v>
      </c>
      <c r="C287" s="1" t="s">
        <v>722</v>
      </c>
      <c r="D287" t="s">
        <v>723</v>
      </c>
      <c r="E287">
        <v>146</v>
      </c>
      <c r="F287" s="6">
        <f>SUM(Table5[[#This Row],[August ]:[February Payment]])</f>
        <v>134880.64000000001</v>
      </c>
      <c r="G287" s="6">
        <f>VLOOKUP(Table5[[#This Row],[Nonpublic IRN]], Table1[[#All],[Nonpublic IRN]:[August Payment]], 4, FALSE)</f>
        <v>32878.68</v>
      </c>
      <c r="H287" s="6">
        <f>VLOOKUP(Table5[[#This Row],[Nonpublic IRN]], Table4[[#All],[Nonpublic IRN]:[November Payment]], 4, FALSE)</f>
        <v>33777.1</v>
      </c>
      <c r="I287" s="6">
        <v>68224.86</v>
      </c>
    </row>
    <row r="288" spans="1:9" x14ac:dyDescent="0.25">
      <c r="A288" s="1" t="s">
        <v>724</v>
      </c>
      <c r="B288" t="s">
        <v>725</v>
      </c>
      <c r="C288" s="1" t="s">
        <v>726</v>
      </c>
      <c r="D288" t="s">
        <v>727</v>
      </c>
      <c r="E288">
        <v>60</v>
      </c>
      <c r="F288" s="6">
        <f>SUM(Table5[[#This Row],[August ]:[February Payment]])</f>
        <v>55430.400000000001</v>
      </c>
      <c r="G288" s="6">
        <f>VLOOKUP(Table5[[#This Row],[Nonpublic IRN]], Table1[[#All],[Nonpublic IRN]:[August Payment]], 4, FALSE)</f>
        <v>15744.72</v>
      </c>
      <c r="H288" s="6">
        <f>VLOOKUP(Table5[[#This Row],[Nonpublic IRN]], Table4[[#All],[Nonpublic IRN]:[November Payment]], 4, FALSE)</f>
        <v>13881</v>
      </c>
      <c r="I288" s="6">
        <v>25804.68</v>
      </c>
    </row>
    <row r="289" spans="1:9" x14ac:dyDescent="0.25">
      <c r="A289" s="1" t="s">
        <v>724</v>
      </c>
      <c r="B289" t="s">
        <v>725</v>
      </c>
      <c r="C289" s="1" t="s">
        <v>728</v>
      </c>
      <c r="D289" t="s">
        <v>264</v>
      </c>
      <c r="E289">
        <v>96</v>
      </c>
      <c r="F289" s="6">
        <f>SUM(Table5[[#This Row],[August ]:[February Payment]])</f>
        <v>88688.639999999999</v>
      </c>
      <c r="G289" s="6">
        <f>VLOOKUP(Table5[[#This Row],[Nonpublic IRN]], Table1[[#All],[Nonpublic IRN]:[August Payment]], 4, FALSE)</f>
        <v>22459.38</v>
      </c>
      <c r="H289" s="6">
        <f>VLOOKUP(Table5[[#This Row],[Nonpublic IRN]], Table4[[#All],[Nonpublic IRN]:[November Payment]], 4, FALSE)</f>
        <v>22209.599999999999</v>
      </c>
      <c r="I289" s="6">
        <v>44019.66</v>
      </c>
    </row>
    <row r="290" spans="1:9" x14ac:dyDescent="0.25">
      <c r="A290" s="1" t="s">
        <v>729</v>
      </c>
      <c r="B290" t="s">
        <v>730</v>
      </c>
      <c r="C290" s="1" t="s">
        <v>731</v>
      </c>
      <c r="D290" t="s">
        <v>732</v>
      </c>
      <c r="E290">
        <v>114</v>
      </c>
      <c r="F290" s="6">
        <f>SUM(Table5[[#This Row],[August ]:[February Payment]])</f>
        <v>105317.75999999999</v>
      </c>
      <c r="G290" s="6">
        <f>VLOOKUP(Table5[[#This Row],[Nonpublic IRN]], Table1[[#All],[Nonpublic IRN]:[August Payment]], 4, FALSE)</f>
        <v>27784.799999999999</v>
      </c>
      <c r="H290" s="6">
        <f>VLOOKUP(Table5[[#This Row],[Nonpublic IRN]], Table4[[#All],[Nonpublic IRN]:[November Payment]], 4, FALSE)</f>
        <v>26373.9</v>
      </c>
      <c r="I290" s="6">
        <v>51159.06</v>
      </c>
    </row>
    <row r="291" spans="1:9" x14ac:dyDescent="0.25">
      <c r="A291" s="1" t="s">
        <v>733</v>
      </c>
      <c r="B291" t="s">
        <v>734</v>
      </c>
      <c r="C291" s="1" t="s">
        <v>735</v>
      </c>
      <c r="D291" t="s">
        <v>156</v>
      </c>
      <c r="E291">
        <v>232</v>
      </c>
      <c r="F291" s="6">
        <f>SUM(Table5[[#This Row],[August ]:[February Payment]])</f>
        <v>214330.88</v>
      </c>
      <c r="G291" s="6">
        <f>VLOOKUP(Table5[[#This Row],[Nonpublic IRN]], Table1[[#All],[Nonpublic IRN]:[August Payment]], 4, FALSE)</f>
        <v>50475.72</v>
      </c>
      <c r="H291" s="6">
        <f>VLOOKUP(Table5[[#This Row],[Nonpublic IRN]], Table4[[#All],[Nonpublic IRN]:[November Payment]], 4, FALSE)</f>
        <v>53673.2</v>
      </c>
      <c r="I291" s="6">
        <v>110181.96</v>
      </c>
    </row>
    <row r="292" spans="1:9" x14ac:dyDescent="0.25">
      <c r="A292" s="1" t="s">
        <v>736</v>
      </c>
      <c r="B292" t="s">
        <v>737</v>
      </c>
      <c r="C292" s="1" t="s">
        <v>738</v>
      </c>
      <c r="D292" t="s">
        <v>739</v>
      </c>
      <c r="E292">
        <v>572</v>
      </c>
      <c r="F292" s="6">
        <f>SUM(Table5[[#This Row],[August ]:[February Payment]])</f>
        <v>528436.47999999998</v>
      </c>
      <c r="G292" s="6">
        <f>VLOOKUP(Table5[[#This Row],[Nonpublic IRN]], Table1[[#All],[Nonpublic IRN]:[August Payment]], 4, FALSE)</f>
        <v>140081.70000000001</v>
      </c>
      <c r="H292" s="6">
        <f>VLOOKUP(Table5[[#This Row],[Nonpublic IRN]], Table4[[#All],[Nonpublic IRN]:[November Payment]], 4, FALSE)</f>
        <v>132332.20000000001</v>
      </c>
      <c r="I292" s="6">
        <v>256022.58</v>
      </c>
    </row>
    <row r="293" spans="1:9" x14ac:dyDescent="0.25">
      <c r="A293" s="1" t="s">
        <v>736</v>
      </c>
      <c r="B293" t="s">
        <v>737</v>
      </c>
      <c r="C293" s="1" t="s">
        <v>740</v>
      </c>
      <c r="D293" t="s">
        <v>741</v>
      </c>
      <c r="E293">
        <v>269</v>
      </c>
      <c r="F293" s="6">
        <f>SUM(Table5[[#This Row],[August ]:[February Payment]])</f>
        <v>248512.96</v>
      </c>
      <c r="G293" s="6">
        <f>VLOOKUP(Table5[[#This Row],[Nonpublic IRN]], Table1[[#All],[Nonpublic IRN]:[August Payment]], 4, FALSE)</f>
        <v>70388.160000000003</v>
      </c>
      <c r="H293" s="6">
        <f>VLOOKUP(Table5[[#This Row],[Nonpublic IRN]], Table4[[#All],[Nonpublic IRN]:[November Payment]], 4, FALSE)</f>
        <v>62233.15</v>
      </c>
      <c r="I293" s="6">
        <v>115891.65</v>
      </c>
    </row>
    <row r="294" spans="1:9" x14ac:dyDescent="0.25">
      <c r="A294" s="1" t="s">
        <v>736</v>
      </c>
      <c r="B294" t="s">
        <v>737</v>
      </c>
      <c r="C294" s="1" t="s">
        <v>742</v>
      </c>
      <c r="D294" t="s">
        <v>743</v>
      </c>
      <c r="E294">
        <v>266</v>
      </c>
      <c r="F294" s="6">
        <f>SUM(Table5[[#This Row],[August ]:[February Payment]])</f>
        <v>245741.44</v>
      </c>
      <c r="G294" s="6">
        <f>VLOOKUP(Table5[[#This Row],[Nonpublic IRN]], Table1[[#All],[Nonpublic IRN]:[August Payment]], 4, FALSE)</f>
        <v>62284.26</v>
      </c>
      <c r="H294" s="6">
        <f>VLOOKUP(Table5[[#This Row],[Nonpublic IRN]], Table4[[#All],[Nonpublic IRN]:[November Payment]], 4, FALSE)</f>
        <v>61539.1</v>
      </c>
      <c r="I294" s="6">
        <v>121918.08</v>
      </c>
    </row>
    <row r="295" spans="1:9" x14ac:dyDescent="0.25">
      <c r="A295" s="1" t="s">
        <v>736</v>
      </c>
      <c r="B295" t="s">
        <v>737</v>
      </c>
      <c r="C295" s="1" t="s">
        <v>744</v>
      </c>
      <c r="D295" t="s">
        <v>745</v>
      </c>
      <c r="E295">
        <v>398</v>
      </c>
      <c r="F295" s="6">
        <f>SUM(Table5[[#This Row],[August ]:[February Payment]])</f>
        <v>367688.31999999995</v>
      </c>
      <c r="G295" s="6">
        <f>VLOOKUP(Table5[[#This Row],[Nonpublic IRN]], Table1[[#All],[Nonpublic IRN]:[August Payment]], 4, FALSE)</f>
        <v>95162.94</v>
      </c>
      <c r="H295" s="6">
        <f>VLOOKUP(Table5[[#This Row],[Nonpublic IRN]], Table4[[#All],[Nonpublic IRN]:[November Payment]], 4, FALSE)</f>
        <v>92077.3</v>
      </c>
      <c r="I295" s="6">
        <v>180448.08</v>
      </c>
    </row>
    <row r="296" spans="1:9" x14ac:dyDescent="0.25">
      <c r="A296" s="1" t="s">
        <v>746</v>
      </c>
      <c r="B296" t="s">
        <v>747</v>
      </c>
      <c r="C296" s="1" t="s">
        <v>748</v>
      </c>
      <c r="D296" t="s">
        <v>749</v>
      </c>
      <c r="E296">
        <v>120</v>
      </c>
      <c r="F296" s="6">
        <f>SUM(Table5[[#This Row],[August ]:[February Payment]])</f>
        <v>110860.79999999999</v>
      </c>
      <c r="G296" s="6">
        <f>VLOOKUP(Table5[[#This Row],[Nonpublic IRN]], Table1[[#All],[Nonpublic IRN]:[August Payment]], 4, FALSE)</f>
        <v>23848.62</v>
      </c>
      <c r="H296" s="6">
        <f>VLOOKUP(Table5[[#This Row],[Nonpublic IRN]], Table4[[#All],[Nonpublic IRN]:[November Payment]], 4, FALSE)</f>
        <v>27762</v>
      </c>
      <c r="I296" s="6">
        <v>59250.18</v>
      </c>
    </row>
    <row r="297" spans="1:9" x14ac:dyDescent="0.25">
      <c r="A297" s="1" t="s">
        <v>750</v>
      </c>
      <c r="B297" t="s">
        <v>751</v>
      </c>
      <c r="C297" s="1" t="s">
        <v>752</v>
      </c>
      <c r="D297" t="s">
        <v>753</v>
      </c>
      <c r="E297">
        <v>543</v>
      </c>
      <c r="F297" s="6">
        <f>SUM(Table5[[#This Row],[August ]:[February Payment]])</f>
        <v>501645.12</v>
      </c>
      <c r="G297" s="6">
        <f>VLOOKUP(Table5[[#This Row],[Nonpublic IRN]], Table1[[#All],[Nonpublic IRN]:[August Payment]], 4, FALSE)</f>
        <v>134756.28</v>
      </c>
      <c r="H297" s="6">
        <f>VLOOKUP(Table5[[#This Row],[Nonpublic IRN]], Table4[[#All],[Nonpublic IRN]:[November Payment]], 4, FALSE)</f>
        <v>125623.05</v>
      </c>
      <c r="I297" s="6">
        <v>241265.79</v>
      </c>
    </row>
    <row r="298" spans="1:9" x14ac:dyDescent="0.25">
      <c r="A298" s="1" t="s">
        <v>754</v>
      </c>
      <c r="B298" t="s">
        <v>755</v>
      </c>
      <c r="C298" s="1" t="s">
        <v>756</v>
      </c>
      <c r="D298" t="s">
        <v>757</v>
      </c>
      <c r="E298">
        <v>643</v>
      </c>
      <c r="F298" s="6">
        <f>SUM(Table5[[#This Row],[August ]:[February Payment]])</f>
        <v>594029.12</v>
      </c>
      <c r="G298" s="6">
        <f>VLOOKUP(Table5[[#This Row],[Nonpublic IRN]], Table1[[#All],[Nonpublic IRN]:[August Payment]], 4, FALSE)</f>
        <v>141470.94</v>
      </c>
      <c r="H298" s="6">
        <f>VLOOKUP(Table5[[#This Row],[Nonpublic IRN]], Table4[[#All],[Nonpublic IRN]:[November Payment]], 4, FALSE)</f>
        <v>148758.04999999999</v>
      </c>
      <c r="I298" s="6">
        <v>303800.13</v>
      </c>
    </row>
    <row r="299" spans="1:9" x14ac:dyDescent="0.25">
      <c r="A299" s="1" t="s">
        <v>758</v>
      </c>
      <c r="B299" t="s">
        <v>759</v>
      </c>
      <c r="C299" s="1" t="s">
        <v>760</v>
      </c>
      <c r="D299" t="s">
        <v>761</v>
      </c>
      <c r="E299">
        <v>423</v>
      </c>
      <c r="F299" s="6">
        <f>SUM(Table5[[#This Row],[August ]:[February Payment]])</f>
        <v>390784.31999999995</v>
      </c>
      <c r="G299" s="6">
        <f>VLOOKUP(Table5[[#This Row],[Nonpublic IRN]], Table1[[#All],[Nonpublic IRN]:[August Payment]], 4, FALSE)</f>
        <v>104887.62</v>
      </c>
      <c r="H299" s="6">
        <f>VLOOKUP(Table5[[#This Row],[Nonpublic IRN]], Table4[[#All],[Nonpublic IRN]:[November Payment]], 4, FALSE)</f>
        <v>97861.05</v>
      </c>
      <c r="I299" s="6">
        <v>188035.65</v>
      </c>
    </row>
    <row r="300" spans="1:9" x14ac:dyDescent="0.25">
      <c r="A300" s="1" t="s">
        <v>758</v>
      </c>
      <c r="B300" t="s">
        <v>759</v>
      </c>
      <c r="C300" s="1" t="s">
        <v>762</v>
      </c>
      <c r="D300" t="s">
        <v>763</v>
      </c>
      <c r="E300">
        <v>25</v>
      </c>
      <c r="F300" s="6">
        <f>SUM(Table5[[#This Row],[August ]:[February Payment]])</f>
        <v>23096</v>
      </c>
      <c r="G300" s="6">
        <f>VLOOKUP(Table5[[#This Row],[Nonpublic IRN]], Table1[[#All],[Nonpublic IRN]:[August Payment]], 4, FALSE)</f>
        <v>5788.5</v>
      </c>
      <c r="H300" s="6">
        <f>VLOOKUP(Table5[[#This Row],[Nonpublic IRN]], Table4[[#All],[Nonpublic IRN]:[November Payment]], 4, FALSE)</f>
        <v>5783.75</v>
      </c>
      <c r="I300" s="6">
        <v>11523.75</v>
      </c>
    </row>
    <row r="301" spans="1:9" x14ac:dyDescent="0.25">
      <c r="A301" s="1" t="s">
        <v>758</v>
      </c>
      <c r="B301" t="s">
        <v>759</v>
      </c>
      <c r="C301" s="1" t="s">
        <v>764</v>
      </c>
      <c r="D301" t="s">
        <v>49</v>
      </c>
      <c r="E301">
        <v>951</v>
      </c>
      <c r="F301" s="6">
        <f>SUM(Table5[[#This Row],[August ]:[February Payment]])</f>
        <v>878571.84</v>
      </c>
      <c r="G301" s="6">
        <f>VLOOKUP(Table5[[#This Row],[Nonpublic IRN]], Table1[[#All],[Nonpublic IRN]:[August Payment]], 4, FALSE)</f>
        <v>217184.52</v>
      </c>
      <c r="H301" s="6">
        <f>VLOOKUP(Table5[[#This Row],[Nonpublic IRN]], Table4[[#All],[Nonpublic IRN]:[November Payment]], 4, FALSE)</f>
        <v>220013.85</v>
      </c>
      <c r="I301" s="6">
        <v>441373.47</v>
      </c>
    </row>
    <row r="302" spans="1:9" x14ac:dyDescent="0.25">
      <c r="A302" s="1" t="s">
        <v>765</v>
      </c>
      <c r="B302" t="s">
        <v>766</v>
      </c>
      <c r="C302" s="1" t="s">
        <v>767</v>
      </c>
      <c r="D302" t="s">
        <v>768</v>
      </c>
      <c r="E302">
        <v>141</v>
      </c>
      <c r="F302" s="6">
        <f>SUM(Table5[[#This Row],[August ]:[February Payment]])</f>
        <v>130261.44</v>
      </c>
      <c r="G302" s="6">
        <f>VLOOKUP(Table5[[#This Row],[Nonpublic IRN]], Table1[[#All],[Nonpublic IRN]:[August Payment]], 4, FALSE)</f>
        <v>31026.36</v>
      </c>
      <c r="H302" s="6">
        <f>VLOOKUP(Table5[[#This Row],[Nonpublic IRN]], Table4[[#All],[Nonpublic IRN]:[November Payment]], 4, FALSE)</f>
        <v>32620.35</v>
      </c>
      <c r="I302" s="6">
        <v>66614.73</v>
      </c>
    </row>
    <row r="303" spans="1:9" x14ac:dyDescent="0.25">
      <c r="A303" s="1" t="s">
        <v>765</v>
      </c>
      <c r="B303" t="s">
        <v>766</v>
      </c>
      <c r="C303" s="1" t="s">
        <v>769</v>
      </c>
      <c r="D303" t="s">
        <v>770</v>
      </c>
      <c r="E303">
        <v>545</v>
      </c>
      <c r="F303" s="6">
        <f>SUM(Table5[[#This Row],[August ]:[February Payment]])</f>
        <v>503492.8</v>
      </c>
      <c r="G303" s="6">
        <f>VLOOKUP(Table5[[#This Row],[Nonpublic IRN]], Table1[[#All],[Nonpublic IRN]:[August Payment]], 4, FALSE)</f>
        <v>123642.36</v>
      </c>
      <c r="H303" s="6">
        <f>VLOOKUP(Table5[[#This Row],[Nonpublic IRN]], Table4[[#All],[Nonpublic IRN]:[November Payment]], 4, FALSE)</f>
        <v>126085.75</v>
      </c>
      <c r="I303" s="6">
        <v>253764.69</v>
      </c>
    </row>
    <row r="304" spans="1:9" x14ac:dyDescent="0.25">
      <c r="A304" s="1" t="s">
        <v>771</v>
      </c>
      <c r="B304" t="s">
        <v>772</v>
      </c>
      <c r="C304" s="1" t="s">
        <v>773</v>
      </c>
      <c r="D304" t="s">
        <v>774</v>
      </c>
      <c r="E304">
        <v>446</v>
      </c>
      <c r="F304" s="6">
        <f>SUM(Table5[[#This Row],[August ]:[February Payment]])</f>
        <v>412032.64</v>
      </c>
      <c r="G304" s="6">
        <f>VLOOKUP(Table5[[#This Row],[Nonpublic IRN]], Table1[[#All],[Nonpublic IRN]:[August Payment]], 4, FALSE)</f>
        <v>105350.7</v>
      </c>
      <c r="H304" s="6">
        <f>VLOOKUP(Table5[[#This Row],[Nonpublic IRN]], Table4[[#All],[Nonpublic IRN]:[November Payment]], 4, FALSE)</f>
        <v>103182.1</v>
      </c>
      <c r="I304" s="6">
        <v>203499.84</v>
      </c>
    </row>
    <row r="305" spans="1:9" x14ac:dyDescent="0.25">
      <c r="A305" s="1" t="s">
        <v>771</v>
      </c>
      <c r="B305" t="s">
        <v>772</v>
      </c>
      <c r="C305" s="1" t="s">
        <v>775</v>
      </c>
      <c r="D305" t="s">
        <v>776</v>
      </c>
      <c r="E305">
        <v>88</v>
      </c>
      <c r="F305" s="6">
        <f>SUM(Table5[[#This Row],[August ]:[February Payment]])</f>
        <v>81297.919999999998</v>
      </c>
      <c r="G305" s="6">
        <f>VLOOKUP(Table5[[#This Row],[Nonpublic IRN]], Table1[[#All],[Nonpublic IRN]:[August Payment]], 4, FALSE)</f>
        <v>17133.96</v>
      </c>
      <c r="H305" s="6">
        <f>VLOOKUP(Table5[[#This Row],[Nonpublic IRN]], Table4[[#All],[Nonpublic IRN]:[November Payment]], 4, FALSE)</f>
        <v>20358.8</v>
      </c>
      <c r="I305" s="6">
        <v>43805.16</v>
      </c>
    </row>
    <row r="306" spans="1:9" x14ac:dyDescent="0.25">
      <c r="A306" s="1" t="s">
        <v>771</v>
      </c>
      <c r="B306" t="s">
        <v>772</v>
      </c>
      <c r="C306" s="1" t="s">
        <v>777</v>
      </c>
      <c r="D306" t="s">
        <v>116</v>
      </c>
      <c r="E306">
        <v>190</v>
      </c>
      <c r="F306" s="6">
        <f>SUM(Table5[[#This Row],[August ]:[February Payment]])</f>
        <v>175529.60000000001</v>
      </c>
      <c r="G306" s="6">
        <f>VLOOKUP(Table5[[#This Row],[Nonpublic IRN]], Table1[[#All],[Nonpublic IRN]:[August Payment]], 4, FALSE)</f>
        <v>50707.26</v>
      </c>
      <c r="H306" s="6">
        <f>VLOOKUP(Table5[[#This Row],[Nonpublic IRN]], Table4[[#All],[Nonpublic IRN]:[November Payment]], 4, FALSE)</f>
        <v>43956.5</v>
      </c>
      <c r="I306" s="6">
        <v>80865.84</v>
      </c>
    </row>
    <row r="307" spans="1:9" x14ac:dyDescent="0.25">
      <c r="A307" s="1" t="s">
        <v>771</v>
      </c>
      <c r="B307" t="s">
        <v>772</v>
      </c>
      <c r="C307" s="1" t="s">
        <v>778</v>
      </c>
      <c r="D307" t="s">
        <v>779</v>
      </c>
      <c r="E307">
        <v>163</v>
      </c>
      <c r="F307" s="6">
        <f>SUM(Table5[[#This Row],[August ]:[February Payment]])</f>
        <v>150585.91999999998</v>
      </c>
      <c r="G307" s="6">
        <f>VLOOKUP(Table5[[#This Row],[Nonpublic IRN]], Table1[[#All],[Nonpublic IRN]:[August Payment]], 4, FALSE)</f>
        <v>38204.1</v>
      </c>
      <c r="H307" s="6">
        <f>VLOOKUP(Table5[[#This Row],[Nonpublic IRN]], Table4[[#All],[Nonpublic IRN]:[November Payment]], 4, FALSE)</f>
        <v>37710.050000000003</v>
      </c>
      <c r="I307" s="6">
        <v>74671.77</v>
      </c>
    </row>
    <row r="308" spans="1:9" x14ac:dyDescent="0.25">
      <c r="A308" s="1" t="s">
        <v>780</v>
      </c>
      <c r="B308" t="s">
        <v>781</v>
      </c>
      <c r="C308" s="1" t="s">
        <v>782</v>
      </c>
      <c r="D308" t="s">
        <v>783</v>
      </c>
      <c r="E308">
        <v>241</v>
      </c>
      <c r="F308" s="6">
        <f>SUM(Table5[[#This Row],[August ]:[February Payment]])</f>
        <v>222645.44</v>
      </c>
      <c r="G308" s="6">
        <f>VLOOKUP(Table5[[#This Row],[Nonpublic IRN]], Table1[[#All],[Nonpublic IRN]:[August Payment]], 4, FALSE)</f>
        <v>48854.94</v>
      </c>
      <c r="H308" s="6">
        <f>VLOOKUP(Table5[[#This Row],[Nonpublic IRN]], Table4[[#All],[Nonpublic IRN]:[November Payment]], 4, FALSE)</f>
        <v>55755.35</v>
      </c>
      <c r="I308" s="6">
        <v>118035.15</v>
      </c>
    </row>
    <row r="309" spans="1:9" x14ac:dyDescent="0.25">
      <c r="A309" s="1" t="s">
        <v>780</v>
      </c>
      <c r="B309" t="s">
        <v>781</v>
      </c>
      <c r="C309" s="1" t="s">
        <v>784</v>
      </c>
      <c r="D309" t="s">
        <v>785</v>
      </c>
      <c r="E309">
        <v>15</v>
      </c>
      <c r="F309" s="6">
        <f>SUM(Table5[[#This Row],[August ]:[February Payment]])</f>
        <v>13857.599999999999</v>
      </c>
      <c r="G309" s="6">
        <f>VLOOKUP(Table5[[#This Row],[Nonpublic IRN]], Table1[[#All],[Nonpublic IRN]:[August Payment]], 4, FALSE)</f>
        <v>2778.48</v>
      </c>
      <c r="H309" s="6">
        <f>VLOOKUP(Table5[[#This Row],[Nonpublic IRN]], Table4[[#All],[Nonpublic IRN]:[November Payment]], 4, FALSE)</f>
        <v>3470.25</v>
      </c>
      <c r="I309" s="6">
        <v>7608.87</v>
      </c>
    </row>
    <row r="310" spans="1:9" x14ac:dyDescent="0.25">
      <c r="A310" s="1" t="s">
        <v>780</v>
      </c>
      <c r="B310" t="s">
        <v>781</v>
      </c>
      <c r="C310" s="1" t="s">
        <v>786</v>
      </c>
      <c r="D310" t="s">
        <v>259</v>
      </c>
      <c r="E310">
        <v>155</v>
      </c>
      <c r="F310" s="6">
        <f>SUM(Table5[[#This Row],[August ]:[February Payment]])</f>
        <v>143195.20000000001</v>
      </c>
      <c r="G310" s="6">
        <f>VLOOKUP(Table5[[#This Row],[Nonpublic IRN]], Table1[[#All],[Nonpublic IRN]:[August Payment]], 4, FALSE)</f>
        <v>39824.879999999997</v>
      </c>
      <c r="H310" s="6">
        <f>VLOOKUP(Table5[[#This Row],[Nonpublic IRN]], Table4[[#All],[Nonpublic IRN]:[November Payment]], 4, FALSE)</f>
        <v>35859.25</v>
      </c>
      <c r="I310" s="6">
        <v>67511.070000000007</v>
      </c>
    </row>
    <row r="311" spans="1:9" x14ac:dyDescent="0.25">
      <c r="A311" s="1" t="s">
        <v>787</v>
      </c>
      <c r="B311" t="s">
        <v>788</v>
      </c>
      <c r="C311" s="1" t="s">
        <v>789</v>
      </c>
      <c r="D311" t="s">
        <v>116</v>
      </c>
      <c r="E311">
        <v>65</v>
      </c>
      <c r="F311" s="6">
        <f>SUM(Table5[[#This Row],[August ]:[February Payment]])</f>
        <v>60049.600000000006</v>
      </c>
      <c r="G311" s="6">
        <f>VLOOKUP(Table5[[#This Row],[Nonpublic IRN]], Table1[[#All],[Nonpublic IRN]:[August Payment]], 4, FALSE)</f>
        <v>19449.36</v>
      </c>
      <c r="H311" s="6">
        <f>VLOOKUP(Table5[[#This Row],[Nonpublic IRN]], Table4[[#All],[Nonpublic IRN]:[November Payment]], 4, FALSE)</f>
        <v>15037.75</v>
      </c>
      <c r="I311" s="6">
        <v>25562.49</v>
      </c>
    </row>
    <row r="312" spans="1:9" x14ac:dyDescent="0.25">
      <c r="A312" s="1" t="s">
        <v>790</v>
      </c>
      <c r="B312" t="s">
        <v>791</v>
      </c>
      <c r="C312" s="1" t="s">
        <v>792</v>
      </c>
      <c r="D312" t="s">
        <v>793</v>
      </c>
      <c r="E312">
        <v>129</v>
      </c>
      <c r="F312" s="6">
        <f>SUM(Table5[[#This Row],[August ]:[February Payment]])</f>
        <v>119175.36</v>
      </c>
      <c r="G312" s="6">
        <f>VLOOKUP(Table5[[#This Row],[Nonpublic IRN]], Table1[[#All],[Nonpublic IRN]:[August Payment]], 4, FALSE)</f>
        <v>29405.58</v>
      </c>
      <c r="H312" s="6">
        <f>VLOOKUP(Table5[[#This Row],[Nonpublic IRN]], Table4[[#All],[Nonpublic IRN]:[November Payment]], 4, FALSE)</f>
        <v>29844.15</v>
      </c>
      <c r="I312" s="6">
        <v>59925.63</v>
      </c>
    </row>
    <row r="313" spans="1:9" x14ac:dyDescent="0.25">
      <c r="A313" s="1" t="s">
        <v>790</v>
      </c>
      <c r="B313" t="s">
        <v>791</v>
      </c>
      <c r="C313" s="1" t="s">
        <v>1808</v>
      </c>
      <c r="D313" t="s">
        <v>1809</v>
      </c>
      <c r="E313">
        <v>10</v>
      </c>
      <c r="F313" s="6">
        <f>SUM(Table5[[#This Row],[August ]:[February Payment]])</f>
        <v>9238.4</v>
      </c>
      <c r="G313" s="6">
        <v>0</v>
      </c>
      <c r="H313" s="6">
        <f>VLOOKUP(Table5[[#This Row],[Nonpublic IRN]], Table4[[#All],[Nonpublic IRN]:[November Payment]], 4, FALSE)</f>
        <v>2313.5</v>
      </c>
      <c r="I313" s="6">
        <v>6924.9</v>
      </c>
    </row>
    <row r="314" spans="1:9" x14ac:dyDescent="0.25">
      <c r="A314" s="1" t="s">
        <v>794</v>
      </c>
      <c r="B314" t="s">
        <v>795</v>
      </c>
      <c r="C314" s="1" t="s">
        <v>796</v>
      </c>
      <c r="D314" t="s">
        <v>130</v>
      </c>
      <c r="E314">
        <v>382</v>
      </c>
      <c r="F314" s="6">
        <f>SUM(Table5[[#This Row],[August ]:[February Payment]])</f>
        <v>352906.88</v>
      </c>
      <c r="G314" s="6">
        <f>VLOOKUP(Table5[[#This Row],[Nonpublic IRN]], Table1[[#All],[Nonpublic IRN]:[August Payment]], 4, FALSE)</f>
        <v>87753.66</v>
      </c>
      <c r="H314" s="6">
        <f>VLOOKUP(Table5[[#This Row],[Nonpublic IRN]], Table4[[#All],[Nonpublic IRN]:[November Payment]], 4, FALSE)</f>
        <v>88375.7</v>
      </c>
      <c r="I314" s="6">
        <v>176777.52</v>
      </c>
    </row>
    <row r="315" spans="1:9" x14ac:dyDescent="0.25">
      <c r="A315" s="1" t="s">
        <v>794</v>
      </c>
      <c r="B315" t="s">
        <v>795</v>
      </c>
      <c r="C315" s="1" t="s">
        <v>797</v>
      </c>
      <c r="D315" t="s">
        <v>798</v>
      </c>
      <c r="E315">
        <v>174</v>
      </c>
      <c r="F315" s="6">
        <f>SUM(Table5[[#This Row],[August ]:[February Payment]])</f>
        <v>160748.15999999997</v>
      </c>
      <c r="G315" s="6">
        <f>VLOOKUP(Table5[[#This Row],[Nonpublic IRN]], Table1[[#All],[Nonpublic IRN]:[August Payment]], 4, FALSE)</f>
        <v>36351.78</v>
      </c>
      <c r="H315" s="6">
        <f>VLOOKUP(Table5[[#This Row],[Nonpublic IRN]], Table4[[#All],[Nonpublic IRN]:[November Payment]], 4, FALSE)</f>
        <v>40254.9</v>
      </c>
      <c r="I315" s="6">
        <v>84141.48</v>
      </c>
    </row>
    <row r="316" spans="1:9" x14ac:dyDescent="0.25">
      <c r="A316" s="1" t="s">
        <v>794</v>
      </c>
      <c r="B316" t="s">
        <v>795</v>
      </c>
      <c r="C316" s="1" t="s">
        <v>799</v>
      </c>
      <c r="D316" t="s">
        <v>633</v>
      </c>
      <c r="E316">
        <v>113</v>
      </c>
      <c r="F316" s="6">
        <f>SUM(Table5[[#This Row],[August ]:[February Payment]])</f>
        <v>104393.92</v>
      </c>
      <c r="G316" s="6">
        <f>VLOOKUP(Table5[[#This Row],[Nonpublic IRN]], Table1[[#All],[Nonpublic IRN]:[August Payment]], 4, FALSE)</f>
        <v>24543.24</v>
      </c>
      <c r="H316" s="6">
        <f>VLOOKUP(Table5[[#This Row],[Nonpublic IRN]], Table4[[#All],[Nonpublic IRN]:[November Payment]], 4, FALSE)</f>
        <v>26142.55</v>
      </c>
      <c r="I316" s="6">
        <v>53708.13</v>
      </c>
    </row>
    <row r="317" spans="1:9" x14ac:dyDescent="0.25">
      <c r="A317" s="1" t="s">
        <v>800</v>
      </c>
      <c r="B317" t="s">
        <v>801</v>
      </c>
      <c r="C317" s="1" t="s">
        <v>802</v>
      </c>
      <c r="D317" t="s">
        <v>803</v>
      </c>
      <c r="E317">
        <v>44</v>
      </c>
      <c r="F317" s="6">
        <f>SUM(Table5[[#This Row],[August ]:[February Payment]])</f>
        <v>40648.959999999999</v>
      </c>
      <c r="G317" s="6">
        <f>VLOOKUP(Table5[[#This Row],[Nonpublic IRN]], Table1[[#All],[Nonpublic IRN]:[August Payment]], 4, FALSE)</f>
        <v>9030.06</v>
      </c>
      <c r="H317" s="6">
        <f>VLOOKUP(Table5[[#This Row],[Nonpublic IRN]], Table4[[#All],[Nonpublic IRN]:[November Payment]], 4, FALSE)</f>
        <v>10179.4</v>
      </c>
      <c r="I317" s="6">
        <v>21439.5</v>
      </c>
    </row>
    <row r="318" spans="1:9" x14ac:dyDescent="0.25">
      <c r="A318" s="1" t="s">
        <v>804</v>
      </c>
      <c r="B318" t="s">
        <v>805</v>
      </c>
      <c r="C318" s="1" t="s">
        <v>806</v>
      </c>
      <c r="D318" t="s">
        <v>807</v>
      </c>
      <c r="E318">
        <v>69</v>
      </c>
      <c r="F318" s="6">
        <f>SUM(Table5[[#This Row],[August ]:[February Payment]])</f>
        <v>63744.960000000006</v>
      </c>
      <c r="G318" s="6">
        <f>VLOOKUP(Table5[[#This Row],[Nonpublic IRN]], Table1[[#All],[Nonpublic IRN]:[August Payment]], 4, FALSE)</f>
        <v>15513.18</v>
      </c>
      <c r="H318" s="6">
        <f>VLOOKUP(Table5[[#This Row],[Nonpublic IRN]], Table4[[#All],[Nonpublic IRN]:[November Payment]], 4, FALSE)</f>
        <v>15963.15</v>
      </c>
      <c r="I318" s="6">
        <v>32268.63</v>
      </c>
    </row>
    <row r="319" spans="1:9" x14ac:dyDescent="0.25">
      <c r="A319" s="1" t="s">
        <v>804</v>
      </c>
      <c r="B319" t="s">
        <v>805</v>
      </c>
      <c r="C319" s="1" t="s">
        <v>808</v>
      </c>
      <c r="D319" t="s">
        <v>102</v>
      </c>
      <c r="E319">
        <v>62</v>
      </c>
      <c r="F319" s="6">
        <f>SUM(Table5[[#This Row],[August ]:[February Payment]])</f>
        <v>57278.080000000002</v>
      </c>
      <c r="G319" s="6">
        <f>VLOOKUP(Table5[[#This Row],[Nonpublic IRN]], Table1[[#All],[Nonpublic IRN]:[August Payment]], 4, FALSE)</f>
        <v>13660.86</v>
      </c>
      <c r="H319" s="6">
        <f>VLOOKUP(Table5[[#This Row],[Nonpublic IRN]], Table4[[#All],[Nonpublic IRN]:[November Payment]], 4, FALSE)</f>
        <v>14343.7</v>
      </c>
      <c r="I319" s="6">
        <v>29273.52</v>
      </c>
    </row>
    <row r="320" spans="1:9" x14ac:dyDescent="0.25">
      <c r="A320" s="1" t="s">
        <v>809</v>
      </c>
      <c r="B320" t="s">
        <v>810</v>
      </c>
      <c r="C320" s="1" t="s">
        <v>811</v>
      </c>
      <c r="D320" t="s">
        <v>156</v>
      </c>
      <c r="E320">
        <v>130</v>
      </c>
      <c r="F320" s="6">
        <f>SUM(Table5[[#This Row],[August ]:[February Payment]])</f>
        <v>120099.20000000001</v>
      </c>
      <c r="G320" s="6">
        <f>VLOOKUP(Table5[[#This Row],[Nonpublic IRN]], Table1[[#All],[Nonpublic IRN]:[August Payment]], 4, FALSE)</f>
        <v>31257.9</v>
      </c>
      <c r="H320" s="6">
        <f>VLOOKUP(Table5[[#This Row],[Nonpublic IRN]], Table4[[#All],[Nonpublic IRN]:[November Payment]], 4, FALSE)</f>
        <v>30075.5</v>
      </c>
      <c r="I320" s="6">
        <v>58765.8</v>
      </c>
    </row>
    <row r="321" spans="1:9" x14ac:dyDescent="0.25">
      <c r="A321" s="1" t="s">
        <v>812</v>
      </c>
      <c r="B321" t="s">
        <v>813</v>
      </c>
      <c r="C321" s="1" t="s">
        <v>814</v>
      </c>
      <c r="D321" t="s">
        <v>17</v>
      </c>
      <c r="E321">
        <v>216</v>
      </c>
      <c r="F321" s="6">
        <f>SUM(Table5[[#This Row],[August ]:[February Payment]])</f>
        <v>199549.44</v>
      </c>
      <c r="G321" s="6">
        <f>VLOOKUP(Table5[[#This Row],[Nonpublic IRN]], Table1[[#All],[Nonpublic IRN]:[August Payment]], 4, FALSE)</f>
        <v>50938.8</v>
      </c>
      <c r="H321" s="6">
        <f>VLOOKUP(Table5[[#This Row],[Nonpublic IRN]], Table4[[#All],[Nonpublic IRN]:[November Payment]], 4, FALSE)</f>
        <v>49971.6</v>
      </c>
      <c r="I321" s="6">
        <v>98639.039999999994</v>
      </c>
    </row>
    <row r="322" spans="1:9" x14ac:dyDescent="0.25">
      <c r="A322" s="1" t="s">
        <v>812</v>
      </c>
      <c r="B322" t="s">
        <v>813</v>
      </c>
      <c r="C322" s="1" t="s">
        <v>815</v>
      </c>
      <c r="D322" t="s">
        <v>178</v>
      </c>
      <c r="E322">
        <v>313</v>
      </c>
      <c r="F322" s="6">
        <f>SUM(Table5[[#This Row],[August ]:[February Payment]])</f>
        <v>289161.92</v>
      </c>
      <c r="G322" s="6">
        <f>VLOOKUP(Table5[[#This Row],[Nonpublic IRN]], Table1[[#All],[Nonpublic IRN]:[August Payment]], 4, FALSE)</f>
        <v>68767.38</v>
      </c>
      <c r="H322" s="6">
        <f>VLOOKUP(Table5[[#This Row],[Nonpublic IRN]], Table4[[#All],[Nonpublic IRN]:[November Payment]], 4, FALSE)</f>
        <v>72412.55</v>
      </c>
      <c r="I322" s="6">
        <v>147981.99</v>
      </c>
    </row>
    <row r="323" spans="1:9" x14ac:dyDescent="0.25">
      <c r="A323" s="1" t="s">
        <v>816</v>
      </c>
      <c r="B323" t="s">
        <v>817</v>
      </c>
      <c r="C323" s="1" t="s">
        <v>818</v>
      </c>
      <c r="D323" t="s">
        <v>367</v>
      </c>
      <c r="E323">
        <v>322</v>
      </c>
      <c r="F323" s="6">
        <f>SUM(Table5[[#This Row],[August ]:[February Payment]])</f>
        <v>297476.47999999998</v>
      </c>
      <c r="G323" s="6">
        <f>VLOOKUP(Table5[[#This Row],[Nonpublic IRN]], Table1[[#All],[Nonpublic IRN]:[August Payment]], 4, FALSE)</f>
        <v>65988.899999999994</v>
      </c>
      <c r="H323" s="6">
        <f>VLOOKUP(Table5[[#This Row],[Nonpublic IRN]], Table4[[#All],[Nonpublic IRN]:[November Payment]], 4, FALSE)</f>
        <v>74494.7</v>
      </c>
      <c r="I323" s="6">
        <v>156992.88</v>
      </c>
    </row>
    <row r="324" spans="1:9" x14ac:dyDescent="0.25">
      <c r="A324" s="1" t="s">
        <v>819</v>
      </c>
      <c r="B324" t="s">
        <v>820</v>
      </c>
      <c r="C324" s="1" t="s">
        <v>821</v>
      </c>
      <c r="D324" t="s">
        <v>822</v>
      </c>
      <c r="E324">
        <v>454</v>
      </c>
      <c r="F324" s="6">
        <f>SUM(Table5[[#This Row],[August ]:[February Payment]])</f>
        <v>419423.36</v>
      </c>
      <c r="G324" s="6">
        <f>VLOOKUP(Table5[[#This Row],[Nonpublic IRN]], Table1[[#All],[Nonpublic IRN]:[August Payment]], 4, FALSE)</f>
        <v>113917.68</v>
      </c>
      <c r="H324" s="6">
        <f>VLOOKUP(Table5[[#This Row],[Nonpublic IRN]], Table4[[#All],[Nonpublic IRN]:[November Payment]], 4, FALSE)</f>
        <v>105032.9</v>
      </c>
      <c r="I324" s="6">
        <v>200472.78</v>
      </c>
    </row>
    <row r="325" spans="1:9" x14ac:dyDescent="0.25">
      <c r="A325" s="1" t="s">
        <v>823</v>
      </c>
      <c r="B325" t="s">
        <v>824</v>
      </c>
      <c r="C325" s="1" t="s">
        <v>825</v>
      </c>
      <c r="D325" t="s">
        <v>826</v>
      </c>
      <c r="E325">
        <v>370</v>
      </c>
      <c r="F325" s="6">
        <f>SUM(Table5[[#This Row],[August ]:[February Payment]])</f>
        <v>341820.80000000005</v>
      </c>
      <c r="G325" s="6">
        <f>VLOOKUP(Table5[[#This Row],[Nonpublic IRN]], Table1[[#All],[Nonpublic IRN]:[August Payment]], 4, FALSE)</f>
        <v>87985.2</v>
      </c>
      <c r="H325" s="6">
        <f>VLOOKUP(Table5[[#This Row],[Nonpublic IRN]], Table4[[#All],[Nonpublic IRN]:[November Payment]], 4, FALSE)</f>
        <v>85599.5</v>
      </c>
      <c r="I325" s="6">
        <v>168236.1</v>
      </c>
    </row>
    <row r="326" spans="1:9" x14ac:dyDescent="0.25">
      <c r="A326" s="1" t="s">
        <v>823</v>
      </c>
      <c r="B326" t="s">
        <v>824</v>
      </c>
      <c r="C326" s="1" t="s">
        <v>827</v>
      </c>
      <c r="D326" t="s">
        <v>828</v>
      </c>
      <c r="E326">
        <v>393</v>
      </c>
      <c r="F326" s="6">
        <f>SUM(Table5[[#This Row],[August ]:[February Payment]])</f>
        <v>363069.12</v>
      </c>
      <c r="G326" s="6">
        <f>VLOOKUP(Table5[[#This Row],[Nonpublic IRN]], Table1[[#All],[Nonpublic IRN]:[August Payment]], 4, FALSE)</f>
        <v>90069.06</v>
      </c>
      <c r="H326" s="6">
        <f>VLOOKUP(Table5[[#This Row],[Nonpublic IRN]], Table4[[#All],[Nonpublic IRN]:[November Payment]], 4, FALSE)</f>
        <v>90920.55</v>
      </c>
      <c r="I326" s="6">
        <v>182079.51</v>
      </c>
    </row>
    <row r="327" spans="1:9" x14ac:dyDescent="0.25">
      <c r="A327" s="1" t="s">
        <v>829</v>
      </c>
      <c r="B327" t="s">
        <v>830</v>
      </c>
      <c r="C327" s="1" t="s">
        <v>831</v>
      </c>
      <c r="D327" t="s">
        <v>832</v>
      </c>
      <c r="E327">
        <v>338</v>
      </c>
      <c r="F327" s="6">
        <f>SUM(Table5[[#This Row],[August ]:[February Payment]])</f>
        <v>312257.91999999998</v>
      </c>
      <c r="G327" s="6">
        <f>VLOOKUP(Table5[[#This Row],[Nonpublic IRN]], Table1[[#All],[Nonpublic IRN]:[August Payment]], 4, FALSE)</f>
        <v>79186.679999999993</v>
      </c>
      <c r="H327" s="6">
        <f>VLOOKUP(Table5[[#This Row],[Nonpublic IRN]], Table4[[#All],[Nonpublic IRN]:[November Payment]], 4, FALSE)</f>
        <v>78196.3</v>
      </c>
      <c r="I327" s="6">
        <v>154874.94</v>
      </c>
    </row>
    <row r="328" spans="1:9" x14ac:dyDescent="0.25">
      <c r="A328" s="1" t="s">
        <v>833</v>
      </c>
      <c r="B328" t="s">
        <v>834</v>
      </c>
      <c r="C328" s="1" t="s">
        <v>835</v>
      </c>
      <c r="D328" t="s">
        <v>836</v>
      </c>
      <c r="E328">
        <v>469</v>
      </c>
      <c r="F328" s="6">
        <f>SUM(Table5[[#This Row],[August ]:[February Payment]])</f>
        <v>433280.95999999996</v>
      </c>
      <c r="G328" s="6">
        <f>VLOOKUP(Table5[[#This Row],[Nonpublic IRN]], Table1[[#All],[Nonpublic IRN]:[August Payment]], 4, FALSE)</f>
        <v>104193</v>
      </c>
      <c r="H328" s="6">
        <f>VLOOKUP(Table5[[#This Row],[Nonpublic IRN]], Table4[[#All],[Nonpublic IRN]:[November Payment]], 4, FALSE)</f>
        <v>108503.15</v>
      </c>
      <c r="I328" s="6">
        <v>220584.81</v>
      </c>
    </row>
    <row r="329" spans="1:9" x14ac:dyDescent="0.25">
      <c r="A329" s="1" t="s">
        <v>833</v>
      </c>
      <c r="B329" t="s">
        <v>834</v>
      </c>
      <c r="C329" s="1" t="s">
        <v>837</v>
      </c>
      <c r="D329" t="s">
        <v>838</v>
      </c>
      <c r="E329">
        <v>67</v>
      </c>
      <c r="F329" s="6">
        <f>SUM(Table5[[#This Row],[August ]:[February Payment]])</f>
        <v>61897.279999999999</v>
      </c>
      <c r="G329" s="6">
        <f>VLOOKUP(Table5[[#This Row],[Nonpublic IRN]], Table1[[#All],[Nonpublic IRN]:[August Payment]], 4, FALSE)</f>
        <v>14818.56</v>
      </c>
      <c r="H329" s="6">
        <f>VLOOKUP(Table5[[#This Row],[Nonpublic IRN]], Table4[[#All],[Nonpublic IRN]:[November Payment]], 4, FALSE)</f>
        <v>15500.45</v>
      </c>
      <c r="I329" s="6">
        <v>31578.27</v>
      </c>
    </row>
    <row r="330" spans="1:9" x14ac:dyDescent="0.25">
      <c r="A330" s="1" t="s">
        <v>839</v>
      </c>
      <c r="B330" t="s">
        <v>840</v>
      </c>
      <c r="C330" s="1" t="s">
        <v>841</v>
      </c>
      <c r="D330" t="s">
        <v>842</v>
      </c>
      <c r="E330">
        <v>19</v>
      </c>
      <c r="F330" s="6">
        <f>SUM(Table5[[#This Row],[August ]:[February Payment]])</f>
        <v>17552.96</v>
      </c>
      <c r="G330" s="6">
        <f>VLOOKUP(Table5[[#This Row],[Nonpublic IRN]], Table1[[#All],[Nonpublic IRN]:[August Payment]], 4, FALSE)</f>
        <v>4630.8</v>
      </c>
      <c r="H330" s="6">
        <f>VLOOKUP(Table5[[#This Row],[Nonpublic IRN]], Table4[[#All],[Nonpublic IRN]:[November Payment]], 4, FALSE)</f>
        <v>4395.6499999999996</v>
      </c>
      <c r="I330" s="6">
        <v>8526.51</v>
      </c>
    </row>
    <row r="331" spans="1:9" x14ac:dyDescent="0.25">
      <c r="A331" s="1" t="s">
        <v>839</v>
      </c>
      <c r="B331" t="s">
        <v>840</v>
      </c>
      <c r="C331" s="1" t="s">
        <v>843</v>
      </c>
      <c r="D331" t="s">
        <v>178</v>
      </c>
      <c r="E331">
        <v>130</v>
      </c>
      <c r="F331" s="6">
        <f>SUM(Table5[[#This Row],[August ]:[February Payment]])</f>
        <v>120099.20000000001</v>
      </c>
      <c r="G331" s="6">
        <f>VLOOKUP(Table5[[#This Row],[Nonpublic IRN]], Table1[[#All],[Nonpublic IRN]:[August Payment]], 4, FALSE)</f>
        <v>37277.94</v>
      </c>
      <c r="H331" s="6">
        <f>VLOOKUP(Table5[[#This Row],[Nonpublic IRN]], Table4[[#All],[Nonpublic IRN]:[November Payment]], 4, FALSE)</f>
        <v>30075.5</v>
      </c>
      <c r="I331" s="6">
        <v>52745.760000000002</v>
      </c>
    </row>
    <row r="332" spans="1:9" x14ac:dyDescent="0.25">
      <c r="A332" s="1" t="s">
        <v>839</v>
      </c>
      <c r="B332" t="s">
        <v>840</v>
      </c>
      <c r="C332" s="1" t="s">
        <v>844</v>
      </c>
      <c r="D332" t="s">
        <v>845</v>
      </c>
      <c r="E332">
        <v>203</v>
      </c>
      <c r="F332" s="6">
        <f>SUM(Table5[[#This Row],[August ]:[February Payment]])</f>
        <v>187539.52000000002</v>
      </c>
      <c r="G332" s="6">
        <f>VLOOKUP(Table5[[#This Row],[Nonpublic IRN]], Table1[[#All],[Nonpublic IRN]:[August Payment]], 4, FALSE)</f>
        <v>53717.279999999999</v>
      </c>
      <c r="H332" s="6">
        <f>VLOOKUP(Table5[[#This Row],[Nonpublic IRN]], Table4[[#All],[Nonpublic IRN]:[November Payment]], 4, FALSE)</f>
        <v>46964.05</v>
      </c>
      <c r="I332" s="6">
        <v>86858.19</v>
      </c>
    </row>
    <row r="333" spans="1:9" x14ac:dyDescent="0.25">
      <c r="A333" s="1" t="s">
        <v>846</v>
      </c>
      <c r="B333" t="s">
        <v>847</v>
      </c>
      <c r="C333" s="1" t="s">
        <v>848</v>
      </c>
      <c r="D333" t="s">
        <v>849</v>
      </c>
      <c r="E333">
        <v>42</v>
      </c>
      <c r="F333" s="6">
        <f>SUM(Table5[[#This Row],[August ]:[February Payment]])</f>
        <v>38801.279999999999</v>
      </c>
      <c r="G333" s="6">
        <f>VLOOKUP(Table5[[#This Row],[Nonpublic IRN]], Table1[[#All],[Nonpublic IRN]:[August Payment]], 4, FALSE)</f>
        <v>8103.9</v>
      </c>
      <c r="H333" s="6">
        <f>VLOOKUP(Table5[[#This Row],[Nonpublic IRN]], Table4[[#All],[Nonpublic IRN]:[November Payment]], 4, FALSE)</f>
        <v>9716.7000000000007</v>
      </c>
      <c r="I333" s="6">
        <v>20980.68</v>
      </c>
    </row>
    <row r="334" spans="1:9" x14ac:dyDescent="0.25">
      <c r="A334" s="1" t="s">
        <v>850</v>
      </c>
      <c r="B334" t="s">
        <v>851</v>
      </c>
      <c r="C334" s="1" t="s">
        <v>852</v>
      </c>
      <c r="D334" t="s">
        <v>116</v>
      </c>
      <c r="E334">
        <v>133</v>
      </c>
      <c r="F334" s="6">
        <f>SUM(Table5[[#This Row],[August ]:[February Payment]])</f>
        <v>122870.72</v>
      </c>
      <c r="G334" s="6">
        <f>VLOOKUP(Table5[[#This Row],[Nonpublic IRN]], Table1[[#All],[Nonpublic IRN]:[August Payment]], 4, FALSE)</f>
        <v>29405.58</v>
      </c>
      <c r="H334" s="6">
        <f>VLOOKUP(Table5[[#This Row],[Nonpublic IRN]], Table4[[#All],[Nonpublic IRN]:[November Payment]], 4, FALSE)</f>
        <v>30769.55</v>
      </c>
      <c r="I334" s="6">
        <v>62695.59</v>
      </c>
    </row>
    <row r="335" spans="1:9" x14ac:dyDescent="0.25">
      <c r="A335" s="1" t="s">
        <v>853</v>
      </c>
      <c r="B335" t="s">
        <v>854</v>
      </c>
      <c r="C335" s="1" t="s">
        <v>855</v>
      </c>
      <c r="D335" t="s">
        <v>116</v>
      </c>
      <c r="E335">
        <v>99</v>
      </c>
      <c r="F335" s="6">
        <f>SUM(Table5[[#This Row],[August ]:[February Payment]])</f>
        <v>91460.160000000003</v>
      </c>
      <c r="G335" s="6">
        <f>VLOOKUP(Table5[[#This Row],[Nonpublic IRN]], Table1[[#All],[Nonpublic IRN]:[August Payment]], 4, FALSE)</f>
        <v>24543.24</v>
      </c>
      <c r="H335" s="6">
        <f>VLOOKUP(Table5[[#This Row],[Nonpublic IRN]], Table4[[#All],[Nonpublic IRN]:[November Payment]], 4, FALSE)</f>
        <v>22903.65</v>
      </c>
      <c r="I335" s="6">
        <v>44013.27</v>
      </c>
    </row>
    <row r="336" spans="1:9" x14ac:dyDescent="0.25">
      <c r="A336" s="1" t="s">
        <v>856</v>
      </c>
      <c r="B336" t="s">
        <v>857</v>
      </c>
      <c r="C336" s="1" t="s">
        <v>858</v>
      </c>
      <c r="D336" t="s">
        <v>859</v>
      </c>
      <c r="E336">
        <v>61</v>
      </c>
      <c r="F336" s="6">
        <f>SUM(Table5[[#This Row],[August ]:[February Payment]])</f>
        <v>56354.240000000005</v>
      </c>
      <c r="G336" s="6">
        <f>VLOOKUP(Table5[[#This Row],[Nonpublic IRN]], Table1[[#All],[Nonpublic IRN]:[August Payment]], 4, FALSE)</f>
        <v>12734.7</v>
      </c>
      <c r="H336" s="6">
        <f>VLOOKUP(Table5[[#This Row],[Nonpublic IRN]], Table4[[#All],[Nonpublic IRN]:[November Payment]], 4, FALSE)</f>
        <v>14112.35</v>
      </c>
      <c r="I336" s="6">
        <v>29507.19</v>
      </c>
    </row>
    <row r="337" spans="1:9" x14ac:dyDescent="0.25">
      <c r="A337" s="1" t="s">
        <v>856</v>
      </c>
      <c r="B337" t="s">
        <v>857</v>
      </c>
      <c r="C337" s="1" t="s">
        <v>860</v>
      </c>
      <c r="D337" t="s">
        <v>861</v>
      </c>
      <c r="E337">
        <v>89</v>
      </c>
      <c r="F337" s="6">
        <f>SUM(Table5[[#This Row],[August ]:[February Payment]])</f>
        <v>82221.760000000009</v>
      </c>
      <c r="G337" s="6">
        <f>VLOOKUP(Table5[[#This Row],[Nonpublic IRN]], Table1[[#All],[Nonpublic IRN]:[August Payment]], 4, FALSE)</f>
        <v>20143.98</v>
      </c>
      <c r="H337" s="6">
        <f>VLOOKUP(Table5[[#This Row],[Nonpublic IRN]], Table4[[#All],[Nonpublic IRN]:[November Payment]], 4, FALSE)</f>
        <v>20590.150000000001</v>
      </c>
      <c r="I337" s="6">
        <v>41487.629999999997</v>
      </c>
    </row>
    <row r="338" spans="1:9" x14ac:dyDescent="0.25">
      <c r="A338" s="1" t="s">
        <v>862</v>
      </c>
      <c r="B338" t="s">
        <v>863</v>
      </c>
      <c r="C338" s="1" t="s">
        <v>864</v>
      </c>
      <c r="D338" t="s">
        <v>865</v>
      </c>
      <c r="E338">
        <v>129</v>
      </c>
      <c r="F338" s="6">
        <f>SUM(Table5[[#This Row],[August ]:[February Payment]])</f>
        <v>119175.36000000002</v>
      </c>
      <c r="G338" s="6">
        <f>VLOOKUP(Table5[[#This Row],[Nonpublic IRN]], Table1[[#All],[Nonpublic IRN]:[August Payment]], 4, FALSE)</f>
        <v>41677.199999999997</v>
      </c>
      <c r="H338" s="6">
        <f>VLOOKUP(Table5[[#This Row],[Nonpublic IRN]], Table4[[#All],[Nonpublic IRN]:[November Payment]], 4, FALSE)</f>
        <v>29844.15</v>
      </c>
      <c r="I338" s="6">
        <v>47654.01</v>
      </c>
    </row>
    <row r="339" spans="1:9" x14ac:dyDescent="0.25">
      <c r="A339" s="1" t="s">
        <v>866</v>
      </c>
      <c r="B339" t="s">
        <v>867</v>
      </c>
      <c r="C339" s="1" t="s">
        <v>868</v>
      </c>
      <c r="D339" t="s">
        <v>869</v>
      </c>
      <c r="E339">
        <v>257</v>
      </c>
      <c r="F339" s="6">
        <f>SUM(Table5[[#This Row],[August ]:[February Payment]])</f>
        <v>237426.88</v>
      </c>
      <c r="G339" s="6">
        <f>VLOOKUP(Table5[[#This Row],[Nonpublic IRN]], Table1[[#All],[Nonpublic IRN]:[August Payment]], 4, FALSE)</f>
        <v>56727.3</v>
      </c>
      <c r="H339" s="6">
        <f>VLOOKUP(Table5[[#This Row],[Nonpublic IRN]], Table4[[#All],[Nonpublic IRN]:[November Payment]], 4, FALSE)</f>
        <v>59456.95</v>
      </c>
      <c r="I339" s="6">
        <v>121242.63</v>
      </c>
    </row>
    <row r="340" spans="1:9" x14ac:dyDescent="0.25">
      <c r="A340" s="1" t="s">
        <v>866</v>
      </c>
      <c r="B340" t="s">
        <v>867</v>
      </c>
      <c r="C340" s="1" t="s">
        <v>870</v>
      </c>
      <c r="D340" t="s">
        <v>871</v>
      </c>
      <c r="E340">
        <v>136</v>
      </c>
      <c r="F340" s="6">
        <f>SUM(Table5[[#This Row],[August ]:[February Payment]])</f>
        <v>125642.23999999999</v>
      </c>
      <c r="G340" s="6">
        <f>VLOOKUP(Table5[[#This Row],[Nonpublic IRN]], Table1[[#All],[Nonpublic IRN]:[August Payment]], 4, FALSE)</f>
        <v>28247.88</v>
      </c>
      <c r="H340" s="6">
        <f>VLOOKUP(Table5[[#This Row],[Nonpublic IRN]], Table4[[#All],[Nonpublic IRN]:[November Payment]], 4, FALSE)</f>
        <v>31463.599999999999</v>
      </c>
      <c r="I340" s="6">
        <v>65930.759999999995</v>
      </c>
    </row>
    <row r="341" spans="1:9" x14ac:dyDescent="0.25">
      <c r="A341" s="1" t="s">
        <v>866</v>
      </c>
      <c r="B341" t="s">
        <v>867</v>
      </c>
      <c r="C341" s="1" t="s">
        <v>872</v>
      </c>
      <c r="D341" t="s">
        <v>873</v>
      </c>
      <c r="E341">
        <v>673</v>
      </c>
      <c r="F341" s="6">
        <f>SUM(Table5[[#This Row],[August ]:[February Payment]])</f>
        <v>621744.32000000007</v>
      </c>
      <c r="G341" s="6">
        <f>VLOOKUP(Table5[[#This Row],[Nonpublic IRN]], Table1[[#All],[Nonpublic IRN]:[August Payment]], 4, FALSE)</f>
        <v>160225.68</v>
      </c>
      <c r="H341" s="6">
        <f>VLOOKUP(Table5[[#This Row],[Nonpublic IRN]], Table4[[#All],[Nonpublic IRN]:[November Payment]], 4, FALSE)</f>
        <v>155698.54999999999</v>
      </c>
      <c r="I341" s="6">
        <v>305820.09000000003</v>
      </c>
    </row>
    <row r="342" spans="1:9" x14ac:dyDescent="0.25">
      <c r="A342" s="1" t="s">
        <v>874</v>
      </c>
      <c r="B342" t="s">
        <v>875</v>
      </c>
      <c r="C342" s="1" t="s">
        <v>876</v>
      </c>
      <c r="D342" t="s">
        <v>877</v>
      </c>
      <c r="E342">
        <v>63</v>
      </c>
      <c r="F342" s="6">
        <f>SUM(Table5[[#This Row],[August ]:[February Payment]])</f>
        <v>58201.919999999998</v>
      </c>
      <c r="G342" s="6">
        <f>VLOOKUP(Table5[[#This Row],[Nonpublic IRN]], Table1[[#All],[Nonpublic IRN]:[August Payment]], 4, FALSE)</f>
        <v>15744.72</v>
      </c>
      <c r="H342" s="6">
        <f>VLOOKUP(Table5[[#This Row],[Nonpublic IRN]], Table4[[#All],[Nonpublic IRN]:[November Payment]], 4, FALSE)</f>
        <v>14575.05</v>
      </c>
      <c r="I342" s="6">
        <v>27882.15</v>
      </c>
    </row>
    <row r="343" spans="1:9" x14ac:dyDescent="0.25">
      <c r="A343" s="1" t="s">
        <v>874</v>
      </c>
      <c r="B343" t="s">
        <v>875</v>
      </c>
      <c r="C343" s="1" t="s">
        <v>878</v>
      </c>
      <c r="D343" t="s">
        <v>116</v>
      </c>
      <c r="E343">
        <v>177</v>
      </c>
      <c r="F343" s="6">
        <f>SUM(Table5[[#This Row],[August ]:[February Payment]])</f>
        <v>163519.67999999999</v>
      </c>
      <c r="G343" s="6">
        <f>VLOOKUP(Table5[[#This Row],[Nonpublic IRN]], Table1[[#All],[Nonpublic IRN]:[August Payment]], 4, FALSE)</f>
        <v>40056.42</v>
      </c>
      <c r="H343" s="6">
        <f>VLOOKUP(Table5[[#This Row],[Nonpublic IRN]], Table4[[#All],[Nonpublic IRN]:[November Payment]], 4, FALSE)</f>
        <v>40948.949999999997</v>
      </c>
      <c r="I343" s="6">
        <v>82514.31</v>
      </c>
    </row>
    <row r="344" spans="1:9" x14ac:dyDescent="0.25">
      <c r="A344" s="1" t="s">
        <v>879</v>
      </c>
      <c r="B344" t="s">
        <v>880</v>
      </c>
      <c r="C344" s="1" t="s">
        <v>881</v>
      </c>
      <c r="D344" t="s">
        <v>35</v>
      </c>
      <c r="E344">
        <v>248</v>
      </c>
      <c r="F344" s="6">
        <f>SUM(Table5[[#This Row],[August ]:[February Payment]])</f>
        <v>229112.32000000001</v>
      </c>
      <c r="G344" s="6">
        <f>VLOOKUP(Table5[[#This Row],[Nonpublic IRN]], Table1[[#All],[Nonpublic IRN]:[August Payment]], 4, FALSE)</f>
        <v>53485.74</v>
      </c>
      <c r="H344" s="6">
        <f>VLOOKUP(Table5[[#This Row],[Nonpublic IRN]], Table4[[#All],[Nonpublic IRN]:[November Payment]], 4, FALSE)</f>
        <v>57374.8</v>
      </c>
      <c r="I344" s="6">
        <v>118251.78</v>
      </c>
    </row>
    <row r="345" spans="1:9" x14ac:dyDescent="0.25">
      <c r="A345" s="1" t="s">
        <v>879</v>
      </c>
      <c r="B345" t="s">
        <v>880</v>
      </c>
      <c r="C345" s="1" t="s">
        <v>882</v>
      </c>
      <c r="D345" t="s">
        <v>883</v>
      </c>
      <c r="E345">
        <v>294</v>
      </c>
      <c r="F345" s="6">
        <f>SUM(Table5[[#This Row],[August ]:[February Payment]])</f>
        <v>271608.95999999996</v>
      </c>
      <c r="G345" s="6">
        <f>VLOOKUP(Table5[[#This Row],[Nonpublic IRN]], Table1[[#All],[Nonpublic IRN]:[August Payment]], 4, FALSE)</f>
        <v>75250.5</v>
      </c>
      <c r="H345" s="6">
        <f>VLOOKUP(Table5[[#This Row],[Nonpublic IRN]], Table4[[#All],[Nonpublic IRN]:[November Payment]], 4, FALSE)</f>
        <v>68016.899999999994</v>
      </c>
      <c r="I345" s="6">
        <v>128341.56</v>
      </c>
    </row>
    <row r="346" spans="1:9" x14ac:dyDescent="0.25">
      <c r="A346" s="1" t="s">
        <v>884</v>
      </c>
      <c r="B346" t="s">
        <v>885</v>
      </c>
      <c r="C346" s="1" t="s">
        <v>886</v>
      </c>
      <c r="D346" t="s">
        <v>887</v>
      </c>
      <c r="E346">
        <v>552</v>
      </c>
      <c r="F346" s="6">
        <f>SUM(Table5[[#This Row],[August ]:[February Payment]])</f>
        <v>509959.67999999999</v>
      </c>
      <c r="G346" s="6">
        <f>VLOOKUP(Table5[[#This Row],[Nonpublic IRN]], Table1[[#All],[Nonpublic IRN]:[August Payment]], 4, FALSE)</f>
        <v>123642.36</v>
      </c>
      <c r="H346" s="6">
        <f>VLOOKUP(Table5[[#This Row],[Nonpublic IRN]], Table4[[#All],[Nonpublic IRN]:[November Payment]], 4, FALSE)</f>
        <v>127705.2</v>
      </c>
      <c r="I346" s="6">
        <v>258612.12</v>
      </c>
    </row>
    <row r="347" spans="1:9" x14ac:dyDescent="0.25">
      <c r="A347" s="1" t="s">
        <v>884</v>
      </c>
      <c r="B347" t="s">
        <v>885</v>
      </c>
      <c r="C347" s="1" t="s">
        <v>888</v>
      </c>
      <c r="D347" t="s">
        <v>889</v>
      </c>
      <c r="E347">
        <v>319</v>
      </c>
      <c r="F347" s="6">
        <f>SUM(Table5[[#This Row],[August ]:[February Payment]])</f>
        <v>294704.95999999996</v>
      </c>
      <c r="G347" s="6">
        <f>VLOOKUP(Table5[[#This Row],[Nonpublic IRN]], Table1[[#All],[Nonpublic IRN]:[August Payment]], 4, FALSE)</f>
        <v>76176.66</v>
      </c>
      <c r="H347" s="6">
        <f>VLOOKUP(Table5[[#This Row],[Nonpublic IRN]], Table4[[#All],[Nonpublic IRN]:[November Payment]], 4, FALSE)</f>
        <v>73800.649999999994</v>
      </c>
      <c r="I347" s="6">
        <v>144727.65</v>
      </c>
    </row>
    <row r="348" spans="1:9" x14ac:dyDescent="0.25">
      <c r="A348" s="1" t="s">
        <v>884</v>
      </c>
      <c r="B348" t="s">
        <v>885</v>
      </c>
      <c r="C348" s="1" t="s">
        <v>890</v>
      </c>
      <c r="D348" t="s">
        <v>891</v>
      </c>
      <c r="E348">
        <v>332</v>
      </c>
      <c r="F348" s="6">
        <f>SUM(Table5[[#This Row],[August ]:[February Payment]])</f>
        <v>306714.88</v>
      </c>
      <c r="G348" s="6">
        <f>VLOOKUP(Table5[[#This Row],[Nonpublic IRN]], Table1[[#All],[Nonpublic IRN]:[August Payment]], 4, FALSE)</f>
        <v>82659.78</v>
      </c>
      <c r="H348" s="6">
        <f>VLOOKUP(Table5[[#This Row],[Nonpublic IRN]], Table4[[#All],[Nonpublic IRN]:[November Payment]], 4, FALSE)</f>
        <v>76808.2</v>
      </c>
      <c r="I348" s="6">
        <v>147246.9</v>
      </c>
    </row>
    <row r="349" spans="1:9" x14ac:dyDescent="0.25">
      <c r="A349" s="1" t="s">
        <v>892</v>
      </c>
      <c r="B349" t="s">
        <v>893</v>
      </c>
      <c r="C349" s="1" t="s">
        <v>896</v>
      </c>
      <c r="D349" t="s">
        <v>897</v>
      </c>
      <c r="E349">
        <v>206</v>
      </c>
      <c r="F349" s="6">
        <f>SUM(Table5[[#This Row],[August ]:[February Payment]])</f>
        <v>190311.04000000001</v>
      </c>
      <c r="G349" s="6">
        <f>VLOOKUP(Table5[[#This Row],[Nonpublic IRN]], Table1[[#All],[Nonpublic IRN]:[August Payment]], 4, FALSE)</f>
        <v>47002.62</v>
      </c>
      <c r="H349" s="6">
        <f>VLOOKUP(Table5[[#This Row],[Nonpublic IRN]], Table4[[#All],[Nonpublic IRN]:[November Payment]], 4, FALSE)</f>
        <v>47658.1</v>
      </c>
      <c r="I349" s="6">
        <v>95650.32</v>
      </c>
    </row>
    <row r="350" spans="1:9" x14ac:dyDescent="0.25">
      <c r="A350" s="1" t="s">
        <v>892</v>
      </c>
      <c r="B350" t="s">
        <v>893</v>
      </c>
      <c r="C350" s="1" t="s">
        <v>898</v>
      </c>
      <c r="D350" t="s">
        <v>899</v>
      </c>
      <c r="E350">
        <v>16</v>
      </c>
      <c r="F350" s="6">
        <f>SUM(Table5[[#This Row],[August ]:[February Payment]])</f>
        <v>14781.439999999999</v>
      </c>
      <c r="G350" s="6">
        <f>VLOOKUP(Table5[[#This Row],[Nonpublic IRN]], Table1[[#All],[Nonpublic IRN]:[August Payment]], 4, FALSE)</f>
        <v>3473.1</v>
      </c>
      <c r="H350" s="6">
        <f>VLOOKUP(Table5[[#This Row],[Nonpublic IRN]], Table4[[#All],[Nonpublic IRN]:[November Payment]], 4, FALSE)</f>
        <v>3701.6</v>
      </c>
      <c r="I350" s="6">
        <v>7606.74</v>
      </c>
    </row>
    <row r="351" spans="1:9" x14ac:dyDescent="0.25">
      <c r="A351" s="1" t="s">
        <v>892</v>
      </c>
      <c r="B351" t="s">
        <v>893</v>
      </c>
      <c r="C351" s="1" t="s">
        <v>900</v>
      </c>
      <c r="D351" t="s">
        <v>901</v>
      </c>
      <c r="E351">
        <v>406</v>
      </c>
      <c r="F351" s="6">
        <f>SUM(Table5[[#This Row],[August ]:[February Payment]])</f>
        <v>375079.04000000004</v>
      </c>
      <c r="G351" s="6">
        <f>VLOOKUP(Table5[[#This Row],[Nonpublic IRN]], Table1[[#All],[Nonpublic IRN]:[August Payment]], 4, FALSE)</f>
        <v>95394.48</v>
      </c>
      <c r="H351" s="6">
        <f>VLOOKUP(Table5[[#This Row],[Nonpublic IRN]], Table4[[#All],[Nonpublic IRN]:[November Payment]], 4, FALSE)</f>
        <v>93928.1</v>
      </c>
      <c r="I351" s="6">
        <v>185756.46</v>
      </c>
    </row>
    <row r="352" spans="1:9" x14ac:dyDescent="0.25">
      <c r="A352" s="1" t="s">
        <v>902</v>
      </c>
      <c r="B352" t="s">
        <v>903</v>
      </c>
      <c r="C352" s="1" t="s">
        <v>904</v>
      </c>
      <c r="D352" t="s">
        <v>905</v>
      </c>
      <c r="E352">
        <v>506</v>
      </c>
      <c r="F352" s="6">
        <f>SUM(Table5[[#This Row],[August ]:[February Payment]])</f>
        <v>467463.04000000004</v>
      </c>
      <c r="G352" s="6">
        <f>VLOOKUP(Table5[[#This Row],[Nonpublic IRN]], Table1[[#All],[Nonpublic IRN]:[August Payment]], 4, FALSE)</f>
        <v>137071.67999999999</v>
      </c>
      <c r="H352" s="6">
        <f>VLOOKUP(Table5[[#This Row],[Nonpublic IRN]], Table4[[#All],[Nonpublic IRN]:[November Payment]], 4, FALSE)</f>
        <v>117063.1</v>
      </c>
      <c r="I352" s="6">
        <v>213328.26</v>
      </c>
    </row>
    <row r="353" spans="1:9" x14ac:dyDescent="0.25">
      <c r="A353" s="1" t="s">
        <v>902</v>
      </c>
      <c r="B353" t="s">
        <v>903</v>
      </c>
      <c r="C353" s="1" t="s">
        <v>1822</v>
      </c>
      <c r="D353" t="s">
        <v>1817</v>
      </c>
      <c r="E353">
        <v>128</v>
      </c>
      <c r="F353" s="6">
        <f>SUM(Table5[[#This Row],[August ]:[February Payment]])</f>
        <v>118251.52</v>
      </c>
      <c r="G353" s="6">
        <v>0</v>
      </c>
      <c r="H353" s="6">
        <v>0</v>
      </c>
      <c r="I353" s="6">
        <v>118251.52</v>
      </c>
    </row>
    <row r="354" spans="1:9" x14ac:dyDescent="0.25">
      <c r="A354" s="1" t="s">
        <v>902</v>
      </c>
      <c r="B354" t="s">
        <v>903</v>
      </c>
      <c r="C354" s="1" t="s">
        <v>906</v>
      </c>
      <c r="D354" t="s">
        <v>907</v>
      </c>
      <c r="E354">
        <v>504</v>
      </c>
      <c r="F354" s="6">
        <f>SUM(Table5[[#This Row],[August ]:[February Payment]])</f>
        <v>465615.35999999999</v>
      </c>
      <c r="G354" s="6">
        <f>VLOOKUP(Table5[[#This Row],[Nonpublic IRN]], Table1[[#All],[Nonpublic IRN]:[August Payment]], 4, FALSE)</f>
        <v>126189.3</v>
      </c>
      <c r="H354" s="6">
        <f>VLOOKUP(Table5[[#This Row],[Nonpublic IRN]], Table4[[#All],[Nonpublic IRN]:[November Payment]], 4, FALSE)</f>
        <v>116600.4</v>
      </c>
      <c r="I354" s="6">
        <v>222825.66</v>
      </c>
    </row>
    <row r="355" spans="1:9" x14ac:dyDescent="0.25">
      <c r="A355" s="1" t="s">
        <v>902</v>
      </c>
      <c r="B355" t="s">
        <v>903</v>
      </c>
      <c r="C355" s="1" t="s">
        <v>908</v>
      </c>
      <c r="D355" t="s">
        <v>909</v>
      </c>
      <c r="E355">
        <v>293</v>
      </c>
      <c r="F355" s="6">
        <f>SUM(Table5[[#This Row],[August ]:[February Payment]])</f>
        <v>270685.12</v>
      </c>
      <c r="G355" s="6">
        <f>VLOOKUP(Table5[[#This Row],[Nonpublic IRN]], Table1[[#All],[Nonpublic IRN]:[August Payment]], 4, FALSE)</f>
        <v>76176.66</v>
      </c>
      <c r="H355" s="6">
        <f>VLOOKUP(Table5[[#This Row],[Nonpublic IRN]], Table4[[#All],[Nonpublic IRN]:[November Payment]], 4, FALSE)</f>
        <v>67785.55</v>
      </c>
      <c r="I355" s="6">
        <v>126722.91</v>
      </c>
    </row>
    <row r="356" spans="1:9" x14ac:dyDescent="0.25">
      <c r="A356" s="1" t="s">
        <v>910</v>
      </c>
      <c r="B356" t="s">
        <v>911</v>
      </c>
      <c r="C356" s="1" t="s">
        <v>912</v>
      </c>
      <c r="D356" t="s">
        <v>913</v>
      </c>
      <c r="E356">
        <v>307</v>
      </c>
      <c r="F356" s="6">
        <f>SUM(Table5[[#This Row],[August ]:[February Payment]])</f>
        <v>283618.88</v>
      </c>
      <c r="G356" s="6">
        <f>VLOOKUP(Table5[[#This Row],[Nonpublic IRN]], Table1[[#All],[Nonpublic IRN]:[August Payment]], 4, FALSE)</f>
        <v>71777.399999999994</v>
      </c>
      <c r="H356" s="6">
        <f>VLOOKUP(Table5[[#This Row],[Nonpublic IRN]], Table4[[#All],[Nonpublic IRN]:[November Payment]], 4, FALSE)</f>
        <v>71024.45</v>
      </c>
      <c r="I356" s="6">
        <v>140817.03</v>
      </c>
    </row>
    <row r="357" spans="1:9" x14ac:dyDescent="0.25">
      <c r="A357" s="1" t="s">
        <v>910</v>
      </c>
      <c r="B357" t="s">
        <v>911</v>
      </c>
      <c r="C357" s="1" t="s">
        <v>914</v>
      </c>
      <c r="D357" t="s">
        <v>915</v>
      </c>
      <c r="E357">
        <v>655</v>
      </c>
      <c r="F357" s="6">
        <f>SUM(Table5[[#This Row],[August ]:[February Payment]])</f>
        <v>605115.19999999995</v>
      </c>
      <c r="G357" s="6">
        <f>VLOOKUP(Table5[[#This Row],[Nonpublic IRN]], Table1[[#All],[Nonpublic IRN]:[August Payment]], 4, FALSE)</f>
        <v>146333.28</v>
      </c>
      <c r="H357" s="6">
        <f>VLOOKUP(Table5[[#This Row],[Nonpublic IRN]], Table4[[#All],[Nonpublic IRN]:[November Payment]], 4, FALSE)</f>
        <v>151534.25</v>
      </c>
      <c r="I357" s="6">
        <v>307247.67</v>
      </c>
    </row>
    <row r="358" spans="1:9" x14ac:dyDescent="0.25">
      <c r="A358" s="1" t="s">
        <v>916</v>
      </c>
      <c r="B358" t="s">
        <v>917</v>
      </c>
      <c r="C358" s="1" t="s">
        <v>918</v>
      </c>
      <c r="D358" t="s">
        <v>919</v>
      </c>
      <c r="E358">
        <v>420</v>
      </c>
      <c r="F358" s="6">
        <f>SUM(Table5[[#This Row],[August ]:[February Payment]])</f>
        <v>388012.80000000005</v>
      </c>
      <c r="G358" s="6">
        <f>VLOOKUP(Table5[[#This Row],[Nonpublic IRN]], Table1[[#All],[Nonpublic IRN]:[August Payment]], 4, FALSE)</f>
        <v>87753.66</v>
      </c>
      <c r="H358" s="6">
        <f>VLOOKUP(Table5[[#This Row],[Nonpublic IRN]], Table4[[#All],[Nonpublic IRN]:[November Payment]], 4, FALSE)</f>
        <v>97167</v>
      </c>
      <c r="I358" s="6">
        <v>203092.14</v>
      </c>
    </row>
    <row r="359" spans="1:9" x14ac:dyDescent="0.25">
      <c r="A359" s="1" t="s">
        <v>916</v>
      </c>
      <c r="B359" t="s">
        <v>917</v>
      </c>
      <c r="C359" s="1" t="s">
        <v>920</v>
      </c>
      <c r="D359" t="s">
        <v>921</v>
      </c>
      <c r="E359">
        <v>371</v>
      </c>
      <c r="F359" s="6">
        <f>SUM(Table5[[#This Row],[August ]:[February Payment]])</f>
        <v>342744.64</v>
      </c>
      <c r="G359" s="6">
        <f>VLOOKUP(Table5[[#This Row],[Nonpublic IRN]], Table1[[#All],[Nonpublic IRN]:[August Payment]], 4, FALSE)</f>
        <v>79881.3</v>
      </c>
      <c r="H359" s="6">
        <f>VLOOKUP(Table5[[#This Row],[Nonpublic IRN]], Table4[[#All],[Nonpublic IRN]:[November Payment]], 4, FALSE)</f>
        <v>85830.85</v>
      </c>
      <c r="I359" s="6">
        <v>177032.49</v>
      </c>
    </row>
    <row r="360" spans="1:9" x14ac:dyDescent="0.25">
      <c r="A360" s="1" t="s">
        <v>922</v>
      </c>
      <c r="B360" t="s">
        <v>923</v>
      </c>
      <c r="C360" s="1" t="s">
        <v>924</v>
      </c>
      <c r="D360" t="s">
        <v>925</v>
      </c>
      <c r="E360">
        <v>245</v>
      </c>
      <c r="F360" s="6">
        <f>SUM(Table5[[#This Row],[August ]:[February Payment]])</f>
        <v>226340.8</v>
      </c>
      <c r="G360" s="6">
        <f>VLOOKUP(Table5[[#This Row],[Nonpublic IRN]], Table1[[#All],[Nonpublic IRN]:[August Payment]], 4, FALSE)</f>
        <v>65062.74</v>
      </c>
      <c r="H360" s="6">
        <f>VLOOKUP(Table5[[#This Row],[Nonpublic IRN]], Table4[[#All],[Nonpublic IRN]:[November Payment]], 4, FALSE)</f>
        <v>56680.75</v>
      </c>
      <c r="I360" s="6">
        <v>104597.31</v>
      </c>
    </row>
    <row r="361" spans="1:9" x14ac:dyDescent="0.25">
      <c r="A361" s="1" t="s">
        <v>922</v>
      </c>
      <c r="B361" t="s">
        <v>923</v>
      </c>
      <c r="C361" s="1" t="s">
        <v>926</v>
      </c>
      <c r="D361" t="s">
        <v>927</v>
      </c>
      <c r="E361">
        <v>71</v>
      </c>
      <c r="F361" s="6">
        <f>SUM(Table5[[#This Row],[August ]:[February Payment]])</f>
        <v>65592.639999999999</v>
      </c>
      <c r="G361" s="6">
        <f>VLOOKUP(Table5[[#This Row],[Nonpublic IRN]], Table1[[#All],[Nonpublic IRN]:[August Payment]], 4, FALSE)</f>
        <v>17365.5</v>
      </c>
      <c r="H361" s="6">
        <f>VLOOKUP(Table5[[#This Row],[Nonpublic IRN]], Table4[[#All],[Nonpublic IRN]:[November Payment]], 4, FALSE)</f>
        <v>16425.849999999999</v>
      </c>
      <c r="I361" s="6">
        <v>31801.29</v>
      </c>
    </row>
    <row r="362" spans="1:9" x14ac:dyDescent="0.25">
      <c r="A362" s="1" t="s">
        <v>928</v>
      </c>
      <c r="B362" t="s">
        <v>929</v>
      </c>
      <c r="C362" s="1" t="s">
        <v>930</v>
      </c>
      <c r="D362" t="s">
        <v>931</v>
      </c>
      <c r="E362">
        <v>18</v>
      </c>
      <c r="F362" s="6">
        <f>SUM(Table5[[#This Row],[August ]:[February Payment]])</f>
        <v>16629.12</v>
      </c>
      <c r="G362" s="6">
        <f>VLOOKUP(Table5[[#This Row],[Nonpublic IRN]], Table1[[#All],[Nonpublic IRN]:[August Payment]], 4, FALSE)</f>
        <v>4862.34</v>
      </c>
      <c r="H362" s="6">
        <f>VLOOKUP(Table5[[#This Row],[Nonpublic IRN]], Table4[[#All],[Nonpublic IRN]:[November Payment]], 4, FALSE)</f>
        <v>4164.3</v>
      </c>
      <c r="I362" s="6">
        <v>7602.48</v>
      </c>
    </row>
    <row r="363" spans="1:9" x14ac:dyDescent="0.25">
      <c r="A363" s="1" t="s">
        <v>932</v>
      </c>
      <c r="B363" t="s">
        <v>933</v>
      </c>
      <c r="C363" s="1" t="s">
        <v>934</v>
      </c>
      <c r="D363" t="s">
        <v>35</v>
      </c>
      <c r="E363">
        <v>75</v>
      </c>
      <c r="F363" s="6">
        <f>SUM(Table5[[#This Row],[August ]:[February Payment]])</f>
        <v>69288</v>
      </c>
      <c r="G363" s="6">
        <f>VLOOKUP(Table5[[#This Row],[Nonpublic IRN]], Table1[[#All],[Nonpublic IRN]:[August Payment]], 4, FALSE)</f>
        <v>16439.34</v>
      </c>
      <c r="H363" s="6">
        <f>VLOOKUP(Table5[[#This Row],[Nonpublic IRN]], Table4[[#All],[Nonpublic IRN]:[November Payment]], 4, FALSE)</f>
        <v>17351.25</v>
      </c>
      <c r="I363" s="6">
        <v>35497.410000000003</v>
      </c>
    </row>
    <row r="364" spans="1:9" x14ac:dyDescent="0.25">
      <c r="A364" s="1" t="s">
        <v>935</v>
      </c>
      <c r="B364" t="s">
        <v>936</v>
      </c>
      <c r="C364" s="1" t="s">
        <v>937</v>
      </c>
      <c r="D364" t="s">
        <v>938</v>
      </c>
      <c r="E364">
        <v>108</v>
      </c>
      <c r="F364" s="6">
        <f>SUM(Table5[[#This Row],[August ]:[February Payment]])</f>
        <v>99774.720000000001</v>
      </c>
      <c r="G364" s="6">
        <f>VLOOKUP(Table5[[#This Row],[Nonpublic IRN]], Table1[[#All],[Nonpublic IRN]:[August Payment]], 4, FALSE)</f>
        <v>23154</v>
      </c>
      <c r="H364" s="6">
        <f>VLOOKUP(Table5[[#This Row],[Nonpublic IRN]], Table4[[#All],[Nonpublic IRN]:[November Payment]], 4, FALSE)</f>
        <v>24985.8</v>
      </c>
      <c r="I364" s="6">
        <v>51634.92</v>
      </c>
    </row>
    <row r="365" spans="1:9" x14ac:dyDescent="0.25">
      <c r="A365" s="1" t="s">
        <v>939</v>
      </c>
      <c r="B365" t="s">
        <v>940</v>
      </c>
      <c r="C365" s="1" t="s">
        <v>941</v>
      </c>
      <c r="D365" t="s">
        <v>942</v>
      </c>
      <c r="E365">
        <v>13</v>
      </c>
      <c r="F365" s="6">
        <f>SUM(Table5[[#This Row],[August ]:[February Payment]])</f>
        <v>12009.920000000002</v>
      </c>
      <c r="G365" s="6">
        <f>VLOOKUP(Table5[[#This Row],[Nonpublic IRN]], Table1[[#All],[Nonpublic IRN]:[August Payment]], 4, FALSE)</f>
        <v>2778.48</v>
      </c>
      <c r="H365" s="6">
        <f>VLOOKUP(Table5[[#This Row],[Nonpublic IRN]], Table4[[#All],[Nonpublic IRN]:[November Payment]], 4, FALSE)</f>
        <v>3007.55</v>
      </c>
      <c r="I365" s="6">
        <v>6223.89</v>
      </c>
    </row>
    <row r="366" spans="1:9" x14ac:dyDescent="0.25">
      <c r="A366" s="1" t="s">
        <v>939</v>
      </c>
      <c r="B366" t="s">
        <v>940</v>
      </c>
      <c r="C366" s="1" t="s">
        <v>943</v>
      </c>
      <c r="D366" t="s">
        <v>944</v>
      </c>
      <c r="E366">
        <v>26</v>
      </c>
      <c r="F366" s="6">
        <f>SUM(Table5[[#This Row],[August ]:[February Payment]])</f>
        <v>24019.840000000004</v>
      </c>
      <c r="G366" s="6">
        <f>VLOOKUP(Table5[[#This Row],[Nonpublic IRN]], Table1[[#All],[Nonpublic IRN]:[August Payment]], 4, FALSE)</f>
        <v>5556.96</v>
      </c>
      <c r="H366" s="6">
        <f>VLOOKUP(Table5[[#This Row],[Nonpublic IRN]], Table4[[#All],[Nonpublic IRN]:[November Payment]], 4, FALSE)</f>
        <v>6015.1</v>
      </c>
      <c r="I366" s="6">
        <v>12447.78</v>
      </c>
    </row>
    <row r="367" spans="1:9" x14ac:dyDescent="0.25">
      <c r="A367" s="1" t="s">
        <v>939</v>
      </c>
      <c r="B367" t="s">
        <v>940</v>
      </c>
      <c r="C367" s="1" t="s">
        <v>945</v>
      </c>
      <c r="D367" t="s">
        <v>25</v>
      </c>
      <c r="E367">
        <v>153</v>
      </c>
      <c r="F367" s="6">
        <f>SUM(Table5[[#This Row],[August ]:[February Payment]])</f>
        <v>141347.52000000002</v>
      </c>
      <c r="G367" s="6">
        <f>VLOOKUP(Table5[[#This Row],[Nonpublic IRN]], Table1[[#All],[Nonpublic IRN]:[August Payment]], 4, FALSE)</f>
        <v>36814.86</v>
      </c>
      <c r="H367" s="6">
        <f>VLOOKUP(Table5[[#This Row],[Nonpublic IRN]], Table4[[#All],[Nonpublic IRN]:[November Payment]], 4, FALSE)</f>
        <v>35396.550000000003</v>
      </c>
      <c r="I367" s="6">
        <v>69136.11</v>
      </c>
    </row>
    <row r="368" spans="1:9" x14ac:dyDescent="0.25">
      <c r="A368" s="1" t="s">
        <v>946</v>
      </c>
      <c r="B368" t="s">
        <v>947</v>
      </c>
      <c r="C368" s="1" t="s">
        <v>948</v>
      </c>
      <c r="D368" t="s">
        <v>70</v>
      </c>
      <c r="E368">
        <v>42</v>
      </c>
      <c r="F368" s="6">
        <f>SUM(Table5[[#This Row],[August ]:[February Payment]])</f>
        <v>38801.279999999999</v>
      </c>
      <c r="G368" s="6">
        <f>VLOOKUP(Table5[[#This Row],[Nonpublic IRN]], Table1[[#All],[Nonpublic IRN]:[August Payment]], 4, FALSE)</f>
        <v>10882.38</v>
      </c>
      <c r="H368" s="6">
        <f>VLOOKUP(Table5[[#This Row],[Nonpublic IRN]], Table4[[#All],[Nonpublic IRN]:[November Payment]], 4, FALSE)</f>
        <v>9716.7000000000007</v>
      </c>
      <c r="I368" s="6">
        <v>18202.2</v>
      </c>
    </row>
    <row r="369" spans="1:9" x14ac:dyDescent="0.25">
      <c r="A369" s="1" t="s">
        <v>946</v>
      </c>
      <c r="B369" t="s">
        <v>947</v>
      </c>
      <c r="C369" s="1" t="s">
        <v>949</v>
      </c>
      <c r="D369" t="s">
        <v>353</v>
      </c>
      <c r="E369">
        <v>35</v>
      </c>
      <c r="F369" s="6">
        <f>SUM(Table5[[#This Row],[August ]:[February Payment]])</f>
        <v>32334.399999999998</v>
      </c>
      <c r="G369" s="6">
        <f>VLOOKUP(Table5[[#This Row],[Nonpublic IRN]], Table1[[#All],[Nonpublic IRN]:[August Payment]], 4, FALSE)</f>
        <v>9030.06</v>
      </c>
      <c r="H369" s="6">
        <f>VLOOKUP(Table5[[#This Row],[Nonpublic IRN]], Table4[[#All],[Nonpublic IRN]:[November Payment]], 4, FALSE)</f>
        <v>8097.25</v>
      </c>
      <c r="I369" s="6">
        <v>15207.09</v>
      </c>
    </row>
    <row r="370" spans="1:9" x14ac:dyDescent="0.25">
      <c r="A370" s="1" t="s">
        <v>946</v>
      </c>
      <c r="B370" t="s">
        <v>947</v>
      </c>
      <c r="C370" s="1" t="s">
        <v>950</v>
      </c>
      <c r="D370" t="s">
        <v>435</v>
      </c>
      <c r="E370">
        <v>157</v>
      </c>
      <c r="F370" s="6">
        <f>SUM(Table5[[#This Row],[August ]:[February Payment]])</f>
        <v>145042.88</v>
      </c>
      <c r="G370" s="6">
        <f>VLOOKUP(Table5[[#This Row],[Nonpublic IRN]], Table1[[#All],[Nonpublic IRN]:[August Payment]], 4, FALSE)</f>
        <v>32647.14</v>
      </c>
      <c r="H370" s="6">
        <f>VLOOKUP(Table5[[#This Row],[Nonpublic IRN]], Table4[[#All],[Nonpublic IRN]:[November Payment]], 4, FALSE)</f>
        <v>36321.949999999997</v>
      </c>
      <c r="I370" s="6">
        <v>76073.789999999994</v>
      </c>
    </row>
    <row r="371" spans="1:9" x14ac:dyDescent="0.25">
      <c r="A371" s="1" t="s">
        <v>951</v>
      </c>
      <c r="B371" t="s">
        <v>952</v>
      </c>
      <c r="C371" s="1" t="s">
        <v>953</v>
      </c>
      <c r="D371" t="s">
        <v>954</v>
      </c>
      <c r="E371">
        <v>59</v>
      </c>
      <c r="F371" s="6">
        <f>SUM(Table5[[#This Row],[August ]:[February Payment]])</f>
        <v>54506.559999999998</v>
      </c>
      <c r="G371" s="6">
        <f>VLOOKUP(Table5[[#This Row],[Nonpublic IRN]], Table1[[#All],[Nonpublic IRN]:[August Payment]], 4, FALSE)</f>
        <v>13429.32</v>
      </c>
      <c r="H371" s="6">
        <f>VLOOKUP(Table5[[#This Row],[Nonpublic IRN]], Table4[[#All],[Nonpublic IRN]:[November Payment]], 4, FALSE)</f>
        <v>13649.65</v>
      </c>
      <c r="I371" s="6">
        <v>27427.59</v>
      </c>
    </row>
    <row r="372" spans="1:9" x14ac:dyDescent="0.25">
      <c r="A372" s="1" t="s">
        <v>955</v>
      </c>
      <c r="B372" t="s">
        <v>956</v>
      </c>
      <c r="C372" s="1" t="s">
        <v>957</v>
      </c>
      <c r="D372" t="s">
        <v>633</v>
      </c>
      <c r="E372">
        <v>75</v>
      </c>
      <c r="F372" s="6">
        <f>SUM(Table5[[#This Row],[August ]:[February Payment]])</f>
        <v>69288</v>
      </c>
      <c r="G372" s="6">
        <f>VLOOKUP(Table5[[#This Row],[Nonpublic IRN]], Table1[[#All],[Nonpublic IRN]:[August Payment]], 4, FALSE)</f>
        <v>18291.66</v>
      </c>
      <c r="H372" s="6">
        <f>VLOOKUP(Table5[[#This Row],[Nonpublic IRN]], Table4[[#All],[Nonpublic IRN]:[November Payment]], 4, FALSE)</f>
        <v>17351.25</v>
      </c>
      <c r="I372" s="6">
        <v>33645.089999999997</v>
      </c>
    </row>
    <row r="373" spans="1:9" x14ac:dyDescent="0.25">
      <c r="A373" s="1" t="s">
        <v>958</v>
      </c>
      <c r="B373" t="s">
        <v>959</v>
      </c>
      <c r="C373" s="1" t="s">
        <v>960</v>
      </c>
      <c r="D373" t="s">
        <v>961</v>
      </c>
      <c r="E373">
        <v>159</v>
      </c>
      <c r="F373" s="6">
        <f>SUM(Table5[[#This Row],[August ]:[February Payment]])</f>
        <v>146890.56</v>
      </c>
      <c r="G373" s="6">
        <f>VLOOKUP(Table5[[#This Row],[Nonpublic IRN]], Table1[[#All],[Nonpublic IRN]:[August Payment]], 4, FALSE)</f>
        <v>34962.54</v>
      </c>
      <c r="H373" s="6">
        <f>VLOOKUP(Table5[[#This Row],[Nonpublic IRN]], Table4[[#All],[Nonpublic IRN]:[November Payment]], 4, FALSE)</f>
        <v>36784.65</v>
      </c>
      <c r="I373" s="6">
        <v>75143.37</v>
      </c>
    </row>
    <row r="374" spans="1:9" x14ac:dyDescent="0.25">
      <c r="A374" s="1" t="s">
        <v>962</v>
      </c>
      <c r="B374" t="s">
        <v>963</v>
      </c>
      <c r="C374" s="1" t="s">
        <v>964</v>
      </c>
      <c r="D374" t="s">
        <v>965</v>
      </c>
      <c r="E374">
        <v>143</v>
      </c>
      <c r="F374" s="6">
        <f>SUM(Table5[[#This Row],[August ]:[February Payment]])</f>
        <v>132109.12</v>
      </c>
      <c r="G374" s="6">
        <f>VLOOKUP(Table5[[#This Row],[Nonpublic IRN]], Table1[[#All],[Nonpublic IRN]:[August Payment]], 4, FALSE)</f>
        <v>34731</v>
      </c>
      <c r="H374" s="6">
        <f>VLOOKUP(Table5[[#This Row],[Nonpublic IRN]], Table4[[#All],[Nonpublic IRN]:[November Payment]], 4, FALSE)</f>
        <v>33083.050000000003</v>
      </c>
      <c r="I374" s="6">
        <v>64295.07</v>
      </c>
    </row>
    <row r="375" spans="1:9" x14ac:dyDescent="0.25">
      <c r="A375" s="1" t="s">
        <v>962</v>
      </c>
      <c r="B375" t="s">
        <v>963</v>
      </c>
      <c r="C375" s="1" t="s">
        <v>966</v>
      </c>
      <c r="D375" t="s">
        <v>967</v>
      </c>
      <c r="E375">
        <v>5</v>
      </c>
      <c r="F375" s="6">
        <f>SUM(Table5[[#This Row],[August ]:[February Payment]])</f>
        <v>4619.2</v>
      </c>
      <c r="G375" s="6">
        <f>VLOOKUP(Table5[[#This Row],[Nonpublic IRN]], Table1[[#All],[Nonpublic IRN]:[August Payment]], 4, FALSE)</f>
        <v>1157.7</v>
      </c>
      <c r="H375" s="6">
        <f>VLOOKUP(Table5[[#This Row],[Nonpublic IRN]], Table4[[#All],[Nonpublic IRN]:[November Payment]], 4, FALSE)</f>
        <v>1156.75</v>
      </c>
      <c r="I375" s="6">
        <v>2304.75</v>
      </c>
    </row>
    <row r="376" spans="1:9" x14ac:dyDescent="0.25">
      <c r="A376" s="1" t="s">
        <v>962</v>
      </c>
      <c r="B376" t="s">
        <v>963</v>
      </c>
      <c r="C376" s="1" t="s">
        <v>968</v>
      </c>
      <c r="D376" t="s">
        <v>969</v>
      </c>
      <c r="E376">
        <v>207</v>
      </c>
      <c r="F376" s="6">
        <f>SUM(Table5[[#This Row],[August ]:[February Payment]])</f>
        <v>191234.88</v>
      </c>
      <c r="G376" s="6">
        <f>VLOOKUP(Table5[[#This Row],[Nonpublic IRN]], Table1[[#All],[Nonpublic IRN]:[August Payment]], 4, FALSE)</f>
        <v>49781.1</v>
      </c>
      <c r="H376" s="6">
        <f>VLOOKUP(Table5[[#This Row],[Nonpublic IRN]], Table4[[#All],[Nonpublic IRN]:[November Payment]], 4, FALSE)</f>
        <v>47889.45</v>
      </c>
      <c r="I376" s="6">
        <v>93564.33</v>
      </c>
    </row>
    <row r="377" spans="1:9" x14ac:dyDescent="0.25">
      <c r="A377" s="1" t="s">
        <v>962</v>
      </c>
      <c r="B377" t="s">
        <v>963</v>
      </c>
      <c r="C377" s="1" t="s">
        <v>970</v>
      </c>
      <c r="D377" t="s">
        <v>424</v>
      </c>
      <c r="E377">
        <v>255</v>
      </c>
      <c r="F377" s="6">
        <f>SUM(Table5[[#This Row],[August ]:[February Payment]])</f>
        <v>235579.2</v>
      </c>
      <c r="G377" s="6">
        <f>VLOOKUP(Table5[[#This Row],[Nonpublic IRN]], Table1[[#All],[Nonpublic IRN]:[August Payment]], 4, FALSE)</f>
        <v>60431.94</v>
      </c>
      <c r="H377" s="6">
        <f>VLOOKUP(Table5[[#This Row],[Nonpublic IRN]], Table4[[#All],[Nonpublic IRN]:[November Payment]], 4, FALSE)</f>
        <v>58994.25</v>
      </c>
      <c r="I377" s="6">
        <v>116153.01</v>
      </c>
    </row>
    <row r="378" spans="1:9" x14ac:dyDescent="0.25">
      <c r="A378" s="1" t="s">
        <v>971</v>
      </c>
      <c r="B378" t="s">
        <v>972</v>
      </c>
      <c r="C378" s="1" t="s">
        <v>973</v>
      </c>
      <c r="D378" t="s">
        <v>828</v>
      </c>
      <c r="E378">
        <v>184</v>
      </c>
      <c r="F378" s="6">
        <f>SUM(Table5[[#This Row],[August ]:[February Payment]])</f>
        <v>169986.56</v>
      </c>
      <c r="G378" s="6">
        <f>VLOOKUP(Table5[[#This Row],[Nonpublic IRN]], Table1[[#All],[Nonpublic IRN]:[August Payment]], 4, FALSE)</f>
        <v>41908.74</v>
      </c>
      <c r="H378" s="6">
        <f>VLOOKUP(Table5[[#This Row],[Nonpublic IRN]], Table4[[#All],[Nonpublic IRN]:[November Payment]], 4, FALSE)</f>
        <v>42568.4</v>
      </c>
      <c r="I378" s="6">
        <v>85509.42</v>
      </c>
    </row>
    <row r="379" spans="1:9" x14ac:dyDescent="0.25">
      <c r="A379" s="1" t="s">
        <v>974</v>
      </c>
      <c r="B379" t="s">
        <v>975</v>
      </c>
      <c r="C379" s="1" t="s">
        <v>976</v>
      </c>
      <c r="D379" t="s">
        <v>977</v>
      </c>
      <c r="E379">
        <v>368</v>
      </c>
      <c r="F379" s="6">
        <f>SUM(Table5[[#This Row],[August ]:[February Payment]])</f>
        <v>339973.12</v>
      </c>
      <c r="G379" s="6">
        <f>VLOOKUP(Table5[[#This Row],[Nonpublic IRN]], Table1[[#All],[Nonpublic IRN]:[August Payment]], 4, FALSE)</f>
        <v>90995.22</v>
      </c>
      <c r="H379" s="6">
        <f>VLOOKUP(Table5[[#This Row],[Nonpublic IRN]], Table4[[#All],[Nonpublic IRN]:[November Payment]], 4, FALSE)</f>
        <v>85136.8</v>
      </c>
      <c r="I379" s="6">
        <v>163841.1</v>
      </c>
    </row>
    <row r="380" spans="1:9" x14ac:dyDescent="0.25">
      <c r="A380" s="1" t="s">
        <v>978</v>
      </c>
      <c r="B380" t="s">
        <v>979</v>
      </c>
      <c r="C380" s="1" t="s">
        <v>980</v>
      </c>
      <c r="D380" t="s">
        <v>981</v>
      </c>
      <c r="E380">
        <v>329</v>
      </c>
      <c r="F380" s="6">
        <f>SUM(Table5[[#This Row],[August ]:[February Payment]])</f>
        <v>303943.36</v>
      </c>
      <c r="G380" s="6">
        <f>VLOOKUP(Table5[[#This Row],[Nonpublic IRN]], Table1[[#All],[Nonpublic IRN]:[August Payment]], 4, FALSE)</f>
        <v>75713.58</v>
      </c>
      <c r="H380" s="6">
        <f>VLOOKUP(Table5[[#This Row],[Nonpublic IRN]], Table4[[#All],[Nonpublic IRN]:[November Payment]], 4, FALSE)</f>
        <v>76114.149999999994</v>
      </c>
      <c r="I380" s="6">
        <v>152115.63</v>
      </c>
    </row>
    <row r="381" spans="1:9" x14ac:dyDescent="0.25">
      <c r="A381" s="1" t="s">
        <v>982</v>
      </c>
      <c r="B381" t="s">
        <v>983</v>
      </c>
      <c r="C381" s="1" t="s">
        <v>984</v>
      </c>
      <c r="D381" t="s">
        <v>677</v>
      </c>
      <c r="E381">
        <v>148</v>
      </c>
      <c r="F381" s="6">
        <f>SUM(Table5[[#This Row],[August ]:[February Payment]])</f>
        <v>136728.32000000001</v>
      </c>
      <c r="G381" s="6">
        <f>VLOOKUP(Table5[[#This Row],[Nonpublic IRN]], Table1[[#All],[Nonpublic IRN]:[August Payment]], 4, FALSE)</f>
        <v>35194.080000000002</v>
      </c>
      <c r="H381" s="6">
        <f>VLOOKUP(Table5[[#This Row],[Nonpublic IRN]], Table4[[#All],[Nonpublic IRN]:[November Payment]], 4, FALSE)</f>
        <v>34239.800000000003</v>
      </c>
      <c r="I381" s="6">
        <v>67294.44</v>
      </c>
    </row>
    <row r="382" spans="1:9" x14ac:dyDescent="0.25">
      <c r="A382" s="1" t="s">
        <v>985</v>
      </c>
      <c r="B382" t="s">
        <v>986</v>
      </c>
      <c r="C382" s="1" t="s">
        <v>987</v>
      </c>
      <c r="D382" t="s">
        <v>178</v>
      </c>
      <c r="E382">
        <v>191</v>
      </c>
      <c r="F382" s="6">
        <f>SUM(Table5[[#This Row],[August ]:[February Payment]])</f>
        <v>176453.44</v>
      </c>
      <c r="G382" s="6">
        <f>VLOOKUP(Table5[[#This Row],[Nonpublic IRN]], Table1[[#All],[Nonpublic IRN]:[August Payment]], 4, FALSE)</f>
        <v>43529.52</v>
      </c>
      <c r="H382" s="6">
        <f>VLOOKUP(Table5[[#This Row],[Nonpublic IRN]], Table4[[#All],[Nonpublic IRN]:[November Payment]], 4, FALSE)</f>
        <v>44187.85</v>
      </c>
      <c r="I382" s="6">
        <v>88736.07</v>
      </c>
    </row>
    <row r="383" spans="1:9" x14ac:dyDescent="0.25">
      <c r="A383" s="1" t="s">
        <v>988</v>
      </c>
      <c r="B383" t="s">
        <v>989</v>
      </c>
      <c r="C383" s="1" t="s">
        <v>990</v>
      </c>
      <c r="D383" t="s">
        <v>991</v>
      </c>
      <c r="E383">
        <v>219</v>
      </c>
      <c r="F383" s="6">
        <f>SUM(Table5[[#This Row],[August ]:[February Payment]])</f>
        <v>202320.96000000002</v>
      </c>
      <c r="G383" s="6">
        <f>VLOOKUP(Table5[[#This Row],[Nonpublic IRN]], Table1[[#All],[Nonpublic IRN]:[August Payment]], 4, FALSE)</f>
        <v>50012.639999999999</v>
      </c>
      <c r="H383" s="6">
        <f>VLOOKUP(Table5[[#This Row],[Nonpublic IRN]], Table4[[#All],[Nonpublic IRN]:[November Payment]], 4, FALSE)</f>
        <v>50665.65</v>
      </c>
      <c r="I383" s="6">
        <v>101642.67</v>
      </c>
    </row>
    <row r="384" spans="1:9" x14ac:dyDescent="0.25">
      <c r="A384" s="1" t="s">
        <v>988</v>
      </c>
      <c r="B384" t="s">
        <v>989</v>
      </c>
      <c r="C384" s="1" t="s">
        <v>992</v>
      </c>
      <c r="D384" t="s">
        <v>743</v>
      </c>
      <c r="E384">
        <v>806</v>
      </c>
      <c r="F384" s="6">
        <f>SUM(Table5[[#This Row],[August ]:[February Payment]])</f>
        <v>744615.04</v>
      </c>
      <c r="G384" s="6">
        <f>VLOOKUP(Table5[[#This Row],[Nonpublic IRN]], Table1[[#All],[Nonpublic IRN]:[August Payment]], 4, FALSE)</f>
        <v>188473.56</v>
      </c>
      <c r="H384" s="6">
        <f>VLOOKUP(Table5[[#This Row],[Nonpublic IRN]], Table4[[#All],[Nonpublic IRN]:[November Payment]], 4, FALSE)</f>
        <v>186468.1</v>
      </c>
      <c r="I384" s="6">
        <v>369673.38</v>
      </c>
    </row>
    <row r="385" spans="1:9" x14ac:dyDescent="0.25">
      <c r="A385" s="1" t="s">
        <v>993</v>
      </c>
      <c r="B385" t="s">
        <v>994</v>
      </c>
      <c r="C385" s="1" t="s">
        <v>995</v>
      </c>
      <c r="D385" t="s">
        <v>11</v>
      </c>
      <c r="E385">
        <v>279</v>
      </c>
      <c r="F385" s="6">
        <f>SUM(Table5[[#This Row],[August ]:[February Payment]])</f>
        <v>257751.36</v>
      </c>
      <c r="G385" s="6">
        <f>VLOOKUP(Table5[[#This Row],[Nonpublic IRN]], Table1[[#All],[Nonpublic IRN]:[August Payment]], 4, FALSE)</f>
        <v>62052.72</v>
      </c>
      <c r="H385" s="6">
        <f>VLOOKUP(Table5[[#This Row],[Nonpublic IRN]], Table4[[#All],[Nonpublic IRN]:[November Payment]], 4, FALSE)</f>
        <v>64546.65</v>
      </c>
      <c r="I385" s="6">
        <v>131151.99</v>
      </c>
    </row>
    <row r="386" spans="1:9" x14ac:dyDescent="0.25">
      <c r="A386" s="1" t="s">
        <v>996</v>
      </c>
      <c r="B386" t="s">
        <v>997</v>
      </c>
      <c r="C386" s="1" t="s">
        <v>998</v>
      </c>
      <c r="D386" t="s">
        <v>64</v>
      </c>
      <c r="E386">
        <v>125</v>
      </c>
      <c r="F386" s="6">
        <f>SUM(Table5[[#This Row],[August ]:[February Payment]])</f>
        <v>115480</v>
      </c>
      <c r="G386" s="6">
        <f>VLOOKUP(Table5[[#This Row],[Nonpublic IRN]], Table1[[#All],[Nonpublic IRN]:[August Payment]], 4, FALSE)</f>
        <v>27090.18</v>
      </c>
      <c r="H386" s="6">
        <f>VLOOKUP(Table5[[#This Row],[Nonpublic IRN]], Table4[[#All],[Nonpublic IRN]:[November Payment]], 4, FALSE)</f>
        <v>28918.75</v>
      </c>
      <c r="I386" s="6">
        <v>59471.07</v>
      </c>
    </row>
    <row r="387" spans="1:9" x14ac:dyDescent="0.25">
      <c r="A387" s="1" t="s">
        <v>999</v>
      </c>
      <c r="B387" t="s">
        <v>1000</v>
      </c>
      <c r="C387" s="1" t="s">
        <v>1001</v>
      </c>
      <c r="D387" t="s">
        <v>1002</v>
      </c>
      <c r="E387">
        <v>123</v>
      </c>
      <c r="F387" s="6">
        <f>SUM(Table5[[#This Row],[August ]:[February Payment]])</f>
        <v>113632.32000000001</v>
      </c>
      <c r="G387" s="6">
        <f>VLOOKUP(Table5[[#This Row],[Nonpublic IRN]], Table1[[#All],[Nonpublic IRN]:[August Payment]], 4, FALSE)</f>
        <v>29405.58</v>
      </c>
      <c r="H387" s="6">
        <f>VLOOKUP(Table5[[#This Row],[Nonpublic IRN]], Table4[[#All],[Nonpublic IRN]:[November Payment]], 4, FALSE)</f>
        <v>28456.05</v>
      </c>
      <c r="I387" s="6">
        <v>55770.69</v>
      </c>
    </row>
    <row r="388" spans="1:9" x14ac:dyDescent="0.25">
      <c r="A388" s="1" t="s">
        <v>1003</v>
      </c>
      <c r="B388" t="s">
        <v>1004</v>
      </c>
      <c r="C388" s="1" t="s">
        <v>1005</v>
      </c>
      <c r="D388" t="s">
        <v>1006</v>
      </c>
      <c r="E388">
        <v>100</v>
      </c>
      <c r="F388" s="6">
        <f>SUM(Table5[[#This Row],[August ]:[February Payment]])</f>
        <v>92384</v>
      </c>
      <c r="G388" s="6">
        <f>VLOOKUP(Table5[[#This Row],[Nonpublic IRN]], Table1[[#All],[Nonpublic IRN]:[August Payment]], 4, FALSE)</f>
        <v>25932.48</v>
      </c>
      <c r="H388" s="6">
        <f>VLOOKUP(Table5[[#This Row],[Nonpublic IRN]], Table4[[#All],[Nonpublic IRN]:[November Payment]], 4, FALSE)</f>
        <v>23135</v>
      </c>
      <c r="I388" s="6">
        <v>43316.52</v>
      </c>
    </row>
    <row r="389" spans="1:9" x14ac:dyDescent="0.25">
      <c r="A389" s="1" t="s">
        <v>1007</v>
      </c>
      <c r="B389" t="s">
        <v>1008</v>
      </c>
      <c r="C389" s="1" t="s">
        <v>1009</v>
      </c>
      <c r="D389" t="s">
        <v>1010</v>
      </c>
      <c r="E389">
        <v>83</v>
      </c>
      <c r="F389" s="6">
        <f>SUM(Table5[[#This Row],[August ]:[February Payment]])</f>
        <v>76678.720000000001</v>
      </c>
      <c r="G389" s="6">
        <f>VLOOKUP(Table5[[#This Row],[Nonpublic IRN]], Table1[[#All],[Nonpublic IRN]:[August Payment]], 4, FALSE)</f>
        <v>18291.66</v>
      </c>
      <c r="H389" s="6">
        <f>VLOOKUP(Table5[[#This Row],[Nonpublic IRN]], Table4[[#All],[Nonpublic IRN]:[November Payment]], 4, FALSE)</f>
        <v>19202.05</v>
      </c>
      <c r="I389" s="6">
        <v>39185.01</v>
      </c>
    </row>
    <row r="390" spans="1:9" x14ac:dyDescent="0.25">
      <c r="A390" s="1" t="s">
        <v>1007</v>
      </c>
      <c r="B390" t="s">
        <v>1008</v>
      </c>
      <c r="C390" s="1" t="s">
        <v>1011</v>
      </c>
      <c r="D390" t="s">
        <v>1012</v>
      </c>
      <c r="E390">
        <v>34</v>
      </c>
      <c r="F390" s="6">
        <f>SUM(Table5[[#This Row],[August ]:[February Payment]])</f>
        <v>31410.559999999998</v>
      </c>
      <c r="G390" s="6">
        <f>VLOOKUP(Table5[[#This Row],[Nonpublic IRN]], Table1[[#All],[Nonpublic IRN]:[August Payment]], 4, FALSE)</f>
        <v>8335.44</v>
      </c>
      <c r="H390" s="6">
        <f>VLOOKUP(Table5[[#This Row],[Nonpublic IRN]], Table4[[#All],[Nonpublic IRN]:[November Payment]], 4, FALSE)</f>
        <v>7865.9</v>
      </c>
      <c r="I390" s="6">
        <v>15209.22</v>
      </c>
    </row>
    <row r="391" spans="1:9" x14ac:dyDescent="0.25">
      <c r="A391" s="1" t="s">
        <v>1007</v>
      </c>
      <c r="B391" t="s">
        <v>1008</v>
      </c>
      <c r="C391" s="1" t="s">
        <v>1013</v>
      </c>
      <c r="D391" t="s">
        <v>1014</v>
      </c>
      <c r="E391">
        <v>550</v>
      </c>
      <c r="F391" s="6">
        <f>SUM(Table5[[#This Row],[August ]:[February Payment]])</f>
        <v>508112</v>
      </c>
      <c r="G391" s="6">
        <f>VLOOKUP(Table5[[#This Row],[Nonpublic IRN]], Table1[[#All],[Nonpublic IRN]:[August Payment]], 4, FALSE)</f>
        <v>136840.14000000001</v>
      </c>
      <c r="H391" s="6">
        <f>VLOOKUP(Table5[[#This Row],[Nonpublic IRN]], Table4[[#All],[Nonpublic IRN]:[November Payment]], 4, FALSE)</f>
        <v>127242.5</v>
      </c>
      <c r="I391" s="6">
        <v>244029.36</v>
      </c>
    </row>
    <row r="392" spans="1:9" x14ac:dyDescent="0.25">
      <c r="A392" s="1" t="s">
        <v>1007</v>
      </c>
      <c r="B392" t="s">
        <v>1008</v>
      </c>
      <c r="C392" s="1" t="s">
        <v>1015</v>
      </c>
      <c r="D392" t="s">
        <v>1016</v>
      </c>
      <c r="E392">
        <v>412</v>
      </c>
      <c r="F392" s="6">
        <f>SUM(Table5[[#This Row],[August ]:[February Payment]])</f>
        <v>380622.07999999996</v>
      </c>
      <c r="G392" s="6">
        <f>VLOOKUP(Table5[[#This Row],[Nonpublic IRN]], Table1[[#All],[Nonpublic IRN]:[August Payment]], 4, FALSE)</f>
        <v>93542.16</v>
      </c>
      <c r="H392" s="6">
        <f>VLOOKUP(Table5[[#This Row],[Nonpublic IRN]], Table4[[#All],[Nonpublic IRN]:[November Payment]], 4, FALSE)</f>
        <v>95316.2</v>
      </c>
      <c r="I392" s="6">
        <v>191763.72</v>
      </c>
    </row>
    <row r="393" spans="1:9" x14ac:dyDescent="0.25">
      <c r="A393" s="1" t="s">
        <v>1007</v>
      </c>
      <c r="B393" t="s">
        <v>1008</v>
      </c>
      <c r="C393" s="1" t="s">
        <v>1017</v>
      </c>
      <c r="D393" t="s">
        <v>1018</v>
      </c>
      <c r="E393">
        <v>182</v>
      </c>
      <c r="F393" s="6">
        <f>SUM(Table5[[#This Row],[August ]:[February Payment]])</f>
        <v>168138.88</v>
      </c>
      <c r="G393" s="6">
        <f>VLOOKUP(Table5[[#This Row],[Nonpublic IRN]], Table1[[#All],[Nonpublic IRN]:[August Payment]], 4, FALSE)</f>
        <v>47465.7</v>
      </c>
      <c r="H393" s="6">
        <f>VLOOKUP(Table5[[#This Row],[Nonpublic IRN]], Table4[[#All],[Nonpublic IRN]:[November Payment]], 4, FALSE)</f>
        <v>42105.7</v>
      </c>
      <c r="I393" s="6">
        <v>78567.48</v>
      </c>
    </row>
    <row r="394" spans="1:9" x14ac:dyDescent="0.25">
      <c r="A394" s="1" t="s">
        <v>1007</v>
      </c>
      <c r="B394" t="s">
        <v>1008</v>
      </c>
      <c r="C394" s="1" t="s">
        <v>1019</v>
      </c>
      <c r="D394" t="s">
        <v>1020</v>
      </c>
      <c r="E394">
        <v>1018</v>
      </c>
      <c r="F394" s="6">
        <f>SUM(Table5[[#This Row],[August ]:[February Payment]])</f>
        <v>940469.11999999988</v>
      </c>
      <c r="G394" s="6">
        <f>VLOOKUP(Table5[[#This Row],[Nonpublic IRN]], Table1[[#All],[Nonpublic IRN]:[August Payment]], 4, FALSE)</f>
        <v>238254.66</v>
      </c>
      <c r="H394" s="6">
        <f>VLOOKUP(Table5[[#This Row],[Nonpublic IRN]], Table4[[#All],[Nonpublic IRN]:[November Payment]], 4, FALSE)</f>
        <v>235514.3</v>
      </c>
      <c r="I394" s="6">
        <v>466700.16</v>
      </c>
    </row>
    <row r="395" spans="1:9" x14ac:dyDescent="0.25">
      <c r="A395" s="1" t="s">
        <v>1007</v>
      </c>
      <c r="B395" t="s">
        <v>1008</v>
      </c>
      <c r="C395" s="1" t="s">
        <v>1021</v>
      </c>
      <c r="D395" t="s">
        <v>1022</v>
      </c>
      <c r="E395">
        <v>549</v>
      </c>
      <c r="F395" s="6">
        <f>SUM(Table5[[#This Row],[August ]:[February Payment]])</f>
        <v>507188.16000000003</v>
      </c>
      <c r="G395" s="6">
        <f>VLOOKUP(Table5[[#This Row],[Nonpublic IRN]], Table1[[#All],[Nonpublic IRN]:[August Payment]], 4, FALSE)</f>
        <v>128273.16</v>
      </c>
      <c r="H395" s="6">
        <f>VLOOKUP(Table5[[#This Row],[Nonpublic IRN]], Table4[[#All],[Nonpublic IRN]:[November Payment]], 4, FALSE)</f>
        <v>127011.15</v>
      </c>
      <c r="I395" s="6">
        <v>251903.85</v>
      </c>
    </row>
    <row r="396" spans="1:9" x14ac:dyDescent="0.25">
      <c r="A396" s="1" t="s">
        <v>1007</v>
      </c>
      <c r="B396" t="s">
        <v>1008</v>
      </c>
      <c r="C396" s="1" t="s">
        <v>1023</v>
      </c>
      <c r="D396" t="s">
        <v>1024</v>
      </c>
      <c r="E396">
        <v>386</v>
      </c>
      <c r="F396" s="6">
        <f>SUM(Table5[[#This Row],[August ]:[February Payment]])</f>
        <v>356602.24</v>
      </c>
      <c r="G396" s="6">
        <f>VLOOKUP(Table5[[#This Row],[Nonpublic IRN]], Table1[[#All],[Nonpublic IRN]:[August Payment]], 4, FALSE)</f>
        <v>89605.98</v>
      </c>
      <c r="H396" s="6">
        <f>VLOOKUP(Table5[[#This Row],[Nonpublic IRN]], Table4[[#All],[Nonpublic IRN]:[November Payment]], 4, FALSE)</f>
        <v>89301.1</v>
      </c>
      <c r="I396" s="6">
        <v>177695.16</v>
      </c>
    </row>
    <row r="397" spans="1:9" x14ac:dyDescent="0.25">
      <c r="A397" s="1" t="s">
        <v>1025</v>
      </c>
      <c r="B397" t="s">
        <v>1026</v>
      </c>
      <c r="C397" s="1" t="s">
        <v>1027</v>
      </c>
      <c r="D397" t="s">
        <v>1028</v>
      </c>
      <c r="E397">
        <v>647</v>
      </c>
      <c r="F397" s="6">
        <f>SUM(Table5[[#This Row],[August ]:[February Payment]])</f>
        <v>597724.48</v>
      </c>
      <c r="G397" s="6">
        <f>VLOOKUP(Table5[[#This Row],[Nonpublic IRN]], Table1[[#All],[Nonpublic IRN]:[August Payment]], 4, FALSE)</f>
        <v>150037.92000000001</v>
      </c>
      <c r="H397" s="6">
        <f>VLOOKUP(Table5[[#This Row],[Nonpublic IRN]], Table4[[#All],[Nonpublic IRN]:[November Payment]], 4, FALSE)</f>
        <v>149683.45000000001</v>
      </c>
      <c r="I397" s="6">
        <v>298003.11</v>
      </c>
    </row>
    <row r="398" spans="1:9" x14ac:dyDescent="0.25">
      <c r="A398" s="1" t="s">
        <v>1029</v>
      </c>
      <c r="B398" t="s">
        <v>1030</v>
      </c>
      <c r="C398" s="1" t="s">
        <v>1031</v>
      </c>
      <c r="D398" t="s">
        <v>1032</v>
      </c>
      <c r="E398">
        <v>403</v>
      </c>
      <c r="F398" s="6">
        <f>SUM(Table5[[#This Row],[August ]:[February Payment]])</f>
        <v>372307.52</v>
      </c>
      <c r="G398" s="6">
        <f>VLOOKUP(Table5[[#This Row],[Nonpublic IRN]], Table1[[#All],[Nonpublic IRN]:[August Payment]], 4, FALSE)</f>
        <v>92847.54</v>
      </c>
      <c r="H398" s="6">
        <f>VLOOKUP(Table5[[#This Row],[Nonpublic IRN]], Table4[[#All],[Nonpublic IRN]:[November Payment]], 4, FALSE)</f>
        <v>93234.05</v>
      </c>
      <c r="I398" s="6">
        <v>186225.93</v>
      </c>
    </row>
    <row r="399" spans="1:9" x14ac:dyDescent="0.25">
      <c r="A399" s="1" t="s">
        <v>1029</v>
      </c>
      <c r="B399" t="s">
        <v>1030</v>
      </c>
      <c r="C399" s="1" t="s">
        <v>1033</v>
      </c>
      <c r="D399" t="s">
        <v>1034</v>
      </c>
      <c r="E399">
        <v>731</v>
      </c>
      <c r="F399" s="6">
        <f>SUM(Table5[[#This Row],[August ]:[February Payment]])</f>
        <v>675327.04</v>
      </c>
      <c r="G399" s="6">
        <f>VLOOKUP(Table5[[#This Row],[Nonpublic IRN]], Table1[[#All],[Nonpublic IRN]:[August Payment]], 4, FALSE)</f>
        <v>176433.48</v>
      </c>
      <c r="H399" s="6">
        <f>VLOOKUP(Table5[[#This Row],[Nonpublic IRN]], Table4[[#All],[Nonpublic IRN]:[November Payment]], 4, FALSE)</f>
        <v>169116.85</v>
      </c>
      <c r="I399" s="6">
        <v>329776.71000000002</v>
      </c>
    </row>
    <row r="400" spans="1:9" x14ac:dyDescent="0.25">
      <c r="A400" s="1" t="s">
        <v>1029</v>
      </c>
      <c r="B400" t="s">
        <v>1030</v>
      </c>
      <c r="C400" s="1" t="s">
        <v>1035</v>
      </c>
      <c r="D400" t="s">
        <v>1036</v>
      </c>
      <c r="E400">
        <v>154</v>
      </c>
      <c r="F400" s="6">
        <f>SUM(Table5[[#This Row],[August ]:[February Payment]])</f>
        <v>142271.36000000002</v>
      </c>
      <c r="G400" s="6">
        <f>VLOOKUP(Table5[[#This Row],[Nonpublic IRN]], Table1[[#All],[Nonpublic IRN]:[August Payment]], 4, FALSE)</f>
        <v>32647.14</v>
      </c>
      <c r="H400" s="6">
        <f>VLOOKUP(Table5[[#This Row],[Nonpublic IRN]], Table4[[#All],[Nonpublic IRN]:[November Payment]], 4, FALSE)</f>
        <v>35627.9</v>
      </c>
      <c r="I400" s="6">
        <v>73996.320000000007</v>
      </c>
    </row>
    <row r="401" spans="1:9" x14ac:dyDescent="0.25">
      <c r="A401" s="1" t="s">
        <v>1029</v>
      </c>
      <c r="B401" t="s">
        <v>1030</v>
      </c>
      <c r="C401" s="1" t="s">
        <v>1037</v>
      </c>
      <c r="D401" t="s">
        <v>1038</v>
      </c>
      <c r="E401">
        <v>347</v>
      </c>
      <c r="F401" s="6">
        <f>SUM(Table5[[#This Row],[August ]:[February Payment]])</f>
        <v>320572.48</v>
      </c>
      <c r="G401" s="6">
        <f>VLOOKUP(Table5[[#This Row],[Nonpublic IRN]], Table1[[#All],[Nonpublic IRN]:[August Payment]], 4, FALSE)</f>
        <v>84280.56</v>
      </c>
      <c r="H401" s="6">
        <f>VLOOKUP(Table5[[#This Row],[Nonpublic IRN]], Table4[[#All],[Nonpublic IRN]:[November Payment]], 4, FALSE)</f>
        <v>80278.45</v>
      </c>
      <c r="I401" s="6">
        <v>156013.47</v>
      </c>
    </row>
    <row r="402" spans="1:9" x14ac:dyDescent="0.25">
      <c r="A402" s="1" t="s">
        <v>1029</v>
      </c>
      <c r="B402" t="s">
        <v>1030</v>
      </c>
      <c r="C402" s="1" t="s">
        <v>1039</v>
      </c>
      <c r="D402" t="s">
        <v>550</v>
      </c>
      <c r="E402">
        <v>472</v>
      </c>
      <c r="F402" s="6">
        <f>SUM(Table5[[#This Row],[August ]:[February Payment]])</f>
        <v>436052.47999999998</v>
      </c>
      <c r="G402" s="6">
        <f>VLOOKUP(Table5[[#This Row],[Nonpublic IRN]], Table1[[#All],[Nonpublic IRN]:[August Payment]], 4, FALSE)</f>
        <v>107203.02</v>
      </c>
      <c r="H402" s="6">
        <f>VLOOKUP(Table5[[#This Row],[Nonpublic IRN]], Table4[[#All],[Nonpublic IRN]:[November Payment]], 4, FALSE)</f>
        <v>109197.2</v>
      </c>
      <c r="I402" s="6">
        <v>219652.26</v>
      </c>
    </row>
    <row r="403" spans="1:9" x14ac:dyDescent="0.25">
      <c r="A403" s="1" t="s">
        <v>1040</v>
      </c>
      <c r="B403" t="s">
        <v>1041</v>
      </c>
      <c r="C403" s="1" t="s">
        <v>1042</v>
      </c>
      <c r="D403" t="s">
        <v>1043</v>
      </c>
      <c r="E403">
        <v>31</v>
      </c>
      <c r="F403" s="6">
        <f>SUM(Table5[[#This Row],[August ]:[February Payment]])</f>
        <v>28639.040000000001</v>
      </c>
      <c r="G403" s="6">
        <f>VLOOKUP(Table5[[#This Row],[Nonpublic IRN]], Table1[[#All],[Nonpublic IRN]:[August Payment]], 4, FALSE)</f>
        <v>7409.28</v>
      </c>
      <c r="H403" s="6">
        <f>VLOOKUP(Table5[[#This Row],[Nonpublic IRN]], Table4[[#All],[Nonpublic IRN]:[November Payment]], 4, FALSE)</f>
        <v>7171.85</v>
      </c>
      <c r="I403" s="6">
        <v>14057.91</v>
      </c>
    </row>
    <row r="404" spans="1:9" x14ac:dyDescent="0.25">
      <c r="A404" s="1" t="s">
        <v>1044</v>
      </c>
      <c r="B404" t="s">
        <v>1045</v>
      </c>
      <c r="C404" s="1" t="s">
        <v>1046</v>
      </c>
      <c r="D404" t="s">
        <v>1047</v>
      </c>
      <c r="E404">
        <v>147</v>
      </c>
      <c r="F404" s="6">
        <f>SUM(Table5[[#This Row],[August ]:[February Payment]])</f>
        <v>135804.48000000001</v>
      </c>
      <c r="G404" s="6">
        <f>VLOOKUP(Table5[[#This Row],[Nonpublic IRN]], Table1[[#All],[Nonpublic IRN]:[August Payment]], 4, FALSE)</f>
        <v>39361.800000000003</v>
      </c>
      <c r="H404" s="6">
        <f>VLOOKUP(Table5[[#This Row],[Nonpublic IRN]], Table4[[#All],[Nonpublic IRN]:[November Payment]], 4, FALSE)</f>
        <v>34008.449999999997</v>
      </c>
      <c r="I404" s="6">
        <v>62434.23</v>
      </c>
    </row>
    <row r="405" spans="1:9" x14ac:dyDescent="0.25">
      <c r="A405" s="1" t="s">
        <v>1048</v>
      </c>
      <c r="B405" t="s">
        <v>1049</v>
      </c>
      <c r="C405" s="1" t="s">
        <v>1050</v>
      </c>
      <c r="D405" t="s">
        <v>1051</v>
      </c>
      <c r="E405">
        <v>221</v>
      </c>
      <c r="F405" s="6">
        <f>SUM(Table5[[#This Row],[August ]:[February Payment]])</f>
        <v>204168.64</v>
      </c>
      <c r="G405" s="6">
        <f>VLOOKUP(Table5[[#This Row],[Nonpublic IRN]], Table1[[#All],[Nonpublic IRN]:[August Payment]], 4, FALSE)</f>
        <v>44687.22</v>
      </c>
      <c r="H405" s="6">
        <f>VLOOKUP(Table5[[#This Row],[Nonpublic IRN]], Table4[[#All],[Nonpublic IRN]:[November Payment]], 4, FALSE)</f>
        <v>51128.35</v>
      </c>
      <c r="I405" s="6">
        <v>108353.07</v>
      </c>
    </row>
    <row r="406" spans="1:9" x14ac:dyDescent="0.25">
      <c r="A406" s="1" t="s">
        <v>1052</v>
      </c>
      <c r="B406" t="s">
        <v>1053</v>
      </c>
      <c r="C406" s="1" t="s">
        <v>1054</v>
      </c>
      <c r="D406" t="s">
        <v>1055</v>
      </c>
      <c r="E406">
        <v>129</v>
      </c>
      <c r="F406" s="6">
        <f>SUM(Table5[[#This Row],[August ]:[February Payment]])</f>
        <v>119175.36</v>
      </c>
      <c r="G406" s="6">
        <f>VLOOKUP(Table5[[#This Row],[Nonpublic IRN]], Table1[[#All],[Nonpublic IRN]:[August Payment]], 4, FALSE)</f>
        <v>34267.919999999998</v>
      </c>
      <c r="H406" s="6">
        <f>VLOOKUP(Table5[[#This Row],[Nonpublic IRN]], Table4[[#All],[Nonpublic IRN]:[November Payment]], 4, FALSE)</f>
        <v>29844.15</v>
      </c>
      <c r="I406" s="6">
        <v>55063.29</v>
      </c>
    </row>
    <row r="407" spans="1:9" x14ac:dyDescent="0.25">
      <c r="A407" s="1" t="s">
        <v>1052</v>
      </c>
      <c r="B407" t="s">
        <v>1053</v>
      </c>
      <c r="C407" s="1" t="s">
        <v>1056</v>
      </c>
      <c r="D407" t="s">
        <v>1057</v>
      </c>
      <c r="E407">
        <v>134</v>
      </c>
      <c r="F407" s="6">
        <f>SUM(Table5[[#This Row],[August ]:[February Payment]])</f>
        <v>123794.56</v>
      </c>
      <c r="G407" s="6">
        <f>VLOOKUP(Table5[[#This Row],[Nonpublic IRN]], Table1[[#All],[Nonpublic IRN]:[August Payment]], 4, FALSE)</f>
        <v>29405.58</v>
      </c>
      <c r="H407" s="6">
        <f>VLOOKUP(Table5[[#This Row],[Nonpublic IRN]], Table4[[#All],[Nonpublic IRN]:[November Payment]], 4, FALSE)</f>
        <v>31000.9</v>
      </c>
      <c r="I407" s="6">
        <v>63388.08</v>
      </c>
    </row>
    <row r="408" spans="1:9" x14ac:dyDescent="0.25">
      <c r="A408" s="1" t="s">
        <v>1058</v>
      </c>
      <c r="B408" t="s">
        <v>1059</v>
      </c>
      <c r="C408" s="1" t="s">
        <v>1060</v>
      </c>
      <c r="D408" t="s">
        <v>1061</v>
      </c>
      <c r="E408">
        <v>472</v>
      </c>
      <c r="F408" s="6">
        <f>SUM(Table5[[#This Row],[August ]:[February Payment]])</f>
        <v>436052.47999999998</v>
      </c>
      <c r="G408" s="6">
        <f>VLOOKUP(Table5[[#This Row],[Nonpublic IRN]], Table1[[#All],[Nonpublic IRN]:[August Payment]], 4, FALSE)</f>
        <v>97709.88</v>
      </c>
      <c r="H408" s="6">
        <f>VLOOKUP(Table5[[#This Row],[Nonpublic IRN]], Table4[[#All],[Nonpublic IRN]:[November Payment]], 4, FALSE)</f>
        <v>109197.2</v>
      </c>
      <c r="I408" s="6">
        <v>229145.4</v>
      </c>
    </row>
    <row r="409" spans="1:9" x14ac:dyDescent="0.25">
      <c r="A409" s="1" t="s">
        <v>1062</v>
      </c>
      <c r="B409" t="s">
        <v>1063</v>
      </c>
      <c r="C409" s="1" t="s">
        <v>1064</v>
      </c>
      <c r="D409" t="s">
        <v>271</v>
      </c>
      <c r="E409">
        <v>552</v>
      </c>
      <c r="F409" s="6">
        <f>SUM(Table5[[#This Row],[August ]:[February Payment]])</f>
        <v>509959.67999999999</v>
      </c>
      <c r="G409" s="6">
        <f>VLOOKUP(Table5[[#This Row],[Nonpublic IRN]], Table1[[#All],[Nonpublic IRN]:[August Payment]], 4, FALSE)</f>
        <v>118316.94</v>
      </c>
      <c r="H409" s="6">
        <f>VLOOKUP(Table5[[#This Row],[Nonpublic IRN]], Table4[[#All],[Nonpublic IRN]:[November Payment]], 4, FALSE)</f>
        <v>127705.2</v>
      </c>
      <c r="I409" s="6">
        <v>263937.53999999998</v>
      </c>
    </row>
    <row r="410" spans="1:9" x14ac:dyDescent="0.25">
      <c r="A410" s="1" t="s">
        <v>1065</v>
      </c>
      <c r="B410" t="s">
        <v>1066</v>
      </c>
      <c r="C410" s="1" t="s">
        <v>1067</v>
      </c>
      <c r="D410" t="s">
        <v>210</v>
      </c>
      <c r="E410">
        <v>270</v>
      </c>
      <c r="F410" s="6">
        <f>SUM(Table5[[#This Row],[August ]:[February Payment]])</f>
        <v>249436.79999999999</v>
      </c>
      <c r="G410" s="6">
        <f>VLOOKUP(Table5[[#This Row],[Nonpublic IRN]], Table1[[#All],[Nonpublic IRN]:[August Payment]], 4, FALSE)</f>
        <v>59505.78</v>
      </c>
      <c r="H410" s="6">
        <f>VLOOKUP(Table5[[#This Row],[Nonpublic IRN]], Table4[[#All],[Nonpublic IRN]:[November Payment]], 4, FALSE)</f>
        <v>62464.5</v>
      </c>
      <c r="I410" s="6">
        <v>127466.52</v>
      </c>
    </row>
    <row r="411" spans="1:9" x14ac:dyDescent="0.25">
      <c r="A411" s="1" t="s">
        <v>1068</v>
      </c>
      <c r="B411" t="s">
        <v>1069</v>
      </c>
      <c r="C411" s="1" t="s">
        <v>1070</v>
      </c>
      <c r="D411" t="s">
        <v>1071</v>
      </c>
      <c r="E411">
        <v>151</v>
      </c>
      <c r="F411" s="6">
        <f>SUM(Table5[[#This Row],[August ]:[February Payment]])</f>
        <v>139499.84</v>
      </c>
      <c r="G411" s="6">
        <f>VLOOKUP(Table5[[#This Row],[Nonpublic IRN]], Table1[[#All],[Nonpublic IRN]:[August Payment]], 4, FALSE)</f>
        <v>36583.32</v>
      </c>
      <c r="H411" s="6">
        <f>VLOOKUP(Table5[[#This Row],[Nonpublic IRN]], Table4[[#All],[Nonpublic IRN]:[November Payment]], 4, FALSE)</f>
        <v>34933.85</v>
      </c>
      <c r="I411" s="6">
        <v>67982.67</v>
      </c>
    </row>
    <row r="412" spans="1:9" x14ac:dyDescent="0.25">
      <c r="A412" s="1" t="s">
        <v>1072</v>
      </c>
      <c r="B412" t="s">
        <v>1073</v>
      </c>
      <c r="C412" s="1" t="s">
        <v>1074</v>
      </c>
      <c r="D412" t="s">
        <v>1075</v>
      </c>
      <c r="E412">
        <v>111</v>
      </c>
      <c r="F412" s="6">
        <f>SUM(Table5[[#This Row],[August ]:[February Payment]])</f>
        <v>102546.23999999999</v>
      </c>
      <c r="G412" s="6">
        <f>VLOOKUP(Table5[[#This Row],[Nonpublic IRN]], Table1[[#All],[Nonpublic IRN]:[August Payment]], 4, FALSE)</f>
        <v>28247.88</v>
      </c>
      <c r="H412" s="6">
        <f>VLOOKUP(Table5[[#This Row],[Nonpublic IRN]], Table4[[#All],[Nonpublic IRN]:[November Payment]], 4, FALSE)</f>
        <v>25679.85</v>
      </c>
      <c r="I412" s="6">
        <v>48618.51</v>
      </c>
    </row>
    <row r="413" spans="1:9" x14ac:dyDescent="0.25">
      <c r="A413" s="1" t="s">
        <v>1072</v>
      </c>
      <c r="B413" t="s">
        <v>1073</v>
      </c>
      <c r="C413" s="1" t="s">
        <v>1076</v>
      </c>
      <c r="D413" t="s">
        <v>1077</v>
      </c>
      <c r="E413">
        <v>205</v>
      </c>
      <c r="F413" s="6">
        <f>SUM(Table5[[#This Row],[August ]:[February Payment]])</f>
        <v>189387.2</v>
      </c>
      <c r="G413" s="6">
        <f>VLOOKUP(Table5[[#This Row],[Nonpublic IRN]], Table1[[#All],[Nonpublic IRN]:[August Payment]], 4, FALSE)</f>
        <v>46076.46</v>
      </c>
      <c r="H413" s="6">
        <f>VLOOKUP(Table5[[#This Row],[Nonpublic IRN]], Table4[[#All],[Nonpublic IRN]:[November Payment]], 4, FALSE)</f>
        <v>47426.75</v>
      </c>
      <c r="I413" s="6">
        <v>95883.99</v>
      </c>
    </row>
    <row r="414" spans="1:9" x14ac:dyDescent="0.25">
      <c r="A414" s="1" t="s">
        <v>1072</v>
      </c>
      <c r="B414" t="s">
        <v>1073</v>
      </c>
      <c r="C414" s="1" t="s">
        <v>1078</v>
      </c>
      <c r="D414" t="s">
        <v>1079</v>
      </c>
      <c r="E414">
        <v>138</v>
      </c>
      <c r="F414" s="6">
        <f>SUM(Table5[[#This Row],[August ]:[February Payment]])</f>
        <v>127489.92</v>
      </c>
      <c r="G414" s="6">
        <f>VLOOKUP(Table5[[#This Row],[Nonpublic IRN]], Table1[[#All],[Nonpublic IRN]:[August Payment]], 4, FALSE)</f>
        <v>26627.1</v>
      </c>
      <c r="H414" s="6">
        <f>VLOOKUP(Table5[[#This Row],[Nonpublic IRN]], Table4[[#All],[Nonpublic IRN]:[November Payment]], 4, FALSE)</f>
        <v>31926.3</v>
      </c>
      <c r="I414" s="6">
        <v>68936.52</v>
      </c>
    </row>
    <row r="415" spans="1:9" x14ac:dyDescent="0.25">
      <c r="A415" s="1" t="s">
        <v>1072</v>
      </c>
      <c r="B415" t="s">
        <v>1073</v>
      </c>
      <c r="C415" s="1" t="s">
        <v>1080</v>
      </c>
      <c r="D415" t="s">
        <v>234</v>
      </c>
      <c r="E415">
        <v>199</v>
      </c>
      <c r="F415" s="6">
        <f>SUM(Table5[[#This Row],[August ]:[February Payment]])</f>
        <v>183844.15999999997</v>
      </c>
      <c r="G415" s="6">
        <f>VLOOKUP(Table5[[#This Row],[Nonpublic IRN]], Table1[[#All],[Nonpublic IRN]:[August Payment]], 4, FALSE)</f>
        <v>45381.84</v>
      </c>
      <c r="H415" s="6">
        <f>VLOOKUP(Table5[[#This Row],[Nonpublic IRN]], Table4[[#All],[Nonpublic IRN]:[November Payment]], 4, FALSE)</f>
        <v>46038.65</v>
      </c>
      <c r="I415" s="6">
        <v>92423.67</v>
      </c>
    </row>
    <row r="416" spans="1:9" x14ac:dyDescent="0.25">
      <c r="A416" s="1" t="s">
        <v>1072</v>
      </c>
      <c r="B416" t="s">
        <v>1073</v>
      </c>
      <c r="C416" s="1" t="s">
        <v>1081</v>
      </c>
      <c r="D416" t="s">
        <v>1082</v>
      </c>
      <c r="E416">
        <v>588</v>
      </c>
      <c r="F416" s="6">
        <f>SUM(Table5[[#This Row],[August ]:[February Payment]])</f>
        <v>543217.92000000004</v>
      </c>
      <c r="G416" s="6">
        <f>VLOOKUP(Table5[[#This Row],[Nonpublic IRN]], Table1[[#All],[Nonpublic IRN]:[August Payment]], 4, FALSE)</f>
        <v>135913.98000000001</v>
      </c>
      <c r="H416" s="6">
        <f>VLOOKUP(Table5[[#This Row],[Nonpublic IRN]], Table4[[#All],[Nonpublic IRN]:[November Payment]], 4, FALSE)</f>
        <v>136033.79999999999</v>
      </c>
      <c r="I416" s="6">
        <v>271270.14</v>
      </c>
    </row>
    <row r="417" spans="1:9" x14ac:dyDescent="0.25">
      <c r="A417" s="1" t="s">
        <v>1072</v>
      </c>
      <c r="B417" t="s">
        <v>1073</v>
      </c>
      <c r="C417" s="1" t="s">
        <v>1083</v>
      </c>
      <c r="D417" t="s">
        <v>1084</v>
      </c>
      <c r="E417">
        <v>343</v>
      </c>
      <c r="F417" s="6">
        <f>SUM(Table5[[#This Row],[August ]:[February Payment]])</f>
        <v>316877.12</v>
      </c>
      <c r="G417" s="6">
        <f>VLOOKUP(Table5[[#This Row],[Nonpublic IRN]], Table1[[#All],[Nonpublic IRN]:[August Payment]], 4, FALSE)</f>
        <v>84280.56</v>
      </c>
      <c r="H417" s="6">
        <f>VLOOKUP(Table5[[#This Row],[Nonpublic IRN]], Table4[[#All],[Nonpublic IRN]:[November Payment]], 4, FALSE)</f>
        <v>79353.05</v>
      </c>
      <c r="I417" s="6">
        <v>153243.51</v>
      </c>
    </row>
    <row r="418" spans="1:9" x14ac:dyDescent="0.25">
      <c r="A418" s="1" t="s">
        <v>1072</v>
      </c>
      <c r="B418" t="s">
        <v>1073</v>
      </c>
      <c r="C418" s="1" t="s">
        <v>1085</v>
      </c>
      <c r="D418" t="s">
        <v>1086</v>
      </c>
      <c r="E418">
        <v>742</v>
      </c>
      <c r="F418" s="6">
        <f>SUM(Table5[[#This Row],[August ]:[February Payment]])</f>
        <v>685489.28</v>
      </c>
      <c r="G418" s="6">
        <f>VLOOKUP(Table5[[#This Row],[Nonpublic IRN]], Table1[[#All],[Nonpublic IRN]:[August Payment]], 4, FALSE)</f>
        <v>175275.78</v>
      </c>
      <c r="H418" s="6">
        <f>VLOOKUP(Table5[[#This Row],[Nonpublic IRN]], Table4[[#All],[Nonpublic IRN]:[November Payment]], 4, FALSE)</f>
        <v>171661.7</v>
      </c>
      <c r="I418" s="6">
        <v>338551.8</v>
      </c>
    </row>
    <row r="419" spans="1:9" x14ac:dyDescent="0.25">
      <c r="A419" s="1" t="s">
        <v>1072</v>
      </c>
      <c r="B419" t="s">
        <v>1073</v>
      </c>
      <c r="C419" s="1" t="s">
        <v>1087</v>
      </c>
      <c r="D419" t="s">
        <v>1088</v>
      </c>
      <c r="E419">
        <v>164</v>
      </c>
      <c r="F419" s="6">
        <f>SUM(Table5[[#This Row],[August ]:[February Payment]])</f>
        <v>151509.76000000001</v>
      </c>
      <c r="G419" s="6">
        <f>VLOOKUP(Table5[[#This Row],[Nonpublic IRN]], Table1[[#All],[Nonpublic IRN]:[August Payment]], 4, FALSE)</f>
        <v>39130.26</v>
      </c>
      <c r="H419" s="6">
        <f>VLOOKUP(Table5[[#This Row],[Nonpublic IRN]], Table4[[#All],[Nonpublic IRN]:[November Payment]], 4, FALSE)</f>
        <v>37941.4</v>
      </c>
      <c r="I419" s="6">
        <v>74438.100000000006</v>
      </c>
    </row>
    <row r="420" spans="1:9" x14ac:dyDescent="0.25">
      <c r="A420" s="1" t="s">
        <v>1072</v>
      </c>
      <c r="B420" t="s">
        <v>1073</v>
      </c>
      <c r="C420" s="1" t="s">
        <v>1089</v>
      </c>
      <c r="D420" t="s">
        <v>1090</v>
      </c>
      <c r="E420">
        <v>177</v>
      </c>
      <c r="F420" s="6">
        <f>SUM(Table5[[#This Row],[August ]:[February Payment]])</f>
        <v>163519.67999999999</v>
      </c>
      <c r="G420" s="6">
        <f>VLOOKUP(Table5[[#This Row],[Nonpublic IRN]], Table1[[#All],[Nonpublic IRN]:[August Payment]], 4, FALSE)</f>
        <v>45613.38</v>
      </c>
      <c r="H420" s="6">
        <f>VLOOKUP(Table5[[#This Row],[Nonpublic IRN]], Table4[[#All],[Nonpublic IRN]:[November Payment]], 4, FALSE)</f>
        <v>40948.949999999997</v>
      </c>
      <c r="I420" s="6">
        <v>76957.350000000006</v>
      </c>
    </row>
    <row r="421" spans="1:9" x14ac:dyDescent="0.25">
      <c r="A421" s="1" t="s">
        <v>1072</v>
      </c>
      <c r="B421" t="s">
        <v>1073</v>
      </c>
      <c r="C421" s="1" t="s">
        <v>1091</v>
      </c>
      <c r="D421" t="s">
        <v>17</v>
      </c>
      <c r="E421">
        <v>238</v>
      </c>
      <c r="F421" s="6">
        <f>SUM(Table5[[#This Row],[August ]:[February Payment]])</f>
        <v>219873.91999999998</v>
      </c>
      <c r="G421" s="6">
        <f>VLOOKUP(Table5[[#This Row],[Nonpublic IRN]], Table1[[#All],[Nonpublic IRN]:[August Payment]], 4, FALSE)</f>
        <v>53254.2</v>
      </c>
      <c r="H421" s="6">
        <f>VLOOKUP(Table5[[#This Row],[Nonpublic IRN]], Table4[[#All],[Nonpublic IRN]:[November Payment]], 4, FALSE)</f>
        <v>55061.3</v>
      </c>
      <c r="I421" s="6">
        <v>111558.42</v>
      </c>
    </row>
    <row r="422" spans="1:9" x14ac:dyDescent="0.25">
      <c r="A422" s="1" t="s">
        <v>1072</v>
      </c>
      <c r="B422" t="s">
        <v>1073</v>
      </c>
      <c r="C422" s="1" t="s">
        <v>1092</v>
      </c>
      <c r="D422" t="s">
        <v>745</v>
      </c>
      <c r="E422">
        <v>318</v>
      </c>
      <c r="F422" s="6">
        <f>SUM(Table5[[#This Row],[August ]:[February Payment]])</f>
        <v>293781.12</v>
      </c>
      <c r="G422" s="6">
        <f>VLOOKUP(Table5[[#This Row],[Nonpublic IRN]], Table1[[#All],[Nonpublic IRN]:[August Payment]], 4, FALSE)</f>
        <v>77102.820000000007</v>
      </c>
      <c r="H422" s="6">
        <f>VLOOKUP(Table5[[#This Row],[Nonpublic IRN]], Table4[[#All],[Nonpublic IRN]:[November Payment]], 4, FALSE)</f>
        <v>73569.3</v>
      </c>
      <c r="I422" s="6">
        <v>143109</v>
      </c>
    </row>
    <row r="423" spans="1:9" x14ac:dyDescent="0.25">
      <c r="A423" s="1" t="s">
        <v>1072</v>
      </c>
      <c r="B423" t="s">
        <v>1073</v>
      </c>
      <c r="C423" s="1" t="s">
        <v>1093</v>
      </c>
      <c r="D423" t="s">
        <v>1094</v>
      </c>
      <c r="E423">
        <v>331</v>
      </c>
      <c r="F423" s="6">
        <f>SUM(Table5[[#This Row],[August ]:[February Payment]])</f>
        <v>305791.04000000004</v>
      </c>
      <c r="G423" s="6">
        <f>VLOOKUP(Table5[[#This Row],[Nonpublic IRN]], Table1[[#All],[Nonpublic IRN]:[August Payment]], 4, FALSE)</f>
        <v>83585.94</v>
      </c>
      <c r="H423" s="6">
        <f>VLOOKUP(Table5[[#This Row],[Nonpublic IRN]], Table4[[#All],[Nonpublic IRN]:[November Payment]], 4, FALSE)</f>
        <v>76576.850000000006</v>
      </c>
      <c r="I423" s="6">
        <v>145628.25</v>
      </c>
    </row>
    <row r="424" spans="1:9" x14ac:dyDescent="0.25">
      <c r="A424" s="1" t="s">
        <v>1095</v>
      </c>
      <c r="B424" t="s">
        <v>1096</v>
      </c>
      <c r="C424" s="1" t="s">
        <v>1097</v>
      </c>
      <c r="D424" t="s">
        <v>1098</v>
      </c>
      <c r="E424">
        <v>319</v>
      </c>
      <c r="F424" s="6">
        <f>SUM(Table5[[#This Row],[August ]:[February Payment]])</f>
        <v>294704.95999999996</v>
      </c>
      <c r="G424" s="6">
        <f>VLOOKUP(Table5[[#This Row],[Nonpublic IRN]], Table1[[#All],[Nonpublic IRN]:[August Payment]], 4, FALSE)</f>
        <v>75250.5</v>
      </c>
      <c r="H424" s="6">
        <f>VLOOKUP(Table5[[#This Row],[Nonpublic IRN]], Table4[[#All],[Nonpublic IRN]:[November Payment]], 4, FALSE)</f>
        <v>73800.649999999994</v>
      </c>
      <c r="I424" s="6">
        <v>145653.81</v>
      </c>
    </row>
    <row r="425" spans="1:9" x14ac:dyDescent="0.25">
      <c r="A425" s="1" t="s">
        <v>1095</v>
      </c>
      <c r="B425" t="s">
        <v>1096</v>
      </c>
      <c r="C425" s="1" t="s">
        <v>1099</v>
      </c>
      <c r="D425" t="s">
        <v>195</v>
      </c>
      <c r="E425">
        <v>185</v>
      </c>
      <c r="F425" s="6">
        <f>SUM(Table5[[#This Row],[August ]:[February Payment]])</f>
        <v>170910.4</v>
      </c>
      <c r="G425" s="6">
        <f>VLOOKUP(Table5[[#This Row],[Nonpublic IRN]], Table1[[#All],[Nonpublic IRN]:[August Payment]], 4, FALSE)</f>
        <v>41908.74</v>
      </c>
      <c r="H425" s="6">
        <f>VLOOKUP(Table5[[#This Row],[Nonpublic IRN]], Table4[[#All],[Nonpublic IRN]:[November Payment]], 4, FALSE)</f>
        <v>42799.75</v>
      </c>
      <c r="I425" s="6">
        <v>86201.91</v>
      </c>
    </row>
    <row r="426" spans="1:9" x14ac:dyDescent="0.25">
      <c r="A426" s="1" t="s">
        <v>1100</v>
      </c>
      <c r="B426" t="s">
        <v>1101</v>
      </c>
      <c r="C426" s="1" t="s">
        <v>1102</v>
      </c>
      <c r="D426" t="s">
        <v>633</v>
      </c>
      <c r="E426">
        <v>305</v>
      </c>
      <c r="F426" s="6">
        <f>SUM(Table5[[#This Row],[August ]:[February Payment]])</f>
        <v>281771.19999999995</v>
      </c>
      <c r="G426" s="6">
        <f>VLOOKUP(Table5[[#This Row],[Nonpublic IRN]], Table1[[#All],[Nonpublic IRN]:[August Payment]], 4, FALSE)</f>
        <v>77334.36</v>
      </c>
      <c r="H426" s="6">
        <f>VLOOKUP(Table5[[#This Row],[Nonpublic IRN]], Table4[[#All],[Nonpublic IRN]:[November Payment]], 4, FALSE)</f>
        <v>70561.75</v>
      </c>
      <c r="I426" s="6">
        <v>133875.09</v>
      </c>
    </row>
    <row r="427" spans="1:9" x14ac:dyDescent="0.25">
      <c r="A427" s="1" t="s">
        <v>1100</v>
      </c>
      <c r="B427" t="s">
        <v>1101</v>
      </c>
      <c r="C427" s="1" t="s">
        <v>1103</v>
      </c>
      <c r="D427" t="s">
        <v>1104</v>
      </c>
      <c r="E427">
        <v>29</v>
      </c>
      <c r="F427" s="6">
        <f>SUM(Table5[[#This Row],[August ]:[February Payment]])</f>
        <v>26791.360000000001</v>
      </c>
      <c r="G427" s="6">
        <f>VLOOKUP(Table5[[#This Row],[Nonpublic IRN]], Table1[[#All],[Nonpublic IRN]:[August Payment]], 4, FALSE)</f>
        <v>5325.42</v>
      </c>
      <c r="H427" s="6">
        <f>VLOOKUP(Table5[[#This Row],[Nonpublic IRN]], Table4[[#All],[Nonpublic IRN]:[November Payment]], 4, FALSE)</f>
        <v>6709.15</v>
      </c>
      <c r="I427" s="6">
        <v>14756.79</v>
      </c>
    </row>
    <row r="428" spans="1:9" x14ac:dyDescent="0.25">
      <c r="A428" s="1" t="s">
        <v>1105</v>
      </c>
      <c r="B428" t="s">
        <v>1106</v>
      </c>
      <c r="C428" s="1" t="s">
        <v>1107</v>
      </c>
      <c r="D428" t="s">
        <v>1108</v>
      </c>
      <c r="E428">
        <v>120</v>
      </c>
      <c r="F428" s="6">
        <f>SUM(Table5[[#This Row],[August ]:[February Payment]])</f>
        <v>110860.8</v>
      </c>
      <c r="G428" s="6">
        <f>VLOOKUP(Table5[[#This Row],[Nonpublic IRN]], Table1[[#All],[Nonpublic IRN]:[August Payment]], 4, FALSE)</f>
        <v>28247.88</v>
      </c>
      <c r="H428" s="6">
        <f>VLOOKUP(Table5[[#This Row],[Nonpublic IRN]], Table4[[#All],[Nonpublic IRN]:[November Payment]], 4, FALSE)</f>
        <v>27762</v>
      </c>
      <c r="I428" s="6">
        <v>54850.92</v>
      </c>
    </row>
    <row r="429" spans="1:9" x14ac:dyDescent="0.25">
      <c r="A429" s="1" t="s">
        <v>1105</v>
      </c>
      <c r="B429" t="s">
        <v>1106</v>
      </c>
      <c r="C429" s="1" t="s">
        <v>1109</v>
      </c>
      <c r="D429" t="s">
        <v>1110</v>
      </c>
      <c r="E429">
        <v>7</v>
      </c>
      <c r="F429" s="6">
        <f>SUM(Table5[[#This Row],[August ]:[February Payment]])</f>
        <v>6466.88</v>
      </c>
      <c r="G429" s="6">
        <f>VLOOKUP(Table5[[#This Row],[Nonpublic IRN]], Table1[[#All],[Nonpublic IRN]:[August Payment]], 4, FALSE)</f>
        <v>1852.32</v>
      </c>
      <c r="H429" s="6">
        <f>VLOOKUP(Table5[[#This Row],[Nonpublic IRN]], Table4[[#All],[Nonpublic IRN]:[November Payment]], 4, FALSE)</f>
        <v>1619.45</v>
      </c>
      <c r="I429" s="6">
        <v>2995.11</v>
      </c>
    </row>
    <row r="430" spans="1:9" x14ac:dyDescent="0.25">
      <c r="A430" s="1" t="s">
        <v>1111</v>
      </c>
      <c r="B430" t="s">
        <v>1112</v>
      </c>
      <c r="C430" s="1" t="s">
        <v>1113</v>
      </c>
      <c r="D430" t="s">
        <v>1114</v>
      </c>
      <c r="E430">
        <v>6</v>
      </c>
      <c r="F430" s="6">
        <f>SUM(Table5[[#This Row],[August ]:[February Payment]])</f>
        <v>5543.04</v>
      </c>
      <c r="G430" s="6">
        <f>VLOOKUP(Table5[[#This Row],[Nonpublic IRN]], Table1[[#All],[Nonpublic IRN]:[August Payment]], 4, FALSE)</f>
        <v>2546.94</v>
      </c>
      <c r="H430" s="6">
        <f>VLOOKUP(Table5[[#This Row],[Nonpublic IRN]], Table4[[#All],[Nonpublic IRN]:[November Payment]], 4, FALSE)</f>
        <v>1388.1</v>
      </c>
      <c r="I430" s="6">
        <v>1608</v>
      </c>
    </row>
    <row r="431" spans="1:9" x14ac:dyDescent="0.25">
      <c r="A431" s="1" t="s">
        <v>1111</v>
      </c>
      <c r="B431" t="s">
        <v>1112</v>
      </c>
      <c r="C431" s="1" t="s">
        <v>1115</v>
      </c>
      <c r="D431" t="s">
        <v>414</v>
      </c>
      <c r="E431">
        <v>222</v>
      </c>
      <c r="F431" s="6">
        <f>SUM(Table5[[#This Row],[August ]:[February Payment]])</f>
        <v>205092.47999999998</v>
      </c>
      <c r="G431" s="6">
        <f>VLOOKUP(Table5[[#This Row],[Nonpublic IRN]], Table1[[#All],[Nonpublic IRN]:[August Payment]], 4, FALSE)</f>
        <v>45381.84</v>
      </c>
      <c r="H431" s="6">
        <f>VLOOKUP(Table5[[#This Row],[Nonpublic IRN]], Table4[[#All],[Nonpublic IRN]:[November Payment]], 4, FALSE)</f>
        <v>51359.7</v>
      </c>
      <c r="I431" s="6">
        <v>108350.94</v>
      </c>
    </row>
    <row r="432" spans="1:9" x14ac:dyDescent="0.25">
      <c r="A432" s="1" t="s">
        <v>1111</v>
      </c>
      <c r="B432" t="s">
        <v>1112</v>
      </c>
      <c r="C432" s="1" t="s">
        <v>1116</v>
      </c>
      <c r="D432" t="s">
        <v>709</v>
      </c>
      <c r="E432">
        <v>344</v>
      </c>
      <c r="F432" s="6">
        <f>SUM(Table5[[#This Row],[August ]:[February Payment]])</f>
        <v>317800.95999999996</v>
      </c>
      <c r="G432" s="6">
        <f>VLOOKUP(Table5[[#This Row],[Nonpublic IRN]], Table1[[#All],[Nonpublic IRN]:[August Payment]], 4, FALSE)</f>
        <v>78955.14</v>
      </c>
      <c r="H432" s="6">
        <f>VLOOKUP(Table5[[#This Row],[Nonpublic IRN]], Table4[[#All],[Nonpublic IRN]:[November Payment]], 4, FALSE)</f>
        <v>79584.399999999994</v>
      </c>
      <c r="I432" s="6">
        <v>159261.42000000001</v>
      </c>
    </row>
    <row r="433" spans="1:9" x14ac:dyDescent="0.25">
      <c r="A433" s="1" t="s">
        <v>1111</v>
      </c>
      <c r="B433" t="s">
        <v>1112</v>
      </c>
      <c r="C433" s="1" t="s">
        <v>1117</v>
      </c>
      <c r="D433" t="s">
        <v>1118</v>
      </c>
      <c r="E433">
        <v>64</v>
      </c>
      <c r="F433" s="6">
        <f>SUM(Table5[[#This Row],[August ]:[February Payment]])</f>
        <v>59125.760000000002</v>
      </c>
      <c r="G433" s="6">
        <f>VLOOKUP(Table5[[#This Row],[Nonpublic IRN]], Table1[[#All],[Nonpublic IRN]:[August Payment]], 4, FALSE)</f>
        <v>13660.86</v>
      </c>
      <c r="H433" s="6">
        <f>VLOOKUP(Table5[[#This Row],[Nonpublic IRN]], Table4[[#All],[Nonpublic IRN]:[November Payment]], 4, FALSE)</f>
        <v>14806.4</v>
      </c>
      <c r="I433" s="6">
        <v>30658.5</v>
      </c>
    </row>
    <row r="434" spans="1:9" x14ac:dyDescent="0.25">
      <c r="A434" s="1" t="s">
        <v>1119</v>
      </c>
      <c r="B434" t="s">
        <v>1120</v>
      </c>
      <c r="C434" s="1" t="s">
        <v>1121</v>
      </c>
      <c r="D434" t="s">
        <v>234</v>
      </c>
      <c r="E434">
        <v>249</v>
      </c>
      <c r="F434" s="6">
        <f>SUM(Table5[[#This Row],[August ]:[February Payment]])</f>
        <v>230036.15999999997</v>
      </c>
      <c r="G434" s="6">
        <f>VLOOKUP(Table5[[#This Row],[Nonpublic IRN]], Table1[[#All],[Nonpublic IRN]:[August Payment]], 4, FALSE)</f>
        <v>57885</v>
      </c>
      <c r="H434" s="6">
        <f>VLOOKUP(Table5[[#This Row],[Nonpublic IRN]], Table4[[#All],[Nonpublic IRN]:[November Payment]], 4, FALSE)</f>
        <v>57606.15</v>
      </c>
      <c r="I434" s="6">
        <v>114545.01</v>
      </c>
    </row>
    <row r="435" spans="1:9" x14ac:dyDescent="0.25">
      <c r="A435" s="1" t="s">
        <v>1122</v>
      </c>
      <c r="B435" t="s">
        <v>1123</v>
      </c>
      <c r="C435" s="1" t="s">
        <v>1124</v>
      </c>
      <c r="D435" t="s">
        <v>106</v>
      </c>
      <c r="E435">
        <v>78</v>
      </c>
      <c r="F435" s="6">
        <f>SUM(Table5[[#This Row],[August ]:[February Payment]])</f>
        <v>72059.51999999999</v>
      </c>
      <c r="G435" s="6">
        <f>VLOOKUP(Table5[[#This Row],[Nonpublic IRN]], Table1[[#All],[Nonpublic IRN]:[August Payment]], 4, FALSE)</f>
        <v>17597.04</v>
      </c>
      <c r="H435" s="6">
        <f>VLOOKUP(Table5[[#This Row],[Nonpublic IRN]], Table4[[#All],[Nonpublic IRN]:[November Payment]], 4, FALSE)</f>
        <v>18045.3</v>
      </c>
      <c r="I435" s="6">
        <v>36417.18</v>
      </c>
    </row>
    <row r="436" spans="1:9" x14ac:dyDescent="0.25">
      <c r="A436" s="1" t="s">
        <v>1125</v>
      </c>
      <c r="B436" t="s">
        <v>1126</v>
      </c>
      <c r="C436" s="1" t="s">
        <v>1127</v>
      </c>
      <c r="D436" t="s">
        <v>1128</v>
      </c>
      <c r="E436">
        <v>185</v>
      </c>
      <c r="F436" s="6">
        <f>SUM(Table5[[#This Row],[August ]:[February Payment]])</f>
        <v>170910.4</v>
      </c>
      <c r="G436" s="6">
        <f>VLOOKUP(Table5[[#This Row],[Nonpublic IRN]], Table1[[#All],[Nonpublic IRN]:[August Payment]], 4, FALSE)</f>
        <v>35888.699999999997</v>
      </c>
      <c r="H436" s="6">
        <f>VLOOKUP(Table5[[#This Row],[Nonpublic IRN]], Table4[[#All],[Nonpublic IRN]:[November Payment]], 4, FALSE)</f>
        <v>42799.75</v>
      </c>
      <c r="I436" s="6">
        <v>92221.95</v>
      </c>
    </row>
    <row r="437" spans="1:9" x14ac:dyDescent="0.25">
      <c r="A437" s="1" t="s">
        <v>1125</v>
      </c>
      <c r="B437" t="s">
        <v>1126</v>
      </c>
      <c r="C437" s="1" t="s">
        <v>1129</v>
      </c>
      <c r="D437" t="s">
        <v>1130</v>
      </c>
      <c r="E437">
        <v>144</v>
      </c>
      <c r="F437" s="6">
        <f>SUM(Table5[[#This Row],[August ]:[February Payment]])</f>
        <v>133032.95999999999</v>
      </c>
      <c r="G437" s="6">
        <f>VLOOKUP(Table5[[#This Row],[Nonpublic IRN]], Table1[[#All],[Nonpublic IRN]:[August Payment]], 4, FALSE)</f>
        <v>30563.279999999999</v>
      </c>
      <c r="H437" s="6">
        <f>VLOOKUP(Table5[[#This Row],[Nonpublic IRN]], Table4[[#All],[Nonpublic IRN]:[November Payment]], 4, FALSE)</f>
        <v>33314.400000000001</v>
      </c>
      <c r="I437" s="6">
        <v>69155.28</v>
      </c>
    </row>
    <row r="438" spans="1:9" x14ac:dyDescent="0.25">
      <c r="A438" s="1" t="s">
        <v>1131</v>
      </c>
      <c r="B438" t="s">
        <v>1132</v>
      </c>
      <c r="C438" s="1" t="s">
        <v>1133</v>
      </c>
      <c r="D438" t="s">
        <v>1134</v>
      </c>
      <c r="E438">
        <v>200</v>
      </c>
      <c r="F438" s="6">
        <f>SUM(Table5[[#This Row],[August ]:[February Payment]])</f>
        <v>184768</v>
      </c>
      <c r="G438" s="6">
        <f>VLOOKUP(Table5[[#This Row],[Nonpublic IRN]], Table1[[#All],[Nonpublic IRN]:[August Payment]], 4, FALSE)</f>
        <v>50244.18</v>
      </c>
      <c r="H438" s="6">
        <f>VLOOKUP(Table5[[#This Row],[Nonpublic IRN]], Table4[[#All],[Nonpublic IRN]:[November Payment]], 4, FALSE)</f>
        <v>46270</v>
      </c>
      <c r="I438" s="6">
        <v>88253.82</v>
      </c>
    </row>
    <row r="439" spans="1:9" x14ac:dyDescent="0.25">
      <c r="A439" s="1" t="s">
        <v>1131</v>
      </c>
      <c r="B439" t="s">
        <v>1132</v>
      </c>
      <c r="C439" s="1" t="s">
        <v>1135</v>
      </c>
      <c r="D439" t="s">
        <v>1136</v>
      </c>
      <c r="E439">
        <v>388</v>
      </c>
      <c r="F439" s="6">
        <f>SUM(Table5[[#This Row],[August ]:[February Payment]])</f>
        <v>358449.92000000004</v>
      </c>
      <c r="G439" s="6">
        <f>VLOOKUP(Table5[[#This Row],[Nonpublic IRN]], Table1[[#All],[Nonpublic IRN]:[August Payment]], 4, FALSE)</f>
        <v>91689.84</v>
      </c>
      <c r="H439" s="6">
        <f>VLOOKUP(Table5[[#This Row],[Nonpublic IRN]], Table4[[#All],[Nonpublic IRN]:[November Payment]], 4, FALSE)</f>
        <v>89763.8</v>
      </c>
      <c r="I439" s="6">
        <v>176996.28</v>
      </c>
    </row>
    <row r="440" spans="1:9" x14ac:dyDescent="0.25">
      <c r="A440" s="1" t="s">
        <v>1131</v>
      </c>
      <c r="B440" t="s">
        <v>1132</v>
      </c>
      <c r="C440" s="1" t="s">
        <v>1137</v>
      </c>
      <c r="D440" t="s">
        <v>907</v>
      </c>
      <c r="E440">
        <v>293</v>
      </c>
      <c r="F440" s="6">
        <f>SUM(Table5[[#This Row],[August ]:[February Payment]])</f>
        <v>270685.12</v>
      </c>
      <c r="G440" s="6">
        <f>VLOOKUP(Table5[[#This Row],[Nonpublic IRN]], Table1[[#All],[Nonpublic IRN]:[August Payment]], 4, FALSE)</f>
        <v>76176.66</v>
      </c>
      <c r="H440" s="6">
        <f>VLOOKUP(Table5[[#This Row],[Nonpublic IRN]], Table4[[#All],[Nonpublic IRN]:[November Payment]], 4, FALSE)</f>
        <v>67785.55</v>
      </c>
      <c r="I440" s="6">
        <v>126722.91</v>
      </c>
    </row>
    <row r="441" spans="1:9" x14ac:dyDescent="0.25">
      <c r="A441" s="1" t="s">
        <v>1131</v>
      </c>
      <c r="B441" t="s">
        <v>1132</v>
      </c>
      <c r="C441" s="1" t="s">
        <v>1138</v>
      </c>
      <c r="D441" t="s">
        <v>709</v>
      </c>
      <c r="E441">
        <v>421</v>
      </c>
      <c r="F441" s="6">
        <f>SUM(Table5[[#This Row],[August ]:[February Payment]])</f>
        <v>388936.64</v>
      </c>
      <c r="G441" s="6">
        <f>VLOOKUP(Table5[[#This Row],[Nonpublic IRN]], Table1[[#All],[Nonpublic IRN]:[August Payment]], 4, FALSE)</f>
        <v>94468.32</v>
      </c>
      <c r="H441" s="6">
        <f>VLOOKUP(Table5[[#This Row],[Nonpublic IRN]], Table4[[#All],[Nonpublic IRN]:[November Payment]], 4, FALSE)</f>
        <v>97398.35</v>
      </c>
      <c r="I441" s="6">
        <v>197069.97</v>
      </c>
    </row>
    <row r="442" spans="1:9" x14ac:dyDescent="0.25">
      <c r="A442" s="1" t="s">
        <v>1131</v>
      </c>
      <c r="B442" t="s">
        <v>1132</v>
      </c>
      <c r="C442" s="1" t="s">
        <v>1139</v>
      </c>
      <c r="D442" t="s">
        <v>1140</v>
      </c>
      <c r="E442">
        <v>73</v>
      </c>
      <c r="F442" s="6">
        <f>SUM(Table5[[#This Row],[August ]:[February Payment]])</f>
        <v>67440.320000000007</v>
      </c>
      <c r="G442" s="6">
        <f>VLOOKUP(Table5[[#This Row],[Nonpublic IRN]], Table1[[#All],[Nonpublic IRN]:[August Payment]], 4, FALSE)</f>
        <v>16670.88</v>
      </c>
      <c r="H442" s="6">
        <f>VLOOKUP(Table5[[#This Row],[Nonpublic IRN]], Table4[[#All],[Nonpublic IRN]:[November Payment]], 4, FALSE)</f>
        <v>16888.55</v>
      </c>
      <c r="I442" s="6">
        <v>33880.89</v>
      </c>
    </row>
    <row r="443" spans="1:9" x14ac:dyDescent="0.25">
      <c r="A443" s="1" t="s">
        <v>1141</v>
      </c>
      <c r="B443" t="s">
        <v>1142</v>
      </c>
      <c r="C443" s="1" t="s">
        <v>1143</v>
      </c>
      <c r="D443" t="s">
        <v>1144</v>
      </c>
      <c r="E443">
        <v>709</v>
      </c>
      <c r="F443" s="6">
        <f>SUM(Table5[[#This Row],[August ]:[February Payment]])</f>
        <v>655002.56000000006</v>
      </c>
      <c r="G443" s="6">
        <f>VLOOKUP(Table5[[#This Row],[Nonpublic IRN]], Table1[[#All],[Nonpublic IRN]:[August Payment]], 4, FALSE)</f>
        <v>167171.88</v>
      </c>
      <c r="H443" s="6">
        <f>VLOOKUP(Table5[[#This Row],[Nonpublic IRN]], Table4[[#All],[Nonpublic IRN]:[November Payment]], 4, FALSE)</f>
        <v>164027.15</v>
      </c>
      <c r="I443" s="6">
        <v>323803.53000000003</v>
      </c>
    </row>
    <row r="444" spans="1:9" x14ac:dyDescent="0.25">
      <c r="A444" s="1" t="s">
        <v>1141</v>
      </c>
      <c r="B444" t="s">
        <v>1142</v>
      </c>
      <c r="C444" s="1" t="s">
        <v>1145</v>
      </c>
      <c r="D444" t="s">
        <v>1146</v>
      </c>
      <c r="E444">
        <v>151</v>
      </c>
      <c r="F444" s="6">
        <f>SUM(Table5[[#This Row],[August ]:[February Payment]])</f>
        <v>139499.84</v>
      </c>
      <c r="G444" s="6">
        <f>VLOOKUP(Table5[[#This Row],[Nonpublic IRN]], Table1[[#All],[Nonpublic IRN]:[August Payment]], 4, FALSE)</f>
        <v>33573.300000000003</v>
      </c>
      <c r="H444" s="6">
        <f>VLOOKUP(Table5[[#This Row],[Nonpublic IRN]], Table4[[#All],[Nonpublic IRN]:[November Payment]], 4, FALSE)</f>
        <v>34933.85</v>
      </c>
      <c r="I444" s="6">
        <v>70992.69</v>
      </c>
    </row>
    <row r="445" spans="1:9" x14ac:dyDescent="0.25">
      <c r="A445" s="1" t="s">
        <v>1147</v>
      </c>
      <c r="B445" t="s">
        <v>1148</v>
      </c>
      <c r="C445" s="1" t="s">
        <v>1149</v>
      </c>
      <c r="D445" t="s">
        <v>1150</v>
      </c>
      <c r="E445">
        <v>484</v>
      </c>
      <c r="F445" s="6">
        <f>SUM(Table5[[#This Row],[August ]:[February Payment]])</f>
        <v>447138.56</v>
      </c>
      <c r="G445" s="6">
        <f>VLOOKUP(Table5[[#This Row],[Nonpublic IRN]], Table1[[#All],[Nonpublic IRN]:[August Payment]], 4, FALSE)</f>
        <v>118780.02</v>
      </c>
      <c r="H445" s="6">
        <f>VLOOKUP(Table5[[#This Row],[Nonpublic IRN]], Table4[[#All],[Nonpublic IRN]:[November Payment]], 4, FALSE)</f>
        <v>111973.4</v>
      </c>
      <c r="I445" s="6">
        <v>216385.14</v>
      </c>
    </row>
    <row r="446" spans="1:9" x14ac:dyDescent="0.25">
      <c r="A446" s="1" t="s">
        <v>1151</v>
      </c>
      <c r="B446" t="s">
        <v>1152</v>
      </c>
      <c r="C446" s="1" t="s">
        <v>1153</v>
      </c>
      <c r="D446" t="s">
        <v>1154</v>
      </c>
      <c r="E446">
        <v>94</v>
      </c>
      <c r="F446" s="6">
        <f>SUM(Table5[[#This Row],[August ]:[February Payment]])</f>
        <v>86840.959999999992</v>
      </c>
      <c r="G446" s="6">
        <f>VLOOKUP(Table5[[#This Row],[Nonpublic IRN]], Table1[[#All],[Nonpublic IRN]:[August Payment]], 4, FALSE)</f>
        <v>18986.28</v>
      </c>
      <c r="H446" s="6">
        <f>VLOOKUP(Table5[[#This Row],[Nonpublic IRN]], Table4[[#All],[Nonpublic IRN]:[November Payment]], 4, FALSE)</f>
        <v>21746.9</v>
      </c>
      <c r="I446" s="6">
        <v>46107.78</v>
      </c>
    </row>
    <row r="447" spans="1:9" x14ac:dyDescent="0.25">
      <c r="A447" s="1" t="s">
        <v>1155</v>
      </c>
      <c r="B447" t="s">
        <v>1156</v>
      </c>
      <c r="C447" s="1" t="s">
        <v>1157</v>
      </c>
      <c r="D447" t="s">
        <v>1158</v>
      </c>
      <c r="E447">
        <v>108</v>
      </c>
      <c r="F447" s="6">
        <f>SUM(Table5[[#This Row],[August ]:[February Payment]])</f>
        <v>99774.720000000001</v>
      </c>
      <c r="G447" s="6">
        <f>VLOOKUP(Table5[[#This Row],[Nonpublic IRN]], Table1[[#All],[Nonpublic IRN]:[August Payment]], 4, FALSE)</f>
        <v>21070.14</v>
      </c>
      <c r="H447" s="6">
        <f>VLOOKUP(Table5[[#This Row],[Nonpublic IRN]], Table4[[#All],[Nonpublic IRN]:[November Payment]], 4, FALSE)</f>
        <v>24985.8</v>
      </c>
      <c r="I447" s="6">
        <v>53718.78</v>
      </c>
    </row>
    <row r="448" spans="1:9" x14ac:dyDescent="0.25">
      <c r="A448" s="1" t="s">
        <v>1159</v>
      </c>
      <c r="B448" t="s">
        <v>1160</v>
      </c>
      <c r="C448" s="1" t="s">
        <v>1161</v>
      </c>
      <c r="D448" t="s">
        <v>1162</v>
      </c>
      <c r="E448">
        <v>500</v>
      </c>
      <c r="F448" s="6">
        <f>SUM(Table5[[#This Row],[August ]:[February Payment]])</f>
        <v>461920</v>
      </c>
      <c r="G448" s="6">
        <f>VLOOKUP(Table5[[#This Row],[Nonpublic IRN]], Table1[[#All],[Nonpublic IRN]:[August Payment]], 4, FALSE)</f>
        <v>107203.02</v>
      </c>
      <c r="H448" s="6">
        <f>VLOOKUP(Table5[[#This Row],[Nonpublic IRN]], Table4[[#All],[Nonpublic IRN]:[November Payment]], 4, FALSE)</f>
        <v>115675</v>
      </c>
      <c r="I448" s="6">
        <v>239041.98</v>
      </c>
    </row>
    <row r="449" spans="1:9" x14ac:dyDescent="0.25">
      <c r="A449" s="1" t="s">
        <v>1159</v>
      </c>
      <c r="B449" t="s">
        <v>1160</v>
      </c>
      <c r="C449" s="1" t="s">
        <v>1163</v>
      </c>
      <c r="D449" t="s">
        <v>1164</v>
      </c>
      <c r="E449">
        <v>701</v>
      </c>
      <c r="F449" s="6">
        <f>SUM(Table5[[#This Row],[August ]:[February Payment]])</f>
        <v>647611.84000000008</v>
      </c>
      <c r="G449" s="6">
        <f>VLOOKUP(Table5[[#This Row],[Nonpublic IRN]], Table1[[#All],[Nonpublic IRN]:[August Payment]], 4, FALSE)</f>
        <v>157447.20000000001</v>
      </c>
      <c r="H449" s="6">
        <f>VLOOKUP(Table5[[#This Row],[Nonpublic IRN]], Table4[[#All],[Nonpublic IRN]:[November Payment]], 4, FALSE)</f>
        <v>162176.35</v>
      </c>
      <c r="I449" s="6">
        <v>327988.28999999998</v>
      </c>
    </row>
    <row r="450" spans="1:9" x14ac:dyDescent="0.25">
      <c r="A450" s="1" t="s">
        <v>1159</v>
      </c>
      <c r="B450" t="s">
        <v>1160</v>
      </c>
      <c r="C450" s="1" t="s">
        <v>1165</v>
      </c>
      <c r="D450" t="s">
        <v>1166</v>
      </c>
      <c r="E450">
        <v>268</v>
      </c>
      <c r="F450" s="6">
        <f>SUM(Table5[[#This Row],[August ]:[February Payment]])</f>
        <v>247589.12</v>
      </c>
      <c r="G450" s="6">
        <f>VLOOKUP(Table5[[#This Row],[Nonpublic IRN]], Table1[[#All],[Nonpublic IRN]:[August Payment]], 4, FALSE)</f>
        <v>67378.14</v>
      </c>
      <c r="H450" s="6">
        <f>VLOOKUP(Table5[[#This Row],[Nonpublic IRN]], Table4[[#All],[Nonpublic IRN]:[November Payment]], 4, FALSE)</f>
        <v>62001.8</v>
      </c>
      <c r="I450" s="6">
        <v>118209.18</v>
      </c>
    </row>
    <row r="451" spans="1:9" x14ac:dyDescent="0.25">
      <c r="A451" s="1" t="s">
        <v>1159</v>
      </c>
      <c r="B451" t="s">
        <v>1160</v>
      </c>
      <c r="C451" s="1" t="s">
        <v>1167</v>
      </c>
      <c r="D451" t="s">
        <v>1168</v>
      </c>
      <c r="E451">
        <v>7</v>
      </c>
      <c r="F451" s="6">
        <f>SUM(Table5[[#This Row],[August ]:[February Payment]])</f>
        <v>6466.88</v>
      </c>
      <c r="G451" s="6">
        <f>VLOOKUP(Table5[[#This Row],[Nonpublic IRN]], Table1[[#All],[Nonpublic IRN]:[August Payment]], 4, FALSE)</f>
        <v>1852.32</v>
      </c>
      <c r="H451" s="6">
        <f>VLOOKUP(Table5[[#This Row],[Nonpublic IRN]], Table4[[#All],[Nonpublic IRN]:[November Payment]], 4, FALSE)</f>
        <v>1619.45</v>
      </c>
      <c r="I451" s="6">
        <v>2995.11</v>
      </c>
    </row>
    <row r="452" spans="1:9" x14ac:dyDescent="0.25">
      <c r="A452" s="1" t="s">
        <v>1169</v>
      </c>
      <c r="B452" t="s">
        <v>1170</v>
      </c>
      <c r="C452" s="1" t="s">
        <v>1171</v>
      </c>
      <c r="D452" t="s">
        <v>1172</v>
      </c>
      <c r="E452">
        <v>178</v>
      </c>
      <c r="F452" s="6">
        <f>SUM(Table5[[#This Row],[August ]:[February Payment]])</f>
        <v>164443.52000000002</v>
      </c>
      <c r="G452" s="6">
        <f>VLOOKUP(Table5[[#This Row],[Nonpublic IRN]], Table1[[#All],[Nonpublic IRN]:[August Payment]], 4, FALSE)</f>
        <v>37972.559999999998</v>
      </c>
      <c r="H452" s="6">
        <f>VLOOKUP(Table5[[#This Row],[Nonpublic IRN]], Table4[[#All],[Nonpublic IRN]:[November Payment]], 4, FALSE)</f>
        <v>41180.300000000003</v>
      </c>
      <c r="I452" s="6">
        <v>85290.66</v>
      </c>
    </row>
    <row r="453" spans="1:9" x14ac:dyDescent="0.25">
      <c r="A453" s="1" t="s">
        <v>1173</v>
      </c>
      <c r="B453" t="s">
        <v>1174</v>
      </c>
      <c r="C453" s="1" t="s">
        <v>1175</v>
      </c>
      <c r="D453" t="s">
        <v>1176</v>
      </c>
      <c r="E453">
        <v>136</v>
      </c>
      <c r="F453" s="6">
        <f>SUM(Table5[[#This Row],[August ]:[February Payment]])</f>
        <v>125642.23999999999</v>
      </c>
      <c r="G453" s="6">
        <f>VLOOKUP(Table5[[#This Row],[Nonpublic IRN]], Table1[[#All],[Nonpublic IRN]:[August Payment]], 4, FALSE)</f>
        <v>36120.239999999998</v>
      </c>
      <c r="H453" s="6">
        <f>VLOOKUP(Table5[[#This Row],[Nonpublic IRN]], Table4[[#All],[Nonpublic IRN]:[November Payment]], 4, FALSE)</f>
        <v>31463.599999999999</v>
      </c>
      <c r="I453" s="6">
        <v>58058.400000000001</v>
      </c>
    </row>
    <row r="454" spans="1:9" x14ac:dyDescent="0.25">
      <c r="A454" s="1" t="s">
        <v>1177</v>
      </c>
      <c r="B454" t="s">
        <v>1178</v>
      </c>
      <c r="C454" s="1" t="s">
        <v>1179</v>
      </c>
      <c r="D454" t="s">
        <v>981</v>
      </c>
      <c r="E454">
        <v>89</v>
      </c>
      <c r="F454" s="6">
        <f>SUM(Table5[[#This Row],[August ]:[February Payment]])</f>
        <v>82221.759999999995</v>
      </c>
      <c r="G454" s="6">
        <f>VLOOKUP(Table5[[#This Row],[Nonpublic IRN]], Table1[[#All],[Nonpublic IRN]:[August Payment]], 4, FALSE)</f>
        <v>18291.66</v>
      </c>
      <c r="H454" s="6">
        <f>VLOOKUP(Table5[[#This Row],[Nonpublic IRN]], Table4[[#All],[Nonpublic IRN]:[November Payment]], 4, FALSE)</f>
        <v>20590.150000000001</v>
      </c>
      <c r="I454" s="6">
        <v>43339.95</v>
      </c>
    </row>
    <row r="455" spans="1:9" x14ac:dyDescent="0.25">
      <c r="A455" s="1" t="s">
        <v>1180</v>
      </c>
      <c r="B455" t="s">
        <v>1181</v>
      </c>
      <c r="C455" s="1" t="s">
        <v>1182</v>
      </c>
      <c r="D455" t="s">
        <v>1183</v>
      </c>
      <c r="E455">
        <v>525</v>
      </c>
      <c r="F455" s="6">
        <f>SUM(Table5[[#This Row],[August ]:[February Payment]])</f>
        <v>485016</v>
      </c>
      <c r="G455" s="6">
        <f>VLOOKUP(Table5[[#This Row],[Nonpublic IRN]], Table1[[#All],[Nonpublic IRN]:[August Payment]], 4, FALSE)</f>
        <v>117159.24</v>
      </c>
      <c r="H455" s="6">
        <f>VLOOKUP(Table5[[#This Row],[Nonpublic IRN]], Table4[[#All],[Nonpublic IRN]:[November Payment]], 4, FALSE)</f>
        <v>121458.75</v>
      </c>
      <c r="I455" s="6">
        <v>246398.01</v>
      </c>
    </row>
    <row r="456" spans="1:9" x14ac:dyDescent="0.25">
      <c r="A456" s="1" t="s">
        <v>1184</v>
      </c>
      <c r="B456" t="s">
        <v>1185</v>
      </c>
      <c r="C456" s="1" t="s">
        <v>1186</v>
      </c>
      <c r="D456" t="s">
        <v>1022</v>
      </c>
      <c r="E456">
        <v>61</v>
      </c>
      <c r="F456" s="6">
        <f>SUM(Table5[[#This Row],[August ]:[February Payment]])</f>
        <v>56354.239999999998</v>
      </c>
      <c r="G456" s="6">
        <f>VLOOKUP(Table5[[#This Row],[Nonpublic IRN]], Table1[[#All],[Nonpublic IRN]:[August Payment]], 4, FALSE)</f>
        <v>11808.54</v>
      </c>
      <c r="H456" s="6">
        <f>VLOOKUP(Table5[[#This Row],[Nonpublic IRN]], Table4[[#All],[Nonpublic IRN]:[November Payment]], 4, FALSE)</f>
        <v>14112.35</v>
      </c>
      <c r="I456" s="6">
        <v>30433.35</v>
      </c>
    </row>
    <row r="457" spans="1:9" x14ac:dyDescent="0.25">
      <c r="A457" s="1" t="s">
        <v>1187</v>
      </c>
      <c r="B457" t="s">
        <v>1188</v>
      </c>
      <c r="C457" s="1" t="s">
        <v>1189</v>
      </c>
      <c r="D457" t="s">
        <v>1190</v>
      </c>
      <c r="E457">
        <v>22</v>
      </c>
      <c r="F457" s="6">
        <f>SUM(Table5[[#This Row],[August ]:[February Payment]])</f>
        <v>20324.48</v>
      </c>
      <c r="G457" s="6">
        <f>VLOOKUP(Table5[[#This Row],[Nonpublic IRN]], Table1[[#All],[Nonpublic IRN]:[August Payment]], 4, FALSE)</f>
        <v>4630.8</v>
      </c>
      <c r="H457" s="6">
        <f>VLOOKUP(Table5[[#This Row],[Nonpublic IRN]], Table4[[#All],[Nonpublic IRN]:[November Payment]], 4, FALSE)</f>
        <v>5089.7</v>
      </c>
      <c r="I457" s="6">
        <v>10603.98</v>
      </c>
    </row>
    <row r="458" spans="1:9" x14ac:dyDescent="0.25">
      <c r="A458" s="1" t="s">
        <v>1191</v>
      </c>
      <c r="B458" t="s">
        <v>1192</v>
      </c>
      <c r="C458" s="1" t="s">
        <v>1193</v>
      </c>
      <c r="D458" t="s">
        <v>1038</v>
      </c>
      <c r="E458">
        <v>184</v>
      </c>
      <c r="F458" s="6">
        <f>SUM(Table5[[#This Row],[August ]:[February Payment]])</f>
        <v>169986.56</v>
      </c>
      <c r="G458" s="6">
        <f>VLOOKUP(Table5[[#This Row],[Nonpublic IRN]], Table1[[#All],[Nonpublic IRN]:[August Payment]], 4, FALSE)</f>
        <v>43529.52</v>
      </c>
      <c r="H458" s="6">
        <f>VLOOKUP(Table5[[#This Row],[Nonpublic IRN]], Table4[[#All],[Nonpublic IRN]:[November Payment]], 4, FALSE)</f>
        <v>42568.4</v>
      </c>
      <c r="I458" s="6">
        <v>83888.639999999999</v>
      </c>
    </row>
    <row r="459" spans="1:9" x14ac:dyDescent="0.25">
      <c r="A459" s="1" t="s">
        <v>1194</v>
      </c>
      <c r="B459" t="s">
        <v>1195</v>
      </c>
      <c r="C459" s="1" t="s">
        <v>1196</v>
      </c>
      <c r="D459" t="s">
        <v>1197</v>
      </c>
      <c r="E459">
        <v>254</v>
      </c>
      <c r="F459" s="6">
        <f>SUM(Table5[[#This Row],[August ]:[February Payment]])</f>
        <v>234655.35999999999</v>
      </c>
      <c r="G459" s="6">
        <f>VLOOKUP(Table5[[#This Row],[Nonpublic IRN]], Table1[[#All],[Nonpublic IRN]:[August Payment]], 4, FALSE)</f>
        <v>64599.66</v>
      </c>
      <c r="H459" s="6">
        <f>VLOOKUP(Table5[[#This Row],[Nonpublic IRN]], Table4[[#All],[Nonpublic IRN]:[November Payment]], 4, FALSE)</f>
        <v>58762.9</v>
      </c>
      <c r="I459" s="6">
        <v>111292.8</v>
      </c>
    </row>
    <row r="460" spans="1:9" x14ac:dyDescent="0.25">
      <c r="A460" s="1" t="s">
        <v>1198</v>
      </c>
      <c r="B460" t="s">
        <v>1199</v>
      </c>
      <c r="C460" s="1" t="s">
        <v>1200</v>
      </c>
      <c r="D460" t="s">
        <v>1201</v>
      </c>
      <c r="E460">
        <v>22</v>
      </c>
      <c r="F460" s="6">
        <f>SUM(Table5[[#This Row],[August ]:[February Payment]])</f>
        <v>20324.480000000003</v>
      </c>
      <c r="G460" s="6">
        <f>VLOOKUP(Table5[[#This Row],[Nonpublic IRN]], Table1[[#All],[Nonpublic IRN]:[August Payment]], 4, FALSE)</f>
        <v>5788.5</v>
      </c>
      <c r="H460" s="6">
        <f>VLOOKUP(Table5[[#This Row],[Nonpublic IRN]], Table4[[#All],[Nonpublic IRN]:[November Payment]], 4, FALSE)</f>
        <v>5089.7</v>
      </c>
      <c r="I460" s="6">
        <v>9446.2800000000007</v>
      </c>
    </row>
    <row r="461" spans="1:9" x14ac:dyDescent="0.25">
      <c r="A461" s="1" t="s">
        <v>1202</v>
      </c>
      <c r="B461" t="s">
        <v>1203</v>
      </c>
      <c r="C461" s="1" t="s">
        <v>1204</v>
      </c>
      <c r="D461" t="s">
        <v>470</v>
      </c>
      <c r="E461">
        <v>91</v>
      </c>
      <c r="F461" s="6">
        <f>SUM(Table5[[#This Row],[August ]:[February Payment]])</f>
        <v>84069.440000000002</v>
      </c>
      <c r="G461" s="6">
        <f>VLOOKUP(Table5[[#This Row],[Nonpublic IRN]], Table1[[#All],[Nonpublic IRN]:[August Payment]], 4, FALSE)</f>
        <v>24311.7</v>
      </c>
      <c r="H461" s="6">
        <f>VLOOKUP(Table5[[#This Row],[Nonpublic IRN]], Table4[[#All],[Nonpublic IRN]:[November Payment]], 4, FALSE)</f>
        <v>21052.85</v>
      </c>
      <c r="I461" s="6">
        <v>38704.89</v>
      </c>
    </row>
    <row r="462" spans="1:9" x14ac:dyDescent="0.25">
      <c r="A462" s="1" t="s">
        <v>1202</v>
      </c>
      <c r="B462" t="s">
        <v>1203</v>
      </c>
      <c r="C462" s="1" t="s">
        <v>1205</v>
      </c>
      <c r="D462" t="s">
        <v>116</v>
      </c>
      <c r="E462">
        <v>66</v>
      </c>
      <c r="F462" s="6">
        <f>SUM(Table5[[#This Row],[August ]:[February Payment]])</f>
        <v>60973.440000000002</v>
      </c>
      <c r="G462" s="6">
        <f>VLOOKUP(Table5[[#This Row],[Nonpublic IRN]], Table1[[#All],[Nonpublic IRN]:[August Payment]], 4, FALSE)</f>
        <v>19217.82</v>
      </c>
      <c r="H462" s="6">
        <f>VLOOKUP(Table5[[#This Row],[Nonpublic IRN]], Table4[[#All],[Nonpublic IRN]:[November Payment]], 4, FALSE)</f>
        <v>15269.1</v>
      </c>
      <c r="I462" s="6">
        <v>26486.52</v>
      </c>
    </row>
    <row r="463" spans="1:9" x14ac:dyDescent="0.25">
      <c r="A463" s="1" t="s">
        <v>1206</v>
      </c>
      <c r="B463" t="s">
        <v>1207</v>
      </c>
      <c r="C463" s="1" t="s">
        <v>1208</v>
      </c>
      <c r="D463" t="s">
        <v>1209</v>
      </c>
      <c r="E463">
        <v>151</v>
      </c>
      <c r="F463" s="6">
        <f>SUM(Table5[[#This Row],[August ]:[February Payment]])</f>
        <v>139499.84</v>
      </c>
      <c r="G463" s="6">
        <f>VLOOKUP(Table5[[#This Row],[Nonpublic IRN]], Table1[[#All],[Nonpublic IRN]:[August Payment]], 4, FALSE)</f>
        <v>32184.06</v>
      </c>
      <c r="H463" s="6">
        <f>VLOOKUP(Table5[[#This Row],[Nonpublic IRN]], Table4[[#All],[Nonpublic IRN]:[November Payment]], 4, FALSE)</f>
        <v>34933.85</v>
      </c>
      <c r="I463" s="6">
        <v>72381.929999999993</v>
      </c>
    </row>
    <row r="464" spans="1:9" x14ac:dyDescent="0.25">
      <c r="A464" s="1" t="s">
        <v>1206</v>
      </c>
      <c r="B464" t="s">
        <v>1207</v>
      </c>
      <c r="C464" s="1" t="s">
        <v>1210</v>
      </c>
      <c r="D464" t="s">
        <v>497</v>
      </c>
      <c r="E464">
        <v>183</v>
      </c>
      <c r="F464" s="6">
        <f>SUM(Table5[[#This Row],[August ]:[February Payment]])</f>
        <v>169062.72</v>
      </c>
      <c r="G464" s="6">
        <f>VLOOKUP(Table5[[#This Row],[Nonpublic IRN]], Table1[[#All],[Nonpublic IRN]:[August Payment]], 4, FALSE)</f>
        <v>47697.24</v>
      </c>
      <c r="H464" s="6">
        <f>VLOOKUP(Table5[[#This Row],[Nonpublic IRN]], Table4[[#All],[Nonpublic IRN]:[November Payment]], 4, FALSE)</f>
        <v>42337.05</v>
      </c>
      <c r="I464" s="6">
        <v>79028.429999999993</v>
      </c>
    </row>
    <row r="465" spans="1:9" x14ac:dyDescent="0.25">
      <c r="A465" s="1" t="s">
        <v>1206</v>
      </c>
      <c r="B465" t="s">
        <v>1207</v>
      </c>
      <c r="C465" s="1" t="s">
        <v>1211</v>
      </c>
      <c r="D465" t="s">
        <v>1212</v>
      </c>
      <c r="E465">
        <v>163</v>
      </c>
      <c r="F465" s="6">
        <f>SUM(Table5[[#This Row],[August ]:[February Payment]])</f>
        <v>150585.91999999998</v>
      </c>
      <c r="G465" s="6">
        <f>VLOOKUP(Table5[[#This Row],[Nonpublic IRN]], Table1[[#All],[Nonpublic IRN]:[August Payment]], 4, FALSE)</f>
        <v>40982.58</v>
      </c>
      <c r="H465" s="6">
        <f>VLOOKUP(Table5[[#This Row],[Nonpublic IRN]], Table4[[#All],[Nonpublic IRN]:[November Payment]], 4, FALSE)</f>
        <v>37710.050000000003</v>
      </c>
      <c r="I465" s="6">
        <v>71893.289999999994</v>
      </c>
    </row>
    <row r="466" spans="1:9" x14ac:dyDescent="0.25">
      <c r="A466" s="1" t="s">
        <v>1213</v>
      </c>
      <c r="B466" t="s">
        <v>1214</v>
      </c>
      <c r="C466" s="1" t="s">
        <v>1215</v>
      </c>
      <c r="D466" t="s">
        <v>1216</v>
      </c>
      <c r="E466">
        <v>257</v>
      </c>
      <c r="F466" s="6">
        <f>SUM(Table5[[#This Row],[August ]:[February Payment]])</f>
        <v>237426.88</v>
      </c>
      <c r="G466" s="6">
        <f>VLOOKUP(Table5[[#This Row],[Nonpublic IRN]], Table1[[#All],[Nonpublic IRN]:[August Payment]], 4, FALSE)</f>
        <v>65988.899999999994</v>
      </c>
      <c r="H466" s="6">
        <f>VLOOKUP(Table5[[#This Row],[Nonpublic IRN]], Table4[[#All],[Nonpublic IRN]:[November Payment]], 4, FALSE)</f>
        <v>59456.95</v>
      </c>
      <c r="I466" s="6">
        <v>111981.03</v>
      </c>
    </row>
    <row r="467" spans="1:9" x14ac:dyDescent="0.25">
      <c r="A467" s="1" t="s">
        <v>1217</v>
      </c>
      <c r="B467" t="s">
        <v>1218</v>
      </c>
      <c r="C467" s="1" t="s">
        <v>1219</v>
      </c>
      <c r="D467" t="s">
        <v>1220</v>
      </c>
      <c r="E467">
        <v>156</v>
      </c>
      <c r="F467" s="6">
        <f>SUM(Table5[[#This Row],[August ]:[February Payment]])</f>
        <v>144119.03999999998</v>
      </c>
      <c r="G467" s="6">
        <f>VLOOKUP(Table5[[#This Row],[Nonpublic IRN]], Table1[[#All],[Nonpublic IRN]:[August Payment]], 4, FALSE)</f>
        <v>34962.54</v>
      </c>
      <c r="H467" s="6">
        <f>VLOOKUP(Table5[[#This Row],[Nonpublic IRN]], Table4[[#All],[Nonpublic IRN]:[November Payment]], 4, FALSE)</f>
        <v>36090.6</v>
      </c>
      <c r="I467" s="6">
        <v>73065.899999999994</v>
      </c>
    </row>
    <row r="468" spans="1:9" x14ac:dyDescent="0.25">
      <c r="A468" s="1" t="s">
        <v>1217</v>
      </c>
      <c r="B468" t="s">
        <v>1218</v>
      </c>
      <c r="C468" s="1" t="s">
        <v>1221</v>
      </c>
      <c r="D468" t="s">
        <v>1222</v>
      </c>
      <c r="E468">
        <v>128</v>
      </c>
      <c r="F468" s="6">
        <f>SUM(Table5[[#This Row],[August ]:[February Payment]])</f>
        <v>118251.51999999999</v>
      </c>
      <c r="G468" s="6">
        <f>VLOOKUP(Table5[[#This Row],[Nonpublic IRN]], Table1[[#All],[Nonpublic IRN]:[August Payment]], 4, FALSE)</f>
        <v>28710.959999999999</v>
      </c>
      <c r="H468" s="6">
        <f>VLOOKUP(Table5[[#This Row],[Nonpublic IRN]], Table4[[#All],[Nonpublic IRN]:[November Payment]], 4, FALSE)</f>
        <v>29612.799999999999</v>
      </c>
      <c r="I468" s="6">
        <v>59927.76</v>
      </c>
    </row>
    <row r="469" spans="1:9" x14ac:dyDescent="0.25">
      <c r="A469" s="1" t="s">
        <v>1217</v>
      </c>
      <c r="B469" t="s">
        <v>1218</v>
      </c>
      <c r="C469" s="1" t="s">
        <v>1223</v>
      </c>
      <c r="D469" t="s">
        <v>309</v>
      </c>
      <c r="E469">
        <v>111</v>
      </c>
      <c r="F469" s="6">
        <f>SUM(Table5[[#This Row],[August ]:[February Payment]])</f>
        <v>102546.23999999999</v>
      </c>
      <c r="G469" s="6">
        <f>VLOOKUP(Table5[[#This Row],[Nonpublic IRN]], Table1[[#All],[Nonpublic IRN]:[August Payment]], 4, FALSE)</f>
        <v>24774.78</v>
      </c>
      <c r="H469" s="6">
        <f>VLOOKUP(Table5[[#This Row],[Nonpublic IRN]], Table4[[#All],[Nonpublic IRN]:[November Payment]], 4, FALSE)</f>
        <v>25679.85</v>
      </c>
      <c r="I469" s="6">
        <v>52091.61</v>
      </c>
    </row>
    <row r="470" spans="1:9" x14ac:dyDescent="0.25">
      <c r="A470" s="1" t="s">
        <v>1224</v>
      </c>
      <c r="B470" t="s">
        <v>1225</v>
      </c>
      <c r="C470" s="1" t="s">
        <v>1226</v>
      </c>
      <c r="D470" t="s">
        <v>1010</v>
      </c>
      <c r="E470">
        <v>45</v>
      </c>
      <c r="F470" s="6">
        <f>SUM(Table5[[#This Row],[August ]:[February Payment]])</f>
        <v>41572.800000000003</v>
      </c>
      <c r="G470" s="6">
        <f>VLOOKUP(Table5[[#This Row],[Nonpublic IRN]], Table1[[#All],[Nonpublic IRN]:[August Payment]], 4, FALSE)</f>
        <v>8335.44</v>
      </c>
      <c r="H470" s="6">
        <f>VLOOKUP(Table5[[#This Row],[Nonpublic IRN]], Table4[[#All],[Nonpublic IRN]:[November Payment]], 4, FALSE)</f>
        <v>10410.75</v>
      </c>
      <c r="I470" s="6">
        <v>22826.61</v>
      </c>
    </row>
    <row r="471" spans="1:9" x14ac:dyDescent="0.25">
      <c r="A471" s="1" t="s">
        <v>1224</v>
      </c>
      <c r="B471" t="s">
        <v>1225</v>
      </c>
      <c r="C471" s="1" t="s">
        <v>1227</v>
      </c>
      <c r="D471" t="s">
        <v>1228</v>
      </c>
      <c r="E471">
        <v>367</v>
      </c>
      <c r="F471" s="6">
        <f>SUM(Table5[[#This Row],[August ]:[February Payment]])</f>
        <v>339049.28</v>
      </c>
      <c r="G471" s="6">
        <f>VLOOKUP(Table5[[#This Row],[Nonpublic IRN]], Table1[[#All],[Nonpublic IRN]:[August Payment]], 4, FALSE)</f>
        <v>79186.679999999993</v>
      </c>
      <c r="H471" s="6">
        <f>VLOOKUP(Table5[[#This Row],[Nonpublic IRN]], Table4[[#All],[Nonpublic IRN]:[November Payment]], 4, FALSE)</f>
        <v>84905.45</v>
      </c>
      <c r="I471" s="6">
        <v>174957.15</v>
      </c>
    </row>
    <row r="472" spans="1:9" x14ac:dyDescent="0.25">
      <c r="A472" s="1" t="s">
        <v>1224</v>
      </c>
      <c r="B472" t="s">
        <v>1225</v>
      </c>
      <c r="C472" s="1" t="s">
        <v>1229</v>
      </c>
      <c r="D472" t="s">
        <v>1230</v>
      </c>
      <c r="E472">
        <v>644</v>
      </c>
      <c r="F472" s="6">
        <f>SUM(Table5[[#This Row],[August ]:[February Payment]])</f>
        <v>594952.95999999996</v>
      </c>
      <c r="G472" s="6">
        <f>VLOOKUP(Table5[[#This Row],[Nonpublic IRN]], Table1[[#All],[Nonpublic IRN]:[August Payment]], 4, FALSE)</f>
        <v>143091.72</v>
      </c>
      <c r="H472" s="6">
        <f>VLOOKUP(Table5[[#This Row],[Nonpublic IRN]], Table4[[#All],[Nonpublic IRN]:[November Payment]], 4, FALSE)</f>
        <v>148989.4</v>
      </c>
      <c r="I472" s="6">
        <v>302871.84000000003</v>
      </c>
    </row>
    <row r="473" spans="1:9" x14ac:dyDescent="0.25">
      <c r="A473" s="1" t="s">
        <v>1224</v>
      </c>
      <c r="B473" t="s">
        <v>1225</v>
      </c>
      <c r="C473" s="1" t="s">
        <v>1231</v>
      </c>
      <c r="D473" t="s">
        <v>1232</v>
      </c>
      <c r="E473">
        <v>317</v>
      </c>
      <c r="F473" s="6">
        <f>SUM(Table5[[#This Row],[August ]:[February Payment]])</f>
        <v>292857.28000000003</v>
      </c>
      <c r="G473" s="6">
        <f>VLOOKUP(Table5[[#This Row],[Nonpublic IRN]], Table1[[#All],[Nonpublic IRN]:[August Payment]], 4, FALSE)</f>
        <v>72703.56</v>
      </c>
      <c r="H473" s="6">
        <f>VLOOKUP(Table5[[#This Row],[Nonpublic IRN]], Table4[[#All],[Nonpublic IRN]:[November Payment]], 4, FALSE)</f>
        <v>73337.95</v>
      </c>
      <c r="I473" s="6">
        <v>146815.76999999999</v>
      </c>
    </row>
    <row r="474" spans="1:9" x14ac:dyDescent="0.25">
      <c r="A474" s="1" t="s">
        <v>1224</v>
      </c>
      <c r="B474" t="s">
        <v>1225</v>
      </c>
      <c r="C474" s="1" t="s">
        <v>1233</v>
      </c>
      <c r="D474" t="s">
        <v>257</v>
      </c>
      <c r="E474">
        <v>224</v>
      </c>
      <c r="F474" s="6">
        <f>SUM(Table5[[#This Row],[August ]:[February Payment]])</f>
        <v>206940.16</v>
      </c>
      <c r="G474" s="6">
        <f>VLOOKUP(Table5[[#This Row],[Nonpublic IRN]], Table1[[#All],[Nonpublic IRN]:[August Payment]], 4, FALSE)</f>
        <v>49781.1</v>
      </c>
      <c r="H474" s="6">
        <f>VLOOKUP(Table5[[#This Row],[Nonpublic IRN]], Table4[[#All],[Nonpublic IRN]:[November Payment]], 4, FALSE)</f>
        <v>51822.400000000001</v>
      </c>
      <c r="I474" s="6">
        <v>105336.66</v>
      </c>
    </row>
    <row r="475" spans="1:9" x14ac:dyDescent="0.25">
      <c r="A475" s="1" t="s">
        <v>1234</v>
      </c>
      <c r="B475" t="s">
        <v>1235</v>
      </c>
      <c r="C475" s="1" t="s">
        <v>1236</v>
      </c>
      <c r="D475" t="s">
        <v>1237</v>
      </c>
      <c r="E475">
        <v>117</v>
      </c>
      <c r="F475" s="6">
        <f>SUM(Table5[[#This Row],[August ]:[February Payment]])</f>
        <v>108089.28</v>
      </c>
      <c r="G475" s="6">
        <f>VLOOKUP(Table5[[#This Row],[Nonpublic IRN]], Table1[[#All],[Nonpublic IRN]:[August Payment]], 4, FALSE)</f>
        <v>41214.120000000003</v>
      </c>
      <c r="H475" s="6">
        <f>VLOOKUP(Table5[[#This Row],[Nonpublic IRN]], Table4[[#All],[Nonpublic IRN]:[November Payment]], 4, FALSE)</f>
        <v>27067.95</v>
      </c>
      <c r="I475" s="6">
        <v>39807.21</v>
      </c>
    </row>
    <row r="476" spans="1:9" x14ac:dyDescent="0.25">
      <c r="A476" s="1" t="s">
        <v>1238</v>
      </c>
      <c r="B476" t="s">
        <v>1239</v>
      </c>
      <c r="C476" s="1" t="s">
        <v>1240</v>
      </c>
      <c r="D476" t="s">
        <v>1241</v>
      </c>
      <c r="E476">
        <v>409</v>
      </c>
      <c r="F476" s="6">
        <f>SUM(Table5[[#This Row],[August ]:[February Payment]])</f>
        <v>377850.56</v>
      </c>
      <c r="G476" s="6">
        <f>VLOOKUP(Table5[[#This Row],[Nonpublic IRN]], Table1[[#All],[Nonpublic IRN]:[August Payment]], 4, FALSE)</f>
        <v>88679.82</v>
      </c>
      <c r="H476" s="6">
        <f>VLOOKUP(Table5[[#This Row],[Nonpublic IRN]], Table4[[#All],[Nonpublic IRN]:[November Payment]], 4, FALSE)</f>
        <v>94622.15</v>
      </c>
      <c r="I476" s="6">
        <v>194548.59</v>
      </c>
    </row>
    <row r="477" spans="1:9" x14ac:dyDescent="0.25">
      <c r="A477" s="1" t="s">
        <v>1242</v>
      </c>
      <c r="B477" t="s">
        <v>1243</v>
      </c>
      <c r="C477" s="1" t="s">
        <v>1244</v>
      </c>
      <c r="D477" t="s">
        <v>1024</v>
      </c>
      <c r="E477">
        <v>222</v>
      </c>
      <c r="F477" s="6">
        <f>SUM(Table5[[#This Row],[August ]:[February Payment]])</f>
        <v>205092.47999999998</v>
      </c>
      <c r="G477" s="6">
        <f>VLOOKUP(Table5[[#This Row],[Nonpublic IRN]], Table1[[#All],[Nonpublic IRN]:[August Payment]], 4, FALSE)</f>
        <v>53254.2</v>
      </c>
      <c r="H477" s="6">
        <f>VLOOKUP(Table5[[#This Row],[Nonpublic IRN]], Table4[[#All],[Nonpublic IRN]:[November Payment]], 4, FALSE)</f>
        <v>51359.7</v>
      </c>
      <c r="I477" s="6">
        <v>100478.58</v>
      </c>
    </row>
    <row r="478" spans="1:9" x14ac:dyDescent="0.25">
      <c r="A478" s="1" t="s">
        <v>1242</v>
      </c>
      <c r="B478" t="s">
        <v>1243</v>
      </c>
      <c r="C478" s="1" t="s">
        <v>1810</v>
      </c>
      <c r="D478" t="s">
        <v>1811</v>
      </c>
      <c r="E478">
        <v>10</v>
      </c>
      <c r="F478" s="6">
        <f>SUM(Table5[[#This Row],[August ]:[February Payment]])</f>
        <v>9238.4</v>
      </c>
      <c r="G478" s="6">
        <v>0</v>
      </c>
      <c r="H478" s="6">
        <f>VLOOKUP(Table5[[#This Row],[Nonpublic IRN]], Table4[[#All],[Nonpublic IRN]:[November Payment]], 4, FALSE)</f>
        <v>2313.5</v>
      </c>
      <c r="I478" s="6">
        <v>6924.9</v>
      </c>
    </row>
    <row r="479" spans="1:9" x14ac:dyDescent="0.25">
      <c r="A479" s="1" t="s">
        <v>1245</v>
      </c>
      <c r="B479" t="s">
        <v>1246</v>
      </c>
      <c r="C479" s="1" t="s">
        <v>1247</v>
      </c>
      <c r="D479" t="s">
        <v>1248</v>
      </c>
      <c r="E479">
        <v>515</v>
      </c>
      <c r="F479" s="6">
        <f>SUM(Table5[[#This Row],[August ]:[February Payment]])</f>
        <v>475777.6</v>
      </c>
      <c r="G479" s="6">
        <f>VLOOKUP(Table5[[#This Row],[Nonpublic IRN]], Table1[[#All],[Nonpublic IRN]:[August Payment]], 4, FALSE)</f>
        <v>113686.14</v>
      </c>
      <c r="H479" s="6">
        <f>VLOOKUP(Table5[[#This Row],[Nonpublic IRN]], Table4[[#All],[Nonpublic IRN]:[November Payment]], 4, FALSE)</f>
        <v>119145.25</v>
      </c>
      <c r="I479" s="6">
        <v>242946.21</v>
      </c>
    </row>
    <row r="480" spans="1:9" x14ac:dyDescent="0.25">
      <c r="A480" s="1" t="s">
        <v>1245</v>
      </c>
      <c r="B480" t="s">
        <v>1246</v>
      </c>
      <c r="C480" s="1" t="s">
        <v>1249</v>
      </c>
      <c r="D480" t="s">
        <v>1250</v>
      </c>
      <c r="E480">
        <v>106</v>
      </c>
      <c r="F480" s="6">
        <f>SUM(Table5[[#This Row],[August ]:[February Payment]])</f>
        <v>97927.040000000008</v>
      </c>
      <c r="G480" s="6">
        <f>VLOOKUP(Table5[[#This Row],[Nonpublic IRN]], Table1[[#All],[Nonpublic IRN]:[August Payment]], 4, FALSE)</f>
        <v>23154</v>
      </c>
      <c r="H480" s="6">
        <f>VLOOKUP(Table5[[#This Row],[Nonpublic IRN]], Table4[[#All],[Nonpublic IRN]:[November Payment]], 4, FALSE)</f>
        <v>24523.1</v>
      </c>
      <c r="I480" s="6">
        <v>50249.94</v>
      </c>
    </row>
    <row r="481" spans="1:9" x14ac:dyDescent="0.25">
      <c r="A481" s="1" t="s">
        <v>1251</v>
      </c>
      <c r="B481" t="s">
        <v>1252</v>
      </c>
      <c r="C481" s="1" t="s">
        <v>1253</v>
      </c>
      <c r="D481" t="s">
        <v>1254</v>
      </c>
      <c r="E481">
        <v>190</v>
      </c>
      <c r="F481" s="6">
        <f>SUM(Table5[[#This Row],[August ]:[February Payment]])</f>
        <v>175529.59999999998</v>
      </c>
      <c r="G481" s="6">
        <f>VLOOKUP(Table5[[#This Row],[Nonpublic IRN]], Table1[[#All],[Nonpublic IRN]:[August Payment]], 4, FALSE)</f>
        <v>43529.52</v>
      </c>
      <c r="H481" s="6">
        <f>VLOOKUP(Table5[[#This Row],[Nonpublic IRN]], Table4[[#All],[Nonpublic IRN]:[November Payment]], 4, FALSE)</f>
        <v>43956.5</v>
      </c>
      <c r="I481" s="6">
        <v>88043.58</v>
      </c>
    </row>
    <row r="482" spans="1:9" x14ac:dyDescent="0.25">
      <c r="A482" s="1" t="s">
        <v>1255</v>
      </c>
      <c r="B482" t="s">
        <v>1252</v>
      </c>
      <c r="C482" s="1" t="s">
        <v>1256</v>
      </c>
      <c r="D482" t="s">
        <v>39</v>
      </c>
      <c r="E482">
        <v>12</v>
      </c>
      <c r="F482" s="6">
        <f>SUM(Table5[[#This Row],[August ]:[February Payment]])</f>
        <v>11086.08</v>
      </c>
      <c r="G482" s="6">
        <f>VLOOKUP(Table5[[#This Row],[Nonpublic IRN]], Table1[[#All],[Nonpublic IRN]:[August Payment]], 4, FALSE)</f>
        <v>3241.56</v>
      </c>
      <c r="H482" s="6">
        <f>VLOOKUP(Table5[[#This Row],[Nonpublic IRN]], Table4[[#All],[Nonpublic IRN]:[November Payment]], 4, FALSE)</f>
        <v>2776.2</v>
      </c>
      <c r="I482" s="6">
        <v>5068.32</v>
      </c>
    </row>
    <row r="483" spans="1:9" x14ac:dyDescent="0.25">
      <c r="A483" s="1" t="s">
        <v>1251</v>
      </c>
      <c r="B483" t="s">
        <v>1252</v>
      </c>
      <c r="C483" s="1" t="s">
        <v>1257</v>
      </c>
      <c r="D483" t="s">
        <v>1258</v>
      </c>
      <c r="E483">
        <v>132</v>
      </c>
      <c r="F483" s="6">
        <f>SUM(Table5[[#This Row],[August ]:[February Payment]])</f>
        <v>121946.88</v>
      </c>
      <c r="G483" s="6">
        <f>VLOOKUP(Table5[[#This Row],[Nonpublic IRN]], Table1[[#All],[Nonpublic IRN]:[August Payment]], 4, FALSE)</f>
        <v>32415.599999999999</v>
      </c>
      <c r="H483" s="6">
        <f>VLOOKUP(Table5[[#This Row],[Nonpublic IRN]], Table4[[#All],[Nonpublic IRN]:[November Payment]], 4, FALSE)</f>
        <v>30538.2</v>
      </c>
      <c r="I483" s="6">
        <v>58993.08</v>
      </c>
    </row>
    <row r="484" spans="1:9" x14ac:dyDescent="0.25">
      <c r="A484" s="1" t="s">
        <v>1255</v>
      </c>
      <c r="B484" t="s">
        <v>1252</v>
      </c>
      <c r="C484" s="1" t="s">
        <v>1259</v>
      </c>
      <c r="D484" t="s">
        <v>195</v>
      </c>
      <c r="E484">
        <v>320</v>
      </c>
      <c r="F484" s="6">
        <f>SUM(Table5[[#This Row],[August ]:[February Payment]])</f>
        <v>295628.80000000005</v>
      </c>
      <c r="G484" s="6">
        <f>VLOOKUP(Table5[[#This Row],[Nonpublic IRN]], Table1[[#All],[Nonpublic IRN]:[August Payment]], 4, FALSE)</f>
        <v>80807.460000000006</v>
      </c>
      <c r="H484" s="6">
        <f>VLOOKUP(Table5[[#This Row],[Nonpublic IRN]], Table4[[#All],[Nonpublic IRN]:[November Payment]], 4, FALSE)</f>
        <v>74032</v>
      </c>
      <c r="I484" s="6">
        <v>140789.34</v>
      </c>
    </row>
    <row r="485" spans="1:9" x14ac:dyDescent="0.25">
      <c r="A485" s="1" t="s">
        <v>1255</v>
      </c>
      <c r="B485" t="s">
        <v>1252</v>
      </c>
      <c r="C485" s="1" t="s">
        <v>1260</v>
      </c>
      <c r="D485" t="s">
        <v>1261</v>
      </c>
      <c r="E485">
        <v>713</v>
      </c>
      <c r="F485" s="6">
        <f>SUM(Table5[[#This Row],[August ]:[February Payment]])</f>
        <v>658697.91999999993</v>
      </c>
      <c r="G485" s="6">
        <f>VLOOKUP(Table5[[#This Row],[Nonpublic IRN]], Table1[[#All],[Nonpublic IRN]:[August Payment]], 4, FALSE)</f>
        <v>152584.85999999999</v>
      </c>
      <c r="H485" s="6">
        <f>VLOOKUP(Table5[[#This Row],[Nonpublic IRN]], Table4[[#All],[Nonpublic IRN]:[November Payment]], 4, FALSE)</f>
        <v>164952.54999999999</v>
      </c>
      <c r="I485" s="6">
        <v>341160.51</v>
      </c>
    </row>
    <row r="486" spans="1:9" x14ac:dyDescent="0.25">
      <c r="A486" s="1" t="s">
        <v>1262</v>
      </c>
      <c r="B486" t="s">
        <v>1263</v>
      </c>
      <c r="C486" s="1" t="s">
        <v>1264</v>
      </c>
      <c r="D486" t="s">
        <v>1265</v>
      </c>
      <c r="E486">
        <v>496</v>
      </c>
      <c r="F486" s="6">
        <f>SUM(Table5[[#This Row],[August ]:[February Payment]])</f>
        <v>458224.64000000001</v>
      </c>
      <c r="G486" s="6">
        <f>VLOOKUP(Table5[[#This Row],[Nonpublic IRN]], Table1[[#All],[Nonpublic IRN]:[August Payment]], 4, FALSE)</f>
        <v>116696.16</v>
      </c>
      <c r="H486" s="6">
        <f>VLOOKUP(Table5[[#This Row],[Nonpublic IRN]], Table4[[#All],[Nonpublic IRN]:[November Payment]], 4, FALSE)</f>
        <v>114749.6</v>
      </c>
      <c r="I486" s="6">
        <v>226778.88</v>
      </c>
    </row>
    <row r="487" spans="1:9" x14ac:dyDescent="0.25">
      <c r="A487" s="1" t="s">
        <v>1262</v>
      </c>
      <c r="B487" t="s">
        <v>1263</v>
      </c>
      <c r="C487" s="1" t="s">
        <v>1266</v>
      </c>
      <c r="D487" t="s">
        <v>1267</v>
      </c>
      <c r="E487">
        <v>323</v>
      </c>
      <c r="F487" s="6">
        <f>SUM(Table5[[#This Row],[August ]:[February Payment]])</f>
        <v>298400.31999999995</v>
      </c>
      <c r="G487" s="6">
        <f>VLOOKUP(Table5[[#This Row],[Nonpublic IRN]], Table1[[#All],[Nonpublic IRN]:[August Payment]], 4, FALSE)</f>
        <v>66220.44</v>
      </c>
      <c r="H487" s="6">
        <f>VLOOKUP(Table5[[#This Row],[Nonpublic IRN]], Table4[[#All],[Nonpublic IRN]:[November Payment]], 4, FALSE)</f>
        <v>74726.05</v>
      </c>
      <c r="I487" s="6">
        <v>157453.82999999999</v>
      </c>
    </row>
    <row r="488" spans="1:9" x14ac:dyDescent="0.25">
      <c r="A488" s="1" t="s">
        <v>1268</v>
      </c>
      <c r="B488" t="s">
        <v>1269</v>
      </c>
      <c r="C488" s="1" t="s">
        <v>1270</v>
      </c>
      <c r="D488" t="s">
        <v>1271</v>
      </c>
      <c r="E488">
        <v>148</v>
      </c>
      <c r="F488" s="6">
        <f>SUM(Table5[[#This Row],[August ]:[February Payment]])</f>
        <v>136728.32000000001</v>
      </c>
      <c r="G488" s="6">
        <f>VLOOKUP(Table5[[#This Row],[Nonpublic IRN]], Table1[[#All],[Nonpublic IRN]:[August Payment]], 4, FALSE)</f>
        <v>34036.379999999997</v>
      </c>
      <c r="H488" s="6">
        <f>VLOOKUP(Table5[[#This Row],[Nonpublic IRN]], Table4[[#All],[Nonpublic IRN]:[November Payment]], 4, FALSE)</f>
        <v>34239.800000000003</v>
      </c>
      <c r="I488" s="6">
        <v>68452.14</v>
      </c>
    </row>
    <row r="489" spans="1:9" x14ac:dyDescent="0.25">
      <c r="A489" s="1" t="s">
        <v>1268</v>
      </c>
      <c r="B489" t="s">
        <v>1269</v>
      </c>
      <c r="C489" s="1" t="s">
        <v>1272</v>
      </c>
      <c r="D489" t="s">
        <v>116</v>
      </c>
      <c r="E489">
        <v>124</v>
      </c>
      <c r="F489" s="6">
        <f>SUM(Table5[[#This Row],[August ]:[February Payment]])</f>
        <v>114556.16</v>
      </c>
      <c r="G489" s="6">
        <f>VLOOKUP(Table5[[#This Row],[Nonpublic IRN]], Table1[[#All],[Nonpublic IRN]:[August Payment]], 4, FALSE)</f>
        <v>30331.74</v>
      </c>
      <c r="H489" s="6">
        <f>VLOOKUP(Table5[[#This Row],[Nonpublic IRN]], Table4[[#All],[Nonpublic IRN]:[November Payment]], 4, FALSE)</f>
        <v>28687.4</v>
      </c>
      <c r="I489" s="6">
        <v>55537.02</v>
      </c>
    </row>
    <row r="490" spans="1:9" x14ac:dyDescent="0.25">
      <c r="A490" s="1" t="s">
        <v>1273</v>
      </c>
      <c r="B490" t="s">
        <v>1274</v>
      </c>
      <c r="C490" s="1" t="s">
        <v>1275</v>
      </c>
      <c r="D490" t="s">
        <v>1276</v>
      </c>
      <c r="E490">
        <v>155</v>
      </c>
      <c r="F490" s="6">
        <f>SUM(Table5[[#This Row],[August ]:[February Payment]])</f>
        <v>143195.20000000001</v>
      </c>
      <c r="G490" s="6">
        <f>VLOOKUP(Table5[[#This Row],[Nonpublic IRN]], Table1[[#All],[Nonpublic IRN]:[August Payment]], 4, FALSE)</f>
        <v>36583.32</v>
      </c>
      <c r="H490" s="6">
        <f>VLOOKUP(Table5[[#This Row],[Nonpublic IRN]], Table4[[#All],[Nonpublic IRN]:[November Payment]], 4, FALSE)</f>
        <v>35859.25</v>
      </c>
      <c r="I490" s="6">
        <v>70752.63</v>
      </c>
    </row>
    <row r="491" spans="1:9" x14ac:dyDescent="0.25">
      <c r="A491" s="1" t="s">
        <v>1277</v>
      </c>
      <c r="B491" t="s">
        <v>1278</v>
      </c>
      <c r="C491" s="1" t="s">
        <v>1279</v>
      </c>
      <c r="D491" t="s">
        <v>1280</v>
      </c>
      <c r="E491">
        <v>299</v>
      </c>
      <c r="F491" s="6">
        <f>SUM(Table5[[#This Row],[August ]:[February Payment]])</f>
        <v>276228.16000000003</v>
      </c>
      <c r="G491" s="6">
        <f>VLOOKUP(Table5[[#This Row],[Nonpublic IRN]], Table1[[#All],[Nonpublic IRN]:[August Payment]], 4, FALSE)</f>
        <v>70851.240000000005</v>
      </c>
      <c r="H491" s="6">
        <f>VLOOKUP(Table5[[#This Row],[Nonpublic IRN]], Table4[[#All],[Nonpublic IRN]:[November Payment]], 4, FALSE)</f>
        <v>69173.649999999994</v>
      </c>
      <c r="I491" s="6">
        <v>136203.26999999999</v>
      </c>
    </row>
    <row r="492" spans="1:9" x14ac:dyDescent="0.25">
      <c r="A492" s="1" t="s">
        <v>1277</v>
      </c>
      <c r="B492" t="s">
        <v>1278</v>
      </c>
      <c r="C492" s="1" t="s">
        <v>1281</v>
      </c>
      <c r="D492" t="s">
        <v>1282</v>
      </c>
      <c r="E492">
        <v>98</v>
      </c>
      <c r="F492" s="6">
        <f>SUM(Table5[[#This Row],[August ]:[February Payment]])</f>
        <v>90536.320000000007</v>
      </c>
      <c r="G492" s="6">
        <f>VLOOKUP(Table5[[#This Row],[Nonpublic IRN]], Table1[[#All],[Nonpublic IRN]:[August Payment]], 4, FALSE)</f>
        <v>23848.62</v>
      </c>
      <c r="H492" s="6">
        <f>VLOOKUP(Table5[[#This Row],[Nonpublic IRN]], Table4[[#All],[Nonpublic IRN]:[November Payment]], 4, FALSE)</f>
        <v>22672.3</v>
      </c>
      <c r="I492" s="6">
        <v>44015.4</v>
      </c>
    </row>
    <row r="493" spans="1:9" x14ac:dyDescent="0.25">
      <c r="A493" s="1" t="s">
        <v>1277</v>
      </c>
      <c r="B493" t="s">
        <v>1278</v>
      </c>
      <c r="C493" s="1" t="s">
        <v>1283</v>
      </c>
      <c r="D493" t="s">
        <v>1248</v>
      </c>
      <c r="E493">
        <v>212</v>
      </c>
      <c r="F493" s="6">
        <f>SUM(Table5[[#This Row],[August ]:[February Payment]])</f>
        <v>195854.07999999999</v>
      </c>
      <c r="G493" s="6">
        <f>VLOOKUP(Table5[[#This Row],[Nonpublic IRN]], Table1[[#All],[Nonpublic IRN]:[August Payment]], 4, FALSE)</f>
        <v>50707.26</v>
      </c>
      <c r="H493" s="6">
        <f>VLOOKUP(Table5[[#This Row],[Nonpublic IRN]], Table4[[#All],[Nonpublic IRN]:[November Payment]], 4, FALSE)</f>
        <v>49046.2</v>
      </c>
      <c r="I493" s="6">
        <v>96100.62</v>
      </c>
    </row>
    <row r="494" spans="1:9" x14ac:dyDescent="0.25">
      <c r="A494" s="1" t="s">
        <v>1284</v>
      </c>
      <c r="B494" t="s">
        <v>1285</v>
      </c>
      <c r="C494" s="1" t="s">
        <v>1286</v>
      </c>
      <c r="D494" t="s">
        <v>234</v>
      </c>
      <c r="E494">
        <v>311</v>
      </c>
      <c r="F494" s="6">
        <f>SUM(Table5[[#This Row],[August ]:[February Payment]])</f>
        <v>287314.24</v>
      </c>
      <c r="G494" s="6">
        <f>VLOOKUP(Table5[[#This Row],[Nonpublic IRN]], Table1[[#All],[Nonpublic IRN]:[August Payment]], 4, FALSE)</f>
        <v>78955.14</v>
      </c>
      <c r="H494" s="6">
        <f>VLOOKUP(Table5[[#This Row],[Nonpublic IRN]], Table4[[#All],[Nonpublic IRN]:[November Payment]], 4, FALSE)</f>
        <v>71949.850000000006</v>
      </c>
      <c r="I494" s="6">
        <v>136409.25</v>
      </c>
    </row>
    <row r="495" spans="1:9" x14ac:dyDescent="0.25">
      <c r="A495" s="1" t="s">
        <v>1287</v>
      </c>
      <c r="B495" t="s">
        <v>1288</v>
      </c>
      <c r="C495" s="1" t="s">
        <v>1289</v>
      </c>
      <c r="D495" t="s">
        <v>1290</v>
      </c>
      <c r="E495">
        <v>581</v>
      </c>
      <c r="F495" s="6">
        <f>SUM(Table5[[#This Row],[August ]:[February Payment]])</f>
        <v>536751.04</v>
      </c>
      <c r="G495" s="6">
        <f>VLOOKUP(Table5[[#This Row],[Nonpublic IRN]], Table1[[#All],[Nonpublic IRN]:[August Payment]], 4, FALSE)</f>
        <v>142165.56</v>
      </c>
      <c r="H495" s="6">
        <f>VLOOKUP(Table5[[#This Row],[Nonpublic IRN]], Table4[[#All],[Nonpublic IRN]:[November Payment]], 4, FALSE)</f>
        <v>134414.35</v>
      </c>
      <c r="I495" s="6">
        <v>260171.13</v>
      </c>
    </row>
    <row r="496" spans="1:9" x14ac:dyDescent="0.25">
      <c r="A496" s="1" t="s">
        <v>1291</v>
      </c>
      <c r="B496" t="s">
        <v>1292</v>
      </c>
      <c r="C496" s="1" t="s">
        <v>1293</v>
      </c>
      <c r="D496" t="s">
        <v>1294</v>
      </c>
      <c r="E496">
        <v>180</v>
      </c>
      <c r="F496" s="6">
        <f>SUM(Table5[[#This Row],[August ]:[February Payment]])</f>
        <v>166291.20000000001</v>
      </c>
      <c r="G496" s="6">
        <f>VLOOKUP(Table5[[#This Row],[Nonpublic IRN]], Table1[[#All],[Nonpublic IRN]:[August Payment]], 4, FALSE)</f>
        <v>43297.98</v>
      </c>
      <c r="H496" s="6">
        <f>VLOOKUP(Table5[[#This Row],[Nonpublic IRN]], Table4[[#All],[Nonpublic IRN]:[November Payment]], 4, FALSE)</f>
        <v>41643</v>
      </c>
      <c r="I496" s="6">
        <v>81350.22</v>
      </c>
    </row>
    <row r="497" spans="1:9" x14ac:dyDescent="0.25">
      <c r="A497" s="1" t="s">
        <v>1295</v>
      </c>
      <c r="B497" t="s">
        <v>1296</v>
      </c>
      <c r="C497" s="1" t="s">
        <v>1297</v>
      </c>
      <c r="D497" t="s">
        <v>1298</v>
      </c>
      <c r="E497">
        <v>57</v>
      </c>
      <c r="F497" s="6">
        <f>SUM(Table5[[#This Row],[August ]:[February Payment]])</f>
        <v>52658.880000000005</v>
      </c>
      <c r="G497" s="6">
        <f>VLOOKUP(Table5[[#This Row],[Nonpublic IRN]], Table1[[#All],[Nonpublic IRN]:[August Payment]], 4, FALSE)</f>
        <v>12966.24</v>
      </c>
      <c r="H497" s="6">
        <f>VLOOKUP(Table5[[#This Row],[Nonpublic IRN]], Table4[[#All],[Nonpublic IRN]:[November Payment]], 4, FALSE)</f>
        <v>13186.95</v>
      </c>
      <c r="I497" s="6">
        <v>26505.69</v>
      </c>
    </row>
    <row r="498" spans="1:9" x14ac:dyDescent="0.25">
      <c r="A498" s="1" t="s">
        <v>1299</v>
      </c>
      <c r="B498" t="s">
        <v>1300</v>
      </c>
      <c r="C498" s="1" t="s">
        <v>1301</v>
      </c>
      <c r="D498" t="s">
        <v>1302</v>
      </c>
      <c r="E498">
        <v>88</v>
      </c>
      <c r="F498" s="6">
        <f>SUM(Table5[[#This Row],[August ]:[February Payment]])</f>
        <v>81297.919999999998</v>
      </c>
      <c r="G498" s="6">
        <f>VLOOKUP(Table5[[#This Row],[Nonpublic IRN]], Table1[[#All],[Nonpublic IRN]:[August Payment]], 4, FALSE)</f>
        <v>19217.82</v>
      </c>
      <c r="H498" s="6">
        <f>VLOOKUP(Table5[[#This Row],[Nonpublic IRN]], Table4[[#All],[Nonpublic IRN]:[November Payment]], 4, FALSE)</f>
        <v>20358.8</v>
      </c>
      <c r="I498" s="6">
        <v>41721.300000000003</v>
      </c>
    </row>
    <row r="499" spans="1:9" x14ac:dyDescent="0.25">
      <c r="A499" s="1" t="s">
        <v>1303</v>
      </c>
      <c r="B499" t="s">
        <v>1304</v>
      </c>
      <c r="C499" s="1" t="s">
        <v>1305</v>
      </c>
      <c r="D499" t="s">
        <v>1306</v>
      </c>
      <c r="E499">
        <v>14</v>
      </c>
      <c r="F499" s="6">
        <f>SUM(Table5[[#This Row],[August ]:[February Payment]])</f>
        <v>12933.76</v>
      </c>
      <c r="G499" s="6">
        <f>VLOOKUP(Table5[[#This Row],[Nonpublic IRN]], Table1[[#All],[Nonpublic IRN]:[August Payment]], 4, FALSE)</f>
        <v>4399.26</v>
      </c>
      <c r="H499" s="6">
        <f>VLOOKUP(Table5[[#This Row],[Nonpublic IRN]], Table4[[#All],[Nonpublic IRN]:[November Payment]], 4, FALSE)</f>
        <v>3238.9</v>
      </c>
      <c r="I499" s="6">
        <v>5295.6</v>
      </c>
    </row>
    <row r="500" spans="1:9" x14ac:dyDescent="0.25">
      <c r="A500" s="1" t="s">
        <v>1303</v>
      </c>
      <c r="B500" t="s">
        <v>1304</v>
      </c>
      <c r="C500" s="1" t="s">
        <v>1307</v>
      </c>
      <c r="D500" t="s">
        <v>1136</v>
      </c>
      <c r="E500">
        <v>406</v>
      </c>
      <c r="F500" s="6">
        <f>SUM(Table5[[#This Row],[August ]:[February Payment]])</f>
        <v>375079.04000000004</v>
      </c>
      <c r="G500" s="6">
        <f>VLOOKUP(Table5[[#This Row],[Nonpublic IRN]], Table1[[#All],[Nonpublic IRN]:[August Payment]], 4, FALSE)</f>
        <v>94699.86</v>
      </c>
      <c r="H500" s="6">
        <f>VLOOKUP(Table5[[#This Row],[Nonpublic IRN]], Table4[[#All],[Nonpublic IRN]:[November Payment]], 4, FALSE)</f>
        <v>93928.1</v>
      </c>
      <c r="I500" s="6">
        <v>186451.08</v>
      </c>
    </row>
    <row r="501" spans="1:9" x14ac:dyDescent="0.25">
      <c r="A501" s="1" t="s">
        <v>1303</v>
      </c>
      <c r="B501" t="s">
        <v>1304</v>
      </c>
      <c r="C501" s="1" t="s">
        <v>1308</v>
      </c>
      <c r="D501" t="s">
        <v>1309</v>
      </c>
      <c r="E501">
        <v>216</v>
      </c>
      <c r="F501" s="6">
        <f>SUM(Table5[[#This Row],[August ]:[February Payment]])</f>
        <v>199549.44</v>
      </c>
      <c r="G501" s="6">
        <f>VLOOKUP(Table5[[#This Row],[Nonpublic IRN]], Table1[[#All],[Nonpublic IRN]:[August Payment]], 4, FALSE)</f>
        <v>51633.42</v>
      </c>
      <c r="H501" s="6">
        <f>VLOOKUP(Table5[[#This Row],[Nonpublic IRN]], Table4[[#All],[Nonpublic IRN]:[November Payment]], 4, FALSE)</f>
        <v>49971.6</v>
      </c>
      <c r="I501" s="6">
        <v>97944.42</v>
      </c>
    </row>
    <row r="502" spans="1:9" x14ac:dyDescent="0.25">
      <c r="A502" s="1" t="s">
        <v>1303</v>
      </c>
      <c r="B502" t="s">
        <v>1304</v>
      </c>
      <c r="C502" s="1" t="s">
        <v>1310</v>
      </c>
      <c r="D502" t="s">
        <v>1311</v>
      </c>
      <c r="E502">
        <v>861</v>
      </c>
      <c r="F502" s="6">
        <f>SUM(Table5[[#This Row],[August ]:[February Payment]])</f>
        <v>795426.24</v>
      </c>
      <c r="G502" s="6">
        <f>VLOOKUP(Table5[[#This Row],[Nonpublic IRN]], Table1[[#All],[Nonpublic IRN]:[August Payment]], 4, FALSE)</f>
        <v>200745.18</v>
      </c>
      <c r="H502" s="6">
        <f>VLOOKUP(Table5[[#This Row],[Nonpublic IRN]], Table4[[#All],[Nonpublic IRN]:[November Payment]], 4, FALSE)</f>
        <v>199192.35</v>
      </c>
      <c r="I502" s="6">
        <v>395488.71</v>
      </c>
    </row>
    <row r="503" spans="1:9" x14ac:dyDescent="0.25">
      <c r="A503" s="1" t="s">
        <v>1303</v>
      </c>
      <c r="B503" t="s">
        <v>1304</v>
      </c>
      <c r="C503" s="1" t="s">
        <v>1312</v>
      </c>
      <c r="D503" t="s">
        <v>1313</v>
      </c>
      <c r="E503">
        <v>572</v>
      </c>
      <c r="F503" s="6">
        <f>SUM(Table5[[#This Row],[August ]:[February Payment]])</f>
        <v>528436.47999999998</v>
      </c>
      <c r="G503" s="6">
        <f>VLOOKUP(Table5[[#This Row],[Nonpublic IRN]], Table1[[#All],[Nonpublic IRN]:[August Payment]], 4, FALSE)</f>
        <v>143554.79999999999</v>
      </c>
      <c r="H503" s="6">
        <f>VLOOKUP(Table5[[#This Row],[Nonpublic IRN]], Table4[[#All],[Nonpublic IRN]:[November Payment]], 4, FALSE)</f>
        <v>132332.20000000001</v>
      </c>
      <c r="I503" s="6">
        <v>252549.48</v>
      </c>
    </row>
    <row r="504" spans="1:9" x14ac:dyDescent="0.25">
      <c r="A504" s="1" t="s">
        <v>1314</v>
      </c>
      <c r="B504" t="s">
        <v>1315</v>
      </c>
      <c r="C504" s="1" t="s">
        <v>1316</v>
      </c>
      <c r="D504" t="s">
        <v>1317</v>
      </c>
      <c r="E504">
        <v>474</v>
      </c>
      <c r="F504" s="6">
        <f>SUM(Table5[[#This Row],[August ]:[February Payment]])</f>
        <v>437900.16000000003</v>
      </c>
      <c r="G504" s="6">
        <f>VLOOKUP(Table5[[#This Row],[Nonpublic IRN]], Table1[[#All],[Nonpublic IRN]:[August Payment]], 4, FALSE)</f>
        <v>79418.22</v>
      </c>
      <c r="H504" s="6">
        <f>VLOOKUP(Table5[[#This Row],[Nonpublic IRN]], Table4[[#All],[Nonpublic IRN]:[November Payment]], 4, FALSE)</f>
        <v>109659.9</v>
      </c>
      <c r="I504" s="6">
        <v>248822.04</v>
      </c>
    </row>
    <row r="505" spans="1:9" x14ac:dyDescent="0.25">
      <c r="A505" s="1" t="s">
        <v>1314</v>
      </c>
      <c r="B505" t="s">
        <v>1315</v>
      </c>
      <c r="C505" s="1" t="s">
        <v>1318</v>
      </c>
      <c r="D505" t="s">
        <v>35</v>
      </c>
      <c r="E505">
        <v>373</v>
      </c>
      <c r="F505" s="6">
        <f>SUM(Table5[[#This Row],[August ]:[February Payment]])</f>
        <v>344592.32</v>
      </c>
      <c r="G505" s="6">
        <f>VLOOKUP(Table5[[#This Row],[Nonpublic IRN]], Table1[[#All],[Nonpublic IRN]:[August Payment]], 4, FALSE)</f>
        <v>92847.54</v>
      </c>
      <c r="H505" s="6">
        <f>VLOOKUP(Table5[[#This Row],[Nonpublic IRN]], Table4[[#All],[Nonpublic IRN]:[November Payment]], 4, FALSE)</f>
        <v>86293.55</v>
      </c>
      <c r="I505" s="6">
        <v>165451.23000000001</v>
      </c>
    </row>
    <row r="506" spans="1:9" x14ac:dyDescent="0.25">
      <c r="A506" s="1" t="s">
        <v>1314</v>
      </c>
      <c r="B506" t="s">
        <v>1315</v>
      </c>
      <c r="C506" s="1" t="s">
        <v>1812</v>
      </c>
      <c r="D506" t="s">
        <v>1813</v>
      </c>
      <c r="E506">
        <v>30</v>
      </c>
      <c r="F506" s="6">
        <f>SUM(Table5[[#This Row],[August ]:[February Payment]])</f>
        <v>27715.200000000001</v>
      </c>
      <c r="G506" s="6">
        <v>0</v>
      </c>
      <c r="H506" s="6">
        <f>VLOOKUP(Table5[[#This Row],[Nonpublic IRN]], Table4[[#All],[Nonpublic IRN]:[November Payment]], 4, FALSE)</f>
        <v>6940.5</v>
      </c>
      <c r="I506" s="6">
        <v>20774.7</v>
      </c>
    </row>
    <row r="507" spans="1:9" x14ac:dyDescent="0.25">
      <c r="A507" s="1" t="s">
        <v>1314</v>
      </c>
      <c r="B507" t="s">
        <v>1315</v>
      </c>
      <c r="C507" s="1" t="s">
        <v>1319</v>
      </c>
      <c r="D507" t="s">
        <v>1320</v>
      </c>
      <c r="E507">
        <v>182</v>
      </c>
      <c r="F507" s="6">
        <f>SUM(Table5[[#This Row],[August ]:[February Payment]])</f>
        <v>168138.88</v>
      </c>
      <c r="G507" s="6">
        <f>VLOOKUP(Table5[[#This Row],[Nonpublic IRN]], Table1[[#All],[Nonpublic IRN]:[August Payment]], 4, FALSE)</f>
        <v>38898.720000000001</v>
      </c>
      <c r="H507" s="6">
        <f>VLOOKUP(Table5[[#This Row],[Nonpublic IRN]], Table4[[#All],[Nonpublic IRN]:[November Payment]], 4, FALSE)</f>
        <v>42105.7</v>
      </c>
      <c r="I507" s="6">
        <v>87134.46</v>
      </c>
    </row>
    <row r="508" spans="1:9" x14ac:dyDescent="0.25">
      <c r="A508" s="1" t="s">
        <v>1314</v>
      </c>
      <c r="B508" t="s">
        <v>1315</v>
      </c>
      <c r="C508" s="1" t="s">
        <v>1321</v>
      </c>
      <c r="D508" t="s">
        <v>1322</v>
      </c>
      <c r="E508">
        <v>46</v>
      </c>
      <c r="F508" s="6">
        <f>SUM(Table5[[#This Row],[August ]:[February Payment]])</f>
        <v>42496.639999999999</v>
      </c>
      <c r="G508" s="6">
        <f>VLOOKUP(Table5[[#This Row],[Nonpublic IRN]], Table1[[#All],[Nonpublic IRN]:[August Payment]], 4, FALSE)</f>
        <v>7640.82</v>
      </c>
      <c r="H508" s="6">
        <f>VLOOKUP(Table5[[#This Row],[Nonpublic IRN]], Table4[[#All],[Nonpublic IRN]:[November Payment]], 4, FALSE)</f>
        <v>10642.1</v>
      </c>
      <c r="I508" s="6">
        <v>24213.72</v>
      </c>
    </row>
    <row r="509" spans="1:9" x14ac:dyDescent="0.25">
      <c r="A509" s="1" t="s">
        <v>1323</v>
      </c>
      <c r="B509" t="s">
        <v>1324</v>
      </c>
      <c r="C509" s="1" t="s">
        <v>1325</v>
      </c>
      <c r="D509" t="s">
        <v>1326</v>
      </c>
      <c r="E509">
        <v>110</v>
      </c>
      <c r="F509" s="6">
        <f>SUM(Table5[[#This Row],[August ]:[February Payment]])</f>
        <v>101622.39999999999</v>
      </c>
      <c r="G509" s="6">
        <f>VLOOKUP(Table5[[#This Row],[Nonpublic IRN]], Table1[[#All],[Nonpublic IRN]:[August Payment]], 4, FALSE)</f>
        <v>26164.02</v>
      </c>
      <c r="H509" s="6">
        <f>VLOOKUP(Table5[[#This Row],[Nonpublic IRN]], Table4[[#All],[Nonpublic IRN]:[November Payment]], 4, FALSE)</f>
        <v>25448.5</v>
      </c>
      <c r="I509" s="6">
        <v>50009.88</v>
      </c>
    </row>
    <row r="510" spans="1:9" x14ac:dyDescent="0.25">
      <c r="A510" s="1" t="s">
        <v>1327</v>
      </c>
      <c r="B510" t="s">
        <v>1328</v>
      </c>
      <c r="C510" s="1" t="s">
        <v>1329</v>
      </c>
      <c r="D510" t="s">
        <v>1330</v>
      </c>
      <c r="E510">
        <v>25</v>
      </c>
      <c r="F510" s="6">
        <f>SUM(Table5[[#This Row],[August ]:[February Payment]])</f>
        <v>23096</v>
      </c>
      <c r="G510" s="6">
        <f>VLOOKUP(Table5[[#This Row],[Nonpublic IRN]], Table1[[#All],[Nonpublic IRN]:[August Payment]], 4, FALSE)</f>
        <v>5788.5</v>
      </c>
      <c r="H510" s="6">
        <f>VLOOKUP(Table5[[#This Row],[Nonpublic IRN]], Table4[[#All],[Nonpublic IRN]:[November Payment]], 4, FALSE)</f>
        <v>5783.75</v>
      </c>
      <c r="I510" s="6">
        <v>11523.75</v>
      </c>
    </row>
    <row r="511" spans="1:9" x14ac:dyDescent="0.25">
      <c r="A511" s="1" t="s">
        <v>1331</v>
      </c>
      <c r="B511" t="s">
        <v>1332</v>
      </c>
      <c r="C511" s="1" t="s">
        <v>1333</v>
      </c>
      <c r="D511" t="s">
        <v>1334</v>
      </c>
      <c r="E511">
        <v>428</v>
      </c>
      <c r="F511" s="6">
        <f>SUM(Table5[[#This Row],[August ]:[February Payment]])</f>
        <v>395403.52000000002</v>
      </c>
      <c r="G511" s="6">
        <f>VLOOKUP(Table5[[#This Row],[Nonpublic IRN]], Table1[[#All],[Nonpublic IRN]:[August Payment]], 4, FALSE)</f>
        <v>100951.44</v>
      </c>
      <c r="H511" s="6">
        <f>VLOOKUP(Table5[[#This Row],[Nonpublic IRN]], Table4[[#All],[Nonpublic IRN]:[November Payment]], 4, FALSE)</f>
        <v>99017.8</v>
      </c>
      <c r="I511" s="6">
        <v>195434.28</v>
      </c>
    </row>
    <row r="512" spans="1:9" x14ac:dyDescent="0.25">
      <c r="A512" s="1" t="s">
        <v>1335</v>
      </c>
      <c r="B512" t="s">
        <v>1336</v>
      </c>
      <c r="C512" s="1" t="s">
        <v>1337</v>
      </c>
      <c r="D512" t="s">
        <v>965</v>
      </c>
      <c r="E512">
        <v>229</v>
      </c>
      <c r="F512" s="6">
        <f>SUM(Table5[[#This Row],[August ]:[February Payment]])</f>
        <v>211559.36000000002</v>
      </c>
      <c r="G512" s="6">
        <f>VLOOKUP(Table5[[#This Row],[Nonpublic IRN]], Table1[[#All],[Nonpublic IRN]:[August Payment]], 4, FALSE)</f>
        <v>48391.86</v>
      </c>
      <c r="H512" s="6">
        <f>VLOOKUP(Table5[[#This Row],[Nonpublic IRN]], Table4[[#All],[Nonpublic IRN]:[November Payment]], 4, FALSE)</f>
        <v>52979.15</v>
      </c>
      <c r="I512" s="6">
        <v>110188.35</v>
      </c>
    </row>
    <row r="513" spans="1:9" x14ac:dyDescent="0.25">
      <c r="A513" s="1" t="s">
        <v>1335</v>
      </c>
      <c r="B513" t="s">
        <v>1336</v>
      </c>
      <c r="C513" s="1" t="s">
        <v>1338</v>
      </c>
      <c r="D513" t="s">
        <v>1339</v>
      </c>
      <c r="E513">
        <v>320</v>
      </c>
      <c r="F513" s="6">
        <f>SUM(Table5[[#This Row],[August ]:[February Payment]])</f>
        <v>295628.79999999999</v>
      </c>
      <c r="G513" s="6">
        <f>VLOOKUP(Table5[[#This Row],[Nonpublic IRN]], Table1[[#All],[Nonpublic IRN]:[August Payment]], 4, FALSE)</f>
        <v>71777.399999999994</v>
      </c>
      <c r="H513" s="6">
        <f>VLOOKUP(Table5[[#This Row],[Nonpublic IRN]], Table4[[#All],[Nonpublic IRN]:[November Payment]], 4, FALSE)</f>
        <v>74032</v>
      </c>
      <c r="I513" s="6">
        <v>149819.4</v>
      </c>
    </row>
    <row r="514" spans="1:9" x14ac:dyDescent="0.25">
      <c r="A514" s="1" t="s">
        <v>1335</v>
      </c>
      <c r="B514" t="s">
        <v>1336</v>
      </c>
      <c r="C514" s="1" t="s">
        <v>1340</v>
      </c>
      <c r="D514" t="s">
        <v>1098</v>
      </c>
      <c r="E514">
        <v>554</v>
      </c>
      <c r="F514" s="6">
        <f>SUM(Table5[[#This Row],[August ]:[February Payment]])</f>
        <v>511807.36</v>
      </c>
      <c r="G514" s="6">
        <f>VLOOKUP(Table5[[#This Row],[Nonpublic IRN]], Table1[[#All],[Nonpublic IRN]:[August Payment]], 4, FALSE)</f>
        <v>130820.1</v>
      </c>
      <c r="H514" s="6">
        <f>VLOOKUP(Table5[[#This Row],[Nonpublic IRN]], Table4[[#All],[Nonpublic IRN]:[November Payment]], 4, FALSE)</f>
        <v>128167.9</v>
      </c>
      <c r="I514" s="6">
        <v>252819.36</v>
      </c>
    </row>
    <row r="515" spans="1:9" x14ac:dyDescent="0.25">
      <c r="A515" s="1" t="s">
        <v>1335</v>
      </c>
      <c r="B515" t="s">
        <v>1336</v>
      </c>
      <c r="C515" s="1" t="s">
        <v>1341</v>
      </c>
      <c r="D515" t="s">
        <v>1342</v>
      </c>
      <c r="E515">
        <v>334</v>
      </c>
      <c r="F515" s="6">
        <f>SUM(Table5[[#This Row],[August ]:[February Payment]])</f>
        <v>308562.56</v>
      </c>
      <c r="G515" s="6">
        <f>VLOOKUP(Table5[[#This Row],[Nonpublic IRN]], Table1[[#All],[Nonpublic IRN]:[August Payment]], 4, FALSE)</f>
        <v>83122.86</v>
      </c>
      <c r="H515" s="6">
        <f>VLOOKUP(Table5[[#This Row],[Nonpublic IRN]], Table4[[#All],[Nonpublic IRN]:[November Payment]], 4, FALSE)</f>
        <v>77270.899999999994</v>
      </c>
      <c r="I515" s="6">
        <v>148168.79999999999</v>
      </c>
    </row>
    <row r="516" spans="1:9" x14ac:dyDescent="0.25">
      <c r="A516" s="1" t="s">
        <v>1335</v>
      </c>
      <c r="B516" t="s">
        <v>1336</v>
      </c>
      <c r="C516" s="1" t="s">
        <v>1343</v>
      </c>
      <c r="D516" t="s">
        <v>1232</v>
      </c>
      <c r="E516">
        <v>235</v>
      </c>
      <c r="F516" s="6">
        <f>SUM(Table5[[#This Row],[August ]:[February Payment]])</f>
        <v>217102.40000000002</v>
      </c>
      <c r="G516" s="6">
        <f>VLOOKUP(Table5[[#This Row],[Nonpublic IRN]], Table1[[#All],[Nonpublic IRN]:[August Payment]], 4, FALSE)</f>
        <v>52559.58</v>
      </c>
      <c r="H516" s="6">
        <f>VLOOKUP(Table5[[#This Row],[Nonpublic IRN]], Table4[[#All],[Nonpublic IRN]:[November Payment]], 4, FALSE)</f>
        <v>54367.25</v>
      </c>
      <c r="I516" s="6">
        <v>110175.57</v>
      </c>
    </row>
    <row r="517" spans="1:9" x14ac:dyDescent="0.25">
      <c r="A517" s="1" t="s">
        <v>1335</v>
      </c>
      <c r="B517" t="s">
        <v>1336</v>
      </c>
      <c r="C517" s="1" t="s">
        <v>1344</v>
      </c>
      <c r="D517" t="s">
        <v>628</v>
      </c>
      <c r="E517">
        <v>203</v>
      </c>
      <c r="F517" s="6">
        <f>SUM(Table5[[#This Row],[August ]:[February Payment]])</f>
        <v>187539.52000000002</v>
      </c>
      <c r="G517" s="6">
        <f>VLOOKUP(Table5[[#This Row],[Nonpublic IRN]], Table1[[#All],[Nonpublic IRN]:[August Payment]], 4, FALSE)</f>
        <v>45150.3</v>
      </c>
      <c r="H517" s="6">
        <f>VLOOKUP(Table5[[#This Row],[Nonpublic IRN]], Table4[[#All],[Nonpublic IRN]:[November Payment]], 4, FALSE)</f>
        <v>46964.05</v>
      </c>
      <c r="I517" s="6">
        <v>95425.17</v>
      </c>
    </row>
    <row r="518" spans="1:9" x14ac:dyDescent="0.25">
      <c r="A518" s="1" t="s">
        <v>1335</v>
      </c>
      <c r="B518" t="s">
        <v>1336</v>
      </c>
      <c r="C518" s="1" t="s">
        <v>1345</v>
      </c>
      <c r="D518" t="s">
        <v>1346</v>
      </c>
      <c r="E518">
        <v>647</v>
      </c>
      <c r="F518" s="6">
        <f>SUM(Table5[[#This Row],[August ]:[February Payment]])</f>
        <v>597724.48</v>
      </c>
      <c r="G518" s="6">
        <f>VLOOKUP(Table5[[#This Row],[Nonpublic IRN]], Table1[[#All],[Nonpublic IRN]:[August Payment]], 4, FALSE)</f>
        <v>150037.92000000001</v>
      </c>
      <c r="H518" s="6">
        <f>VLOOKUP(Table5[[#This Row],[Nonpublic IRN]], Table4[[#All],[Nonpublic IRN]:[November Payment]], 4, FALSE)</f>
        <v>149683.45000000001</v>
      </c>
      <c r="I518" s="6">
        <v>298003.11</v>
      </c>
    </row>
    <row r="519" spans="1:9" x14ac:dyDescent="0.25">
      <c r="A519" s="1" t="s">
        <v>1335</v>
      </c>
      <c r="B519" t="s">
        <v>1336</v>
      </c>
      <c r="C519" s="1" t="s">
        <v>1347</v>
      </c>
      <c r="D519" t="s">
        <v>1150</v>
      </c>
      <c r="E519">
        <v>158</v>
      </c>
      <c r="F519" s="6">
        <f>SUM(Table5[[#This Row],[August ]:[February Payment]])</f>
        <v>145966.72</v>
      </c>
      <c r="G519" s="6">
        <f>VLOOKUP(Table5[[#This Row],[Nonpublic IRN]], Table1[[#All],[Nonpublic IRN]:[August Payment]], 4, FALSE)</f>
        <v>34731</v>
      </c>
      <c r="H519" s="6">
        <f>VLOOKUP(Table5[[#This Row],[Nonpublic IRN]], Table4[[#All],[Nonpublic IRN]:[November Payment]], 4, FALSE)</f>
        <v>36553.300000000003</v>
      </c>
      <c r="I519" s="6">
        <v>74682.42</v>
      </c>
    </row>
    <row r="520" spans="1:9" x14ac:dyDescent="0.25">
      <c r="A520" s="1" t="s">
        <v>1335</v>
      </c>
      <c r="B520" t="s">
        <v>1336</v>
      </c>
      <c r="C520" s="1" t="s">
        <v>1348</v>
      </c>
      <c r="D520" t="s">
        <v>1349</v>
      </c>
      <c r="E520">
        <v>518</v>
      </c>
      <c r="F520" s="6">
        <f>SUM(Table5[[#This Row],[August ]:[February Payment]])</f>
        <v>478549.12</v>
      </c>
      <c r="G520" s="6">
        <f>VLOOKUP(Table5[[#This Row],[Nonpublic IRN]], Table1[[#All],[Nonpublic IRN]:[August Payment]], 4, FALSE)</f>
        <v>117853.86</v>
      </c>
      <c r="H520" s="6">
        <f>VLOOKUP(Table5[[#This Row],[Nonpublic IRN]], Table4[[#All],[Nonpublic IRN]:[November Payment]], 4, FALSE)</f>
        <v>119839.3</v>
      </c>
      <c r="I520" s="6">
        <v>240855.96</v>
      </c>
    </row>
    <row r="521" spans="1:9" x14ac:dyDescent="0.25">
      <c r="A521" s="1" t="s">
        <v>1335</v>
      </c>
      <c r="B521" t="s">
        <v>1336</v>
      </c>
      <c r="C521" s="1" t="s">
        <v>1350</v>
      </c>
      <c r="D521" t="s">
        <v>865</v>
      </c>
      <c r="E521">
        <v>168</v>
      </c>
      <c r="F521" s="6">
        <f>SUM(Table5[[#This Row],[August ]:[February Payment]])</f>
        <v>155205.12</v>
      </c>
      <c r="G521" s="6">
        <f>VLOOKUP(Table5[[#This Row],[Nonpublic IRN]], Table1[[#All],[Nonpublic IRN]:[August Payment]], 4, FALSE)</f>
        <v>38667.18</v>
      </c>
      <c r="H521" s="6">
        <f>VLOOKUP(Table5[[#This Row],[Nonpublic IRN]], Table4[[#All],[Nonpublic IRN]:[November Payment]], 4, FALSE)</f>
        <v>38866.800000000003</v>
      </c>
      <c r="I521" s="6">
        <v>77671.14</v>
      </c>
    </row>
    <row r="522" spans="1:9" x14ac:dyDescent="0.25">
      <c r="A522" s="1" t="s">
        <v>1335</v>
      </c>
      <c r="B522" t="s">
        <v>1336</v>
      </c>
      <c r="C522" s="1" t="s">
        <v>1351</v>
      </c>
      <c r="D522" t="s">
        <v>1352</v>
      </c>
      <c r="E522">
        <v>27</v>
      </c>
      <c r="F522" s="6">
        <f>SUM(Table5[[#This Row],[August ]:[February Payment]])</f>
        <v>24943.68</v>
      </c>
      <c r="G522" s="6">
        <f>VLOOKUP(Table5[[#This Row],[Nonpublic IRN]], Table1[[#All],[Nonpublic IRN]:[August Payment]], 4, FALSE)</f>
        <v>6714.66</v>
      </c>
      <c r="H522" s="6">
        <f>VLOOKUP(Table5[[#This Row],[Nonpublic IRN]], Table4[[#All],[Nonpublic IRN]:[November Payment]], 4, FALSE)</f>
        <v>6246.45</v>
      </c>
      <c r="I522" s="6">
        <v>11982.57</v>
      </c>
    </row>
    <row r="523" spans="1:9" x14ac:dyDescent="0.25">
      <c r="A523" s="1" t="s">
        <v>1353</v>
      </c>
      <c r="B523" t="s">
        <v>1354</v>
      </c>
      <c r="C523" s="1" t="s">
        <v>1355</v>
      </c>
      <c r="D523" t="s">
        <v>1356</v>
      </c>
      <c r="E523">
        <v>189</v>
      </c>
      <c r="F523" s="6">
        <f>SUM(Table5[[#This Row],[August ]:[February Payment]])</f>
        <v>174605.76</v>
      </c>
      <c r="G523" s="6">
        <f>VLOOKUP(Table5[[#This Row],[Nonpublic IRN]], Table1[[#All],[Nonpublic IRN]:[August Payment]], 4, FALSE)</f>
        <v>44455.68</v>
      </c>
      <c r="H523" s="6">
        <f>VLOOKUP(Table5[[#This Row],[Nonpublic IRN]], Table4[[#All],[Nonpublic IRN]:[November Payment]], 4, FALSE)</f>
        <v>43725.15</v>
      </c>
      <c r="I523" s="6">
        <v>86424.93</v>
      </c>
    </row>
    <row r="524" spans="1:9" x14ac:dyDescent="0.25">
      <c r="A524" s="1" t="s">
        <v>1357</v>
      </c>
      <c r="B524" t="s">
        <v>1358</v>
      </c>
      <c r="C524" s="1" t="s">
        <v>1359</v>
      </c>
      <c r="D524" t="s">
        <v>1360</v>
      </c>
      <c r="E524">
        <v>26</v>
      </c>
      <c r="F524" s="6">
        <f>SUM(Table5[[#This Row],[August ]:[February Payment]])</f>
        <v>24019.84</v>
      </c>
      <c r="G524" s="6">
        <f>VLOOKUP(Table5[[#This Row],[Nonpublic IRN]], Table1[[#All],[Nonpublic IRN]:[August Payment]], 4, FALSE)</f>
        <v>6020.04</v>
      </c>
      <c r="H524" s="6">
        <f>VLOOKUP(Table5[[#This Row],[Nonpublic IRN]], Table4[[#All],[Nonpublic IRN]:[November Payment]], 4, FALSE)</f>
        <v>6015.1</v>
      </c>
      <c r="I524" s="6">
        <v>11984.7</v>
      </c>
    </row>
    <row r="525" spans="1:9" x14ac:dyDescent="0.25">
      <c r="A525" s="1" t="s">
        <v>1357</v>
      </c>
      <c r="B525" t="s">
        <v>1358</v>
      </c>
      <c r="C525" s="1" t="s">
        <v>1361</v>
      </c>
      <c r="D525" t="s">
        <v>156</v>
      </c>
      <c r="E525">
        <v>141</v>
      </c>
      <c r="F525" s="6">
        <f>SUM(Table5[[#This Row],[August ]:[February Payment]])</f>
        <v>130261.43999999999</v>
      </c>
      <c r="G525" s="6">
        <f>VLOOKUP(Table5[[#This Row],[Nonpublic IRN]], Table1[[#All],[Nonpublic IRN]:[August Payment]], 4, FALSE)</f>
        <v>34267.919999999998</v>
      </c>
      <c r="H525" s="6">
        <f>VLOOKUP(Table5[[#This Row],[Nonpublic IRN]], Table4[[#All],[Nonpublic IRN]:[November Payment]], 4, FALSE)</f>
        <v>32620.35</v>
      </c>
      <c r="I525" s="6">
        <v>63373.17</v>
      </c>
    </row>
    <row r="526" spans="1:9" x14ac:dyDescent="0.25">
      <c r="A526" s="1" t="s">
        <v>1357</v>
      </c>
      <c r="B526" t="s">
        <v>1358</v>
      </c>
      <c r="C526" s="1" t="s">
        <v>1362</v>
      </c>
      <c r="D526" t="s">
        <v>1363</v>
      </c>
      <c r="E526">
        <v>288</v>
      </c>
      <c r="F526" s="6">
        <f>SUM(Table5[[#This Row],[August ]:[February Payment]])</f>
        <v>266065.91999999998</v>
      </c>
      <c r="G526" s="6">
        <f>VLOOKUP(Table5[[#This Row],[Nonpublic IRN]], Table1[[#All],[Nonpublic IRN]:[August Payment]], 4, FALSE)</f>
        <v>70156.62</v>
      </c>
      <c r="H526" s="6">
        <f>VLOOKUP(Table5[[#This Row],[Nonpublic IRN]], Table4[[#All],[Nonpublic IRN]:[November Payment]], 4, FALSE)</f>
        <v>66628.800000000003</v>
      </c>
      <c r="I526" s="6">
        <v>129280.5</v>
      </c>
    </row>
    <row r="527" spans="1:9" x14ac:dyDescent="0.25">
      <c r="A527" s="1" t="s">
        <v>1357</v>
      </c>
      <c r="B527" t="s">
        <v>1358</v>
      </c>
      <c r="C527" s="1" t="s">
        <v>1364</v>
      </c>
      <c r="D527" t="s">
        <v>1365</v>
      </c>
      <c r="E527">
        <v>343</v>
      </c>
      <c r="F527" s="6">
        <f>SUM(Table5[[#This Row],[August ]:[February Payment]])</f>
        <v>316877.12</v>
      </c>
      <c r="G527" s="6">
        <f>VLOOKUP(Table5[[#This Row],[Nonpublic IRN]], Table1[[#All],[Nonpublic IRN]:[August Payment]], 4, FALSE)</f>
        <v>80112.84</v>
      </c>
      <c r="H527" s="6">
        <f>VLOOKUP(Table5[[#This Row],[Nonpublic IRN]], Table4[[#All],[Nonpublic IRN]:[November Payment]], 4, FALSE)</f>
        <v>79353.05</v>
      </c>
      <c r="I527" s="6">
        <v>157411.23000000001</v>
      </c>
    </row>
    <row r="528" spans="1:9" x14ac:dyDescent="0.25">
      <c r="A528" s="1" t="s">
        <v>1366</v>
      </c>
      <c r="B528" t="s">
        <v>1367</v>
      </c>
      <c r="C528" s="1" t="s">
        <v>1368</v>
      </c>
      <c r="D528" t="s">
        <v>1369</v>
      </c>
      <c r="E528">
        <v>281</v>
      </c>
      <c r="F528" s="6">
        <f>SUM(Table5[[#This Row],[August ]:[February Payment]])</f>
        <v>259599.04</v>
      </c>
      <c r="G528" s="6">
        <f>VLOOKUP(Table5[[#This Row],[Nonpublic IRN]], Table1[[#All],[Nonpublic IRN]:[August Payment]], 4, FALSE)</f>
        <v>60895.02</v>
      </c>
      <c r="H528" s="6">
        <f>VLOOKUP(Table5[[#This Row],[Nonpublic IRN]], Table4[[#All],[Nonpublic IRN]:[November Payment]], 4, FALSE)</f>
        <v>65009.35</v>
      </c>
      <c r="I528" s="6">
        <v>133694.67000000001</v>
      </c>
    </row>
    <row r="529" spans="1:9" x14ac:dyDescent="0.25">
      <c r="A529" s="1" t="s">
        <v>1370</v>
      </c>
      <c r="B529" t="s">
        <v>1371</v>
      </c>
      <c r="C529" s="1" t="s">
        <v>1372</v>
      </c>
      <c r="D529" t="s">
        <v>1373</v>
      </c>
      <c r="E529">
        <v>192</v>
      </c>
      <c r="F529" s="6">
        <f>SUM(Table5[[#This Row],[August ]:[February Payment]])</f>
        <v>177377.28</v>
      </c>
      <c r="G529" s="6">
        <f>VLOOKUP(Table5[[#This Row],[Nonpublic IRN]], Table1[[#All],[Nonpublic IRN]:[August Payment]], 4, FALSE)</f>
        <v>45844.92</v>
      </c>
      <c r="H529" s="6">
        <f>VLOOKUP(Table5[[#This Row],[Nonpublic IRN]], Table4[[#All],[Nonpublic IRN]:[November Payment]], 4, FALSE)</f>
        <v>44419.199999999997</v>
      </c>
      <c r="I529" s="6">
        <v>87113.16</v>
      </c>
    </row>
    <row r="530" spans="1:9" x14ac:dyDescent="0.25">
      <c r="A530" s="1" t="s">
        <v>1370</v>
      </c>
      <c r="B530" t="s">
        <v>1371</v>
      </c>
      <c r="C530" s="1" t="s">
        <v>1374</v>
      </c>
      <c r="D530" t="s">
        <v>1375</v>
      </c>
      <c r="E530">
        <v>422</v>
      </c>
      <c r="F530" s="6">
        <f>SUM(Table5[[#This Row],[August ]:[February Payment]])</f>
        <v>389860.48</v>
      </c>
      <c r="G530" s="6">
        <f>VLOOKUP(Table5[[#This Row],[Nonpublic IRN]], Table1[[#All],[Nonpublic IRN]:[August Payment]], 4, FALSE)</f>
        <v>100256.82</v>
      </c>
      <c r="H530" s="6">
        <f>VLOOKUP(Table5[[#This Row],[Nonpublic IRN]], Table4[[#All],[Nonpublic IRN]:[November Payment]], 4, FALSE)</f>
        <v>97629.7</v>
      </c>
      <c r="I530" s="6">
        <v>191973.96</v>
      </c>
    </row>
    <row r="531" spans="1:9" x14ac:dyDescent="0.25">
      <c r="A531" s="1" t="s">
        <v>1376</v>
      </c>
      <c r="B531" t="s">
        <v>1377</v>
      </c>
      <c r="C531" s="1" t="s">
        <v>1378</v>
      </c>
      <c r="D531" t="s">
        <v>178</v>
      </c>
      <c r="E531">
        <v>132</v>
      </c>
      <c r="F531" s="6">
        <f>SUM(Table5[[#This Row],[August ]:[February Payment]])</f>
        <v>121946.88</v>
      </c>
      <c r="G531" s="6">
        <f>VLOOKUP(Table5[[#This Row],[Nonpublic IRN]], Table1[[#All],[Nonpublic IRN]:[August Payment]], 4, FALSE)</f>
        <v>28942.5</v>
      </c>
      <c r="H531" s="6">
        <f>VLOOKUP(Table5[[#This Row],[Nonpublic IRN]], Table4[[#All],[Nonpublic IRN]:[November Payment]], 4, FALSE)</f>
        <v>30538.2</v>
      </c>
      <c r="I531" s="6">
        <v>62466.18</v>
      </c>
    </row>
    <row r="532" spans="1:9" x14ac:dyDescent="0.25">
      <c r="A532" s="1" t="s">
        <v>1379</v>
      </c>
      <c r="B532" t="s">
        <v>1380</v>
      </c>
      <c r="C532" s="1" t="s">
        <v>1381</v>
      </c>
      <c r="D532" t="s">
        <v>116</v>
      </c>
      <c r="E532">
        <v>86</v>
      </c>
      <c r="F532" s="6">
        <f>SUM(Table5[[#This Row],[August ]:[February Payment]])</f>
        <v>79450.239999999991</v>
      </c>
      <c r="G532" s="6">
        <f>VLOOKUP(Table5[[#This Row],[Nonpublic IRN]], Table1[[#All],[Nonpublic IRN]:[August Payment]], 4, FALSE)</f>
        <v>18291.66</v>
      </c>
      <c r="H532" s="6">
        <f>VLOOKUP(Table5[[#This Row],[Nonpublic IRN]], Table4[[#All],[Nonpublic IRN]:[November Payment]], 4, FALSE)</f>
        <v>19896.099999999999</v>
      </c>
      <c r="I532" s="6">
        <v>41262.480000000003</v>
      </c>
    </row>
    <row r="533" spans="1:9" x14ac:dyDescent="0.25">
      <c r="A533" s="1" t="s">
        <v>1382</v>
      </c>
      <c r="B533" t="s">
        <v>1383</v>
      </c>
      <c r="C533" s="1" t="s">
        <v>1384</v>
      </c>
      <c r="D533" t="s">
        <v>1166</v>
      </c>
      <c r="E533">
        <v>250</v>
      </c>
      <c r="F533" s="6">
        <f>SUM(Table5[[#This Row],[August ]:[February Payment]])</f>
        <v>230960</v>
      </c>
      <c r="G533" s="6">
        <f>VLOOKUP(Table5[[#This Row],[Nonpublic IRN]], Table1[[#All],[Nonpublic IRN]:[August Payment]], 4, FALSE)</f>
        <v>67146.600000000006</v>
      </c>
      <c r="H533" s="6">
        <f>VLOOKUP(Table5[[#This Row],[Nonpublic IRN]], Table4[[#All],[Nonpublic IRN]:[November Payment]], 4, FALSE)</f>
        <v>57837.5</v>
      </c>
      <c r="I533" s="6">
        <v>105975.9</v>
      </c>
    </row>
    <row r="534" spans="1:9" x14ac:dyDescent="0.25">
      <c r="A534" s="1" t="s">
        <v>1385</v>
      </c>
      <c r="B534" t="s">
        <v>1386</v>
      </c>
      <c r="C534" s="1" t="s">
        <v>1387</v>
      </c>
      <c r="D534" t="s">
        <v>116</v>
      </c>
      <c r="E534">
        <v>88</v>
      </c>
      <c r="F534" s="6">
        <f>SUM(Table5[[#This Row],[August ]:[February Payment]])</f>
        <v>81297.920000000013</v>
      </c>
      <c r="G534" s="6">
        <f>VLOOKUP(Table5[[#This Row],[Nonpublic IRN]], Table1[[#All],[Nonpublic IRN]:[August Payment]], 4, FALSE)</f>
        <v>21070.14</v>
      </c>
      <c r="H534" s="6">
        <f>VLOOKUP(Table5[[#This Row],[Nonpublic IRN]], Table4[[#All],[Nonpublic IRN]:[November Payment]], 4, FALSE)</f>
        <v>20358.8</v>
      </c>
      <c r="I534" s="6">
        <v>39868.980000000003</v>
      </c>
    </row>
    <row r="535" spans="1:9" x14ac:dyDescent="0.25">
      <c r="A535" s="1" t="s">
        <v>1388</v>
      </c>
      <c r="B535" t="s">
        <v>1389</v>
      </c>
      <c r="C535" s="1" t="s">
        <v>1390</v>
      </c>
      <c r="D535" t="s">
        <v>1391</v>
      </c>
      <c r="E535">
        <v>250</v>
      </c>
      <c r="F535" s="6">
        <f>SUM(Table5[[#This Row],[August ]:[February Payment]])</f>
        <v>230960</v>
      </c>
      <c r="G535" s="6">
        <f>VLOOKUP(Table5[[#This Row],[Nonpublic IRN]], Table1[[#All],[Nonpublic IRN]:[August Payment]], 4, FALSE)</f>
        <v>60895.02</v>
      </c>
      <c r="H535" s="6">
        <f>VLOOKUP(Table5[[#This Row],[Nonpublic IRN]], Table4[[#All],[Nonpublic IRN]:[November Payment]], 4, FALSE)</f>
        <v>57837.5</v>
      </c>
      <c r="I535" s="6">
        <v>112227.48</v>
      </c>
    </row>
    <row r="536" spans="1:9" x14ac:dyDescent="0.25">
      <c r="A536" s="1" t="s">
        <v>1392</v>
      </c>
      <c r="B536" t="s">
        <v>1393</v>
      </c>
      <c r="C536" s="1" t="s">
        <v>1394</v>
      </c>
      <c r="D536" t="s">
        <v>1395</v>
      </c>
      <c r="E536">
        <v>40</v>
      </c>
      <c r="F536" s="6">
        <f>SUM(Table5[[#This Row],[August ]:[February Payment]])</f>
        <v>36953.599999999999</v>
      </c>
      <c r="G536" s="6">
        <f>VLOOKUP(Table5[[#This Row],[Nonpublic IRN]], Table1[[#All],[Nonpublic IRN]:[August Payment]], 4, FALSE)</f>
        <v>10650.84</v>
      </c>
      <c r="H536" s="6">
        <f>VLOOKUP(Table5[[#This Row],[Nonpublic IRN]], Table4[[#All],[Nonpublic IRN]:[November Payment]], 4, FALSE)</f>
        <v>9254</v>
      </c>
      <c r="I536" s="6">
        <v>17048.759999999998</v>
      </c>
    </row>
    <row r="537" spans="1:9" x14ac:dyDescent="0.25">
      <c r="A537" s="1" t="s">
        <v>1392</v>
      </c>
      <c r="B537" t="s">
        <v>1393</v>
      </c>
      <c r="C537" s="1" t="s">
        <v>1396</v>
      </c>
      <c r="D537" t="s">
        <v>1397</v>
      </c>
      <c r="E537">
        <v>316</v>
      </c>
      <c r="F537" s="6">
        <f>SUM(Table5[[#This Row],[August ]:[February Payment]])</f>
        <v>291933.44</v>
      </c>
      <c r="G537" s="6">
        <f>VLOOKUP(Table5[[#This Row],[Nonpublic IRN]], Table1[[#All],[Nonpublic IRN]:[August Payment]], 4, FALSE)</f>
        <v>72472.02</v>
      </c>
      <c r="H537" s="6">
        <f>VLOOKUP(Table5[[#This Row],[Nonpublic IRN]], Table4[[#All],[Nonpublic IRN]:[November Payment]], 4, FALSE)</f>
        <v>73106.600000000006</v>
      </c>
      <c r="I537" s="6">
        <v>146354.82</v>
      </c>
    </row>
    <row r="538" spans="1:9" x14ac:dyDescent="0.25">
      <c r="A538" s="1" t="s">
        <v>1398</v>
      </c>
      <c r="B538" t="s">
        <v>1399</v>
      </c>
      <c r="C538" s="1" t="s">
        <v>1400</v>
      </c>
      <c r="D538" t="s">
        <v>1401</v>
      </c>
      <c r="E538">
        <v>366</v>
      </c>
      <c r="F538" s="6">
        <f>SUM(Table5[[#This Row],[August ]:[February Payment]])</f>
        <v>338125.44</v>
      </c>
      <c r="G538" s="6">
        <f>VLOOKUP(Table5[[#This Row],[Nonpublic IRN]], Table1[[#All],[Nonpublic IRN]:[August Payment]], 4, FALSE)</f>
        <v>83585.94</v>
      </c>
      <c r="H538" s="6">
        <f>VLOOKUP(Table5[[#This Row],[Nonpublic IRN]], Table4[[#All],[Nonpublic IRN]:[November Payment]], 4, FALSE)</f>
        <v>84674.1</v>
      </c>
      <c r="I538" s="6">
        <v>169865.4</v>
      </c>
    </row>
    <row r="539" spans="1:9" x14ac:dyDescent="0.25">
      <c r="A539" s="1" t="s">
        <v>1398</v>
      </c>
      <c r="B539" t="s">
        <v>1399</v>
      </c>
      <c r="C539" s="1" t="s">
        <v>1402</v>
      </c>
      <c r="D539" t="s">
        <v>1403</v>
      </c>
      <c r="E539">
        <v>593</v>
      </c>
      <c r="F539" s="6">
        <f>SUM(Table5[[#This Row],[August ]:[February Payment]])</f>
        <v>547837.12</v>
      </c>
      <c r="G539" s="6">
        <f>VLOOKUP(Table5[[#This Row],[Nonpublic IRN]], Table1[[#All],[Nonpublic IRN]:[August Payment]], 4, FALSE)</f>
        <v>134987.82</v>
      </c>
      <c r="H539" s="6">
        <f>VLOOKUP(Table5[[#This Row],[Nonpublic IRN]], Table4[[#All],[Nonpublic IRN]:[November Payment]], 4, FALSE)</f>
        <v>137190.54999999999</v>
      </c>
      <c r="I539" s="6">
        <v>275658.75</v>
      </c>
    </row>
    <row r="540" spans="1:9" x14ac:dyDescent="0.25">
      <c r="A540" s="1" t="s">
        <v>1398</v>
      </c>
      <c r="B540" t="s">
        <v>1399</v>
      </c>
      <c r="C540" s="1" t="s">
        <v>1404</v>
      </c>
      <c r="D540" t="s">
        <v>31</v>
      </c>
      <c r="E540">
        <v>180</v>
      </c>
      <c r="F540" s="6">
        <f>SUM(Table5[[#This Row],[August ]:[February Payment]])</f>
        <v>166291.20000000001</v>
      </c>
      <c r="G540" s="6">
        <f>VLOOKUP(Table5[[#This Row],[Nonpublic IRN]], Table1[[#All],[Nonpublic IRN]:[August Payment]], 4, FALSE)</f>
        <v>40982.58</v>
      </c>
      <c r="H540" s="6">
        <f>VLOOKUP(Table5[[#This Row],[Nonpublic IRN]], Table4[[#All],[Nonpublic IRN]:[November Payment]], 4, FALSE)</f>
        <v>41643</v>
      </c>
      <c r="I540" s="6">
        <v>83665.62</v>
      </c>
    </row>
    <row r="541" spans="1:9" x14ac:dyDescent="0.25">
      <c r="A541" s="1" t="s">
        <v>1405</v>
      </c>
      <c r="B541" t="s">
        <v>1406</v>
      </c>
      <c r="C541" s="1" t="s">
        <v>1407</v>
      </c>
      <c r="D541" t="s">
        <v>35</v>
      </c>
      <c r="E541">
        <v>128</v>
      </c>
      <c r="F541" s="6">
        <f>SUM(Table5[[#This Row],[August ]:[February Payment]])</f>
        <v>118251.52</v>
      </c>
      <c r="G541" s="6">
        <f>VLOOKUP(Table5[[#This Row],[Nonpublic IRN]], Table1[[#All],[Nonpublic IRN]:[August Payment]], 4, FALSE)</f>
        <v>26395.56</v>
      </c>
      <c r="H541" s="6">
        <f>VLOOKUP(Table5[[#This Row],[Nonpublic IRN]], Table4[[#All],[Nonpublic IRN]:[November Payment]], 4, FALSE)</f>
        <v>29612.799999999999</v>
      </c>
      <c r="I541" s="6">
        <v>62243.16</v>
      </c>
    </row>
    <row r="542" spans="1:9" x14ac:dyDescent="0.25">
      <c r="A542" s="1" t="s">
        <v>1408</v>
      </c>
      <c r="B542" t="s">
        <v>1409</v>
      </c>
      <c r="C542" s="1" t="s">
        <v>1410</v>
      </c>
      <c r="D542" t="s">
        <v>1411</v>
      </c>
      <c r="E542">
        <v>104</v>
      </c>
      <c r="F542" s="6">
        <f>SUM(Table5[[#This Row],[August ]:[February Payment]])</f>
        <v>96079.360000000001</v>
      </c>
      <c r="G542" s="6">
        <f>VLOOKUP(Table5[[#This Row],[Nonpublic IRN]], Table1[[#All],[Nonpublic IRN]:[August Payment]], 4, FALSE)</f>
        <v>18754.740000000002</v>
      </c>
      <c r="H542" s="6">
        <f>VLOOKUP(Table5[[#This Row],[Nonpublic IRN]], Table4[[#All],[Nonpublic IRN]:[November Payment]], 4, FALSE)</f>
        <v>24060.400000000001</v>
      </c>
      <c r="I542" s="6">
        <v>53264.22</v>
      </c>
    </row>
    <row r="543" spans="1:9" x14ac:dyDescent="0.25">
      <c r="A543" s="1" t="s">
        <v>1412</v>
      </c>
      <c r="B543" t="s">
        <v>1413</v>
      </c>
      <c r="C543" s="1" t="s">
        <v>1414</v>
      </c>
      <c r="D543" t="s">
        <v>1415</v>
      </c>
      <c r="E543">
        <v>73</v>
      </c>
      <c r="F543" s="6">
        <f>SUM(Table5[[#This Row],[August ]:[February Payment]])</f>
        <v>67440.319999999992</v>
      </c>
      <c r="G543" s="6">
        <f>VLOOKUP(Table5[[#This Row],[Nonpublic IRN]], Table1[[#All],[Nonpublic IRN]:[August Payment]], 4, FALSE)</f>
        <v>17133.96</v>
      </c>
      <c r="H543" s="6">
        <f>VLOOKUP(Table5[[#This Row],[Nonpublic IRN]], Table4[[#All],[Nonpublic IRN]:[November Payment]], 4, FALSE)</f>
        <v>16888.55</v>
      </c>
      <c r="I543" s="6">
        <v>33417.81</v>
      </c>
    </row>
    <row r="544" spans="1:9" x14ac:dyDescent="0.25">
      <c r="A544" s="1" t="s">
        <v>1416</v>
      </c>
      <c r="B544" t="s">
        <v>1417</v>
      </c>
      <c r="C544" s="1" t="s">
        <v>1418</v>
      </c>
      <c r="D544" t="s">
        <v>210</v>
      </c>
      <c r="E544">
        <v>105</v>
      </c>
      <c r="F544" s="6">
        <f>SUM(Table5[[#This Row],[August ]:[February Payment]])</f>
        <v>97003.200000000012</v>
      </c>
      <c r="G544" s="6">
        <f>VLOOKUP(Table5[[#This Row],[Nonpublic IRN]], Table1[[#All],[Nonpublic IRN]:[August Payment]], 4, FALSE)</f>
        <v>23617.08</v>
      </c>
      <c r="H544" s="6">
        <f>VLOOKUP(Table5[[#This Row],[Nonpublic IRN]], Table4[[#All],[Nonpublic IRN]:[November Payment]], 4, FALSE)</f>
        <v>24291.75</v>
      </c>
      <c r="I544" s="6">
        <v>49094.37</v>
      </c>
    </row>
    <row r="545" spans="1:9" x14ac:dyDescent="0.25">
      <c r="A545" s="1" t="s">
        <v>1419</v>
      </c>
      <c r="B545" t="s">
        <v>1420</v>
      </c>
      <c r="C545" s="1" t="s">
        <v>1421</v>
      </c>
      <c r="D545" t="s">
        <v>776</v>
      </c>
      <c r="E545">
        <v>210</v>
      </c>
      <c r="F545" s="6">
        <f>SUM(Table5[[#This Row],[August ]:[February Payment]])</f>
        <v>194006.39999999999</v>
      </c>
      <c r="G545" s="6">
        <f>VLOOKUP(Table5[[#This Row],[Nonpublic IRN]], Table1[[#All],[Nonpublic IRN]:[August Payment]], 4, FALSE)</f>
        <v>48623.4</v>
      </c>
      <c r="H545" s="6">
        <f>VLOOKUP(Table5[[#This Row],[Nonpublic IRN]], Table4[[#All],[Nonpublic IRN]:[November Payment]], 4, FALSE)</f>
        <v>48583.5</v>
      </c>
      <c r="I545" s="6">
        <v>96799.5</v>
      </c>
    </row>
    <row r="546" spans="1:9" x14ac:dyDescent="0.25">
      <c r="A546" s="1" t="s">
        <v>1419</v>
      </c>
      <c r="B546" t="s">
        <v>1420</v>
      </c>
      <c r="C546" s="1" t="s">
        <v>1422</v>
      </c>
      <c r="D546" t="s">
        <v>146</v>
      </c>
      <c r="E546">
        <v>212</v>
      </c>
      <c r="F546" s="6">
        <f>SUM(Table5[[#This Row],[August ]:[February Payment]])</f>
        <v>195854.07999999999</v>
      </c>
      <c r="G546" s="6">
        <f>VLOOKUP(Table5[[#This Row],[Nonpublic IRN]], Table1[[#All],[Nonpublic IRN]:[August Payment]], 4, FALSE)</f>
        <v>50707.26</v>
      </c>
      <c r="H546" s="6">
        <f>VLOOKUP(Table5[[#This Row],[Nonpublic IRN]], Table4[[#All],[Nonpublic IRN]:[November Payment]], 4, FALSE)</f>
        <v>49046.2</v>
      </c>
      <c r="I546" s="6">
        <v>96100.62</v>
      </c>
    </row>
    <row r="547" spans="1:9" x14ac:dyDescent="0.25">
      <c r="A547" s="1" t="s">
        <v>1419</v>
      </c>
      <c r="B547" t="s">
        <v>1420</v>
      </c>
      <c r="C547" s="1" t="s">
        <v>1423</v>
      </c>
      <c r="D547" t="s">
        <v>1424</v>
      </c>
      <c r="E547">
        <v>361</v>
      </c>
      <c r="F547" s="6">
        <f>SUM(Table5[[#This Row],[August ]:[February Payment]])</f>
        <v>333506.24</v>
      </c>
      <c r="G547" s="6">
        <f>VLOOKUP(Table5[[#This Row],[Nonpublic IRN]], Table1[[#All],[Nonpublic IRN]:[August Payment]], 4, FALSE)</f>
        <v>90995.22</v>
      </c>
      <c r="H547" s="6">
        <f>VLOOKUP(Table5[[#This Row],[Nonpublic IRN]], Table4[[#All],[Nonpublic IRN]:[November Payment]], 4, FALSE)</f>
        <v>83517.350000000006</v>
      </c>
      <c r="I547" s="6">
        <v>158993.67000000001</v>
      </c>
    </row>
    <row r="548" spans="1:9" x14ac:dyDescent="0.25">
      <c r="A548" s="1" t="s">
        <v>1425</v>
      </c>
      <c r="B548" t="s">
        <v>1426</v>
      </c>
      <c r="C548" s="1" t="s">
        <v>1427</v>
      </c>
      <c r="D548" t="s">
        <v>1428</v>
      </c>
      <c r="E548">
        <v>156</v>
      </c>
      <c r="F548" s="6">
        <f>SUM(Table5[[#This Row],[August ]:[February Payment]])</f>
        <v>144119.03999999998</v>
      </c>
      <c r="G548" s="6">
        <f>VLOOKUP(Table5[[#This Row],[Nonpublic IRN]], Table1[[#All],[Nonpublic IRN]:[August Payment]], 4, FALSE)</f>
        <v>35888.699999999997</v>
      </c>
      <c r="H548" s="6">
        <f>VLOOKUP(Table5[[#This Row],[Nonpublic IRN]], Table4[[#All],[Nonpublic IRN]:[November Payment]], 4, FALSE)</f>
        <v>36090.6</v>
      </c>
      <c r="I548" s="6">
        <v>72139.740000000005</v>
      </c>
    </row>
    <row r="549" spans="1:9" x14ac:dyDescent="0.25">
      <c r="A549" s="1" t="s">
        <v>1429</v>
      </c>
      <c r="B549" t="s">
        <v>1430</v>
      </c>
      <c r="C549" s="1" t="s">
        <v>1431</v>
      </c>
      <c r="D549" t="s">
        <v>1432</v>
      </c>
      <c r="E549">
        <v>53</v>
      </c>
      <c r="F549" s="6">
        <f>SUM(Table5[[#This Row],[August ]:[February Payment]])</f>
        <v>48963.520000000004</v>
      </c>
      <c r="G549" s="6">
        <f>VLOOKUP(Table5[[#This Row],[Nonpublic IRN]], Table1[[#All],[Nonpublic IRN]:[August Payment]], 4, FALSE)</f>
        <v>9493.14</v>
      </c>
      <c r="H549" s="6">
        <f>VLOOKUP(Table5[[#This Row],[Nonpublic IRN]], Table4[[#All],[Nonpublic IRN]:[November Payment]], 4, FALSE)</f>
        <v>12261.55</v>
      </c>
      <c r="I549" s="6">
        <v>27208.83</v>
      </c>
    </row>
    <row r="550" spans="1:9" x14ac:dyDescent="0.25">
      <c r="A550" s="1" t="s">
        <v>1429</v>
      </c>
      <c r="B550" t="s">
        <v>1430</v>
      </c>
      <c r="C550" s="1" t="s">
        <v>1433</v>
      </c>
      <c r="D550" t="s">
        <v>1434</v>
      </c>
      <c r="E550">
        <v>140</v>
      </c>
      <c r="F550" s="6">
        <f>SUM(Table5[[#This Row],[August ]:[February Payment]])</f>
        <v>129337.59999999999</v>
      </c>
      <c r="G550" s="6">
        <f>VLOOKUP(Table5[[#This Row],[Nonpublic IRN]], Table1[[#All],[Nonpublic IRN]:[August Payment]], 4, FALSE)</f>
        <v>34499.46</v>
      </c>
      <c r="H550" s="6">
        <f>VLOOKUP(Table5[[#This Row],[Nonpublic IRN]], Table4[[#All],[Nonpublic IRN]:[November Payment]], 4, FALSE)</f>
        <v>32389</v>
      </c>
      <c r="I550" s="6">
        <v>62449.14</v>
      </c>
    </row>
    <row r="551" spans="1:9" x14ac:dyDescent="0.25">
      <c r="A551" s="1" t="s">
        <v>1429</v>
      </c>
      <c r="B551" t="s">
        <v>1430</v>
      </c>
      <c r="C551" s="1" t="s">
        <v>1435</v>
      </c>
      <c r="D551" t="s">
        <v>1436</v>
      </c>
      <c r="E551">
        <v>81</v>
      </c>
      <c r="F551" s="6">
        <f>SUM(Table5[[#This Row],[August ]:[February Payment]])</f>
        <v>74831.039999999994</v>
      </c>
      <c r="G551" s="6">
        <f>VLOOKUP(Table5[[#This Row],[Nonpublic IRN]], Table1[[#All],[Nonpublic IRN]:[August Payment]], 4, FALSE)</f>
        <v>15050.1</v>
      </c>
      <c r="H551" s="6">
        <f>VLOOKUP(Table5[[#This Row],[Nonpublic IRN]], Table4[[#All],[Nonpublic IRN]:[November Payment]], 4, FALSE)</f>
        <v>18739.349999999999</v>
      </c>
      <c r="I551" s="6">
        <v>41041.589999999997</v>
      </c>
    </row>
    <row r="552" spans="1:9" x14ac:dyDescent="0.25">
      <c r="A552" s="1" t="s">
        <v>1429</v>
      </c>
      <c r="B552" t="s">
        <v>1430</v>
      </c>
      <c r="C552" s="1" t="s">
        <v>1437</v>
      </c>
      <c r="D552" t="s">
        <v>981</v>
      </c>
      <c r="E552">
        <v>763</v>
      </c>
      <c r="F552" s="6">
        <f>SUM(Table5[[#This Row],[August ]:[February Payment]])</f>
        <v>704889.92</v>
      </c>
      <c r="G552" s="6">
        <f>VLOOKUP(Table5[[#This Row],[Nonpublic IRN]], Table1[[#All],[Nonpublic IRN]:[August Payment]], 4, FALSE)</f>
        <v>178517.34</v>
      </c>
      <c r="H552" s="6">
        <f>VLOOKUP(Table5[[#This Row],[Nonpublic IRN]], Table4[[#All],[Nonpublic IRN]:[November Payment]], 4, FALSE)</f>
        <v>176520.05</v>
      </c>
      <c r="I552" s="6">
        <v>349852.53</v>
      </c>
    </row>
    <row r="553" spans="1:9" x14ac:dyDescent="0.25">
      <c r="A553" s="1" t="s">
        <v>1438</v>
      </c>
      <c r="B553" t="s">
        <v>1439</v>
      </c>
      <c r="C553" s="1" t="s">
        <v>1440</v>
      </c>
      <c r="D553" t="s">
        <v>776</v>
      </c>
      <c r="E553">
        <v>355</v>
      </c>
      <c r="F553" s="6">
        <f>SUM(Table5[[#This Row],[August ]:[February Payment]])</f>
        <v>327963.2</v>
      </c>
      <c r="G553" s="6">
        <f>VLOOKUP(Table5[[#This Row],[Nonpublic IRN]], Table1[[#All],[Nonpublic IRN]:[August Payment]], 4, FALSE)</f>
        <v>85206.720000000001</v>
      </c>
      <c r="H553" s="6">
        <f>VLOOKUP(Table5[[#This Row],[Nonpublic IRN]], Table4[[#All],[Nonpublic IRN]:[November Payment]], 4, FALSE)</f>
        <v>82129.25</v>
      </c>
      <c r="I553" s="6">
        <v>160627.23000000001</v>
      </c>
    </row>
    <row r="554" spans="1:9" x14ac:dyDescent="0.25">
      <c r="A554" s="1" t="s">
        <v>1438</v>
      </c>
      <c r="B554" t="s">
        <v>1439</v>
      </c>
      <c r="C554" s="1" t="s">
        <v>1441</v>
      </c>
      <c r="D554" t="s">
        <v>435</v>
      </c>
      <c r="E554">
        <v>143</v>
      </c>
      <c r="F554" s="6">
        <f>SUM(Table5[[#This Row],[August ]:[February Payment]])</f>
        <v>132109.12</v>
      </c>
      <c r="G554" s="6">
        <f>VLOOKUP(Table5[[#This Row],[Nonpublic IRN]], Table1[[#All],[Nonpublic IRN]:[August Payment]], 4, FALSE)</f>
        <v>31489.439999999999</v>
      </c>
      <c r="H554" s="6">
        <f>VLOOKUP(Table5[[#This Row],[Nonpublic IRN]], Table4[[#All],[Nonpublic IRN]:[November Payment]], 4, FALSE)</f>
        <v>33083.050000000003</v>
      </c>
      <c r="I554" s="6">
        <v>67536.63</v>
      </c>
    </row>
    <row r="555" spans="1:9" x14ac:dyDescent="0.25">
      <c r="A555" s="1" t="s">
        <v>1438</v>
      </c>
      <c r="B555" t="s">
        <v>1439</v>
      </c>
      <c r="C555" s="1" t="s">
        <v>1442</v>
      </c>
      <c r="D555" t="s">
        <v>1443</v>
      </c>
      <c r="E555">
        <v>241</v>
      </c>
      <c r="F555" s="6">
        <f>SUM(Table5[[#This Row],[August ]:[February Payment]])</f>
        <v>222645.44</v>
      </c>
      <c r="G555" s="6">
        <f>VLOOKUP(Table5[[#This Row],[Nonpublic IRN]], Table1[[#All],[Nonpublic IRN]:[August Payment]], 4, FALSE)</f>
        <v>48854.94</v>
      </c>
      <c r="H555" s="6">
        <f>VLOOKUP(Table5[[#This Row],[Nonpublic IRN]], Table4[[#All],[Nonpublic IRN]:[November Payment]], 4, FALSE)</f>
        <v>55755.35</v>
      </c>
      <c r="I555" s="6">
        <v>118035.15</v>
      </c>
    </row>
    <row r="556" spans="1:9" x14ac:dyDescent="0.25">
      <c r="A556" s="1" t="s">
        <v>1444</v>
      </c>
      <c r="B556" t="s">
        <v>1445</v>
      </c>
      <c r="C556" s="1" t="s">
        <v>1446</v>
      </c>
      <c r="D556" t="s">
        <v>1447</v>
      </c>
      <c r="E556">
        <v>275</v>
      </c>
      <c r="F556" s="6">
        <f>SUM(Table5[[#This Row],[August ]:[February Payment]])</f>
        <v>254056</v>
      </c>
      <c r="G556" s="6">
        <f>VLOOKUP(Table5[[#This Row],[Nonpublic IRN]], Table1[[#All],[Nonpublic IRN]:[August Payment]], 4, FALSE)</f>
        <v>61126.559999999998</v>
      </c>
      <c r="H556" s="6">
        <f>VLOOKUP(Table5[[#This Row],[Nonpublic IRN]], Table4[[#All],[Nonpublic IRN]:[November Payment]], 4, FALSE)</f>
        <v>63621.25</v>
      </c>
      <c r="I556" s="6">
        <v>129308.19</v>
      </c>
    </row>
    <row r="557" spans="1:9" x14ac:dyDescent="0.25">
      <c r="A557" s="1" t="s">
        <v>1444</v>
      </c>
      <c r="B557" t="s">
        <v>1445</v>
      </c>
      <c r="C557" s="1" t="s">
        <v>1448</v>
      </c>
      <c r="D557" t="s">
        <v>1449</v>
      </c>
      <c r="E557">
        <v>8</v>
      </c>
      <c r="F557" s="6">
        <f>SUM(Table5[[#This Row],[August ]:[February Payment]])</f>
        <v>7390.7199999999993</v>
      </c>
      <c r="G557" s="6">
        <f>VLOOKUP(Table5[[#This Row],[Nonpublic IRN]], Table1[[#All],[Nonpublic IRN]:[August Payment]], 4, FALSE)</f>
        <v>2778.48</v>
      </c>
      <c r="H557" s="6">
        <f>VLOOKUP(Table5[[#This Row],[Nonpublic IRN]], Table4[[#All],[Nonpublic IRN]:[November Payment]], 4, FALSE)</f>
        <v>1850.8</v>
      </c>
      <c r="I557" s="6">
        <v>2761.44</v>
      </c>
    </row>
    <row r="558" spans="1:9" x14ac:dyDescent="0.25">
      <c r="A558" s="1" t="s">
        <v>1450</v>
      </c>
      <c r="B558" t="s">
        <v>1451</v>
      </c>
      <c r="C558" s="1" t="s">
        <v>1452</v>
      </c>
      <c r="D558" t="s">
        <v>1453</v>
      </c>
      <c r="E558">
        <v>262</v>
      </c>
      <c r="F558" s="6">
        <f>SUM(Table5[[#This Row],[August ]:[February Payment]])</f>
        <v>242046.07999999999</v>
      </c>
      <c r="G558" s="6">
        <f>VLOOKUP(Table5[[#This Row],[Nonpublic IRN]], Table1[[#All],[Nonpublic IRN]:[August Payment]], 4, FALSE)</f>
        <v>67609.679999999993</v>
      </c>
      <c r="H558" s="6">
        <f>VLOOKUP(Table5[[#This Row],[Nonpublic IRN]], Table4[[#All],[Nonpublic IRN]:[November Payment]], 4, FALSE)</f>
        <v>60613.7</v>
      </c>
      <c r="I558" s="6">
        <v>113822.7</v>
      </c>
    </row>
    <row r="559" spans="1:9" x14ac:dyDescent="0.25">
      <c r="A559" s="1" t="s">
        <v>1450</v>
      </c>
      <c r="B559" t="s">
        <v>1451</v>
      </c>
      <c r="C559" s="1" t="s">
        <v>1454</v>
      </c>
      <c r="D559" t="s">
        <v>1449</v>
      </c>
      <c r="E559">
        <v>354</v>
      </c>
      <c r="F559" s="6">
        <f>SUM(Table5[[#This Row],[August ]:[February Payment]])</f>
        <v>327039.35999999999</v>
      </c>
      <c r="G559" s="6">
        <f>VLOOKUP(Table5[[#This Row],[Nonpublic IRN]], Table1[[#All],[Nonpublic IRN]:[August Payment]], 4, FALSE)</f>
        <v>84975.18</v>
      </c>
      <c r="H559" s="6">
        <f>VLOOKUP(Table5[[#This Row],[Nonpublic IRN]], Table4[[#All],[Nonpublic IRN]:[November Payment]], 4, FALSE)</f>
        <v>81897.899999999994</v>
      </c>
      <c r="I559" s="6">
        <v>160166.28</v>
      </c>
    </row>
    <row r="560" spans="1:9" x14ac:dyDescent="0.25">
      <c r="A560" s="1" t="s">
        <v>1450</v>
      </c>
      <c r="B560" t="s">
        <v>1451</v>
      </c>
      <c r="C560" s="1" t="s">
        <v>1455</v>
      </c>
      <c r="D560" t="s">
        <v>1456</v>
      </c>
      <c r="E560">
        <v>129</v>
      </c>
      <c r="F560" s="6">
        <f>SUM(Table5[[#This Row],[August ]:[February Payment]])</f>
        <v>119175.36</v>
      </c>
      <c r="G560" s="6">
        <f>VLOOKUP(Table5[[#This Row],[Nonpublic IRN]], Table1[[#All],[Nonpublic IRN]:[August Payment]], 4, FALSE)</f>
        <v>27553.26</v>
      </c>
      <c r="H560" s="6">
        <f>VLOOKUP(Table5[[#This Row],[Nonpublic IRN]], Table4[[#All],[Nonpublic IRN]:[November Payment]], 4, FALSE)</f>
        <v>29844.15</v>
      </c>
      <c r="I560" s="6">
        <v>61777.95</v>
      </c>
    </row>
    <row r="561" spans="1:9" x14ac:dyDescent="0.25">
      <c r="A561" s="1" t="s">
        <v>1457</v>
      </c>
      <c r="B561" t="s">
        <v>1458</v>
      </c>
      <c r="C561" s="1" t="s">
        <v>1459</v>
      </c>
      <c r="D561" t="s">
        <v>1460</v>
      </c>
      <c r="E561">
        <v>126</v>
      </c>
      <c r="F561" s="6">
        <f>SUM(Table5[[#This Row],[August ]:[February Payment]])</f>
        <v>116403.84</v>
      </c>
      <c r="G561" s="6">
        <f>VLOOKUP(Table5[[#This Row],[Nonpublic IRN]], Table1[[#All],[Nonpublic IRN]:[August Payment]], 4, FALSE)</f>
        <v>26627.1</v>
      </c>
      <c r="H561" s="6">
        <f>VLOOKUP(Table5[[#This Row],[Nonpublic IRN]], Table4[[#All],[Nonpublic IRN]:[November Payment]], 4, FALSE)</f>
        <v>29150.1</v>
      </c>
      <c r="I561" s="6">
        <v>60626.64</v>
      </c>
    </row>
    <row r="562" spans="1:9" x14ac:dyDescent="0.25">
      <c r="A562" s="1" t="s">
        <v>1457</v>
      </c>
      <c r="B562" t="s">
        <v>1458</v>
      </c>
      <c r="C562" s="1" t="s">
        <v>1461</v>
      </c>
      <c r="D562" t="s">
        <v>901</v>
      </c>
      <c r="E562">
        <v>108</v>
      </c>
      <c r="F562" s="6">
        <f>SUM(Table5[[#This Row],[August ]:[February Payment]])</f>
        <v>99774.720000000001</v>
      </c>
      <c r="G562" s="6">
        <f>VLOOKUP(Table5[[#This Row],[Nonpublic IRN]], Table1[[#All],[Nonpublic IRN]:[August Payment]], 4, FALSE)</f>
        <v>25700.94</v>
      </c>
      <c r="H562" s="6">
        <f>VLOOKUP(Table5[[#This Row],[Nonpublic IRN]], Table4[[#All],[Nonpublic IRN]:[November Payment]], 4, FALSE)</f>
        <v>24985.8</v>
      </c>
      <c r="I562" s="6">
        <v>49087.98</v>
      </c>
    </row>
    <row r="563" spans="1:9" x14ac:dyDescent="0.25">
      <c r="A563" s="1" t="s">
        <v>1462</v>
      </c>
      <c r="B563" t="s">
        <v>1463</v>
      </c>
      <c r="C563" s="1" t="s">
        <v>1464</v>
      </c>
      <c r="D563" t="s">
        <v>1465</v>
      </c>
      <c r="E563">
        <v>449</v>
      </c>
      <c r="F563" s="6">
        <f>SUM(Table5[[#This Row],[August ]:[February Payment]])</f>
        <v>414804.16000000003</v>
      </c>
      <c r="G563" s="6">
        <f>VLOOKUP(Table5[[#This Row],[Nonpublic IRN]], Table1[[#All],[Nonpublic IRN]:[August Payment]], 4, FALSE)</f>
        <v>90069.06</v>
      </c>
      <c r="H563" s="6">
        <f>VLOOKUP(Table5[[#This Row],[Nonpublic IRN]], Table4[[#All],[Nonpublic IRN]:[November Payment]], 4, FALSE)</f>
        <v>103876.15</v>
      </c>
      <c r="I563" s="6">
        <v>220858.95</v>
      </c>
    </row>
    <row r="564" spans="1:9" x14ac:dyDescent="0.25">
      <c r="A564" s="1" t="s">
        <v>1466</v>
      </c>
      <c r="B564" t="s">
        <v>1467</v>
      </c>
      <c r="C564" s="1" t="s">
        <v>1468</v>
      </c>
      <c r="D564" t="s">
        <v>1469</v>
      </c>
      <c r="E564">
        <v>207</v>
      </c>
      <c r="F564" s="6">
        <f>SUM(Table5[[#This Row],[August ]:[February Payment]])</f>
        <v>191234.88</v>
      </c>
      <c r="G564" s="6">
        <f>VLOOKUP(Table5[[#This Row],[Nonpublic IRN]], Table1[[#All],[Nonpublic IRN]:[August Payment]], 4, FALSE)</f>
        <v>28479.42</v>
      </c>
      <c r="H564" s="6">
        <f>VLOOKUP(Table5[[#This Row],[Nonpublic IRN]], Table4[[#All],[Nonpublic IRN]:[November Payment]], 4, FALSE)</f>
        <v>47889.45</v>
      </c>
      <c r="I564" s="6">
        <v>114866.01</v>
      </c>
    </row>
    <row r="565" spans="1:9" x14ac:dyDescent="0.25">
      <c r="A565" s="1" t="s">
        <v>1470</v>
      </c>
      <c r="B565" t="s">
        <v>1471</v>
      </c>
      <c r="C565" s="1" t="s">
        <v>1472</v>
      </c>
      <c r="D565" t="s">
        <v>1473</v>
      </c>
      <c r="E565">
        <v>406</v>
      </c>
      <c r="F565" s="6">
        <f>SUM(Table5[[#This Row],[August ]:[February Payment]])</f>
        <v>375079.04</v>
      </c>
      <c r="G565" s="6">
        <f>VLOOKUP(Table5[[#This Row],[Nonpublic IRN]], Table1[[#All],[Nonpublic IRN]:[August Payment]], 4, FALSE)</f>
        <v>93773.7</v>
      </c>
      <c r="H565" s="6">
        <f>VLOOKUP(Table5[[#This Row],[Nonpublic IRN]], Table4[[#All],[Nonpublic IRN]:[November Payment]], 4, FALSE)</f>
        <v>93928.1</v>
      </c>
      <c r="I565" s="6">
        <v>187377.24</v>
      </c>
    </row>
    <row r="566" spans="1:9" x14ac:dyDescent="0.25">
      <c r="A566" s="1" t="s">
        <v>1474</v>
      </c>
      <c r="B566" t="s">
        <v>1475</v>
      </c>
      <c r="C566" s="1" t="s">
        <v>1476</v>
      </c>
      <c r="D566" t="s">
        <v>1477</v>
      </c>
      <c r="E566">
        <v>67</v>
      </c>
      <c r="F566" s="6">
        <f>SUM(Table5[[#This Row],[August ]:[February Payment]])</f>
        <v>61897.279999999999</v>
      </c>
      <c r="G566" s="6">
        <f>VLOOKUP(Table5[[#This Row],[Nonpublic IRN]], Table1[[#All],[Nonpublic IRN]:[August Payment]], 4, FALSE)</f>
        <v>12966.24</v>
      </c>
      <c r="H566" s="6">
        <f>VLOOKUP(Table5[[#This Row],[Nonpublic IRN]], Table4[[#All],[Nonpublic IRN]:[November Payment]], 4, FALSE)</f>
        <v>15500.45</v>
      </c>
      <c r="I566" s="6">
        <v>33430.589999999997</v>
      </c>
    </row>
    <row r="567" spans="1:9" x14ac:dyDescent="0.25">
      <c r="A567" s="1" t="s">
        <v>1478</v>
      </c>
      <c r="B567" t="s">
        <v>1479</v>
      </c>
      <c r="C567" s="1" t="s">
        <v>1480</v>
      </c>
      <c r="D567" t="s">
        <v>1481</v>
      </c>
      <c r="E567">
        <v>132</v>
      </c>
      <c r="F567" s="6">
        <f>SUM(Table5[[#This Row],[August ]:[February Payment]])</f>
        <v>121946.88</v>
      </c>
      <c r="G567" s="6">
        <f>VLOOKUP(Table5[[#This Row],[Nonpublic IRN]], Table1[[#All],[Nonpublic IRN]:[August Payment]], 4, FALSE)</f>
        <v>26858.639999999999</v>
      </c>
      <c r="H567" s="6">
        <f>VLOOKUP(Table5[[#This Row],[Nonpublic IRN]], Table4[[#All],[Nonpublic IRN]:[November Payment]], 4, FALSE)</f>
        <v>30538.2</v>
      </c>
      <c r="I567" s="6">
        <v>64550.04</v>
      </c>
    </row>
    <row r="568" spans="1:9" x14ac:dyDescent="0.25">
      <c r="A568" s="1" t="s">
        <v>1478</v>
      </c>
      <c r="B568" t="s">
        <v>1479</v>
      </c>
      <c r="C568" s="1" t="s">
        <v>1482</v>
      </c>
      <c r="D568" t="s">
        <v>1483</v>
      </c>
      <c r="E568">
        <v>193</v>
      </c>
      <c r="F568" s="6">
        <f>SUM(Table5[[#This Row],[August ]:[February Payment]])</f>
        <v>178301.12</v>
      </c>
      <c r="G568" s="6">
        <f>VLOOKUP(Table5[[#This Row],[Nonpublic IRN]], Table1[[#All],[Nonpublic IRN]:[August Payment]], 4, FALSE)</f>
        <v>41677.199999999997</v>
      </c>
      <c r="H568" s="6">
        <f>VLOOKUP(Table5[[#This Row],[Nonpublic IRN]], Table4[[#All],[Nonpublic IRN]:[November Payment]], 4, FALSE)</f>
        <v>44650.55</v>
      </c>
      <c r="I568" s="6">
        <v>91973.37</v>
      </c>
    </row>
    <row r="569" spans="1:9" x14ac:dyDescent="0.25">
      <c r="A569" s="1" t="s">
        <v>1484</v>
      </c>
      <c r="B569" t="s">
        <v>1485</v>
      </c>
      <c r="C569" s="1" t="s">
        <v>1486</v>
      </c>
      <c r="D569" t="s">
        <v>66</v>
      </c>
      <c r="E569">
        <v>102</v>
      </c>
      <c r="F569" s="6">
        <f>SUM(Table5[[#This Row],[August ]:[February Payment]])</f>
        <v>94231.679999999993</v>
      </c>
      <c r="G569" s="6">
        <f>VLOOKUP(Table5[[#This Row],[Nonpublic IRN]], Table1[[#All],[Nonpublic IRN]:[August Payment]], 4, FALSE)</f>
        <v>21996.3</v>
      </c>
      <c r="H569" s="6">
        <f>VLOOKUP(Table5[[#This Row],[Nonpublic IRN]], Table4[[#All],[Nonpublic IRN]:[November Payment]], 4, FALSE)</f>
        <v>23597.7</v>
      </c>
      <c r="I569" s="6">
        <v>48637.68</v>
      </c>
    </row>
    <row r="570" spans="1:9" x14ac:dyDescent="0.25">
      <c r="A570" s="1" t="s">
        <v>1484</v>
      </c>
      <c r="B570" t="s">
        <v>1485</v>
      </c>
      <c r="C570" s="1" t="s">
        <v>1487</v>
      </c>
      <c r="D570" t="s">
        <v>1488</v>
      </c>
      <c r="E570">
        <v>116</v>
      </c>
      <c r="F570" s="6">
        <f>SUM(Table5[[#This Row],[August ]:[February Payment]])</f>
        <v>107165.44</v>
      </c>
      <c r="G570" s="6">
        <f>VLOOKUP(Table5[[#This Row],[Nonpublic IRN]], Table1[[#All],[Nonpublic IRN]:[August Payment]], 4, FALSE)</f>
        <v>28016.34</v>
      </c>
      <c r="H570" s="6">
        <f>VLOOKUP(Table5[[#This Row],[Nonpublic IRN]], Table4[[#All],[Nonpublic IRN]:[November Payment]], 4, FALSE)</f>
        <v>26836.6</v>
      </c>
      <c r="I570" s="6">
        <v>52312.5</v>
      </c>
    </row>
    <row r="571" spans="1:9" x14ac:dyDescent="0.25">
      <c r="A571" s="1" t="s">
        <v>1489</v>
      </c>
      <c r="B571" t="s">
        <v>1490</v>
      </c>
      <c r="C571" s="1" t="s">
        <v>1491</v>
      </c>
      <c r="D571" t="s">
        <v>709</v>
      </c>
      <c r="E571">
        <v>383</v>
      </c>
      <c r="F571" s="6">
        <f>SUM(Table5[[#This Row],[August ]:[February Payment]])</f>
        <v>353830.72</v>
      </c>
      <c r="G571" s="6">
        <f>VLOOKUP(Table5[[#This Row],[Nonpublic IRN]], Table1[[#All],[Nonpublic IRN]:[August Payment]], 4, FALSE)</f>
        <v>86595.96</v>
      </c>
      <c r="H571" s="6">
        <f>VLOOKUP(Table5[[#This Row],[Nonpublic IRN]], Table4[[#All],[Nonpublic IRN]:[November Payment]], 4, FALSE)</f>
        <v>88607.05</v>
      </c>
      <c r="I571" s="6">
        <v>178627.71</v>
      </c>
    </row>
    <row r="572" spans="1:9" x14ac:dyDescent="0.25">
      <c r="A572" s="1" t="s">
        <v>1489</v>
      </c>
      <c r="B572" t="s">
        <v>1490</v>
      </c>
      <c r="C572" s="1" t="s">
        <v>1492</v>
      </c>
      <c r="D572" t="s">
        <v>1493</v>
      </c>
      <c r="E572">
        <v>83</v>
      </c>
      <c r="F572" s="6">
        <f>SUM(Table5[[#This Row],[August ]:[February Payment]])</f>
        <v>76678.720000000001</v>
      </c>
      <c r="G572" s="6">
        <f>VLOOKUP(Table5[[#This Row],[Nonpublic IRN]], Table1[[#All],[Nonpublic IRN]:[August Payment]], 4, FALSE)</f>
        <v>20607.060000000001</v>
      </c>
      <c r="H572" s="6">
        <f>VLOOKUP(Table5[[#This Row],[Nonpublic IRN]], Table4[[#All],[Nonpublic IRN]:[November Payment]], 4, FALSE)</f>
        <v>19202.05</v>
      </c>
      <c r="I572" s="6">
        <v>36869.61</v>
      </c>
    </row>
    <row r="573" spans="1:9" x14ac:dyDescent="0.25">
      <c r="A573" s="1" t="s">
        <v>1489</v>
      </c>
      <c r="B573" t="s">
        <v>1490</v>
      </c>
      <c r="C573" s="1" t="s">
        <v>1494</v>
      </c>
      <c r="D573" t="s">
        <v>1495</v>
      </c>
      <c r="E573">
        <v>341</v>
      </c>
      <c r="F573" s="6">
        <f>SUM(Table5[[#This Row],[August ]:[February Payment]])</f>
        <v>315029.44</v>
      </c>
      <c r="G573" s="6">
        <f>VLOOKUP(Table5[[#This Row],[Nonpublic IRN]], Table1[[#All],[Nonpublic IRN]:[August Payment]], 4, FALSE)</f>
        <v>78955.14</v>
      </c>
      <c r="H573" s="6">
        <f>VLOOKUP(Table5[[#This Row],[Nonpublic IRN]], Table4[[#All],[Nonpublic IRN]:[November Payment]], 4, FALSE)</f>
        <v>78890.350000000006</v>
      </c>
      <c r="I573" s="6">
        <v>157183.95000000001</v>
      </c>
    </row>
    <row r="574" spans="1:9" x14ac:dyDescent="0.25">
      <c r="A574" s="1" t="s">
        <v>1489</v>
      </c>
      <c r="B574" t="s">
        <v>1490</v>
      </c>
      <c r="C574" s="1" t="s">
        <v>1496</v>
      </c>
      <c r="D574" t="s">
        <v>1497</v>
      </c>
      <c r="E574">
        <v>272</v>
      </c>
      <c r="F574" s="6">
        <f>SUM(Table5[[#This Row],[August ]:[February Payment]])</f>
        <v>251284.47999999998</v>
      </c>
      <c r="G574" s="6">
        <f>VLOOKUP(Table5[[#This Row],[Nonpublic IRN]], Table1[[#All],[Nonpublic IRN]:[August Payment]], 4, FALSE)</f>
        <v>65062.74</v>
      </c>
      <c r="H574" s="6">
        <f>VLOOKUP(Table5[[#This Row],[Nonpublic IRN]], Table4[[#All],[Nonpublic IRN]:[November Payment]], 4, FALSE)</f>
        <v>62927.199999999997</v>
      </c>
      <c r="I574" s="6">
        <v>123294.54</v>
      </c>
    </row>
    <row r="575" spans="1:9" x14ac:dyDescent="0.25">
      <c r="A575" s="1" t="s">
        <v>1498</v>
      </c>
      <c r="B575" t="s">
        <v>1499</v>
      </c>
      <c r="C575" s="1" t="s">
        <v>1500</v>
      </c>
      <c r="D575" t="s">
        <v>1501</v>
      </c>
      <c r="E575">
        <v>373</v>
      </c>
      <c r="F575" s="6">
        <f>SUM(Table5[[#This Row],[August ]:[February Payment]])</f>
        <v>344592.31999999995</v>
      </c>
      <c r="G575" s="6">
        <f>VLOOKUP(Table5[[#This Row],[Nonpublic IRN]], Table1[[#All],[Nonpublic IRN]:[August Payment]], 4, FALSE)</f>
        <v>93310.62</v>
      </c>
      <c r="H575" s="6">
        <f>VLOOKUP(Table5[[#This Row],[Nonpublic IRN]], Table4[[#All],[Nonpublic IRN]:[November Payment]], 4, FALSE)</f>
        <v>86293.55</v>
      </c>
      <c r="I575" s="6">
        <v>164988.15</v>
      </c>
    </row>
    <row r="576" spans="1:9" x14ac:dyDescent="0.25">
      <c r="A576" s="1" t="s">
        <v>1498</v>
      </c>
      <c r="B576" t="s">
        <v>1499</v>
      </c>
      <c r="C576" s="1" t="s">
        <v>1502</v>
      </c>
      <c r="D576" t="s">
        <v>1503</v>
      </c>
      <c r="E576">
        <v>213</v>
      </c>
      <c r="F576" s="6">
        <f>SUM(Table5[[#This Row],[August ]:[February Payment]])</f>
        <v>196777.91999999998</v>
      </c>
      <c r="G576" s="6">
        <f>VLOOKUP(Table5[[#This Row],[Nonpublic IRN]], Table1[[#All],[Nonpublic IRN]:[August Payment]], 4, FALSE)</f>
        <v>47465.7</v>
      </c>
      <c r="H576" s="6">
        <f>VLOOKUP(Table5[[#This Row],[Nonpublic IRN]], Table4[[#All],[Nonpublic IRN]:[November Payment]], 4, FALSE)</f>
        <v>49277.55</v>
      </c>
      <c r="I576" s="6">
        <v>100034.67</v>
      </c>
    </row>
    <row r="577" spans="1:9" x14ac:dyDescent="0.25">
      <c r="A577" s="1" t="s">
        <v>1504</v>
      </c>
      <c r="B577" t="s">
        <v>1505</v>
      </c>
      <c r="C577" s="1" t="s">
        <v>1506</v>
      </c>
      <c r="D577" t="s">
        <v>1507</v>
      </c>
      <c r="E577">
        <v>154</v>
      </c>
      <c r="F577" s="6">
        <f>SUM(Table5[[#This Row],[August ]:[February Payment]])</f>
        <v>142271.35999999999</v>
      </c>
      <c r="G577" s="6">
        <f>VLOOKUP(Table5[[#This Row],[Nonpublic IRN]], Table1[[#All],[Nonpublic IRN]:[August Payment]], 4, FALSE)</f>
        <v>32878.68</v>
      </c>
      <c r="H577" s="6">
        <f>VLOOKUP(Table5[[#This Row],[Nonpublic IRN]], Table4[[#All],[Nonpublic IRN]:[November Payment]], 4, FALSE)</f>
        <v>35627.9</v>
      </c>
      <c r="I577" s="6">
        <v>73764.78</v>
      </c>
    </row>
    <row r="578" spans="1:9" x14ac:dyDescent="0.25">
      <c r="A578" s="1" t="s">
        <v>1504</v>
      </c>
      <c r="B578" t="s">
        <v>1505</v>
      </c>
      <c r="C578" s="1" t="s">
        <v>1508</v>
      </c>
      <c r="D578" t="s">
        <v>1509</v>
      </c>
      <c r="E578">
        <v>352</v>
      </c>
      <c r="F578" s="6">
        <f>SUM(Table5[[#This Row],[August ]:[February Payment]])</f>
        <v>325191.67999999999</v>
      </c>
      <c r="G578" s="6">
        <f>VLOOKUP(Table5[[#This Row],[Nonpublic IRN]], Table1[[#All],[Nonpublic IRN]:[August Payment]], 4, FALSE)</f>
        <v>97941.42</v>
      </c>
      <c r="H578" s="6">
        <f>VLOOKUP(Table5[[#This Row],[Nonpublic IRN]], Table4[[#All],[Nonpublic IRN]:[November Payment]], 4, FALSE)</f>
        <v>81435.199999999997</v>
      </c>
      <c r="I578" s="6">
        <v>145815.06</v>
      </c>
    </row>
    <row r="579" spans="1:9" x14ac:dyDescent="0.25">
      <c r="A579" s="1" t="s">
        <v>1504</v>
      </c>
      <c r="B579" t="s">
        <v>1505</v>
      </c>
      <c r="C579" s="1" t="s">
        <v>1510</v>
      </c>
      <c r="D579" t="s">
        <v>1511</v>
      </c>
      <c r="E579">
        <v>40</v>
      </c>
      <c r="F579" s="6">
        <f>SUM(Table5[[#This Row],[August ]:[February Payment]])</f>
        <v>36953.599999999999</v>
      </c>
      <c r="G579" s="6">
        <f>VLOOKUP(Table5[[#This Row],[Nonpublic IRN]], Table1[[#All],[Nonpublic IRN]:[August Payment]], 4, FALSE)</f>
        <v>9724.68</v>
      </c>
      <c r="H579" s="6">
        <f>VLOOKUP(Table5[[#This Row],[Nonpublic IRN]], Table4[[#All],[Nonpublic IRN]:[November Payment]], 4, FALSE)</f>
        <v>9254</v>
      </c>
      <c r="I579" s="6">
        <v>17974.919999999998</v>
      </c>
    </row>
    <row r="580" spans="1:9" x14ac:dyDescent="0.25">
      <c r="A580" s="1" t="s">
        <v>1504</v>
      </c>
      <c r="B580" t="s">
        <v>1505</v>
      </c>
      <c r="C580" s="1" t="s">
        <v>1512</v>
      </c>
      <c r="D580" t="s">
        <v>1513</v>
      </c>
      <c r="E580">
        <v>323</v>
      </c>
      <c r="F580" s="6">
        <f>SUM(Table5[[#This Row],[August ]:[February Payment]])</f>
        <v>298400.32</v>
      </c>
      <c r="G580" s="6">
        <f>VLOOKUP(Table5[[#This Row],[Nonpublic IRN]], Table1[[#All],[Nonpublic IRN]:[August Payment]], 4, FALSE)</f>
        <v>76408.2</v>
      </c>
      <c r="H580" s="6">
        <f>VLOOKUP(Table5[[#This Row],[Nonpublic IRN]], Table4[[#All],[Nonpublic IRN]:[November Payment]], 4, FALSE)</f>
        <v>74726.05</v>
      </c>
      <c r="I580" s="6">
        <v>147266.07</v>
      </c>
    </row>
    <row r="581" spans="1:9" x14ac:dyDescent="0.25">
      <c r="A581" s="1" t="s">
        <v>1504</v>
      </c>
      <c r="B581" t="s">
        <v>1505</v>
      </c>
      <c r="C581" s="1" t="s">
        <v>1514</v>
      </c>
      <c r="D581" t="s">
        <v>1515</v>
      </c>
      <c r="E581">
        <v>173</v>
      </c>
      <c r="F581" s="6">
        <f>SUM(Table5[[#This Row],[August ]:[February Payment]])</f>
        <v>159824.32000000001</v>
      </c>
      <c r="G581" s="6">
        <f>VLOOKUP(Table5[[#This Row],[Nonpublic IRN]], Table1[[#All],[Nonpublic IRN]:[August Payment]], 4, FALSE)</f>
        <v>40056.42</v>
      </c>
      <c r="H581" s="6">
        <f>VLOOKUP(Table5[[#This Row],[Nonpublic IRN]], Table4[[#All],[Nonpublic IRN]:[November Payment]], 4, FALSE)</f>
        <v>40023.550000000003</v>
      </c>
      <c r="I581" s="6">
        <v>79744.350000000006</v>
      </c>
    </row>
    <row r="582" spans="1:9" x14ac:dyDescent="0.25">
      <c r="A582" s="1" t="s">
        <v>1504</v>
      </c>
      <c r="B582" t="s">
        <v>1505</v>
      </c>
      <c r="C582" s="1" t="s">
        <v>1516</v>
      </c>
      <c r="D582" t="s">
        <v>1517</v>
      </c>
      <c r="E582">
        <v>91</v>
      </c>
      <c r="F582" s="6">
        <f>SUM(Table5[[#This Row],[August ]:[February Payment]])</f>
        <v>84069.440000000002</v>
      </c>
      <c r="G582" s="6">
        <f>VLOOKUP(Table5[[#This Row],[Nonpublic IRN]], Table1[[#All],[Nonpublic IRN]:[August Payment]], 4, FALSE)</f>
        <v>16207.8</v>
      </c>
      <c r="H582" s="6">
        <f>VLOOKUP(Table5[[#This Row],[Nonpublic IRN]], Table4[[#All],[Nonpublic IRN]:[November Payment]], 4, FALSE)</f>
        <v>21052.85</v>
      </c>
      <c r="I582" s="6">
        <v>46808.79</v>
      </c>
    </row>
    <row r="583" spans="1:9" x14ac:dyDescent="0.25">
      <c r="A583" s="1" t="s">
        <v>1504</v>
      </c>
      <c r="B583" t="s">
        <v>1505</v>
      </c>
      <c r="C583" s="1" t="s">
        <v>1518</v>
      </c>
      <c r="D583" t="s">
        <v>1519</v>
      </c>
      <c r="E583">
        <v>431</v>
      </c>
      <c r="F583" s="6">
        <f>SUM(Table5[[#This Row],[August ]:[February Payment]])</f>
        <v>398175.04000000004</v>
      </c>
      <c r="G583" s="6">
        <f>VLOOKUP(Table5[[#This Row],[Nonpublic IRN]], Table1[[#All],[Nonpublic IRN]:[August Payment]], 4, FALSE)</f>
        <v>102340.68</v>
      </c>
      <c r="H583" s="6">
        <f>VLOOKUP(Table5[[#This Row],[Nonpublic IRN]], Table4[[#All],[Nonpublic IRN]:[November Payment]], 4, FALSE)</f>
        <v>99711.85</v>
      </c>
      <c r="I583" s="6">
        <v>196122.51</v>
      </c>
    </row>
    <row r="584" spans="1:9" x14ac:dyDescent="0.25">
      <c r="A584" s="1" t="s">
        <v>1504</v>
      </c>
      <c r="B584" t="s">
        <v>1505</v>
      </c>
      <c r="C584" s="1" t="s">
        <v>1520</v>
      </c>
      <c r="D584" t="s">
        <v>1521</v>
      </c>
      <c r="E584">
        <v>707</v>
      </c>
      <c r="F584" s="6">
        <f>SUM(Table5[[#This Row],[August ]:[February Payment]])</f>
        <v>653154.88</v>
      </c>
      <c r="G584" s="6">
        <f>VLOOKUP(Table5[[#This Row],[Nonpublic IRN]], Table1[[#All],[Nonpublic IRN]:[August Payment]], 4, FALSE)</f>
        <v>163930.32</v>
      </c>
      <c r="H584" s="6">
        <f>VLOOKUP(Table5[[#This Row],[Nonpublic IRN]], Table4[[#All],[Nonpublic IRN]:[November Payment]], 4, FALSE)</f>
        <v>163564.45000000001</v>
      </c>
      <c r="I584" s="6">
        <v>325660.11</v>
      </c>
    </row>
    <row r="585" spans="1:9" x14ac:dyDescent="0.25">
      <c r="A585" s="1" t="s">
        <v>1522</v>
      </c>
      <c r="B585" t="s">
        <v>1523</v>
      </c>
      <c r="C585" s="1" t="s">
        <v>1524</v>
      </c>
      <c r="D585" t="s">
        <v>1525</v>
      </c>
      <c r="E585">
        <v>258</v>
      </c>
      <c r="F585" s="6">
        <f>SUM(Table5[[#This Row],[August ]:[February Payment]])</f>
        <v>238350.72000000003</v>
      </c>
      <c r="G585" s="6">
        <f>VLOOKUP(Table5[[#This Row],[Nonpublic IRN]], Table1[[#All],[Nonpublic IRN]:[August Payment]], 4, FALSE)</f>
        <v>54411.9</v>
      </c>
      <c r="H585" s="6">
        <f>VLOOKUP(Table5[[#This Row],[Nonpublic IRN]], Table4[[#All],[Nonpublic IRN]:[November Payment]], 4, FALSE)</f>
        <v>59688.3</v>
      </c>
      <c r="I585" s="6">
        <v>124250.52</v>
      </c>
    </row>
    <row r="586" spans="1:9" x14ac:dyDescent="0.25">
      <c r="A586" s="1" t="s">
        <v>1522</v>
      </c>
      <c r="B586" t="s">
        <v>1523</v>
      </c>
      <c r="C586" s="1" t="s">
        <v>1526</v>
      </c>
      <c r="D586" t="s">
        <v>1527</v>
      </c>
      <c r="E586">
        <v>98</v>
      </c>
      <c r="F586" s="6">
        <f>SUM(Table5[[#This Row],[August ]:[February Payment]])</f>
        <v>90536.319999999992</v>
      </c>
      <c r="G586" s="6">
        <f>VLOOKUP(Table5[[#This Row],[Nonpublic IRN]], Table1[[#All],[Nonpublic IRN]:[August Payment]], 4, FALSE)</f>
        <v>28710.959999999999</v>
      </c>
      <c r="H586" s="6">
        <f>VLOOKUP(Table5[[#This Row],[Nonpublic IRN]], Table4[[#All],[Nonpublic IRN]:[November Payment]], 4, FALSE)</f>
        <v>22672.3</v>
      </c>
      <c r="I586" s="6">
        <v>39153.06</v>
      </c>
    </row>
    <row r="587" spans="1:9" x14ac:dyDescent="0.25">
      <c r="A587" s="1" t="s">
        <v>1522</v>
      </c>
      <c r="B587" t="s">
        <v>1523</v>
      </c>
      <c r="C587" s="1" t="s">
        <v>1528</v>
      </c>
      <c r="D587" t="s">
        <v>1529</v>
      </c>
      <c r="E587">
        <v>14</v>
      </c>
      <c r="F587" s="6">
        <f>SUM(Table5[[#This Row],[August ]:[February Payment]])</f>
        <v>12933.759999999998</v>
      </c>
      <c r="G587" s="6">
        <f>VLOOKUP(Table5[[#This Row],[Nonpublic IRN]], Table1[[#All],[Nonpublic IRN]:[August Payment]], 4, FALSE)</f>
        <v>2546.94</v>
      </c>
      <c r="H587" s="6">
        <f>VLOOKUP(Table5[[#This Row],[Nonpublic IRN]], Table4[[#All],[Nonpublic IRN]:[November Payment]], 4, FALSE)</f>
        <v>2776.2</v>
      </c>
      <c r="I587" s="6">
        <v>7610.62</v>
      </c>
    </row>
  </sheetData>
  <mergeCells count="4">
    <mergeCell ref="A4:F4"/>
    <mergeCell ref="A1:I1"/>
    <mergeCell ref="A2:I2"/>
    <mergeCell ref="A3:I3"/>
  </mergeCells>
  <pageMargins left="0.7" right="0.7" top="0.75" bottom="0.75" header="0.3" footer="0.3"/>
  <pageSetup orientation="portrait" r:id="rId1"/>
  <tableParts count="1">
    <tablePart r:id="rId2"/>
  </tableParts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29"/>
  <sheetViews>
    <sheetView workbookViewId="0">
      <selection activeCell="A5" sqref="A5"/>
    </sheetView>
  </sheetViews>
  <sheetFormatPr defaultRowHeight="15" x14ac:dyDescent="0.25"/>
  <cols>
    <col min="1" max="1" width="13.85546875" bestFit="1" customWidth="1"/>
    <col min="2" max="2" width="49.42578125" bestFit="1" customWidth="1"/>
    <col min="3" max="3" width="11.42578125" bestFit="1" customWidth="1"/>
    <col min="4" max="4" width="14.7109375" bestFit="1" customWidth="1"/>
    <col min="5" max="6" width="12.5703125" bestFit="1" customWidth="1"/>
    <col min="7" max="7" width="17.42578125" bestFit="1" customWidth="1"/>
  </cols>
  <sheetData>
    <row r="1" spans="1:11" ht="23.25" x14ac:dyDescent="0.35">
      <c r="A1" s="15" t="s">
        <v>1774</v>
      </c>
      <c r="B1" s="15"/>
      <c r="C1" s="15"/>
      <c r="D1" s="15"/>
      <c r="E1" s="15"/>
      <c r="F1" s="15"/>
      <c r="G1" s="15"/>
    </row>
    <row r="2" spans="1:11" ht="15.75" thickBot="1" x14ac:dyDescent="0.3">
      <c r="A2" s="18" t="s">
        <v>1818</v>
      </c>
      <c r="B2" s="18"/>
      <c r="C2" s="18"/>
      <c r="D2" s="18"/>
      <c r="E2" s="18"/>
      <c r="F2" s="18"/>
      <c r="G2" s="18"/>
    </row>
    <row r="3" spans="1:11" ht="15.75" thickBot="1" x14ac:dyDescent="0.3">
      <c r="A3" s="18" t="s">
        <v>1821</v>
      </c>
      <c r="B3" s="18"/>
      <c r="C3" s="18"/>
      <c r="D3" s="18"/>
      <c r="E3" s="18"/>
      <c r="F3" s="18"/>
      <c r="G3" s="18"/>
    </row>
    <row r="4" spans="1:11" x14ac:dyDescent="0.25">
      <c r="A4" s="9"/>
      <c r="B4" s="9"/>
      <c r="C4" s="9"/>
      <c r="D4" s="9"/>
      <c r="E4" s="9"/>
      <c r="F4" s="9"/>
    </row>
    <row r="5" spans="1:11" x14ac:dyDescent="0.25">
      <c r="A5" s="11" t="s">
        <v>1778</v>
      </c>
      <c r="B5" s="11" t="s">
        <v>1779</v>
      </c>
      <c r="C5" s="12" t="s">
        <v>1785</v>
      </c>
      <c r="D5" s="12" t="s">
        <v>1815</v>
      </c>
      <c r="E5" s="12" t="s">
        <v>1819</v>
      </c>
      <c r="F5" s="12" t="s">
        <v>1820</v>
      </c>
      <c r="G5" s="13" t="s">
        <v>1816</v>
      </c>
    </row>
    <row r="6" spans="1:11" x14ac:dyDescent="0.25">
      <c r="A6" s="1" t="s">
        <v>1530</v>
      </c>
      <c r="B6" t="s">
        <v>1531</v>
      </c>
      <c r="C6">
        <v>63</v>
      </c>
      <c r="D6" s="6">
        <f>SUM(E6:G6)</f>
        <v>58201.919999999998</v>
      </c>
      <c r="E6" s="6">
        <f>VLOOKUP(A6, Table2[#All], 4, FALSE)</f>
        <v>14123.94</v>
      </c>
      <c r="F6" s="6">
        <f>VLOOKUP(A6, Table3[#All], 4, FALSE)</f>
        <v>14575.05</v>
      </c>
      <c r="G6" s="6">
        <v>29502.93</v>
      </c>
      <c r="K6" s="14"/>
    </row>
    <row r="7" spans="1:11" x14ac:dyDescent="0.25">
      <c r="A7" s="1" t="s">
        <v>1532</v>
      </c>
      <c r="B7" t="s">
        <v>1533</v>
      </c>
      <c r="C7">
        <v>17</v>
      </c>
      <c r="D7" s="6">
        <f t="shared" ref="D7:D70" si="0">SUM(E7:G7)</f>
        <v>15705.279999999999</v>
      </c>
      <c r="E7" s="6">
        <f>VLOOKUP(A7, Table2[#All], 4, FALSE)</f>
        <v>2546.94</v>
      </c>
      <c r="F7" s="6">
        <f>VLOOKUP(A7, Table3[#All], 4, FALSE)</f>
        <v>3932.95</v>
      </c>
      <c r="G7" s="6">
        <v>9225.39</v>
      </c>
    </row>
    <row r="8" spans="1:11" x14ac:dyDescent="0.25">
      <c r="A8" s="1" t="s">
        <v>1534</v>
      </c>
      <c r="B8" t="s">
        <v>1535</v>
      </c>
      <c r="C8">
        <v>40</v>
      </c>
      <c r="D8" s="6">
        <f t="shared" si="0"/>
        <v>36953.600000000006</v>
      </c>
      <c r="E8" s="6">
        <f>VLOOKUP(A8, Table2[#All], 4, FALSE)</f>
        <v>8335.44</v>
      </c>
      <c r="F8" s="6">
        <f>VLOOKUP(A8, Table3[#All], 4, FALSE)</f>
        <v>9254</v>
      </c>
      <c r="G8" s="6">
        <v>19364.16</v>
      </c>
    </row>
    <row r="9" spans="1:11" x14ac:dyDescent="0.25">
      <c r="A9" s="1" t="s">
        <v>1536</v>
      </c>
      <c r="B9" t="s">
        <v>1537</v>
      </c>
      <c r="C9">
        <v>254</v>
      </c>
      <c r="D9" s="6">
        <f t="shared" si="0"/>
        <v>234655.35999999999</v>
      </c>
      <c r="E9" s="6">
        <f>VLOOKUP(A9, Table2[#All], 4, FALSE)</f>
        <v>59505.78</v>
      </c>
      <c r="F9" s="6">
        <f>VLOOKUP(A9, Table3[#All], 4, FALSE)</f>
        <v>58762.9</v>
      </c>
      <c r="G9" s="6">
        <v>116386.68</v>
      </c>
    </row>
    <row r="10" spans="1:11" x14ac:dyDescent="0.25">
      <c r="A10" s="1" t="s">
        <v>1538</v>
      </c>
      <c r="B10" t="s">
        <v>1539</v>
      </c>
      <c r="C10">
        <v>222</v>
      </c>
      <c r="D10" s="6">
        <f t="shared" si="0"/>
        <v>205092.47999999998</v>
      </c>
      <c r="E10" s="6">
        <f>VLOOKUP(A10, Table2[#All], 4, FALSE)</f>
        <v>48854.94</v>
      </c>
      <c r="F10" s="6">
        <f>VLOOKUP(A10, Table3[#All], 4, FALSE)</f>
        <v>51359.7</v>
      </c>
      <c r="G10" s="6">
        <v>104877.84</v>
      </c>
    </row>
    <row r="11" spans="1:11" x14ac:dyDescent="0.25">
      <c r="A11" s="1" t="s">
        <v>1540</v>
      </c>
      <c r="B11" t="s">
        <v>1541</v>
      </c>
      <c r="C11">
        <v>111</v>
      </c>
      <c r="D11" s="6">
        <f t="shared" si="0"/>
        <v>102546.24000000001</v>
      </c>
      <c r="E11" s="6">
        <f>VLOOKUP(A11, Table2[#All], 4, FALSE)</f>
        <v>30100.2</v>
      </c>
      <c r="F11" s="6">
        <f>VLOOKUP(A11, Table3[#All], 4, FALSE)</f>
        <v>25679.85</v>
      </c>
      <c r="G11" s="6">
        <v>46766.19</v>
      </c>
    </row>
    <row r="12" spans="1:11" x14ac:dyDescent="0.25">
      <c r="A12" s="1" t="s">
        <v>1542</v>
      </c>
      <c r="B12" t="s">
        <v>1543</v>
      </c>
      <c r="C12">
        <v>8</v>
      </c>
      <c r="D12" s="6">
        <f t="shared" si="0"/>
        <v>7390.72</v>
      </c>
      <c r="E12" s="6">
        <f>VLOOKUP(A12, Table2[#All], 4, FALSE)</f>
        <v>1389.24</v>
      </c>
      <c r="F12" s="6">
        <f>VLOOKUP(A12, Table3[#All], 4, FALSE)</f>
        <v>1850.8</v>
      </c>
      <c r="G12" s="6">
        <v>4150.68</v>
      </c>
    </row>
    <row r="13" spans="1:11" x14ac:dyDescent="0.25">
      <c r="A13" s="1" t="s">
        <v>1544</v>
      </c>
      <c r="B13" t="s">
        <v>1545</v>
      </c>
      <c r="C13">
        <v>36</v>
      </c>
      <c r="D13" s="6">
        <f t="shared" si="0"/>
        <v>33258.240000000005</v>
      </c>
      <c r="E13" s="6">
        <f>VLOOKUP(A13, Table2[#All], 4, FALSE)</f>
        <v>8335.44</v>
      </c>
      <c r="F13" s="6">
        <f>VLOOKUP(A13, Table3[#All], 4, FALSE)</f>
        <v>8328.6</v>
      </c>
      <c r="G13" s="6">
        <v>16594.2</v>
      </c>
    </row>
    <row r="14" spans="1:11" x14ac:dyDescent="0.25">
      <c r="A14" s="1" t="s">
        <v>1546</v>
      </c>
      <c r="B14" t="s">
        <v>1547</v>
      </c>
      <c r="C14">
        <v>25</v>
      </c>
      <c r="D14" s="6">
        <f t="shared" si="0"/>
        <v>23096</v>
      </c>
      <c r="E14" s="6">
        <f>VLOOKUP(A14, Table2[#All], 4, FALSE)</f>
        <v>8103.9</v>
      </c>
      <c r="F14" s="6">
        <f>VLOOKUP(A14, Table3[#All], 4, FALSE)</f>
        <v>5783.75</v>
      </c>
      <c r="G14" s="6">
        <v>9208.35</v>
      </c>
    </row>
    <row r="15" spans="1:11" x14ac:dyDescent="0.25">
      <c r="A15" s="1" t="s">
        <v>1548</v>
      </c>
      <c r="B15" t="s">
        <v>1549</v>
      </c>
      <c r="C15">
        <v>64</v>
      </c>
      <c r="D15" s="6">
        <f t="shared" si="0"/>
        <v>59125.759999999995</v>
      </c>
      <c r="E15" s="6">
        <f>VLOOKUP(A15, Table2[#All], 4, FALSE)</f>
        <v>16439.34</v>
      </c>
      <c r="F15" s="6">
        <f>VLOOKUP(A15, Table3[#All], 4, FALSE)</f>
        <v>14806.4</v>
      </c>
      <c r="G15" s="6">
        <v>27880.02</v>
      </c>
    </row>
    <row r="16" spans="1:11" x14ac:dyDescent="0.25">
      <c r="A16" s="1" t="s">
        <v>1550</v>
      </c>
      <c r="B16" t="s">
        <v>1551</v>
      </c>
      <c r="C16">
        <v>18</v>
      </c>
      <c r="D16" s="6">
        <f t="shared" si="0"/>
        <v>16629.12</v>
      </c>
      <c r="E16" s="6">
        <f>VLOOKUP(A16, Table2[#All], 4, FALSE)</f>
        <v>4862.34</v>
      </c>
      <c r="F16" s="6">
        <f>VLOOKUP(A16, Table3[#All], 4, FALSE)</f>
        <v>4164.3</v>
      </c>
      <c r="G16" s="6">
        <v>7602.48</v>
      </c>
    </row>
    <row r="17" spans="1:7" x14ac:dyDescent="0.25">
      <c r="A17" s="1" t="s">
        <v>1552</v>
      </c>
      <c r="B17" t="s">
        <v>1553</v>
      </c>
      <c r="C17">
        <v>74</v>
      </c>
      <c r="D17" s="6">
        <f t="shared" si="0"/>
        <v>68364.160000000003</v>
      </c>
      <c r="E17" s="6">
        <f>VLOOKUP(A17, Table2[#All], 4, FALSE)</f>
        <v>13660.86</v>
      </c>
      <c r="F17" s="6">
        <f>VLOOKUP(A17, Table3[#All], 4, FALSE)</f>
        <v>17119.900000000001</v>
      </c>
      <c r="G17" s="6">
        <v>37583.4</v>
      </c>
    </row>
    <row r="18" spans="1:7" x14ac:dyDescent="0.25">
      <c r="A18" s="1" t="s">
        <v>1554</v>
      </c>
      <c r="B18" t="s">
        <v>1555</v>
      </c>
      <c r="C18">
        <v>13</v>
      </c>
      <c r="D18" s="6">
        <f t="shared" si="0"/>
        <v>12009.92</v>
      </c>
      <c r="E18" s="6">
        <f>VLOOKUP(A18, Table2[#All], 4, FALSE)</f>
        <v>5556.96</v>
      </c>
      <c r="F18" s="6">
        <f>VLOOKUP(A18, Table3[#All], 4, FALSE)</f>
        <v>3007.55</v>
      </c>
      <c r="G18" s="6">
        <v>3445.41</v>
      </c>
    </row>
    <row r="19" spans="1:7" x14ac:dyDescent="0.25">
      <c r="A19" s="1" t="s">
        <v>1556</v>
      </c>
      <c r="B19" t="s">
        <v>1557</v>
      </c>
      <c r="C19">
        <v>688</v>
      </c>
      <c r="D19" s="6">
        <f t="shared" si="0"/>
        <v>635601.92000000004</v>
      </c>
      <c r="E19" s="6">
        <f>VLOOKUP(A19, Table2[#All], 4, FALSE)</f>
        <v>160457.22</v>
      </c>
      <c r="F19" s="6">
        <f>VLOOKUP(A19, Table3[#All], 4, FALSE)</f>
        <v>159168.79999999999</v>
      </c>
      <c r="G19" s="6">
        <v>315975.90000000002</v>
      </c>
    </row>
    <row r="20" spans="1:7" x14ac:dyDescent="0.25">
      <c r="A20" s="1" t="s">
        <v>1558</v>
      </c>
      <c r="B20" t="s">
        <v>1559</v>
      </c>
      <c r="C20">
        <v>14</v>
      </c>
      <c r="D20" s="6">
        <f t="shared" si="0"/>
        <v>12933.76</v>
      </c>
      <c r="E20" s="6">
        <f>VLOOKUP(A20, Table2[#All], 4, FALSE)</f>
        <v>2315.4</v>
      </c>
      <c r="F20" s="6">
        <f>VLOOKUP(A20, Table3[#All], 4, FALSE)</f>
        <v>3238.9</v>
      </c>
      <c r="G20" s="6">
        <v>7379.46</v>
      </c>
    </row>
    <row r="21" spans="1:7" x14ac:dyDescent="0.25">
      <c r="A21" s="1" t="s">
        <v>1560</v>
      </c>
      <c r="B21" t="s">
        <v>1561</v>
      </c>
      <c r="C21">
        <v>233</v>
      </c>
      <c r="D21" s="6">
        <f t="shared" si="0"/>
        <v>215254.72</v>
      </c>
      <c r="E21" s="6">
        <f>VLOOKUP(A21, Table2[#All], 4, FALSE)</f>
        <v>47697.24</v>
      </c>
      <c r="F21" s="6">
        <f>VLOOKUP(A21, Table3[#All], 4, FALSE)</f>
        <v>53904.55</v>
      </c>
      <c r="G21" s="6">
        <v>113652.93</v>
      </c>
    </row>
    <row r="22" spans="1:7" x14ac:dyDescent="0.25">
      <c r="A22" s="1" t="s">
        <v>1562</v>
      </c>
      <c r="B22" t="s">
        <v>1563</v>
      </c>
      <c r="C22">
        <v>74</v>
      </c>
      <c r="D22" s="6">
        <f t="shared" si="0"/>
        <v>68364.160000000003</v>
      </c>
      <c r="E22" s="6">
        <f>VLOOKUP(A22, Table2[#All], 4, FALSE)</f>
        <v>17365.5</v>
      </c>
      <c r="F22" s="6">
        <f>VLOOKUP(A22, Table3[#All], 4, FALSE)</f>
        <v>17119.900000000001</v>
      </c>
      <c r="G22" s="6">
        <v>33878.76</v>
      </c>
    </row>
    <row r="23" spans="1:7" x14ac:dyDescent="0.25">
      <c r="A23" s="1" t="s">
        <v>1564</v>
      </c>
      <c r="B23" t="s">
        <v>1565</v>
      </c>
      <c r="C23">
        <v>1069</v>
      </c>
      <c r="D23" s="6">
        <f t="shared" si="0"/>
        <v>987584.96</v>
      </c>
      <c r="E23" s="6">
        <f>VLOOKUP(A23, Table2[#All], 4, FALSE)</f>
        <v>246590.1</v>
      </c>
      <c r="F23" s="6">
        <f>VLOOKUP(A23, Table3[#All], 4, FALSE)</f>
        <v>247313.15</v>
      </c>
      <c r="G23" s="6">
        <v>493681.71</v>
      </c>
    </row>
    <row r="24" spans="1:7" x14ac:dyDescent="0.25">
      <c r="A24" s="1" t="s">
        <v>1566</v>
      </c>
      <c r="B24" t="s">
        <v>1567</v>
      </c>
      <c r="C24">
        <v>136</v>
      </c>
      <c r="D24" s="6">
        <f t="shared" si="0"/>
        <v>125642.23999999999</v>
      </c>
      <c r="E24" s="6">
        <f>VLOOKUP(A24, Table2[#All], 4, FALSE)</f>
        <v>28710.959999999999</v>
      </c>
      <c r="F24" s="6">
        <f>VLOOKUP(A24, Table3[#All], 4, FALSE)</f>
        <v>31463.599999999999</v>
      </c>
      <c r="G24" s="6">
        <v>65467.68</v>
      </c>
    </row>
    <row r="25" spans="1:7" x14ac:dyDescent="0.25">
      <c r="A25" s="1" t="s">
        <v>1568</v>
      </c>
      <c r="B25" t="s">
        <v>1569</v>
      </c>
      <c r="C25">
        <v>504</v>
      </c>
      <c r="D25" s="6">
        <f t="shared" si="0"/>
        <v>465615.35999999999</v>
      </c>
      <c r="E25" s="6">
        <f>VLOOKUP(A25, Table2[#All], 4, FALSE)</f>
        <v>122484.66</v>
      </c>
      <c r="F25" s="6">
        <f>VLOOKUP(A25, Table3[#All], 4, FALSE)</f>
        <v>116600.4</v>
      </c>
      <c r="G25" s="6">
        <v>226530.3</v>
      </c>
    </row>
    <row r="26" spans="1:7" x14ac:dyDescent="0.25">
      <c r="A26" s="1" t="s">
        <v>1570</v>
      </c>
      <c r="B26" t="s">
        <v>1571</v>
      </c>
      <c r="C26">
        <v>13</v>
      </c>
      <c r="D26" s="6">
        <f t="shared" si="0"/>
        <v>12009.92</v>
      </c>
      <c r="E26" s="6">
        <f>VLOOKUP(A26, Table2[#All], 4, FALSE)</f>
        <v>2546.94</v>
      </c>
      <c r="F26" s="6">
        <f>VLOOKUP(A26, Table3[#All], 4, FALSE)</f>
        <v>3007.55</v>
      </c>
      <c r="G26" s="6">
        <v>6455.43</v>
      </c>
    </row>
    <row r="27" spans="1:7" x14ac:dyDescent="0.25">
      <c r="A27" s="1" t="s">
        <v>1572</v>
      </c>
      <c r="B27" t="s">
        <v>1573</v>
      </c>
      <c r="C27">
        <v>27</v>
      </c>
      <c r="D27" s="6">
        <f t="shared" si="0"/>
        <v>24943.68</v>
      </c>
      <c r="E27" s="6">
        <f>VLOOKUP(A27, Table2[#All], 4, FALSE)</f>
        <v>4862.34</v>
      </c>
      <c r="F27" s="6">
        <f>VLOOKUP(A27, Table3[#All], 4, FALSE)</f>
        <v>6246.45</v>
      </c>
      <c r="G27" s="6">
        <v>13834.89</v>
      </c>
    </row>
    <row r="28" spans="1:7" x14ac:dyDescent="0.25">
      <c r="A28" s="1" t="s">
        <v>1574</v>
      </c>
      <c r="B28" t="s">
        <v>1575</v>
      </c>
      <c r="C28">
        <v>37</v>
      </c>
      <c r="D28" s="6">
        <f t="shared" si="0"/>
        <v>34182.080000000002</v>
      </c>
      <c r="E28" s="6">
        <f>VLOOKUP(A28, Table2[#All], 4, FALSE)</f>
        <v>8566.98</v>
      </c>
      <c r="F28" s="6">
        <f>VLOOKUP(A28, Table3[#All], 4, FALSE)</f>
        <v>8559.9500000000007</v>
      </c>
      <c r="G28" s="6">
        <v>17055.150000000001</v>
      </c>
    </row>
    <row r="29" spans="1:7" x14ac:dyDescent="0.25">
      <c r="A29" s="1" t="s">
        <v>1576</v>
      </c>
      <c r="B29" t="s">
        <v>1577</v>
      </c>
      <c r="C29">
        <v>76</v>
      </c>
      <c r="D29" s="6">
        <f t="shared" si="0"/>
        <v>70211.839999999997</v>
      </c>
      <c r="E29" s="6">
        <f>VLOOKUP(A29, Table2[#All], 4, FALSE)</f>
        <v>13429.32</v>
      </c>
      <c r="F29" s="6">
        <f>VLOOKUP(A29, Table3[#All], 4, FALSE)</f>
        <v>17582.599999999999</v>
      </c>
      <c r="G29" s="6">
        <v>39199.919999999998</v>
      </c>
    </row>
    <row r="30" spans="1:7" x14ac:dyDescent="0.25">
      <c r="A30" s="1" t="s">
        <v>1578</v>
      </c>
      <c r="B30" t="s">
        <v>1579</v>
      </c>
      <c r="C30">
        <v>122</v>
      </c>
      <c r="D30" s="6">
        <f t="shared" si="0"/>
        <v>112708.48</v>
      </c>
      <c r="E30" s="6">
        <f>VLOOKUP(A30, Table2[#All], 4, FALSE)</f>
        <v>27553.26</v>
      </c>
      <c r="F30" s="6">
        <f>VLOOKUP(A30, Table3[#All], 4, FALSE)</f>
        <v>28224.7</v>
      </c>
      <c r="G30" s="6">
        <v>56930.52</v>
      </c>
    </row>
    <row r="31" spans="1:7" x14ac:dyDescent="0.25">
      <c r="A31" s="1" t="s">
        <v>1580</v>
      </c>
      <c r="B31" t="s">
        <v>1581</v>
      </c>
      <c r="C31">
        <v>84</v>
      </c>
      <c r="D31" s="6">
        <f t="shared" si="0"/>
        <v>77602.559999999998</v>
      </c>
      <c r="E31" s="6">
        <f>VLOOKUP(A31, Table2[#All], 4, FALSE)</f>
        <v>25006.32</v>
      </c>
      <c r="F31" s="6">
        <f>VLOOKUP(A31, Table3[#All], 4, FALSE)</f>
        <v>19433.400000000001</v>
      </c>
      <c r="G31" s="6">
        <v>33162.839999999997</v>
      </c>
    </row>
    <row r="32" spans="1:7" x14ac:dyDescent="0.25">
      <c r="A32" s="1" t="s">
        <v>1582</v>
      </c>
      <c r="B32" t="s">
        <v>1583</v>
      </c>
      <c r="C32">
        <v>17</v>
      </c>
      <c r="D32" s="6">
        <f t="shared" si="0"/>
        <v>15705.279999999999</v>
      </c>
      <c r="E32" s="6">
        <f>VLOOKUP(A32, Table2[#All], 4, FALSE)</f>
        <v>5093.88</v>
      </c>
      <c r="F32" s="6">
        <f>VLOOKUP(A32, Table3[#All], 4, FALSE)</f>
        <v>3932.95</v>
      </c>
      <c r="G32" s="6">
        <v>6678.45</v>
      </c>
    </row>
    <row r="33" spans="1:7" x14ac:dyDescent="0.25">
      <c r="A33" s="1" t="s">
        <v>1584</v>
      </c>
      <c r="B33" t="s">
        <v>1585</v>
      </c>
      <c r="C33">
        <v>14</v>
      </c>
      <c r="D33" s="6">
        <f t="shared" si="0"/>
        <v>12933.76</v>
      </c>
      <c r="E33" s="6">
        <f>VLOOKUP(A33, Table2[#All], 4, FALSE)</f>
        <v>3473.1</v>
      </c>
      <c r="F33" s="6">
        <f>VLOOKUP(A33, Table3[#All], 4, FALSE)</f>
        <v>3238.9</v>
      </c>
      <c r="G33" s="6">
        <v>6221.76</v>
      </c>
    </row>
    <row r="34" spans="1:7" x14ac:dyDescent="0.25">
      <c r="A34" s="1" t="s">
        <v>1586</v>
      </c>
      <c r="B34" t="s">
        <v>1587</v>
      </c>
      <c r="C34">
        <v>39</v>
      </c>
      <c r="D34" s="6">
        <f t="shared" si="0"/>
        <v>36029.759999999995</v>
      </c>
      <c r="E34" s="6">
        <f>VLOOKUP(A34, Table2[#All], 4, FALSE)</f>
        <v>9030.06</v>
      </c>
      <c r="F34" s="6">
        <f>VLOOKUP(A34, Table3[#All], 4, FALSE)</f>
        <v>9022.65</v>
      </c>
      <c r="G34" s="6">
        <v>17977.05</v>
      </c>
    </row>
    <row r="35" spans="1:7" x14ac:dyDescent="0.25">
      <c r="A35" s="1" t="s">
        <v>1588</v>
      </c>
      <c r="B35" t="s">
        <v>1589</v>
      </c>
      <c r="C35">
        <v>38</v>
      </c>
      <c r="D35" s="6">
        <f t="shared" si="0"/>
        <v>35105.919999999998</v>
      </c>
      <c r="E35" s="6">
        <f>VLOOKUP(A35, Table2[#All], 4, FALSE)</f>
        <v>8103.9</v>
      </c>
      <c r="F35" s="6">
        <f>VLOOKUP(A35, Table3[#All], 4, FALSE)</f>
        <v>8791.2999999999993</v>
      </c>
      <c r="G35" s="6">
        <v>18210.72</v>
      </c>
    </row>
    <row r="36" spans="1:7" x14ac:dyDescent="0.25">
      <c r="A36" s="1" t="s">
        <v>1590</v>
      </c>
      <c r="B36" t="s">
        <v>1591</v>
      </c>
      <c r="C36">
        <v>53</v>
      </c>
      <c r="D36" s="6">
        <f t="shared" si="0"/>
        <v>48963.520000000004</v>
      </c>
      <c r="E36" s="6">
        <f>VLOOKUP(A36, Table2[#All], 4, FALSE)</f>
        <v>12503.16</v>
      </c>
      <c r="F36" s="6">
        <f>VLOOKUP(A36, Table3[#All], 4, FALSE)</f>
        <v>12261.55</v>
      </c>
      <c r="G36" s="6">
        <v>24198.81</v>
      </c>
    </row>
    <row r="37" spans="1:7" x14ac:dyDescent="0.25">
      <c r="A37" s="1" t="s">
        <v>1592</v>
      </c>
      <c r="B37" t="s">
        <v>1593</v>
      </c>
      <c r="C37">
        <v>21</v>
      </c>
      <c r="D37" s="6">
        <f t="shared" si="0"/>
        <v>19400.64</v>
      </c>
      <c r="E37" s="6">
        <f>VLOOKUP(A37, Table2[#All], 4, FALSE)</f>
        <v>5093.88</v>
      </c>
      <c r="F37" s="6">
        <f>VLOOKUP(A37, Table3[#All], 4, FALSE)</f>
        <v>5783.75</v>
      </c>
      <c r="G37" s="6">
        <v>8523.01</v>
      </c>
    </row>
    <row r="38" spans="1:7" x14ac:dyDescent="0.25">
      <c r="A38" s="1" t="s">
        <v>1594</v>
      </c>
      <c r="B38" t="s">
        <v>1595</v>
      </c>
      <c r="C38">
        <v>99</v>
      </c>
      <c r="D38" s="6">
        <f t="shared" si="0"/>
        <v>91460.160000000003</v>
      </c>
      <c r="E38" s="6">
        <f>VLOOKUP(A38, Table2[#All], 4, FALSE)</f>
        <v>23848.62</v>
      </c>
      <c r="F38" s="6">
        <f>VLOOKUP(A38, Table3[#All], 4, FALSE)</f>
        <v>22903.65</v>
      </c>
      <c r="G38" s="6">
        <v>44707.89</v>
      </c>
    </row>
    <row r="39" spans="1:7" x14ac:dyDescent="0.25">
      <c r="A39" s="1" t="s">
        <v>1596</v>
      </c>
      <c r="B39" t="s">
        <v>1597</v>
      </c>
      <c r="C39">
        <v>19</v>
      </c>
      <c r="D39" s="6">
        <f t="shared" si="0"/>
        <v>17552.96</v>
      </c>
      <c r="E39" s="6">
        <f>VLOOKUP(A39, Table2[#All], 4, FALSE)</f>
        <v>2315.4</v>
      </c>
      <c r="F39" s="6">
        <f>VLOOKUP(A39, Table3[#All], 4, FALSE)</f>
        <v>4395.6499999999996</v>
      </c>
      <c r="G39" s="6">
        <v>10841.91</v>
      </c>
    </row>
    <row r="40" spans="1:7" x14ac:dyDescent="0.25">
      <c r="A40" s="1" t="s">
        <v>1598</v>
      </c>
      <c r="B40" t="s">
        <v>1599</v>
      </c>
      <c r="C40">
        <v>4</v>
      </c>
      <c r="D40" s="6">
        <f t="shared" si="0"/>
        <v>3695.3599999999997</v>
      </c>
      <c r="E40" s="6">
        <f>VLOOKUP(A40, Table2[#All], 4, FALSE)</f>
        <v>1389.24</v>
      </c>
      <c r="F40" s="6">
        <f>VLOOKUP(A40, Table3[#All], 4, FALSE)</f>
        <v>925.4</v>
      </c>
      <c r="G40" s="6">
        <v>1380.72</v>
      </c>
    </row>
    <row r="41" spans="1:7" x14ac:dyDescent="0.25">
      <c r="A41" s="1" t="s">
        <v>1600</v>
      </c>
      <c r="B41" t="s">
        <v>1601</v>
      </c>
      <c r="C41">
        <v>690</v>
      </c>
      <c r="D41" s="6">
        <f t="shared" si="0"/>
        <v>637449.60000000009</v>
      </c>
      <c r="E41" s="6">
        <f>VLOOKUP(A41, Table2[#All], 4, FALSE)</f>
        <v>172265.76</v>
      </c>
      <c r="F41" s="6">
        <f>VLOOKUP(A41, Table3[#All], 4, FALSE)</f>
        <v>159631.5</v>
      </c>
      <c r="G41" s="6">
        <v>305552.34000000003</v>
      </c>
    </row>
    <row r="42" spans="1:7" x14ac:dyDescent="0.25">
      <c r="A42" s="1" t="s">
        <v>1602</v>
      </c>
      <c r="B42" t="s">
        <v>1603</v>
      </c>
      <c r="C42">
        <v>32</v>
      </c>
      <c r="D42" s="6">
        <f t="shared" si="0"/>
        <v>29562.879999999997</v>
      </c>
      <c r="E42" s="6">
        <f>VLOOKUP(A42, Table2[#All], 4, FALSE)</f>
        <v>4399.26</v>
      </c>
      <c r="F42" s="6">
        <f>VLOOKUP(A42, Table3[#All], 4, FALSE)</f>
        <v>7403.2</v>
      </c>
      <c r="G42" s="6">
        <v>17760.419999999998</v>
      </c>
    </row>
    <row r="43" spans="1:7" x14ac:dyDescent="0.25">
      <c r="A43" s="1" t="s">
        <v>1604</v>
      </c>
      <c r="B43" t="s">
        <v>1605</v>
      </c>
      <c r="C43">
        <v>22</v>
      </c>
      <c r="D43" s="6">
        <f t="shared" si="0"/>
        <v>20324.480000000003</v>
      </c>
      <c r="E43" s="6">
        <f>VLOOKUP(A43, Table2[#All], 4, FALSE)</f>
        <v>5788.5</v>
      </c>
      <c r="F43" s="6">
        <f>VLOOKUP(A43, Table3[#All], 4, FALSE)</f>
        <v>5089.7</v>
      </c>
      <c r="G43" s="6">
        <v>9446.2800000000007</v>
      </c>
    </row>
    <row r="44" spans="1:7" x14ac:dyDescent="0.25">
      <c r="A44" s="1" t="s">
        <v>1606</v>
      </c>
      <c r="B44" t="s">
        <v>1607</v>
      </c>
      <c r="C44">
        <v>20</v>
      </c>
      <c r="D44" s="6">
        <f t="shared" si="0"/>
        <v>18476.8</v>
      </c>
      <c r="E44" s="6">
        <f>VLOOKUP(A44, Table2[#All], 4, FALSE)</f>
        <v>4862.34</v>
      </c>
      <c r="F44" s="6">
        <f>VLOOKUP(A44, Table3[#All], 4, FALSE)</f>
        <v>4627</v>
      </c>
      <c r="G44" s="6">
        <v>8987.4599999999991</v>
      </c>
    </row>
    <row r="45" spans="1:7" x14ac:dyDescent="0.25">
      <c r="A45" s="1" t="s">
        <v>1608</v>
      </c>
      <c r="B45" t="s">
        <v>1609</v>
      </c>
      <c r="C45">
        <v>242</v>
      </c>
      <c r="D45" s="6">
        <f t="shared" si="0"/>
        <v>223569.28000000003</v>
      </c>
      <c r="E45" s="6">
        <f>VLOOKUP(A45, Table2[#All], 4, FALSE)</f>
        <v>52791.12</v>
      </c>
      <c r="F45" s="6">
        <f>VLOOKUP(A45, Table3[#All], 4, FALSE)</f>
        <v>55986.7</v>
      </c>
      <c r="G45" s="6">
        <v>114791.46</v>
      </c>
    </row>
    <row r="46" spans="1:7" x14ac:dyDescent="0.25">
      <c r="A46" s="1" t="s">
        <v>1610</v>
      </c>
      <c r="B46" t="s">
        <v>1611</v>
      </c>
      <c r="C46">
        <v>510</v>
      </c>
      <c r="D46" s="6">
        <f t="shared" si="0"/>
        <v>471158.4</v>
      </c>
      <c r="E46" s="6">
        <f>VLOOKUP(A46, Table2[#All], 4, FALSE)</f>
        <v>117622.32</v>
      </c>
      <c r="F46" s="6">
        <f>VLOOKUP(A46, Table3[#All], 4, FALSE)</f>
        <v>117988.5</v>
      </c>
      <c r="G46" s="6">
        <v>235547.58</v>
      </c>
    </row>
    <row r="47" spans="1:7" x14ac:dyDescent="0.25">
      <c r="A47" s="1" t="s">
        <v>1612</v>
      </c>
      <c r="B47" t="s">
        <v>1613</v>
      </c>
      <c r="C47">
        <v>532</v>
      </c>
      <c r="D47" s="6">
        <f t="shared" si="0"/>
        <v>491482.88</v>
      </c>
      <c r="E47" s="6">
        <f>VLOOKUP(A47, Table2[#All], 4, FALSE)</f>
        <v>117390.78</v>
      </c>
      <c r="F47" s="6">
        <f>VLOOKUP(A47, Table3[#All], 4, FALSE)</f>
        <v>123078.2</v>
      </c>
      <c r="G47" s="6">
        <v>251013.9</v>
      </c>
    </row>
    <row r="48" spans="1:7" x14ac:dyDescent="0.25">
      <c r="A48" s="1" t="s">
        <v>1614</v>
      </c>
      <c r="B48" t="s">
        <v>1615</v>
      </c>
      <c r="C48">
        <v>109</v>
      </c>
      <c r="D48" s="6">
        <f t="shared" si="0"/>
        <v>100698.56</v>
      </c>
      <c r="E48" s="6">
        <f>VLOOKUP(A48, Table2[#All], 4, FALSE)</f>
        <v>25932.48</v>
      </c>
      <c r="F48" s="6">
        <f>VLOOKUP(A48, Table3[#All], 4, FALSE)</f>
        <v>25217.15</v>
      </c>
      <c r="G48" s="6">
        <v>49548.93</v>
      </c>
    </row>
    <row r="49" spans="1:10" x14ac:dyDescent="0.25">
      <c r="A49" s="1" t="s">
        <v>1616</v>
      </c>
      <c r="B49" t="s">
        <v>1617</v>
      </c>
      <c r="C49">
        <v>61</v>
      </c>
      <c r="D49" s="6">
        <f t="shared" si="0"/>
        <v>56354.240000000005</v>
      </c>
      <c r="E49" s="6">
        <f>VLOOKUP(A49, Table2[#All], 4, FALSE)</f>
        <v>14123.94</v>
      </c>
      <c r="F49" s="6">
        <f>VLOOKUP(A49, Table3[#All], 4, FALSE)</f>
        <v>14112.35</v>
      </c>
      <c r="G49" s="6">
        <v>28117.95</v>
      </c>
    </row>
    <row r="50" spans="1:10" x14ac:dyDescent="0.25">
      <c r="A50" s="1" t="s">
        <v>1618</v>
      </c>
      <c r="B50" t="s">
        <v>1619</v>
      </c>
      <c r="C50">
        <v>46</v>
      </c>
      <c r="D50" s="6">
        <f t="shared" si="0"/>
        <v>42496.639999999999</v>
      </c>
      <c r="E50" s="6">
        <f>VLOOKUP(A50, Table2[#All], 4, FALSE)</f>
        <v>11577</v>
      </c>
      <c r="F50" s="6">
        <f>VLOOKUP(A50, Table3[#All], 4, FALSE)</f>
        <v>10642.1</v>
      </c>
      <c r="G50" s="6">
        <v>20277.54</v>
      </c>
    </row>
    <row r="51" spans="1:10" x14ac:dyDescent="0.25">
      <c r="A51" s="1" t="s">
        <v>1620</v>
      </c>
      <c r="B51" t="s">
        <v>1621</v>
      </c>
      <c r="C51">
        <v>48</v>
      </c>
      <c r="D51" s="6">
        <f t="shared" si="0"/>
        <v>44344.32</v>
      </c>
      <c r="E51" s="6">
        <f>VLOOKUP(A51, Table2[#All], 4, FALSE)</f>
        <v>10650.84</v>
      </c>
      <c r="F51" s="6">
        <f>VLOOKUP(A51, Table3[#All], 4, FALSE)</f>
        <v>11104.8</v>
      </c>
      <c r="G51" s="6">
        <v>22588.68</v>
      </c>
    </row>
    <row r="52" spans="1:10" x14ac:dyDescent="0.25">
      <c r="A52" s="1" t="s">
        <v>1622</v>
      </c>
      <c r="B52" t="s">
        <v>1623</v>
      </c>
      <c r="C52">
        <v>130</v>
      </c>
      <c r="D52" s="6">
        <f t="shared" si="0"/>
        <v>120099.2</v>
      </c>
      <c r="E52" s="6">
        <f>VLOOKUP(A52, Table2[#All], 4, FALSE)</f>
        <v>28710.959999999999</v>
      </c>
      <c r="F52" s="6">
        <f>VLOOKUP(A52, Table3[#All], 4, FALSE)</f>
        <v>30075.5</v>
      </c>
      <c r="G52" s="6">
        <v>61312.74</v>
      </c>
    </row>
    <row r="53" spans="1:10" x14ac:dyDescent="0.25">
      <c r="A53" s="1" t="s">
        <v>1624</v>
      </c>
      <c r="B53" t="s">
        <v>1625</v>
      </c>
      <c r="C53">
        <v>15</v>
      </c>
      <c r="D53" s="6">
        <f t="shared" si="0"/>
        <v>13857.599999999999</v>
      </c>
      <c r="E53" s="6">
        <f>VLOOKUP(A53, Table2[#All], 4, FALSE)</f>
        <v>2778.48</v>
      </c>
      <c r="F53" s="6">
        <f>VLOOKUP(A53, Table3[#All], 4, FALSE)</f>
        <v>3470.25</v>
      </c>
      <c r="G53" s="6">
        <v>7608.87</v>
      </c>
    </row>
    <row r="54" spans="1:10" x14ac:dyDescent="0.25">
      <c r="A54" s="1" t="s">
        <v>1626</v>
      </c>
      <c r="B54" t="s">
        <v>1627</v>
      </c>
      <c r="C54">
        <v>11</v>
      </c>
      <c r="D54" s="6">
        <f t="shared" si="0"/>
        <v>10162.24</v>
      </c>
      <c r="E54" s="6">
        <f>VLOOKUP(A54, Table2[#All], 4, FALSE)</f>
        <v>2083.86</v>
      </c>
      <c r="F54" s="6">
        <f>VLOOKUP(A54, Table3[#All], 4, FALSE)</f>
        <v>2544.85</v>
      </c>
      <c r="G54" s="6">
        <v>5533.53</v>
      </c>
    </row>
    <row r="55" spans="1:10" x14ac:dyDescent="0.25">
      <c r="A55" s="1" t="s">
        <v>1628</v>
      </c>
      <c r="B55" t="s">
        <v>1629</v>
      </c>
      <c r="C55">
        <v>23</v>
      </c>
      <c r="D55" s="6">
        <f t="shared" si="0"/>
        <v>21248.32</v>
      </c>
      <c r="E55" s="6">
        <f>VLOOKUP(A55, Table2[#All], 4, FALSE)</f>
        <v>4630.8</v>
      </c>
      <c r="F55" s="6">
        <f>VLOOKUP(A55, Table3[#All], 4, FALSE)</f>
        <v>5321.05</v>
      </c>
      <c r="G55" s="6">
        <v>11296.47</v>
      </c>
    </row>
    <row r="56" spans="1:10" x14ac:dyDescent="0.25">
      <c r="A56" s="1" t="s">
        <v>1698</v>
      </c>
      <c r="B56" t="s">
        <v>1823</v>
      </c>
      <c r="C56">
        <v>12</v>
      </c>
      <c r="D56" s="6">
        <f t="shared" si="0"/>
        <v>11086.079999999998</v>
      </c>
      <c r="E56" s="6">
        <f>VLOOKUP(A56, Table2[#All], 4, FALSE)</f>
        <v>3473.1</v>
      </c>
      <c r="F56" s="6">
        <f>VLOOKUP(A56, Table3[#All], 4, FALSE)</f>
        <v>2776.2</v>
      </c>
      <c r="G56" s="6">
        <v>4836.78</v>
      </c>
    </row>
    <row r="57" spans="1:10" x14ac:dyDescent="0.25">
      <c r="A57" s="1" t="s">
        <v>1630</v>
      </c>
      <c r="B57" t="s">
        <v>1631</v>
      </c>
      <c r="C57">
        <v>417</v>
      </c>
      <c r="D57" s="6">
        <f t="shared" si="0"/>
        <v>385241.28</v>
      </c>
      <c r="E57" s="6">
        <f>VLOOKUP(A57, Table2[#All], 4, FALSE)</f>
        <v>98636.04</v>
      </c>
      <c r="F57" s="6">
        <f>VLOOKUP(A57, Table3[#All], 4, FALSE)</f>
        <v>96472.95</v>
      </c>
      <c r="G57" s="6">
        <v>190132.29</v>
      </c>
    </row>
    <row r="58" spans="1:10" x14ac:dyDescent="0.25">
      <c r="A58" s="1" t="s">
        <v>1632</v>
      </c>
      <c r="B58" t="s">
        <v>1633</v>
      </c>
      <c r="C58">
        <v>488</v>
      </c>
      <c r="D58" s="6">
        <f t="shared" si="0"/>
        <v>450833.92000000004</v>
      </c>
      <c r="E58" s="6">
        <f>VLOOKUP(A58, Table2[#All], 4, FALSE)</f>
        <v>118548.48</v>
      </c>
      <c r="F58" s="6">
        <f>VLOOKUP(A58, Table3[#All], 4, FALSE)</f>
        <v>112898.8</v>
      </c>
      <c r="G58" s="6">
        <v>219386.64</v>
      </c>
    </row>
    <row r="59" spans="1:10" x14ac:dyDescent="0.25">
      <c r="A59" s="1" t="s">
        <v>1634</v>
      </c>
      <c r="B59" t="s">
        <v>1635</v>
      </c>
      <c r="C59">
        <v>87</v>
      </c>
      <c r="D59" s="6">
        <f t="shared" si="0"/>
        <v>80374.079999999987</v>
      </c>
      <c r="E59" s="6">
        <f>VLOOKUP(A59, Table2[#All], 4, FALSE)</f>
        <v>19449.36</v>
      </c>
      <c r="F59" s="6">
        <f>VLOOKUP(A59, Table3[#All], 4, FALSE)</f>
        <v>20127.45</v>
      </c>
      <c r="G59" s="6">
        <v>40797.269999999997</v>
      </c>
    </row>
    <row r="60" spans="1:10" x14ac:dyDescent="0.25">
      <c r="A60" s="1" t="s">
        <v>1636</v>
      </c>
      <c r="B60" t="s">
        <v>1637</v>
      </c>
      <c r="C60">
        <v>242</v>
      </c>
      <c r="D60" s="6">
        <f t="shared" si="0"/>
        <v>223569.28</v>
      </c>
      <c r="E60" s="6">
        <f>VLOOKUP(A60, Table2[#All], 4, FALSE)</f>
        <v>56264.22</v>
      </c>
      <c r="F60" s="6">
        <f>VLOOKUP(A60, Table3[#All], 4, FALSE)</f>
        <v>55986.7</v>
      </c>
      <c r="G60" s="6">
        <v>111318.36</v>
      </c>
    </row>
    <row r="61" spans="1:10" x14ac:dyDescent="0.25">
      <c r="A61" s="1" t="s">
        <v>1638</v>
      </c>
      <c r="B61" t="s">
        <v>1639</v>
      </c>
      <c r="C61">
        <v>14</v>
      </c>
      <c r="D61" s="6">
        <f t="shared" si="0"/>
        <v>12933.760000000002</v>
      </c>
      <c r="E61" s="6">
        <f>VLOOKUP(A61, Table2[#All], 4, FALSE)</f>
        <v>4167.72</v>
      </c>
      <c r="F61" s="6">
        <f>VLOOKUP(A61, Table3[#All], 4, FALSE)</f>
        <v>3238.9</v>
      </c>
      <c r="G61" s="6">
        <v>5527.14</v>
      </c>
    </row>
    <row r="62" spans="1:10" x14ac:dyDescent="0.25">
      <c r="A62" s="1" t="s">
        <v>1788</v>
      </c>
      <c r="B62" t="s">
        <v>1789</v>
      </c>
      <c r="C62">
        <v>7</v>
      </c>
      <c r="D62" s="6">
        <f t="shared" si="0"/>
        <v>6466.88</v>
      </c>
      <c r="E62" s="6">
        <v>0</v>
      </c>
      <c r="F62" s="6">
        <f>VLOOKUP(A62, Table3[#All], 4, FALSE)</f>
        <v>1619.45</v>
      </c>
      <c r="G62" s="6">
        <v>4847.43</v>
      </c>
      <c r="J62" s="14"/>
    </row>
    <row r="63" spans="1:10" x14ac:dyDescent="0.25">
      <c r="A63" s="1" t="s">
        <v>1640</v>
      </c>
      <c r="B63" t="s">
        <v>1641</v>
      </c>
      <c r="C63">
        <v>11</v>
      </c>
      <c r="D63" s="6">
        <f t="shared" si="0"/>
        <v>10162.24</v>
      </c>
      <c r="E63" s="6">
        <f>VLOOKUP(A63, Table2[#All], 4, FALSE)</f>
        <v>3473.1</v>
      </c>
      <c r="F63" s="6">
        <f>VLOOKUP(A63, Table3[#All], 4, FALSE)</f>
        <v>2544.85</v>
      </c>
      <c r="G63" s="6">
        <v>4144.29</v>
      </c>
    </row>
    <row r="64" spans="1:10" x14ac:dyDescent="0.25">
      <c r="A64" s="1" t="s">
        <v>1644</v>
      </c>
      <c r="B64" t="s">
        <v>1645</v>
      </c>
      <c r="C64">
        <v>8</v>
      </c>
      <c r="D64" s="6">
        <f t="shared" si="0"/>
        <v>7390.72</v>
      </c>
      <c r="E64" s="6">
        <f>VLOOKUP(A64, Table2[#All], 4, FALSE)</f>
        <v>1157.7</v>
      </c>
      <c r="F64" s="6">
        <f>VLOOKUP(A64, Table3[#All], 4, FALSE)</f>
        <v>1850.8</v>
      </c>
      <c r="G64" s="6">
        <v>4382.22</v>
      </c>
    </row>
    <row r="65" spans="1:7" x14ac:dyDescent="0.25">
      <c r="A65" s="1" t="s">
        <v>1646</v>
      </c>
      <c r="B65" t="s">
        <v>1647</v>
      </c>
      <c r="C65">
        <v>15</v>
      </c>
      <c r="D65" s="6">
        <f t="shared" si="0"/>
        <v>13857.599999999999</v>
      </c>
      <c r="E65" s="6">
        <f>VLOOKUP(A65, Table2[#All], 4, FALSE)</f>
        <v>2778.48</v>
      </c>
      <c r="F65" s="6">
        <f>VLOOKUP(A65, Table3[#All], 4, FALSE)</f>
        <v>3470.25</v>
      </c>
      <c r="G65" s="6">
        <v>7608.87</v>
      </c>
    </row>
    <row r="66" spans="1:7" x14ac:dyDescent="0.25">
      <c r="A66" s="1" t="s">
        <v>1648</v>
      </c>
      <c r="B66" t="s">
        <v>1649</v>
      </c>
      <c r="C66">
        <v>15</v>
      </c>
      <c r="D66" s="6">
        <f t="shared" si="0"/>
        <v>13857.6</v>
      </c>
      <c r="E66" s="6">
        <f>VLOOKUP(A66, Table2[#All], 4, FALSE)</f>
        <v>3936.18</v>
      </c>
      <c r="F66" s="6">
        <f>VLOOKUP(A66, Table3[#All], 4, FALSE)</f>
        <v>3470.25</v>
      </c>
      <c r="G66" s="6">
        <v>6451.17</v>
      </c>
    </row>
    <row r="67" spans="1:7" x14ac:dyDescent="0.25">
      <c r="A67" s="1" t="s">
        <v>1650</v>
      </c>
      <c r="B67" t="s">
        <v>1651</v>
      </c>
      <c r="C67">
        <v>88</v>
      </c>
      <c r="D67" s="6">
        <f t="shared" si="0"/>
        <v>81297.919999999998</v>
      </c>
      <c r="E67" s="6">
        <f>VLOOKUP(A67, Table2[#All], 4, FALSE)</f>
        <v>18754.740000000002</v>
      </c>
      <c r="F67" s="6">
        <f>VLOOKUP(A67, Table3[#All], 4, FALSE)</f>
        <v>20358.8</v>
      </c>
      <c r="G67" s="6">
        <v>42184.38</v>
      </c>
    </row>
    <row r="68" spans="1:7" x14ac:dyDescent="0.25">
      <c r="A68" s="1" t="s">
        <v>1652</v>
      </c>
      <c r="B68" t="s">
        <v>1653</v>
      </c>
      <c r="C68">
        <v>53</v>
      </c>
      <c r="D68" s="6">
        <f t="shared" si="0"/>
        <v>48963.519999999997</v>
      </c>
      <c r="E68" s="6">
        <f>VLOOKUP(A68, Table2[#All], 4, FALSE)</f>
        <v>12040.08</v>
      </c>
      <c r="F68" s="6">
        <f>VLOOKUP(A68, Table3[#All], 4, FALSE)</f>
        <v>12261.55</v>
      </c>
      <c r="G68" s="6">
        <v>24661.89</v>
      </c>
    </row>
    <row r="69" spans="1:7" x14ac:dyDescent="0.25">
      <c r="A69" s="1" t="s">
        <v>1654</v>
      </c>
      <c r="B69" t="s">
        <v>1655</v>
      </c>
      <c r="C69">
        <v>298</v>
      </c>
      <c r="D69" s="6">
        <f t="shared" si="0"/>
        <v>275304.32000000001</v>
      </c>
      <c r="E69" s="6">
        <f>VLOOKUP(A69, Table2[#All], 4, FALSE)</f>
        <v>65525.82</v>
      </c>
      <c r="F69" s="6">
        <f>VLOOKUP(A69, Table3[#All], 4, FALSE)</f>
        <v>68942.3</v>
      </c>
      <c r="G69" s="6">
        <v>140836.20000000001</v>
      </c>
    </row>
    <row r="70" spans="1:7" x14ac:dyDescent="0.25">
      <c r="A70" s="1" t="s">
        <v>1656</v>
      </c>
      <c r="B70" t="s">
        <v>1657</v>
      </c>
      <c r="C70">
        <v>520</v>
      </c>
      <c r="D70" s="6">
        <f t="shared" si="0"/>
        <v>480396.80000000005</v>
      </c>
      <c r="E70" s="6">
        <f>VLOOKUP(A70, Table2[#All], 4, FALSE)</f>
        <v>121326.96</v>
      </c>
      <c r="F70" s="6">
        <f>VLOOKUP(A70, Table3[#All], 4, FALSE)</f>
        <v>120302</v>
      </c>
      <c r="G70" s="6">
        <v>238767.84</v>
      </c>
    </row>
    <row r="71" spans="1:7" x14ac:dyDescent="0.25">
      <c r="A71" s="1" t="s">
        <v>1658</v>
      </c>
      <c r="B71" t="s">
        <v>1659</v>
      </c>
      <c r="C71">
        <v>48</v>
      </c>
      <c r="D71" s="6">
        <f t="shared" ref="D71:D129" si="1">SUM(E71:G71)</f>
        <v>44344.32</v>
      </c>
      <c r="E71" s="6">
        <f>VLOOKUP(A71, Table2[#All], 4, FALSE)</f>
        <v>10419.299999999999</v>
      </c>
      <c r="F71" s="6">
        <f>VLOOKUP(A71, Table3[#All], 4, FALSE)</f>
        <v>11104.8</v>
      </c>
      <c r="G71" s="6">
        <v>22820.22</v>
      </c>
    </row>
    <row r="72" spans="1:7" x14ac:dyDescent="0.25">
      <c r="A72" s="1" t="s">
        <v>1660</v>
      </c>
      <c r="B72" t="s">
        <v>1661</v>
      </c>
      <c r="C72">
        <v>109</v>
      </c>
      <c r="D72" s="6">
        <f t="shared" si="1"/>
        <v>100698.56</v>
      </c>
      <c r="E72" s="6">
        <f>VLOOKUP(A72, Table2[#All], 4, FALSE)</f>
        <v>24774.78</v>
      </c>
      <c r="F72" s="6">
        <f>VLOOKUP(A72, Table3[#All], 4, FALSE)</f>
        <v>25217.15</v>
      </c>
      <c r="G72" s="6">
        <v>50706.63</v>
      </c>
    </row>
    <row r="73" spans="1:7" x14ac:dyDescent="0.25">
      <c r="A73" s="1" t="s">
        <v>1662</v>
      </c>
      <c r="B73" t="s">
        <v>1663</v>
      </c>
      <c r="C73">
        <v>148</v>
      </c>
      <c r="D73" s="6">
        <f t="shared" si="1"/>
        <v>136728.32000000001</v>
      </c>
      <c r="E73" s="6">
        <f>VLOOKUP(A73, Table2[#All], 4, FALSE)</f>
        <v>31489.439999999999</v>
      </c>
      <c r="F73" s="6">
        <f>VLOOKUP(A73, Table3[#All], 4, FALSE)</f>
        <v>34239.800000000003</v>
      </c>
      <c r="G73" s="6">
        <v>70999.08</v>
      </c>
    </row>
    <row r="74" spans="1:7" x14ac:dyDescent="0.25">
      <c r="A74" s="1" t="s">
        <v>1664</v>
      </c>
      <c r="B74" t="s">
        <v>1665</v>
      </c>
      <c r="C74">
        <v>114</v>
      </c>
      <c r="D74" s="6">
        <f t="shared" si="1"/>
        <v>105317.75999999999</v>
      </c>
      <c r="E74" s="6">
        <f>VLOOKUP(A74, Table2[#All], 4, FALSE)</f>
        <v>27784.799999999999</v>
      </c>
      <c r="F74" s="6">
        <f>VLOOKUP(A74, Table3[#All], 4, FALSE)</f>
        <v>26373.9</v>
      </c>
      <c r="G74" s="6">
        <v>51159.06</v>
      </c>
    </row>
    <row r="75" spans="1:7" x14ac:dyDescent="0.25">
      <c r="A75" s="1" t="s">
        <v>1666</v>
      </c>
      <c r="B75" t="s">
        <v>1667</v>
      </c>
      <c r="C75">
        <v>13</v>
      </c>
      <c r="D75" s="6">
        <f t="shared" si="1"/>
        <v>12009.920000000002</v>
      </c>
      <c r="E75" s="6">
        <f>VLOOKUP(A75, Table2[#All], 4, FALSE)</f>
        <v>6251.58</v>
      </c>
      <c r="F75" s="6">
        <f>VLOOKUP(A75, Table3[#All], 4, FALSE)</f>
        <v>3007.55</v>
      </c>
      <c r="G75" s="6">
        <v>2750.79</v>
      </c>
    </row>
    <row r="76" spans="1:7" x14ac:dyDescent="0.25">
      <c r="A76" s="1" t="s">
        <v>1668</v>
      </c>
      <c r="B76" t="s">
        <v>1669</v>
      </c>
      <c r="C76">
        <v>83</v>
      </c>
      <c r="D76" s="6">
        <f t="shared" si="1"/>
        <v>76678.720000000001</v>
      </c>
      <c r="E76" s="6">
        <f>VLOOKUP(A76, Table2[#All], 4, FALSE)</f>
        <v>19680.900000000001</v>
      </c>
      <c r="F76" s="6">
        <f>VLOOKUP(A76, Table3[#All], 4, FALSE)</f>
        <v>19202.05</v>
      </c>
      <c r="G76" s="6">
        <v>37795.769999999997</v>
      </c>
    </row>
    <row r="77" spans="1:7" x14ac:dyDescent="0.25">
      <c r="A77" s="1" t="s">
        <v>1670</v>
      </c>
      <c r="B77" t="s">
        <v>1671</v>
      </c>
      <c r="C77">
        <v>83</v>
      </c>
      <c r="D77" s="6">
        <f t="shared" si="1"/>
        <v>76678.720000000001</v>
      </c>
      <c r="E77" s="6">
        <f>VLOOKUP(A77, Table2[#All], 4, FALSE)</f>
        <v>17133.96</v>
      </c>
      <c r="F77" s="6">
        <f>VLOOKUP(A77, Table3[#All], 4, FALSE)</f>
        <v>19202.05</v>
      </c>
      <c r="G77" s="6">
        <v>40342.71</v>
      </c>
    </row>
    <row r="78" spans="1:7" x14ac:dyDescent="0.25">
      <c r="A78" s="1" t="s">
        <v>1672</v>
      </c>
      <c r="B78" t="s">
        <v>1673</v>
      </c>
      <c r="C78">
        <v>68</v>
      </c>
      <c r="D78" s="6">
        <f t="shared" si="1"/>
        <v>62821.119999999995</v>
      </c>
      <c r="E78" s="6">
        <f>VLOOKUP(A78, Table2[#All], 4, FALSE)</f>
        <v>13660.86</v>
      </c>
      <c r="F78" s="6">
        <f>VLOOKUP(A78, Table3[#All], 4, FALSE)</f>
        <v>15731.8</v>
      </c>
      <c r="G78" s="6">
        <v>33428.46</v>
      </c>
    </row>
    <row r="79" spans="1:7" x14ac:dyDescent="0.25">
      <c r="A79" s="1" t="s">
        <v>1674</v>
      </c>
      <c r="B79" t="s">
        <v>1675</v>
      </c>
      <c r="C79">
        <v>91</v>
      </c>
      <c r="D79" s="6">
        <f t="shared" si="1"/>
        <v>84069.440000000002</v>
      </c>
      <c r="E79" s="6">
        <f>VLOOKUP(A79, Table2[#All], 4, FALSE)</f>
        <v>18291.66</v>
      </c>
      <c r="F79" s="6">
        <f>VLOOKUP(A79, Table3[#All], 4, FALSE)</f>
        <v>21052.85</v>
      </c>
      <c r="G79" s="6">
        <v>44724.93</v>
      </c>
    </row>
    <row r="80" spans="1:7" x14ac:dyDescent="0.25">
      <c r="A80" s="1" t="s">
        <v>1676</v>
      </c>
      <c r="B80" t="s">
        <v>1677</v>
      </c>
      <c r="C80">
        <v>33</v>
      </c>
      <c r="D80" s="6">
        <f t="shared" si="1"/>
        <v>30486.720000000001</v>
      </c>
      <c r="E80" s="6">
        <f>VLOOKUP(A80, Table2[#All], 4, FALSE)</f>
        <v>8566.98</v>
      </c>
      <c r="F80" s="6">
        <f>VLOOKUP(A80, Table3[#All], 4, FALSE)</f>
        <v>7634.55</v>
      </c>
      <c r="G80" s="6">
        <v>14285.19</v>
      </c>
    </row>
    <row r="81" spans="1:7" x14ac:dyDescent="0.25">
      <c r="A81" s="1" t="s">
        <v>1678</v>
      </c>
      <c r="B81" t="s">
        <v>1679</v>
      </c>
      <c r="C81">
        <v>11</v>
      </c>
      <c r="D81" s="6">
        <f t="shared" si="1"/>
        <v>10162.24</v>
      </c>
      <c r="E81" s="6">
        <f>VLOOKUP(A81, Table2[#All], 4, FALSE)</f>
        <v>2315.4</v>
      </c>
      <c r="F81" s="6">
        <f>VLOOKUP(A81, Table3[#All], 4, FALSE)</f>
        <v>2544.85</v>
      </c>
      <c r="G81" s="6">
        <v>5301.99</v>
      </c>
    </row>
    <row r="82" spans="1:7" x14ac:dyDescent="0.25">
      <c r="A82" s="1" t="s">
        <v>1680</v>
      </c>
      <c r="B82" t="s">
        <v>1681</v>
      </c>
      <c r="C82">
        <v>141</v>
      </c>
      <c r="D82" s="6">
        <f t="shared" si="1"/>
        <v>130261.44</v>
      </c>
      <c r="E82" s="6">
        <f>VLOOKUP(A82, Table2[#All], 4, FALSE)</f>
        <v>30563.279999999999</v>
      </c>
      <c r="F82" s="6">
        <f>VLOOKUP(A82, Table3[#All], 4, FALSE)</f>
        <v>32620.35</v>
      </c>
      <c r="G82" s="6">
        <v>67077.81</v>
      </c>
    </row>
    <row r="83" spans="1:7" x14ac:dyDescent="0.25">
      <c r="A83" s="1" t="s">
        <v>1682</v>
      </c>
      <c r="B83" t="s">
        <v>1683</v>
      </c>
      <c r="C83">
        <v>200</v>
      </c>
      <c r="D83" s="6">
        <f t="shared" si="1"/>
        <v>184768</v>
      </c>
      <c r="E83" s="6">
        <f>VLOOKUP(A83, Table2[#All], 4, FALSE)</f>
        <v>44918.76</v>
      </c>
      <c r="F83" s="6">
        <f>VLOOKUP(A83, Table3[#All], 4, FALSE)</f>
        <v>46270</v>
      </c>
      <c r="G83" s="6">
        <v>93579.24</v>
      </c>
    </row>
    <row r="84" spans="1:7" x14ac:dyDescent="0.25">
      <c r="A84" s="1" t="s">
        <v>1684</v>
      </c>
      <c r="B84" t="s">
        <v>1685</v>
      </c>
      <c r="C84">
        <v>12</v>
      </c>
      <c r="D84" s="6">
        <f t="shared" si="1"/>
        <v>11086.08</v>
      </c>
      <c r="E84" s="6">
        <f>VLOOKUP(A84, Table2[#All], 4, FALSE)</f>
        <v>2778.48</v>
      </c>
      <c r="F84" s="6">
        <f>VLOOKUP(A84, Table3[#All], 4, FALSE)</f>
        <v>2776.2</v>
      </c>
      <c r="G84" s="6">
        <v>5531.4</v>
      </c>
    </row>
    <row r="85" spans="1:7" x14ac:dyDescent="0.25">
      <c r="A85" s="1" t="s">
        <v>1686</v>
      </c>
      <c r="B85" t="s">
        <v>1687</v>
      </c>
      <c r="C85">
        <v>345</v>
      </c>
      <c r="D85" s="6">
        <f t="shared" si="1"/>
        <v>318724.8</v>
      </c>
      <c r="E85" s="6">
        <f>VLOOKUP(A85, Table2[#All], 4, FALSE)</f>
        <v>89605.98</v>
      </c>
      <c r="F85" s="6">
        <f>VLOOKUP(A85, Table3[#All], 4, FALSE)</f>
        <v>79815.75</v>
      </c>
      <c r="G85" s="6">
        <v>149303.07</v>
      </c>
    </row>
    <row r="86" spans="1:7" x14ac:dyDescent="0.25">
      <c r="A86" s="1" t="s">
        <v>1688</v>
      </c>
      <c r="B86" t="s">
        <v>1689</v>
      </c>
      <c r="C86">
        <v>16</v>
      </c>
      <c r="D86" s="6">
        <f t="shared" si="1"/>
        <v>14781.439999999999</v>
      </c>
      <c r="E86" s="6">
        <f>VLOOKUP(A86, Table2[#All], 4, FALSE)</f>
        <v>3936.18</v>
      </c>
      <c r="F86" s="6">
        <f>VLOOKUP(A86, Table3[#All], 4, FALSE)</f>
        <v>3701.6</v>
      </c>
      <c r="G86" s="6">
        <v>7143.66</v>
      </c>
    </row>
    <row r="87" spans="1:7" x14ac:dyDescent="0.25">
      <c r="A87" s="1" t="s">
        <v>1690</v>
      </c>
      <c r="B87" t="s">
        <v>1691</v>
      </c>
      <c r="C87">
        <v>40</v>
      </c>
      <c r="D87" s="6">
        <f t="shared" si="1"/>
        <v>36953.600000000006</v>
      </c>
      <c r="E87" s="6">
        <f>VLOOKUP(A87, Table2[#All], 4, FALSE)</f>
        <v>9956.2199999999993</v>
      </c>
      <c r="F87" s="6">
        <f>VLOOKUP(A87, Table3[#All], 4, FALSE)</f>
        <v>9254</v>
      </c>
      <c r="G87" s="6">
        <v>17743.38</v>
      </c>
    </row>
    <row r="88" spans="1:7" x14ac:dyDescent="0.25">
      <c r="A88" s="1" t="s">
        <v>1692</v>
      </c>
      <c r="B88" t="s">
        <v>1693</v>
      </c>
      <c r="C88">
        <v>135</v>
      </c>
      <c r="D88" s="6">
        <f t="shared" si="1"/>
        <v>124718.40000000001</v>
      </c>
      <c r="E88" s="6">
        <f>VLOOKUP(A88, Table2[#All], 4, FALSE)</f>
        <v>25700.94</v>
      </c>
      <c r="F88" s="6">
        <f>VLOOKUP(A88, Table3[#All], 4, FALSE)</f>
        <v>31232.25</v>
      </c>
      <c r="G88" s="6">
        <v>67785.210000000006</v>
      </c>
    </row>
    <row r="89" spans="1:7" x14ac:dyDescent="0.25">
      <c r="A89" s="1" t="s">
        <v>1694</v>
      </c>
      <c r="B89" t="s">
        <v>1695</v>
      </c>
      <c r="C89">
        <v>151</v>
      </c>
      <c r="D89" s="6">
        <f t="shared" si="1"/>
        <v>139499.84</v>
      </c>
      <c r="E89" s="6">
        <f>VLOOKUP(A89, Table2[#All], 4, FALSE)</f>
        <v>34499.46</v>
      </c>
      <c r="F89" s="6">
        <f>VLOOKUP(A89, Table3[#All], 4, FALSE)</f>
        <v>34933.85</v>
      </c>
      <c r="G89" s="6">
        <v>70066.53</v>
      </c>
    </row>
    <row r="90" spans="1:7" x14ac:dyDescent="0.25">
      <c r="A90" s="1" t="s">
        <v>1696</v>
      </c>
      <c r="B90" t="s">
        <v>1697</v>
      </c>
      <c r="C90">
        <v>27</v>
      </c>
      <c r="D90" s="6">
        <f t="shared" si="1"/>
        <v>24943.68</v>
      </c>
      <c r="E90" s="6">
        <f>VLOOKUP(A90, Table2[#All], 4, FALSE)</f>
        <v>5556.96</v>
      </c>
      <c r="F90" s="6">
        <f>VLOOKUP(A90, Table3[#All], 4, FALSE)</f>
        <v>6246.45</v>
      </c>
      <c r="G90" s="6">
        <v>13140.27</v>
      </c>
    </row>
    <row r="91" spans="1:7" x14ac:dyDescent="0.25">
      <c r="A91" s="1" t="s">
        <v>1700</v>
      </c>
      <c r="B91" t="s">
        <v>1701</v>
      </c>
      <c r="C91">
        <v>115</v>
      </c>
      <c r="D91" s="6">
        <f t="shared" si="1"/>
        <v>106241.60000000001</v>
      </c>
      <c r="E91" s="6">
        <f>VLOOKUP(A91, Table2[#All], 4, FALSE)</f>
        <v>25006.32</v>
      </c>
      <c r="F91" s="6">
        <f>VLOOKUP(A91, Table3[#All], 4, FALSE)</f>
        <v>26605.25</v>
      </c>
      <c r="G91" s="6">
        <v>54630.03</v>
      </c>
    </row>
    <row r="92" spans="1:7" x14ac:dyDescent="0.25">
      <c r="A92" s="1" t="s">
        <v>1702</v>
      </c>
      <c r="B92" t="s">
        <v>1703</v>
      </c>
      <c r="C92">
        <v>278</v>
      </c>
      <c r="D92" s="6">
        <f t="shared" si="1"/>
        <v>256827.51999999999</v>
      </c>
      <c r="E92" s="6">
        <f>VLOOKUP(A92, Table2[#All], 4, FALSE)</f>
        <v>54180.36</v>
      </c>
      <c r="F92" s="6">
        <f>VLOOKUP(A92, Table3[#All], 4, FALSE)</f>
        <v>64315.3</v>
      </c>
      <c r="G92" s="6">
        <v>138331.85999999999</v>
      </c>
    </row>
    <row r="93" spans="1:7" x14ac:dyDescent="0.25">
      <c r="A93" s="1" t="s">
        <v>1704</v>
      </c>
      <c r="B93" t="s">
        <v>1705</v>
      </c>
      <c r="C93">
        <v>246</v>
      </c>
      <c r="D93" s="6">
        <f t="shared" si="1"/>
        <v>227264.63999999998</v>
      </c>
      <c r="E93" s="6">
        <f>VLOOKUP(A93, Table2[#All], 4, FALSE)</f>
        <v>57421.919999999998</v>
      </c>
      <c r="F93" s="6">
        <f>VLOOKUP(A93, Table3[#All], 4, FALSE)</f>
        <v>56912.1</v>
      </c>
      <c r="G93" s="6">
        <v>112930.62</v>
      </c>
    </row>
    <row r="94" spans="1:7" x14ac:dyDescent="0.25">
      <c r="A94" s="1" t="s">
        <v>1706</v>
      </c>
      <c r="B94" t="s">
        <v>1707</v>
      </c>
      <c r="C94">
        <v>23</v>
      </c>
      <c r="D94" s="6">
        <f t="shared" si="1"/>
        <v>31253.53</v>
      </c>
      <c r="E94" s="6">
        <f>VLOOKUP(A94, Table2[#All], 4, FALSE)</f>
        <v>25932.48</v>
      </c>
      <c r="F94" s="6">
        <f>VLOOKUP(A94, Table3[#All], 4, FALSE)</f>
        <v>5321.05</v>
      </c>
      <c r="G94" s="6">
        <v>0</v>
      </c>
    </row>
    <row r="95" spans="1:7" x14ac:dyDescent="0.25">
      <c r="A95" s="1" t="s">
        <v>1708</v>
      </c>
      <c r="B95" t="s">
        <v>1709</v>
      </c>
      <c r="C95">
        <v>18</v>
      </c>
      <c r="D95" s="6">
        <f t="shared" si="1"/>
        <v>16629.120000000003</v>
      </c>
      <c r="E95" s="6">
        <f>VLOOKUP(A95, Table2[#All], 4, FALSE)</f>
        <v>3704.64</v>
      </c>
      <c r="F95" s="6">
        <f>VLOOKUP(A95, Table3[#All], 4, FALSE)</f>
        <v>4164.3</v>
      </c>
      <c r="G95" s="6">
        <v>8760.18</v>
      </c>
    </row>
    <row r="96" spans="1:7" x14ac:dyDescent="0.25">
      <c r="A96" s="1" t="s">
        <v>1710</v>
      </c>
      <c r="B96" t="s">
        <v>1711</v>
      </c>
      <c r="C96">
        <v>39</v>
      </c>
      <c r="D96" s="6">
        <f t="shared" si="1"/>
        <v>36029.759999999995</v>
      </c>
      <c r="E96" s="6">
        <f>VLOOKUP(A96, Table2[#All], 4, FALSE)</f>
        <v>8566.98</v>
      </c>
      <c r="F96" s="6">
        <f>VLOOKUP(A96, Table3[#All], 4, FALSE)</f>
        <v>9022.65</v>
      </c>
      <c r="G96" s="6">
        <v>18440.13</v>
      </c>
    </row>
    <row r="97" spans="1:7" x14ac:dyDescent="0.25">
      <c r="A97" s="1" t="s">
        <v>1712</v>
      </c>
      <c r="B97" t="s">
        <v>1713</v>
      </c>
      <c r="C97">
        <v>844</v>
      </c>
      <c r="D97" s="6">
        <f t="shared" si="1"/>
        <v>779720.96</v>
      </c>
      <c r="E97" s="6">
        <f>VLOOKUP(A97, Table2[#All], 4, FALSE)</f>
        <v>191483.58</v>
      </c>
      <c r="F97" s="6">
        <f>VLOOKUP(A97, Table3[#All], 4, FALSE)</f>
        <v>195259.4</v>
      </c>
      <c r="G97" s="6">
        <v>392977.98</v>
      </c>
    </row>
    <row r="98" spans="1:7" x14ac:dyDescent="0.25">
      <c r="A98" s="1" t="s">
        <v>1714</v>
      </c>
      <c r="B98" t="s">
        <v>1715</v>
      </c>
      <c r="C98">
        <v>18</v>
      </c>
      <c r="D98" s="6">
        <f t="shared" si="1"/>
        <v>16629.12</v>
      </c>
      <c r="E98" s="6">
        <f>VLOOKUP(A98, Table2[#All], 4, FALSE)</f>
        <v>3936.18</v>
      </c>
      <c r="F98" s="6">
        <f>VLOOKUP(A98, Table3[#All], 4, FALSE)</f>
        <v>4164.3</v>
      </c>
      <c r="G98" s="6">
        <v>8528.64</v>
      </c>
    </row>
    <row r="99" spans="1:7" x14ac:dyDescent="0.25">
      <c r="A99" s="1" t="s">
        <v>1716</v>
      </c>
      <c r="B99" t="s">
        <v>1717</v>
      </c>
      <c r="C99">
        <v>17</v>
      </c>
      <c r="D99" s="6">
        <f t="shared" si="1"/>
        <v>15705.279999999999</v>
      </c>
      <c r="E99" s="6">
        <f>VLOOKUP(A99, Table2[#All], 4, FALSE)</f>
        <v>3473.1</v>
      </c>
      <c r="F99" s="6">
        <f>VLOOKUP(A99, Table3[#All], 4, FALSE)</f>
        <v>3932.95</v>
      </c>
      <c r="G99" s="6">
        <v>8299.23</v>
      </c>
    </row>
    <row r="100" spans="1:7" x14ac:dyDescent="0.25">
      <c r="A100" s="1" t="s">
        <v>1718</v>
      </c>
      <c r="B100" t="s">
        <v>1719</v>
      </c>
      <c r="C100">
        <v>101</v>
      </c>
      <c r="D100" s="6">
        <f t="shared" si="1"/>
        <v>93307.839999999997</v>
      </c>
      <c r="E100" s="6">
        <f>VLOOKUP(A100, Table2[#All], 4, FALSE)</f>
        <v>22690.92</v>
      </c>
      <c r="F100" s="6">
        <f>VLOOKUP(A100, Table3[#All], 4, FALSE)</f>
        <v>23366.35</v>
      </c>
      <c r="G100" s="6">
        <v>47250.57</v>
      </c>
    </row>
    <row r="101" spans="1:7" x14ac:dyDescent="0.25">
      <c r="A101" s="1" t="s">
        <v>1720</v>
      </c>
      <c r="B101" t="s">
        <v>1721</v>
      </c>
      <c r="C101">
        <v>208</v>
      </c>
      <c r="D101" s="6">
        <f t="shared" si="1"/>
        <v>192158.72</v>
      </c>
      <c r="E101" s="6">
        <f>VLOOKUP(A101, Table2[#All], 4, FALSE)</f>
        <v>42140.28</v>
      </c>
      <c r="F101" s="6">
        <f>VLOOKUP(A101, Table3[#All], 4, FALSE)</f>
        <v>48120.800000000003</v>
      </c>
      <c r="G101" s="6">
        <v>101897.64</v>
      </c>
    </row>
    <row r="102" spans="1:7" x14ac:dyDescent="0.25">
      <c r="A102" s="1" t="s">
        <v>1722</v>
      </c>
      <c r="B102" t="s">
        <v>1723</v>
      </c>
      <c r="C102">
        <v>164</v>
      </c>
      <c r="D102" s="6">
        <f t="shared" si="1"/>
        <v>151509.76000000001</v>
      </c>
      <c r="E102" s="6">
        <f>VLOOKUP(A102, Table2[#All], 4, FALSE)</f>
        <v>38667.18</v>
      </c>
      <c r="F102" s="6">
        <f>VLOOKUP(A102, Table3[#All], 4, FALSE)</f>
        <v>37941.4</v>
      </c>
      <c r="G102" s="6">
        <v>74901.179999999993</v>
      </c>
    </row>
    <row r="103" spans="1:7" x14ac:dyDescent="0.25">
      <c r="A103" s="1" t="s">
        <v>1724</v>
      </c>
      <c r="B103" t="s">
        <v>1725</v>
      </c>
      <c r="C103">
        <v>116</v>
      </c>
      <c r="D103" s="6">
        <f t="shared" si="1"/>
        <v>107165.44</v>
      </c>
      <c r="E103" s="6">
        <f>VLOOKUP(A103, Table2[#All], 4, FALSE)</f>
        <v>22459.38</v>
      </c>
      <c r="F103" s="6">
        <f>VLOOKUP(A103, Table3[#All], 4, FALSE)</f>
        <v>26836.6</v>
      </c>
      <c r="G103" s="6">
        <v>57869.46</v>
      </c>
    </row>
    <row r="104" spans="1:7" x14ac:dyDescent="0.25">
      <c r="A104" s="1" t="s">
        <v>1726</v>
      </c>
      <c r="B104" t="s">
        <v>1727</v>
      </c>
      <c r="C104">
        <v>94</v>
      </c>
      <c r="D104" s="6">
        <f t="shared" si="1"/>
        <v>86840.959999999992</v>
      </c>
      <c r="E104" s="6">
        <f>VLOOKUP(A104, Table2[#All], 4, FALSE)</f>
        <v>20375.52</v>
      </c>
      <c r="F104" s="6">
        <f>VLOOKUP(A104, Table3[#All], 4, FALSE)</f>
        <v>21746.9</v>
      </c>
      <c r="G104" s="6">
        <v>44718.54</v>
      </c>
    </row>
    <row r="105" spans="1:7" x14ac:dyDescent="0.25">
      <c r="A105" s="1" t="s">
        <v>1728</v>
      </c>
      <c r="B105" t="s">
        <v>1729</v>
      </c>
      <c r="C105">
        <v>84</v>
      </c>
      <c r="D105" s="6">
        <f t="shared" si="1"/>
        <v>77602.559999999998</v>
      </c>
      <c r="E105" s="6">
        <f>VLOOKUP(A105, Table2[#All], 4, FALSE)</f>
        <v>26627.1</v>
      </c>
      <c r="F105" s="6">
        <f>VLOOKUP(A105, Table3[#All], 4, FALSE)</f>
        <v>19433.400000000001</v>
      </c>
      <c r="G105" s="6">
        <v>31542.06</v>
      </c>
    </row>
    <row r="106" spans="1:7" x14ac:dyDescent="0.25">
      <c r="A106" s="1" t="s">
        <v>1790</v>
      </c>
      <c r="B106" t="s">
        <v>1791</v>
      </c>
      <c r="C106">
        <v>47</v>
      </c>
      <c r="D106" s="6">
        <f t="shared" si="1"/>
        <v>43420.479999999996</v>
      </c>
      <c r="E106" s="6">
        <v>0</v>
      </c>
      <c r="F106" s="6">
        <f>VLOOKUP(A106, Table3[#All], 4, FALSE)</f>
        <v>10873.45</v>
      </c>
      <c r="G106" s="6">
        <v>32547.03</v>
      </c>
    </row>
    <row r="107" spans="1:7" x14ac:dyDescent="0.25">
      <c r="A107" s="1" t="s">
        <v>1730</v>
      </c>
      <c r="B107" t="s">
        <v>1731</v>
      </c>
      <c r="C107">
        <v>16</v>
      </c>
      <c r="D107" s="6">
        <f t="shared" si="1"/>
        <v>14781.439999999999</v>
      </c>
      <c r="E107" s="6">
        <f>VLOOKUP(A107, Table2[#All], 4, FALSE)</f>
        <v>2083.86</v>
      </c>
      <c r="F107" s="6">
        <f>VLOOKUP(A107, Table3[#All], 4, FALSE)</f>
        <v>3701.6</v>
      </c>
      <c r="G107" s="6">
        <v>8995.98</v>
      </c>
    </row>
    <row r="108" spans="1:7" x14ac:dyDescent="0.25">
      <c r="A108" s="1" t="s">
        <v>1732</v>
      </c>
      <c r="B108" t="s">
        <v>1733</v>
      </c>
      <c r="C108">
        <v>78</v>
      </c>
      <c r="D108" s="6">
        <f t="shared" si="1"/>
        <v>72059.520000000004</v>
      </c>
      <c r="E108" s="6">
        <f>VLOOKUP(A108, Table2[#All], 4, FALSE)</f>
        <v>22459.38</v>
      </c>
      <c r="F108" s="6">
        <f>VLOOKUP(A108, Table3[#All], 4, FALSE)</f>
        <v>18045.3</v>
      </c>
      <c r="G108" s="6">
        <v>31554.84</v>
      </c>
    </row>
    <row r="109" spans="1:7" x14ac:dyDescent="0.25">
      <c r="A109" s="1" t="s">
        <v>1734</v>
      </c>
      <c r="B109" t="s">
        <v>1735</v>
      </c>
      <c r="C109">
        <v>55</v>
      </c>
      <c r="D109" s="6">
        <f t="shared" si="1"/>
        <v>50811.199999999997</v>
      </c>
      <c r="E109" s="6">
        <f>VLOOKUP(A109, Table2[#All], 4, FALSE)</f>
        <v>12503.16</v>
      </c>
      <c r="F109" s="6">
        <f>VLOOKUP(A109, Table3[#All], 4, FALSE)</f>
        <v>12724.25</v>
      </c>
      <c r="G109" s="6">
        <v>25583.79</v>
      </c>
    </row>
    <row r="110" spans="1:7" x14ac:dyDescent="0.25">
      <c r="A110" s="1" t="s">
        <v>1736</v>
      </c>
      <c r="B110" t="s">
        <v>1737</v>
      </c>
      <c r="C110">
        <v>11</v>
      </c>
      <c r="D110" s="6">
        <f t="shared" si="1"/>
        <v>10162.24</v>
      </c>
      <c r="E110" s="6">
        <f>VLOOKUP(A110, Table2[#All], 4, FALSE)</f>
        <v>1389.24</v>
      </c>
      <c r="F110" s="6">
        <f>VLOOKUP(A110, Table3[#All], 4, FALSE)</f>
        <v>2544.85</v>
      </c>
      <c r="G110" s="6">
        <v>6228.15</v>
      </c>
    </row>
    <row r="111" spans="1:7" x14ac:dyDescent="0.25">
      <c r="A111" s="1" t="s">
        <v>1738</v>
      </c>
      <c r="B111" t="s">
        <v>1739</v>
      </c>
      <c r="C111">
        <v>197</v>
      </c>
      <c r="D111" s="6">
        <f t="shared" si="1"/>
        <v>181996.47999999998</v>
      </c>
      <c r="E111" s="6">
        <f>VLOOKUP(A111, Table2[#All], 4, FALSE)</f>
        <v>45381.84</v>
      </c>
      <c r="F111" s="6">
        <f>VLOOKUP(A111, Table3[#All], 4, FALSE)</f>
        <v>45575.95</v>
      </c>
      <c r="G111" s="6">
        <v>91038.69</v>
      </c>
    </row>
    <row r="112" spans="1:7" x14ac:dyDescent="0.25">
      <c r="A112" s="1" t="s">
        <v>1740</v>
      </c>
      <c r="B112" t="s">
        <v>1741</v>
      </c>
      <c r="C112">
        <v>187</v>
      </c>
      <c r="D112" s="6">
        <f t="shared" si="1"/>
        <v>172758.08000000002</v>
      </c>
      <c r="E112" s="6">
        <f>VLOOKUP(A112, Table2[#All], 4, FALSE)</f>
        <v>44224.14</v>
      </c>
      <c r="F112" s="6">
        <f>VLOOKUP(A112, Table3[#All], 4, FALSE)</f>
        <v>43262.45</v>
      </c>
      <c r="G112" s="6">
        <v>85271.49</v>
      </c>
    </row>
    <row r="113" spans="1:7" x14ac:dyDescent="0.25">
      <c r="A113" s="1" t="s">
        <v>1742</v>
      </c>
      <c r="B113" t="s">
        <v>1743</v>
      </c>
      <c r="C113">
        <v>25</v>
      </c>
      <c r="D113" s="6">
        <f t="shared" si="1"/>
        <v>23096</v>
      </c>
      <c r="E113" s="6">
        <f>VLOOKUP(A113, Table2[#All], 4, FALSE)</f>
        <v>5556.96</v>
      </c>
      <c r="F113" s="6">
        <f>VLOOKUP(A113, Table3[#All], 4, FALSE)</f>
        <v>5783.75</v>
      </c>
      <c r="G113" s="6">
        <v>11755.29</v>
      </c>
    </row>
    <row r="114" spans="1:7" x14ac:dyDescent="0.25">
      <c r="A114" s="1" t="s">
        <v>1744</v>
      </c>
      <c r="B114" t="s">
        <v>1745</v>
      </c>
      <c r="C114">
        <v>17</v>
      </c>
      <c r="D114" s="6">
        <f t="shared" si="1"/>
        <v>15705.279999999999</v>
      </c>
      <c r="E114" s="6">
        <f>VLOOKUP(A114, Table2[#All], 4, FALSE)</f>
        <v>3936.18</v>
      </c>
      <c r="F114" s="6">
        <f>VLOOKUP(A114, Table3[#All], 4, FALSE)</f>
        <v>3932.95</v>
      </c>
      <c r="G114" s="6">
        <v>7836.15</v>
      </c>
    </row>
    <row r="115" spans="1:7" x14ac:dyDescent="0.25">
      <c r="A115" s="1" t="s">
        <v>1746</v>
      </c>
      <c r="B115" t="s">
        <v>1747</v>
      </c>
      <c r="C115">
        <v>62</v>
      </c>
      <c r="D115" s="6">
        <f t="shared" si="1"/>
        <v>57278.080000000002</v>
      </c>
      <c r="E115" s="6">
        <f>VLOOKUP(A115, Table2[#All], 4, FALSE)</f>
        <v>9724.68</v>
      </c>
      <c r="F115" s="6">
        <f>VLOOKUP(A115, Table3[#All], 4, FALSE)</f>
        <v>14343.7</v>
      </c>
      <c r="G115" s="6">
        <v>33209.699999999997</v>
      </c>
    </row>
    <row r="116" spans="1:7" x14ac:dyDescent="0.25">
      <c r="A116" s="1" t="s">
        <v>1748</v>
      </c>
      <c r="B116" t="s">
        <v>1749</v>
      </c>
      <c r="C116">
        <v>47</v>
      </c>
      <c r="D116" s="6">
        <f t="shared" si="1"/>
        <v>43420.479999999996</v>
      </c>
      <c r="E116" s="6">
        <f>VLOOKUP(A116, Table2[#All], 4, FALSE)</f>
        <v>2083.86</v>
      </c>
      <c r="F116" s="6">
        <f>VLOOKUP(A116, Table3[#All], 4, FALSE)</f>
        <v>10873.45</v>
      </c>
      <c r="G116" s="6">
        <v>30463.17</v>
      </c>
    </row>
    <row r="117" spans="1:7" x14ac:dyDescent="0.25">
      <c r="A117" s="1" t="s">
        <v>1792</v>
      </c>
      <c r="B117" t="s">
        <v>1793</v>
      </c>
      <c r="C117">
        <v>43</v>
      </c>
      <c r="D117" s="6">
        <f t="shared" si="1"/>
        <v>39725.119999999995</v>
      </c>
      <c r="E117" s="6">
        <v>0</v>
      </c>
      <c r="F117" s="6">
        <f>VLOOKUP(A117, Table3[#All], 4, FALSE)</f>
        <v>9948.0499999999993</v>
      </c>
      <c r="G117" s="6">
        <v>29777.07</v>
      </c>
    </row>
    <row r="118" spans="1:7" x14ac:dyDescent="0.25">
      <c r="A118" s="1" t="s">
        <v>1794</v>
      </c>
      <c r="B118" t="s">
        <v>1795</v>
      </c>
      <c r="C118">
        <v>22</v>
      </c>
      <c r="D118" s="6">
        <f t="shared" si="1"/>
        <v>20324.48</v>
      </c>
      <c r="E118" s="6">
        <v>0</v>
      </c>
      <c r="F118" s="6">
        <f>VLOOKUP(A118, Table3[#All], 4, FALSE)</f>
        <v>5089.7</v>
      </c>
      <c r="G118" s="6">
        <v>15234.78</v>
      </c>
    </row>
    <row r="119" spans="1:7" x14ac:dyDescent="0.25">
      <c r="A119" s="1" t="s">
        <v>1750</v>
      </c>
      <c r="B119" t="s">
        <v>1751</v>
      </c>
      <c r="C119">
        <v>433</v>
      </c>
      <c r="D119" s="6">
        <f t="shared" si="1"/>
        <v>400022.72000000003</v>
      </c>
      <c r="E119" s="6">
        <f>VLOOKUP(A119, Table2[#All], 4, FALSE)</f>
        <v>101877.6</v>
      </c>
      <c r="F119" s="6">
        <f>VLOOKUP(A119, Table3[#All], 4, FALSE)</f>
        <v>100174.55</v>
      </c>
      <c r="G119" s="6">
        <v>197970.57</v>
      </c>
    </row>
    <row r="120" spans="1:7" x14ac:dyDescent="0.25">
      <c r="A120" s="1" t="s">
        <v>1752</v>
      </c>
      <c r="B120" t="s">
        <v>1753</v>
      </c>
      <c r="C120">
        <v>94</v>
      </c>
      <c r="D120" s="6">
        <f t="shared" si="1"/>
        <v>86840.959999999992</v>
      </c>
      <c r="E120" s="6">
        <f>VLOOKUP(A120, Table2[#All], 4, FALSE)</f>
        <v>22922.46</v>
      </c>
      <c r="F120" s="6">
        <f>VLOOKUP(A120, Table3[#All], 4, FALSE)</f>
        <v>21746.9</v>
      </c>
      <c r="G120" s="6">
        <v>42171.6</v>
      </c>
    </row>
    <row r="121" spans="1:7" x14ac:dyDescent="0.25">
      <c r="A121" s="1" t="s">
        <v>1754</v>
      </c>
      <c r="B121" t="s">
        <v>1755</v>
      </c>
      <c r="C121">
        <v>20</v>
      </c>
      <c r="D121" s="6">
        <f t="shared" si="1"/>
        <v>18476.8</v>
      </c>
      <c r="E121" s="6">
        <f>VLOOKUP(A121, Table2[#All], 4, FALSE)</f>
        <v>6251.58</v>
      </c>
      <c r="F121" s="6">
        <f>VLOOKUP(A121, Table3[#All], 4, FALSE)</f>
        <v>4627</v>
      </c>
      <c r="G121" s="6">
        <v>7598.22</v>
      </c>
    </row>
    <row r="122" spans="1:7" x14ac:dyDescent="0.25">
      <c r="A122" s="1" t="s">
        <v>1756</v>
      </c>
      <c r="B122" t="s">
        <v>1757</v>
      </c>
      <c r="C122">
        <v>396</v>
      </c>
      <c r="D122" s="6">
        <f t="shared" si="1"/>
        <v>365840.64000000001</v>
      </c>
      <c r="E122" s="6">
        <f>VLOOKUP(A122, Table2[#All], 4, FALSE)</f>
        <v>93310.62</v>
      </c>
      <c r="F122" s="6">
        <f>VLOOKUP(A122, Table3[#All], 4, FALSE)</f>
        <v>91614.6</v>
      </c>
      <c r="G122" s="6">
        <v>180915.42</v>
      </c>
    </row>
    <row r="123" spans="1:7" x14ac:dyDescent="0.25">
      <c r="A123" s="1" t="s">
        <v>1758</v>
      </c>
      <c r="B123" t="s">
        <v>1759</v>
      </c>
      <c r="C123">
        <v>419</v>
      </c>
      <c r="D123" s="6">
        <f t="shared" si="1"/>
        <v>387088.95999999996</v>
      </c>
      <c r="E123" s="6">
        <f>VLOOKUP(A123, Table2[#All], 4, FALSE)</f>
        <v>98172.96</v>
      </c>
      <c r="F123" s="6">
        <f>VLOOKUP(A123, Table3[#All], 4, FALSE)</f>
        <v>96935.65</v>
      </c>
      <c r="G123" s="6">
        <v>191980.35</v>
      </c>
    </row>
    <row r="124" spans="1:7" x14ac:dyDescent="0.25">
      <c r="A124" s="1" t="s">
        <v>1760</v>
      </c>
      <c r="B124" t="s">
        <v>1761</v>
      </c>
      <c r="C124">
        <v>625</v>
      </c>
      <c r="D124" s="6">
        <f t="shared" si="1"/>
        <v>577400</v>
      </c>
      <c r="E124" s="6">
        <f>VLOOKUP(A124, Table2[#All], 4, FALSE)</f>
        <v>139618.62</v>
      </c>
      <c r="F124" s="6">
        <f>VLOOKUP(A124, Table3[#All], 4, FALSE)</f>
        <v>144593.75</v>
      </c>
      <c r="G124" s="6">
        <v>293187.63</v>
      </c>
    </row>
    <row r="125" spans="1:7" x14ac:dyDescent="0.25">
      <c r="A125" s="1" t="s">
        <v>1762</v>
      </c>
      <c r="B125" t="s">
        <v>1763</v>
      </c>
      <c r="C125">
        <v>58</v>
      </c>
      <c r="D125" s="6">
        <f t="shared" si="1"/>
        <v>53582.720000000001</v>
      </c>
      <c r="E125" s="6">
        <f>VLOOKUP(A125, Table2[#All], 4, FALSE)</f>
        <v>14355.48</v>
      </c>
      <c r="F125" s="6">
        <f>VLOOKUP(A125, Table3[#All], 4, FALSE)</f>
        <v>13418.3</v>
      </c>
      <c r="G125" s="6">
        <v>25808.94</v>
      </c>
    </row>
    <row r="126" spans="1:7" x14ac:dyDescent="0.25">
      <c r="A126" s="1" t="s">
        <v>1764</v>
      </c>
      <c r="B126" t="s">
        <v>1765</v>
      </c>
      <c r="C126">
        <v>162</v>
      </c>
      <c r="D126" s="6">
        <f t="shared" si="1"/>
        <v>149662.08000000002</v>
      </c>
      <c r="E126" s="6">
        <f>VLOOKUP(A126, Table2[#All], 4, FALSE)</f>
        <v>39361.800000000003</v>
      </c>
      <c r="F126" s="6">
        <f>VLOOKUP(A126, Table3[#All], 4, FALSE)</f>
        <v>37478.699999999997</v>
      </c>
      <c r="G126" s="6">
        <v>72821.58</v>
      </c>
    </row>
    <row r="127" spans="1:7" x14ac:dyDescent="0.25">
      <c r="A127" s="1" t="s">
        <v>1766</v>
      </c>
      <c r="B127" t="s">
        <v>1767</v>
      </c>
      <c r="C127">
        <v>214</v>
      </c>
      <c r="D127" s="6">
        <f t="shared" si="1"/>
        <v>197701.76000000001</v>
      </c>
      <c r="E127" s="6">
        <f>VLOOKUP(A127, Table2[#All], 4, FALSE)</f>
        <v>48391.86</v>
      </c>
      <c r="F127" s="6">
        <f>VLOOKUP(A127, Table3[#All], 4, FALSE)</f>
        <v>49508.9</v>
      </c>
      <c r="G127" s="6">
        <v>99801</v>
      </c>
    </row>
    <row r="128" spans="1:7" x14ac:dyDescent="0.25">
      <c r="A128" s="1" t="s">
        <v>1770</v>
      </c>
      <c r="B128" t="s">
        <v>1771</v>
      </c>
      <c r="C128">
        <v>5</v>
      </c>
      <c r="D128" s="6">
        <f t="shared" si="1"/>
        <v>4619.2</v>
      </c>
      <c r="E128" s="6">
        <f>VLOOKUP(A128, Table2[#All], 4, FALSE)</f>
        <v>926.16</v>
      </c>
      <c r="F128" s="6">
        <f>VLOOKUP(A128, Table3[#All], 4, FALSE)</f>
        <v>1156.75</v>
      </c>
      <c r="G128" s="6">
        <v>2536.29</v>
      </c>
    </row>
    <row r="129" spans="1:7" x14ac:dyDescent="0.25">
      <c r="A129" s="1" t="s">
        <v>1772</v>
      </c>
      <c r="B129" t="s">
        <v>1773</v>
      </c>
      <c r="C129">
        <v>101</v>
      </c>
      <c r="D129" s="6">
        <f t="shared" si="1"/>
        <v>93307.839999999997</v>
      </c>
      <c r="E129" s="6">
        <f>VLOOKUP(A129, Table2[#All], 4, FALSE)</f>
        <v>21070.14</v>
      </c>
      <c r="F129" s="6">
        <f>VLOOKUP(A129, Table3[#All], 4, FALSE)</f>
        <v>23366.35</v>
      </c>
      <c r="G129" s="6">
        <v>48871.35</v>
      </c>
    </row>
  </sheetData>
  <autoFilter ref="A5:G129"/>
  <mergeCells count="3">
    <mergeCell ref="A2:G2"/>
    <mergeCell ref="A3:G3"/>
    <mergeCell ref="A1:G1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August - Public</vt:lpstr>
      <vt:lpstr>August - Nonpublic</vt:lpstr>
      <vt:lpstr>November - Public</vt:lpstr>
      <vt:lpstr>November - Nonpublic</vt:lpstr>
      <vt:lpstr>February - Public</vt:lpstr>
      <vt:lpstr>February - Nonpublic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Administrator</cp:lastModifiedBy>
  <cp:lastPrinted>2019-07-26T15:51:56Z</cp:lastPrinted>
  <dcterms:created xsi:type="dcterms:W3CDTF">2019-07-26T13:06:22Z</dcterms:created>
  <dcterms:modified xsi:type="dcterms:W3CDTF">2020-02-14T17:47:40Z</dcterms:modified>
</cp:coreProperties>
</file>