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defaultThemeVersion="166925"/>
  <mc:AlternateContent xmlns:mc="http://schemas.openxmlformats.org/markup-compatibility/2006">
    <mc:Choice Requires="x15">
      <x15ac:absPath xmlns:x15ac="http://schemas.microsoft.com/office/spreadsheetml/2010/11/ac" url="\\s.edu.isi.oitfs.ohio.gov\EDUShares\Office\SchoolFinance\1.) BUDGET &amp; SCHOOL FUNDING\Fiscal Year 2022\Foundation Payment Explanations and Reports\1 Traditional District\Foundation Formula Components\"/>
    </mc:Choice>
  </mc:AlternateContent>
  <xr:revisionPtr revIDLastSave="0" documentId="13_ncr:1_{D8598E65-0F2D-4E68-A2CE-170911FE439C}" xr6:coauthVersionLast="47" xr6:coauthVersionMax="47" xr10:uidLastSave="{00000000-0000-0000-0000-000000000000}"/>
  <bookViews>
    <workbookView xWindow="-120" yWindow="-120" windowWidth="29040" windowHeight="15840" tabRatio="684" activeTab="4" xr2:uid="{00000000-000D-0000-FFFF-FFFF00000000}"/>
  </bookViews>
  <sheets>
    <sheet name="Introduction" sheetId="4" r:id="rId1"/>
    <sheet name="Core Foundation Funding (Ha)" sheetId="1" r:id="rId2"/>
    <sheet name="Components (Aa-Ga) - Jan FY22" sheetId="3" r:id="rId3"/>
    <sheet name="Components (Aa-Ga) - Feb FY22" sheetId="5" r:id="rId4"/>
    <sheet name="Components (Aa-Ha) FY23" sheetId="7" r:id="rId5"/>
    <sheet name="FY21 Funding Base" sheetId="6" r:id="rId6"/>
  </sheets>
  <definedNames>
    <definedName name="_xlnm._FilterDatabase" localSheetId="3" hidden="1">'Components (Aa-Ga) - Feb FY22'!$A$7:$K$7</definedName>
    <definedName name="_xlnm._FilterDatabase" localSheetId="2" hidden="1">'Components (Aa-Ga) - Jan FY22'!$A$7:$Y$7</definedName>
    <definedName name="_xlnm._FilterDatabase" localSheetId="4" hidden="1">'Components (Aa-Ha) FY23'!$A$7:$M$7</definedName>
    <definedName name="_xlnm._FilterDatabase" localSheetId="1" hidden="1">'Core Foundation Funding (Ha)'!$A$7:$J$617</definedName>
    <definedName name="_xlnm._FilterDatabase" localSheetId="5" hidden="1">'FY21 Funding Base'!$A$6:$K$618</definedName>
    <definedName name="_Hlk91760042" localSheetId="0">Introduction!$A$1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618" i="7" l="1"/>
  <c r="I618" i="7"/>
  <c r="J618" i="7"/>
  <c r="K618" i="7"/>
  <c r="L618" i="7"/>
  <c r="M618" i="7"/>
  <c r="D618" i="7"/>
  <c r="F385" i="7"/>
  <c r="G385" i="7" s="1"/>
  <c r="E8" i="7"/>
  <c r="F8" i="7" s="1"/>
  <c r="G8" i="7" s="1"/>
  <c r="I617" i="1"/>
  <c r="E9" i="7"/>
  <c r="F9" i="7" s="1"/>
  <c r="G9" i="7" s="1"/>
  <c r="E10" i="7"/>
  <c r="F10" i="7" s="1"/>
  <c r="G10" i="7" s="1"/>
  <c r="E11" i="7"/>
  <c r="F11" i="7" s="1"/>
  <c r="G11" i="7" s="1"/>
  <c r="E12" i="7"/>
  <c r="F12" i="7" s="1"/>
  <c r="G12" i="7" s="1"/>
  <c r="E13" i="7"/>
  <c r="F13" i="7" s="1"/>
  <c r="G13" i="7" s="1"/>
  <c r="E14" i="7"/>
  <c r="F14" i="7" s="1"/>
  <c r="G14" i="7" s="1"/>
  <c r="E15" i="7"/>
  <c r="F15" i="7" s="1"/>
  <c r="G15" i="7" s="1"/>
  <c r="E16" i="7"/>
  <c r="F16" i="7" s="1"/>
  <c r="G16" i="7" s="1"/>
  <c r="E17" i="7"/>
  <c r="F17" i="7" s="1"/>
  <c r="G17" i="7" s="1"/>
  <c r="E18" i="7"/>
  <c r="E19" i="7"/>
  <c r="F19" i="7" s="1"/>
  <c r="G19" i="7" s="1"/>
  <c r="E20" i="7"/>
  <c r="F20" i="7" s="1"/>
  <c r="G20" i="7" s="1"/>
  <c r="E21" i="7"/>
  <c r="F21" i="7" s="1"/>
  <c r="G21" i="7" s="1"/>
  <c r="E22" i="7"/>
  <c r="F22" i="7" s="1"/>
  <c r="G22" i="7" s="1"/>
  <c r="E23" i="7"/>
  <c r="F23" i="7" s="1"/>
  <c r="G23" i="7" s="1"/>
  <c r="E24" i="7"/>
  <c r="F24" i="7" s="1"/>
  <c r="G24" i="7" s="1"/>
  <c r="E25" i="7"/>
  <c r="F25" i="7" s="1"/>
  <c r="G25" i="7" s="1"/>
  <c r="E26" i="7"/>
  <c r="F26" i="7" s="1"/>
  <c r="G26" i="7" s="1"/>
  <c r="E27" i="7"/>
  <c r="F27" i="7" s="1"/>
  <c r="G27" i="7" s="1"/>
  <c r="E28" i="7"/>
  <c r="F28" i="7" s="1"/>
  <c r="G28" i="7" s="1"/>
  <c r="E29" i="7"/>
  <c r="F29" i="7" s="1"/>
  <c r="G29" i="7" s="1"/>
  <c r="E30" i="7"/>
  <c r="F30" i="7" s="1"/>
  <c r="G30" i="7" s="1"/>
  <c r="E31" i="7"/>
  <c r="F31" i="7" s="1"/>
  <c r="G31" i="7" s="1"/>
  <c r="E32" i="7"/>
  <c r="F32" i="7" s="1"/>
  <c r="G32" i="7" s="1"/>
  <c r="E33" i="7"/>
  <c r="F33" i="7" s="1"/>
  <c r="G33" i="7" s="1"/>
  <c r="E34" i="7"/>
  <c r="F34" i="7" s="1"/>
  <c r="G34" i="7" s="1"/>
  <c r="E35" i="7"/>
  <c r="F35" i="7" s="1"/>
  <c r="G35" i="7" s="1"/>
  <c r="E36" i="7"/>
  <c r="F36" i="7" s="1"/>
  <c r="G36" i="7" s="1"/>
  <c r="E37" i="7"/>
  <c r="F37" i="7" s="1"/>
  <c r="G37" i="7" s="1"/>
  <c r="E38" i="7"/>
  <c r="F38" i="7" s="1"/>
  <c r="G38" i="7" s="1"/>
  <c r="E39" i="7"/>
  <c r="F39" i="7" s="1"/>
  <c r="G39" i="7" s="1"/>
  <c r="E40" i="7"/>
  <c r="F40" i="7" s="1"/>
  <c r="G40" i="7" s="1"/>
  <c r="E41" i="7"/>
  <c r="F41" i="7" s="1"/>
  <c r="G41" i="7" s="1"/>
  <c r="E42" i="7"/>
  <c r="F42" i="7" s="1"/>
  <c r="G42" i="7" s="1"/>
  <c r="E43" i="7"/>
  <c r="F43" i="7" s="1"/>
  <c r="G43" i="7" s="1"/>
  <c r="E44" i="7"/>
  <c r="F44" i="7" s="1"/>
  <c r="G44" i="7" s="1"/>
  <c r="E45" i="7"/>
  <c r="F45" i="7" s="1"/>
  <c r="G45" i="7" s="1"/>
  <c r="E46" i="7"/>
  <c r="F46" i="7" s="1"/>
  <c r="G46" i="7" s="1"/>
  <c r="E47" i="7"/>
  <c r="F47" i="7" s="1"/>
  <c r="G47" i="7" s="1"/>
  <c r="E48" i="7"/>
  <c r="F48" i="7" s="1"/>
  <c r="G48" i="7" s="1"/>
  <c r="E49" i="7"/>
  <c r="F49" i="7" s="1"/>
  <c r="G49" i="7" s="1"/>
  <c r="E50" i="7"/>
  <c r="F50" i="7" s="1"/>
  <c r="G50" i="7" s="1"/>
  <c r="E51" i="7"/>
  <c r="F51" i="7" s="1"/>
  <c r="G51" i="7" s="1"/>
  <c r="E52" i="7"/>
  <c r="F52" i="7" s="1"/>
  <c r="G52" i="7" s="1"/>
  <c r="E53" i="7"/>
  <c r="F53" i="7" s="1"/>
  <c r="G53" i="7" s="1"/>
  <c r="E54" i="7"/>
  <c r="F54" i="7" s="1"/>
  <c r="G54" i="7" s="1"/>
  <c r="E55" i="7"/>
  <c r="F55" i="7" s="1"/>
  <c r="G55" i="7" s="1"/>
  <c r="E56" i="7"/>
  <c r="F56" i="7" s="1"/>
  <c r="G56" i="7" s="1"/>
  <c r="E57" i="7"/>
  <c r="F57" i="7" s="1"/>
  <c r="G57" i="7" s="1"/>
  <c r="E58" i="7"/>
  <c r="F58" i="7" s="1"/>
  <c r="G58" i="7" s="1"/>
  <c r="E59" i="7"/>
  <c r="F59" i="7" s="1"/>
  <c r="G59" i="7" s="1"/>
  <c r="E60" i="7"/>
  <c r="F60" i="7" s="1"/>
  <c r="G60" i="7" s="1"/>
  <c r="E61" i="7"/>
  <c r="F61" i="7" s="1"/>
  <c r="G61" i="7" s="1"/>
  <c r="E62" i="7"/>
  <c r="F62" i="7" s="1"/>
  <c r="G62" i="7" s="1"/>
  <c r="E63" i="7"/>
  <c r="F63" i="7" s="1"/>
  <c r="G63" i="7" s="1"/>
  <c r="E64" i="7"/>
  <c r="F64" i="7" s="1"/>
  <c r="G64" i="7" s="1"/>
  <c r="E65" i="7"/>
  <c r="F65" i="7" s="1"/>
  <c r="G65" i="7" s="1"/>
  <c r="E66" i="7"/>
  <c r="F66" i="7" s="1"/>
  <c r="G66" i="7" s="1"/>
  <c r="E67" i="7"/>
  <c r="F67" i="7" s="1"/>
  <c r="G67" i="7" s="1"/>
  <c r="E68" i="7"/>
  <c r="F68" i="7" s="1"/>
  <c r="G68" i="7" s="1"/>
  <c r="E69" i="7"/>
  <c r="F69" i="7" s="1"/>
  <c r="G69" i="7" s="1"/>
  <c r="E70" i="7"/>
  <c r="F70" i="7" s="1"/>
  <c r="G70" i="7" s="1"/>
  <c r="E71" i="7"/>
  <c r="F71" i="7" s="1"/>
  <c r="G71" i="7" s="1"/>
  <c r="E72" i="7"/>
  <c r="F72" i="7" s="1"/>
  <c r="G72" i="7" s="1"/>
  <c r="E73" i="7"/>
  <c r="F73" i="7" s="1"/>
  <c r="G73" i="7" s="1"/>
  <c r="E74" i="7"/>
  <c r="F74" i="7" s="1"/>
  <c r="G74" i="7" s="1"/>
  <c r="E75" i="7"/>
  <c r="F75" i="7" s="1"/>
  <c r="G75" i="7" s="1"/>
  <c r="E76" i="7"/>
  <c r="F76" i="7" s="1"/>
  <c r="G76" i="7" s="1"/>
  <c r="E77" i="7"/>
  <c r="F77" i="7" s="1"/>
  <c r="G77" i="7" s="1"/>
  <c r="E78" i="7"/>
  <c r="F78" i="7" s="1"/>
  <c r="G78" i="7" s="1"/>
  <c r="E79" i="7"/>
  <c r="F79" i="7" s="1"/>
  <c r="G79" i="7" s="1"/>
  <c r="E80" i="7"/>
  <c r="F80" i="7" s="1"/>
  <c r="G80" i="7" s="1"/>
  <c r="E81" i="7"/>
  <c r="F81" i="7" s="1"/>
  <c r="G81" i="7" s="1"/>
  <c r="E82" i="7"/>
  <c r="F82" i="7" s="1"/>
  <c r="G82" i="7" s="1"/>
  <c r="E83" i="7"/>
  <c r="F83" i="7" s="1"/>
  <c r="G83" i="7" s="1"/>
  <c r="E84" i="7"/>
  <c r="F84" i="7" s="1"/>
  <c r="G84" i="7" s="1"/>
  <c r="E85" i="7"/>
  <c r="F85" i="7" s="1"/>
  <c r="G85" i="7" s="1"/>
  <c r="E86" i="7"/>
  <c r="F86" i="7" s="1"/>
  <c r="G86" i="7" s="1"/>
  <c r="E87" i="7"/>
  <c r="F87" i="7" s="1"/>
  <c r="G87" i="7" s="1"/>
  <c r="E88" i="7"/>
  <c r="F88" i="7" s="1"/>
  <c r="G88" i="7" s="1"/>
  <c r="E89" i="7"/>
  <c r="F89" i="7" s="1"/>
  <c r="G89" i="7" s="1"/>
  <c r="E90" i="7"/>
  <c r="F90" i="7" s="1"/>
  <c r="G90" i="7" s="1"/>
  <c r="E91" i="7"/>
  <c r="F91" i="7" s="1"/>
  <c r="G91" i="7" s="1"/>
  <c r="E92" i="7"/>
  <c r="F92" i="7" s="1"/>
  <c r="G92" i="7" s="1"/>
  <c r="E93" i="7"/>
  <c r="F93" i="7" s="1"/>
  <c r="G93" i="7" s="1"/>
  <c r="E94" i="7"/>
  <c r="F94" i="7" s="1"/>
  <c r="G94" i="7" s="1"/>
  <c r="E95" i="7"/>
  <c r="F95" i="7" s="1"/>
  <c r="G95" i="7" s="1"/>
  <c r="E96" i="7"/>
  <c r="F96" i="7" s="1"/>
  <c r="G96" i="7" s="1"/>
  <c r="E97" i="7"/>
  <c r="F97" i="7" s="1"/>
  <c r="G97" i="7" s="1"/>
  <c r="E98" i="7"/>
  <c r="F98" i="7" s="1"/>
  <c r="G98" i="7" s="1"/>
  <c r="E99" i="7"/>
  <c r="F99" i="7" s="1"/>
  <c r="G99" i="7" s="1"/>
  <c r="E100" i="7"/>
  <c r="F100" i="7" s="1"/>
  <c r="G100" i="7" s="1"/>
  <c r="E101" i="7"/>
  <c r="F101" i="7" s="1"/>
  <c r="G101" i="7" s="1"/>
  <c r="E102" i="7"/>
  <c r="F102" i="7" s="1"/>
  <c r="G102" i="7" s="1"/>
  <c r="E103" i="7"/>
  <c r="F103" i="7" s="1"/>
  <c r="G103" i="7" s="1"/>
  <c r="E104" i="7"/>
  <c r="F104" i="7" s="1"/>
  <c r="G104" i="7" s="1"/>
  <c r="E105" i="7"/>
  <c r="F105" i="7" s="1"/>
  <c r="G105" i="7" s="1"/>
  <c r="E106" i="7"/>
  <c r="F106" i="7" s="1"/>
  <c r="G106" i="7" s="1"/>
  <c r="E107" i="7"/>
  <c r="F107" i="7" s="1"/>
  <c r="G107" i="7" s="1"/>
  <c r="E108" i="7"/>
  <c r="F108" i="7" s="1"/>
  <c r="G108" i="7" s="1"/>
  <c r="E109" i="7"/>
  <c r="F109" i="7" s="1"/>
  <c r="G109" i="7" s="1"/>
  <c r="E110" i="7"/>
  <c r="F110" i="7" s="1"/>
  <c r="G110" i="7" s="1"/>
  <c r="E111" i="7"/>
  <c r="F111" i="7" s="1"/>
  <c r="G111" i="7" s="1"/>
  <c r="E112" i="7"/>
  <c r="F112" i="7" s="1"/>
  <c r="G112" i="7" s="1"/>
  <c r="E113" i="7"/>
  <c r="F113" i="7" s="1"/>
  <c r="G113" i="7" s="1"/>
  <c r="E114" i="7"/>
  <c r="F114" i="7" s="1"/>
  <c r="G114" i="7" s="1"/>
  <c r="E115" i="7"/>
  <c r="F115" i="7" s="1"/>
  <c r="G115" i="7" s="1"/>
  <c r="E116" i="7"/>
  <c r="F116" i="7" s="1"/>
  <c r="G116" i="7" s="1"/>
  <c r="E117" i="7"/>
  <c r="F117" i="7" s="1"/>
  <c r="G117" i="7" s="1"/>
  <c r="E118" i="7"/>
  <c r="F118" i="7" s="1"/>
  <c r="G118" i="7" s="1"/>
  <c r="E119" i="7"/>
  <c r="F119" i="7" s="1"/>
  <c r="G119" i="7" s="1"/>
  <c r="E120" i="7"/>
  <c r="F120" i="7" s="1"/>
  <c r="G120" i="7" s="1"/>
  <c r="E121" i="7"/>
  <c r="F121" i="7" s="1"/>
  <c r="G121" i="7" s="1"/>
  <c r="E122" i="7"/>
  <c r="F122" i="7" s="1"/>
  <c r="G122" i="7" s="1"/>
  <c r="E123" i="7"/>
  <c r="F123" i="7" s="1"/>
  <c r="G123" i="7" s="1"/>
  <c r="E124" i="7"/>
  <c r="F124" i="7" s="1"/>
  <c r="G124" i="7" s="1"/>
  <c r="E125" i="7"/>
  <c r="F125" i="7" s="1"/>
  <c r="G125" i="7" s="1"/>
  <c r="E126" i="7"/>
  <c r="F126" i="7" s="1"/>
  <c r="G126" i="7" s="1"/>
  <c r="E127" i="7"/>
  <c r="F127" i="7" s="1"/>
  <c r="G127" i="7" s="1"/>
  <c r="E128" i="7"/>
  <c r="F128" i="7" s="1"/>
  <c r="G128" i="7" s="1"/>
  <c r="E129" i="7"/>
  <c r="F129" i="7" s="1"/>
  <c r="G129" i="7" s="1"/>
  <c r="E130" i="7"/>
  <c r="F130" i="7" s="1"/>
  <c r="G130" i="7" s="1"/>
  <c r="E131" i="7"/>
  <c r="F131" i="7" s="1"/>
  <c r="G131" i="7" s="1"/>
  <c r="E132" i="7"/>
  <c r="F132" i="7" s="1"/>
  <c r="G132" i="7" s="1"/>
  <c r="E133" i="7"/>
  <c r="F133" i="7" s="1"/>
  <c r="G133" i="7" s="1"/>
  <c r="E134" i="7"/>
  <c r="F134" i="7" s="1"/>
  <c r="G134" i="7" s="1"/>
  <c r="E135" i="7"/>
  <c r="F135" i="7" s="1"/>
  <c r="G135" i="7" s="1"/>
  <c r="E136" i="7"/>
  <c r="F136" i="7" s="1"/>
  <c r="G136" i="7" s="1"/>
  <c r="E137" i="7"/>
  <c r="F137" i="7" s="1"/>
  <c r="G137" i="7" s="1"/>
  <c r="E138" i="7"/>
  <c r="F138" i="7" s="1"/>
  <c r="G138" i="7" s="1"/>
  <c r="E139" i="7"/>
  <c r="F139" i="7" s="1"/>
  <c r="G139" i="7" s="1"/>
  <c r="E140" i="7"/>
  <c r="F140" i="7" s="1"/>
  <c r="G140" i="7" s="1"/>
  <c r="E141" i="7"/>
  <c r="F141" i="7" s="1"/>
  <c r="G141" i="7" s="1"/>
  <c r="E142" i="7"/>
  <c r="F142" i="7" s="1"/>
  <c r="G142" i="7" s="1"/>
  <c r="E143" i="7"/>
  <c r="F143" i="7" s="1"/>
  <c r="G143" i="7" s="1"/>
  <c r="E144" i="7"/>
  <c r="F144" i="7" s="1"/>
  <c r="G144" i="7" s="1"/>
  <c r="E145" i="7"/>
  <c r="F145" i="7" s="1"/>
  <c r="G145" i="7" s="1"/>
  <c r="E146" i="7"/>
  <c r="F146" i="7" s="1"/>
  <c r="G146" i="7" s="1"/>
  <c r="E147" i="7"/>
  <c r="F147" i="7" s="1"/>
  <c r="G147" i="7" s="1"/>
  <c r="E148" i="7"/>
  <c r="F148" i="7" s="1"/>
  <c r="G148" i="7" s="1"/>
  <c r="E149" i="7"/>
  <c r="F149" i="7" s="1"/>
  <c r="G149" i="7" s="1"/>
  <c r="E150" i="7"/>
  <c r="F150" i="7" s="1"/>
  <c r="G150" i="7" s="1"/>
  <c r="E151" i="7"/>
  <c r="F151" i="7" s="1"/>
  <c r="G151" i="7" s="1"/>
  <c r="E152" i="7"/>
  <c r="F152" i="7" s="1"/>
  <c r="G152" i="7" s="1"/>
  <c r="E153" i="7"/>
  <c r="F153" i="7" s="1"/>
  <c r="G153" i="7" s="1"/>
  <c r="E154" i="7"/>
  <c r="F154" i="7" s="1"/>
  <c r="G154" i="7" s="1"/>
  <c r="E155" i="7"/>
  <c r="F155" i="7" s="1"/>
  <c r="G155" i="7" s="1"/>
  <c r="E156" i="7"/>
  <c r="F156" i="7" s="1"/>
  <c r="G156" i="7" s="1"/>
  <c r="E157" i="7"/>
  <c r="F157" i="7" s="1"/>
  <c r="G157" i="7" s="1"/>
  <c r="E158" i="7"/>
  <c r="F158" i="7" s="1"/>
  <c r="G158" i="7" s="1"/>
  <c r="E160" i="7"/>
  <c r="F160" i="7" s="1"/>
  <c r="G160" i="7" s="1"/>
  <c r="E159" i="7"/>
  <c r="F159" i="7" s="1"/>
  <c r="G159" i="7" s="1"/>
  <c r="E161" i="7"/>
  <c r="F161" i="7" s="1"/>
  <c r="G161" i="7" s="1"/>
  <c r="E162" i="7"/>
  <c r="F162" i="7" s="1"/>
  <c r="G162" i="7" s="1"/>
  <c r="E163" i="7"/>
  <c r="F163" i="7" s="1"/>
  <c r="G163" i="7" s="1"/>
  <c r="E164" i="7"/>
  <c r="F164" i="7" s="1"/>
  <c r="G164" i="7" s="1"/>
  <c r="E165" i="7"/>
  <c r="F165" i="7" s="1"/>
  <c r="G165" i="7" s="1"/>
  <c r="E166" i="7"/>
  <c r="F166" i="7" s="1"/>
  <c r="G166" i="7" s="1"/>
  <c r="E167" i="7"/>
  <c r="F167" i="7" s="1"/>
  <c r="G167" i="7" s="1"/>
  <c r="E168" i="7"/>
  <c r="F168" i="7" s="1"/>
  <c r="G168" i="7" s="1"/>
  <c r="E169" i="7"/>
  <c r="F169" i="7" s="1"/>
  <c r="G169" i="7" s="1"/>
  <c r="E170" i="7"/>
  <c r="F170" i="7" s="1"/>
  <c r="G170" i="7" s="1"/>
  <c r="E171" i="7"/>
  <c r="F171" i="7" s="1"/>
  <c r="G171" i="7" s="1"/>
  <c r="E172" i="7"/>
  <c r="F172" i="7" s="1"/>
  <c r="G172" i="7" s="1"/>
  <c r="E173" i="7"/>
  <c r="F173" i="7" s="1"/>
  <c r="G173" i="7" s="1"/>
  <c r="E174" i="7"/>
  <c r="F174" i="7" s="1"/>
  <c r="G174" i="7" s="1"/>
  <c r="E175" i="7"/>
  <c r="F175" i="7" s="1"/>
  <c r="G175" i="7" s="1"/>
  <c r="E176" i="7"/>
  <c r="F176" i="7" s="1"/>
  <c r="G176" i="7" s="1"/>
  <c r="E177" i="7"/>
  <c r="F177" i="7" s="1"/>
  <c r="G177" i="7" s="1"/>
  <c r="E178" i="7"/>
  <c r="F178" i="7" s="1"/>
  <c r="G178" i="7" s="1"/>
  <c r="E179" i="7"/>
  <c r="F179" i="7" s="1"/>
  <c r="G179" i="7" s="1"/>
  <c r="E180" i="7"/>
  <c r="F180" i="7" s="1"/>
  <c r="G180" i="7" s="1"/>
  <c r="E181" i="7"/>
  <c r="F181" i="7" s="1"/>
  <c r="G181" i="7" s="1"/>
  <c r="E182" i="7"/>
  <c r="F182" i="7" s="1"/>
  <c r="G182" i="7" s="1"/>
  <c r="E183" i="7"/>
  <c r="F183" i="7" s="1"/>
  <c r="G183" i="7" s="1"/>
  <c r="E184" i="7"/>
  <c r="F184" i="7" s="1"/>
  <c r="G184" i="7" s="1"/>
  <c r="E185" i="7"/>
  <c r="F185" i="7" s="1"/>
  <c r="G185" i="7" s="1"/>
  <c r="E186" i="7"/>
  <c r="F186" i="7" s="1"/>
  <c r="G186" i="7" s="1"/>
  <c r="E187" i="7"/>
  <c r="F187" i="7" s="1"/>
  <c r="G187" i="7" s="1"/>
  <c r="E188" i="7"/>
  <c r="F188" i="7" s="1"/>
  <c r="G188" i="7" s="1"/>
  <c r="E189" i="7"/>
  <c r="F189" i="7" s="1"/>
  <c r="G189" i="7" s="1"/>
  <c r="E190" i="7"/>
  <c r="F190" i="7" s="1"/>
  <c r="G190" i="7" s="1"/>
  <c r="E191" i="7"/>
  <c r="F191" i="7" s="1"/>
  <c r="G191" i="7" s="1"/>
  <c r="E192" i="7"/>
  <c r="F192" i="7" s="1"/>
  <c r="G192" i="7" s="1"/>
  <c r="E193" i="7"/>
  <c r="F193" i="7" s="1"/>
  <c r="G193" i="7" s="1"/>
  <c r="E194" i="7"/>
  <c r="F194" i="7" s="1"/>
  <c r="G194" i="7" s="1"/>
  <c r="E195" i="7"/>
  <c r="F195" i="7" s="1"/>
  <c r="G195" i="7" s="1"/>
  <c r="E196" i="7"/>
  <c r="F196" i="7" s="1"/>
  <c r="G196" i="7" s="1"/>
  <c r="E197" i="7"/>
  <c r="F197" i="7" s="1"/>
  <c r="G197" i="7" s="1"/>
  <c r="E198" i="7"/>
  <c r="F198" i="7" s="1"/>
  <c r="G198" i="7" s="1"/>
  <c r="E199" i="7"/>
  <c r="F199" i="7" s="1"/>
  <c r="G199" i="7" s="1"/>
  <c r="E200" i="7"/>
  <c r="F200" i="7" s="1"/>
  <c r="G200" i="7" s="1"/>
  <c r="E201" i="7"/>
  <c r="F201" i="7" s="1"/>
  <c r="G201" i="7" s="1"/>
  <c r="E202" i="7"/>
  <c r="F202" i="7" s="1"/>
  <c r="G202" i="7" s="1"/>
  <c r="E203" i="7"/>
  <c r="F203" i="7" s="1"/>
  <c r="G203" i="7" s="1"/>
  <c r="E204" i="7"/>
  <c r="F204" i="7" s="1"/>
  <c r="G204" i="7" s="1"/>
  <c r="E205" i="7"/>
  <c r="F205" i="7" s="1"/>
  <c r="G205" i="7" s="1"/>
  <c r="E206" i="7"/>
  <c r="F206" i="7" s="1"/>
  <c r="G206" i="7" s="1"/>
  <c r="E207" i="7"/>
  <c r="F207" i="7" s="1"/>
  <c r="G207" i="7" s="1"/>
  <c r="E208" i="7"/>
  <c r="F208" i="7" s="1"/>
  <c r="G208" i="7" s="1"/>
  <c r="E209" i="7"/>
  <c r="F209" i="7" s="1"/>
  <c r="G209" i="7" s="1"/>
  <c r="E210" i="7"/>
  <c r="F210" i="7" s="1"/>
  <c r="G210" i="7" s="1"/>
  <c r="E211" i="7"/>
  <c r="F211" i="7" s="1"/>
  <c r="G211" i="7" s="1"/>
  <c r="E212" i="7"/>
  <c r="F212" i="7" s="1"/>
  <c r="G212" i="7" s="1"/>
  <c r="E213" i="7"/>
  <c r="F213" i="7" s="1"/>
  <c r="G213" i="7" s="1"/>
  <c r="E214" i="7"/>
  <c r="F214" i="7" s="1"/>
  <c r="G214" i="7" s="1"/>
  <c r="E215" i="7"/>
  <c r="F215" i="7" s="1"/>
  <c r="G215" i="7" s="1"/>
  <c r="E216" i="7"/>
  <c r="F216" i="7" s="1"/>
  <c r="G216" i="7" s="1"/>
  <c r="E217" i="7"/>
  <c r="F217" i="7" s="1"/>
  <c r="G217" i="7" s="1"/>
  <c r="E218" i="7"/>
  <c r="F218" i="7" s="1"/>
  <c r="G218" i="7" s="1"/>
  <c r="E219" i="7"/>
  <c r="F219" i="7" s="1"/>
  <c r="G219" i="7" s="1"/>
  <c r="E220" i="7"/>
  <c r="F220" i="7" s="1"/>
  <c r="G220" i="7" s="1"/>
  <c r="E221" i="7"/>
  <c r="F221" i="7" s="1"/>
  <c r="G221" i="7" s="1"/>
  <c r="E222" i="7"/>
  <c r="F222" i="7" s="1"/>
  <c r="G222" i="7" s="1"/>
  <c r="E223" i="7"/>
  <c r="F223" i="7" s="1"/>
  <c r="G223" i="7" s="1"/>
  <c r="E224" i="7"/>
  <c r="F224" i="7" s="1"/>
  <c r="G224" i="7" s="1"/>
  <c r="E225" i="7"/>
  <c r="F225" i="7" s="1"/>
  <c r="G225" i="7" s="1"/>
  <c r="E226" i="7"/>
  <c r="F226" i="7" s="1"/>
  <c r="G226" i="7" s="1"/>
  <c r="E227" i="7"/>
  <c r="F227" i="7" s="1"/>
  <c r="G227" i="7" s="1"/>
  <c r="E228" i="7"/>
  <c r="F228" i="7" s="1"/>
  <c r="G228" i="7" s="1"/>
  <c r="E229" i="7"/>
  <c r="F229" i="7" s="1"/>
  <c r="G229" i="7" s="1"/>
  <c r="E230" i="7"/>
  <c r="F230" i="7" s="1"/>
  <c r="G230" i="7" s="1"/>
  <c r="E231" i="7"/>
  <c r="F231" i="7" s="1"/>
  <c r="G231" i="7" s="1"/>
  <c r="E232" i="7"/>
  <c r="F232" i="7" s="1"/>
  <c r="G232" i="7" s="1"/>
  <c r="E233" i="7"/>
  <c r="F233" i="7" s="1"/>
  <c r="G233" i="7" s="1"/>
  <c r="E234" i="7"/>
  <c r="F234" i="7" s="1"/>
  <c r="G234" i="7" s="1"/>
  <c r="E235" i="7"/>
  <c r="F235" i="7" s="1"/>
  <c r="G235" i="7" s="1"/>
  <c r="E236" i="7"/>
  <c r="F236" i="7" s="1"/>
  <c r="G236" i="7" s="1"/>
  <c r="E237" i="7"/>
  <c r="F237" i="7" s="1"/>
  <c r="G237" i="7" s="1"/>
  <c r="E238" i="7"/>
  <c r="F238" i="7" s="1"/>
  <c r="G238" i="7" s="1"/>
  <c r="E239" i="7"/>
  <c r="F239" i="7" s="1"/>
  <c r="G239" i="7" s="1"/>
  <c r="E240" i="7"/>
  <c r="F240" i="7" s="1"/>
  <c r="G240" i="7" s="1"/>
  <c r="E241" i="7"/>
  <c r="F241" i="7" s="1"/>
  <c r="G241" i="7" s="1"/>
  <c r="E242" i="7"/>
  <c r="F242" i="7" s="1"/>
  <c r="G242" i="7" s="1"/>
  <c r="E243" i="7"/>
  <c r="F243" i="7" s="1"/>
  <c r="G243" i="7" s="1"/>
  <c r="E244" i="7"/>
  <c r="F244" i="7" s="1"/>
  <c r="G244" i="7" s="1"/>
  <c r="E245" i="7"/>
  <c r="F245" i="7" s="1"/>
  <c r="G245" i="7" s="1"/>
  <c r="E246" i="7"/>
  <c r="F246" i="7" s="1"/>
  <c r="G246" i="7" s="1"/>
  <c r="E247" i="7"/>
  <c r="F247" i="7" s="1"/>
  <c r="G247" i="7" s="1"/>
  <c r="E248" i="7"/>
  <c r="F248" i="7" s="1"/>
  <c r="G248" i="7" s="1"/>
  <c r="E249" i="7"/>
  <c r="F249" i="7" s="1"/>
  <c r="G249" i="7" s="1"/>
  <c r="E250" i="7"/>
  <c r="F250" i="7" s="1"/>
  <c r="G250" i="7" s="1"/>
  <c r="E251" i="7"/>
  <c r="F251" i="7" s="1"/>
  <c r="G251" i="7" s="1"/>
  <c r="E252" i="7"/>
  <c r="F252" i="7" s="1"/>
  <c r="G252" i="7" s="1"/>
  <c r="E253" i="7"/>
  <c r="F253" i="7" s="1"/>
  <c r="G253" i="7" s="1"/>
  <c r="E254" i="7"/>
  <c r="F254" i="7" s="1"/>
  <c r="G254" i="7" s="1"/>
  <c r="E255" i="7"/>
  <c r="F255" i="7" s="1"/>
  <c r="G255" i="7" s="1"/>
  <c r="E256" i="7"/>
  <c r="F256" i="7" s="1"/>
  <c r="G256" i="7" s="1"/>
  <c r="E257" i="7"/>
  <c r="F257" i="7" s="1"/>
  <c r="G257" i="7" s="1"/>
  <c r="E258" i="7"/>
  <c r="F258" i="7" s="1"/>
  <c r="G258" i="7" s="1"/>
  <c r="E259" i="7"/>
  <c r="F259" i="7" s="1"/>
  <c r="G259" i="7" s="1"/>
  <c r="E260" i="7"/>
  <c r="F260" i="7" s="1"/>
  <c r="G260" i="7" s="1"/>
  <c r="E261" i="7"/>
  <c r="F261" i="7" s="1"/>
  <c r="G261" i="7" s="1"/>
  <c r="E262" i="7"/>
  <c r="F262" i="7" s="1"/>
  <c r="G262" i="7" s="1"/>
  <c r="E263" i="7"/>
  <c r="F263" i="7" s="1"/>
  <c r="G263" i="7" s="1"/>
  <c r="E264" i="7"/>
  <c r="F264" i="7" s="1"/>
  <c r="G264" i="7" s="1"/>
  <c r="E265" i="7"/>
  <c r="F265" i="7" s="1"/>
  <c r="G265" i="7" s="1"/>
  <c r="E266" i="7"/>
  <c r="F266" i="7" s="1"/>
  <c r="G266" i="7" s="1"/>
  <c r="E267" i="7"/>
  <c r="F267" i="7" s="1"/>
  <c r="G267" i="7" s="1"/>
  <c r="E268" i="7"/>
  <c r="F268" i="7" s="1"/>
  <c r="G268" i="7" s="1"/>
  <c r="E269" i="7"/>
  <c r="F269" i="7" s="1"/>
  <c r="G269" i="7" s="1"/>
  <c r="E270" i="7"/>
  <c r="F270" i="7" s="1"/>
  <c r="G270" i="7" s="1"/>
  <c r="E271" i="7"/>
  <c r="F271" i="7" s="1"/>
  <c r="G271" i="7" s="1"/>
  <c r="E272" i="7"/>
  <c r="F272" i="7" s="1"/>
  <c r="G272" i="7" s="1"/>
  <c r="E273" i="7"/>
  <c r="F273" i="7" s="1"/>
  <c r="G273" i="7" s="1"/>
  <c r="E274" i="7"/>
  <c r="F274" i="7" s="1"/>
  <c r="G274" i="7" s="1"/>
  <c r="E275" i="7"/>
  <c r="F275" i="7" s="1"/>
  <c r="G275" i="7" s="1"/>
  <c r="E276" i="7"/>
  <c r="F276" i="7" s="1"/>
  <c r="G276" i="7" s="1"/>
  <c r="E277" i="7"/>
  <c r="F277" i="7" s="1"/>
  <c r="G277" i="7" s="1"/>
  <c r="E278" i="7"/>
  <c r="F278" i="7" s="1"/>
  <c r="G278" i="7" s="1"/>
  <c r="E279" i="7"/>
  <c r="F279" i="7" s="1"/>
  <c r="G279" i="7" s="1"/>
  <c r="E280" i="7"/>
  <c r="F280" i="7" s="1"/>
  <c r="G280" i="7" s="1"/>
  <c r="E281" i="7"/>
  <c r="F281" i="7" s="1"/>
  <c r="G281" i="7" s="1"/>
  <c r="E282" i="7"/>
  <c r="F282" i="7" s="1"/>
  <c r="G282" i="7" s="1"/>
  <c r="E283" i="7"/>
  <c r="F283" i="7" s="1"/>
  <c r="G283" i="7" s="1"/>
  <c r="E284" i="7"/>
  <c r="F284" i="7" s="1"/>
  <c r="G284" i="7" s="1"/>
  <c r="E285" i="7"/>
  <c r="F285" i="7" s="1"/>
  <c r="G285" i="7" s="1"/>
  <c r="E286" i="7"/>
  <c r="F286" i="7" s="1"/>
  <c r="G286" i="7" s="1"/>
  <c r="E287" i="7"/>
  <c r="F287" i="7" s="1"/>
  <c r="G287" i="7" s="1"/>
  <c r="E288" i="7"/>
  <c r="F288" i="7" s="1"/>
  <c r="G288" i="7" s="1"/>
  <c r="E289" i="7"/>
  <c r="F289" i="7" s="1"/>
  <c r="G289" i="7" s="1"/>
  <c r="E290" i="7"/>
  <c r="F290" i="7" s="1"/>
  <c r="G290" i="7" s="1"/>
  <c r="E291" i="7"/>
  <c r="F291" i="7" s="1"/>
  <c r="G291" i="7" s="1"/>
  <c r="E292" i="7"/>
  <c r="F292" i="7" s="1"/>
  <c r="G292" i="7" s="1"/>
  <c r="E293" i="7"/>
  <c r="F293" i="7" s="1"/>
  <c r="G293" i="7" s="1"/>
  <c r="E294" i="7"/>
  <c r="F294" i="7" s="1"/>
  <c r="G294" i="7" s="1"/>
  <c r="E295" i="7"/>
  <c r="F295" i="7" s="1"/>
  <c r="G295" i="7" s="1"/>
  <c r="E296" i="7"/>
  <c r="F296" i="7" s="1"/>
  <c r="G296" i="7" s="1"/>
  <c r="E297" i="7"/>
  <c r="F297" i="7" s="1"/>
  <c r="G297" i="7" s="1"/>
  <c r="E298" i="7"/>
  <c r="F298" i="7" s="1"/>
  <c r="G298" i="7" s="1"/>
  <c r="E299" i="7"/>
  <c r="F299" i="7" s="1"/>
  <c r="G299" i="7" s="1"/>
  <c r="E300" i="7"/>
  <c r="F300" i="7" s="1"/>
  <c r="G300" i="7" s="1"/>
  <c r="E301" i="7"/>
  <c r="F301" i="7" s="1"/>
  <c r="G301" i="7" s="1"/>
  <c r="E302" i="7"/>
  <c r="F302" i="7" s="1"/>
  <c r="G302" i="7" s="1"/>
  <c r="E303" i="7"/>
  <c r="F303" i="7" s="1"/>
  <c r="G303" i="7" s="1"/>
  <c r="E304" i="7"/>
  <c r="F304" i="7" s="1"/>
  <c r="G304" i="7" s="1"/>
  <c r="E305" i="7"/>
  <c r="F305" i="7" s="1"/>
  <c r="G305" i="7" s="1"/>
  <c r="E306" i="7"/>
  <c r="F306" i="7" s="1"/>
  <c r="G306" i="7" s="1"/>
  <c r="E307" i="7"/>
  <c r="F307" i="7" s="1"/>
  <c r="G307" i="7" s="1"/>
  <c r="E308" i="7"/>
  <c r="F308" i="7" s="1"/>
  <c r="G308" i="7" s="1"/>
  <c r="E309" i="7"/>
  <c r="F309" i="7" s="1"/>
  <c r="G309" i="7" s="1"/>
  <c r="E310" i="7"/>
  <c r="F310" i="7" s="1"/>
  <c r="G310" i="7" s="1"/>
  <c r="E311" i="7"/>
  <c r="F311" i="7" s="1"/>
  <c r="G311" i="7" s="1"/>
  <c r="E313" i="7"/>
  <c r="F313" i="7" s="1"/>
  <c r="G313" i="7" s="1"/>
  <c r="E312" i="7"/>
  <c r="F312" i="7" s="1"/>
  <c r="G312" i="7" s="1"/>
  <c r="E314" i="7"/>
  <c r="F314" i="7" s="1"/>
  <c r="G314" i="7" s="1"/>
  <c r="E315" i="7"/>
  <c r="F315" i="7" s="1"/>
  <c r="G315" i="7" s="1"/>
  <c r="E316" i="7"/>
  <c r="F316" i="7" s="1"/>
  <c r="G316" i="7" s="1"/>
  <c r="E317" i="7"/>
  <c r="F317" i="7" s="1"/>
  <c r="G317" i="7" s="1"/>
  <c r="E318" i="7"/>
  <c r="F318" i="7" s="1"/>
  <c r="G318" i="7" s="1"/>
  <c r="E319" i="7"/>
  <c r="F319" i="7" s="1"/>
  <c r="G319" i="7" s="1"/>
  <c r="E320" i="7"/>
  <c r="F320" i="7" s="1"/>
  <c r="G320" i="7" s="1"/>
  <c r="E321" i="7"/>
  <c r="F321" i="7" s="1"/>
  <c r="G321" i="7" s="1"/>
  <c r="E322" i="7"/>
  <c r="F322" i="7" s="1"/>
  <c r="G322" i="7" s="1"/>
  <c r="E323" i="7"/>
  <c r="F323" i="7" s="1"/>
  <c r="G323" i="7" s="1"/>
  <c r="E324" i="7"/>
  <c r="F324" i="7" s="1"/>
  <c r="G324" i="7" s="1"/>
  <c r="E325" i="7"/>
  <c r="F325" i="7" s="1"/>
  <c r="G325" i="7" s="1"/>
  <c r="E326" i="7"/>
  <c r="F326" i="7" s="1"/>
  <c r="G326" i="7" s="1"/>
  <c r="E327" i="7"/>
  <c r="F327" i="7" s="1"/>
  <c r="G327" i="7" s="1"/>
  <c r="E328" i="7"/>
  <c r="F328" i="7" s="1"/>
  <c r="G328" i="7" s="1"/>
  <c r="E329" i="7"/>
  <c r="F329" i="7" s="1"/>
  <c r="G329" i="7" s="1"/>
  <c r="E330" i="7"/>
  <c r="F330" i="7" s="1"/>
  <c r="G330" i="7" s="1"/>
  <c r="E331" i="7"/>
  <c r="F331" i="7" s="1"/>
  <c r="G331" i="7" s="1"/>
  <c r="E332" i="7"/>
  <c r="F332" i="7" s="1"/>
  <c r="G332" i="7" s="1"/>
  <c r="E333" i="7"/>
  <c r="F333" i="7" s="1"/>
  <c r="G333" i="7" s="1"/>
  <c r="E334" i="7"/>
  <c r="F334" i="7" s="1"/>
  <c r="G334" i="7" s="1"/>
  <c r="E335" i="7"/>
  <c r="F335" i="7" s="1"/>
  <c r="G335" i="7" s="1"/>
  <c r="E336" i="7"/>
  <c r="F336" i="7" s="1"/>
  <c r="G336" i="7" s="1"/>
  <c r="E337" i="7"/>
  <c r="F337" i="7" s="1"/>
  <c r="G337" i="7" s="1"/>
  <c r="E338" i="7"/>
  <c r="F338" i="7" s="1"/>
  <c r="G338" i="7" s="1"/>
  <c r="E339" i="7"/>
  <c r="F339" i="7" s="1"/>
  <c r="G339" i="7" s="1"/>
  <c r="E340" i="7"/>
  <c r="F340" i="7" s="1"/>
  <c r="G340" i="7" s="1"/>
  <c r="E341" i="7"/>
  <c r="F341" i="7" s="1"/>
  <c r="G341" i="7" s="1"/>
  <c r="E342" i="7"/>
  <c r="F342" i="7" s="1"/>
  <c r="G342" i="7" s="1"/>
  <c r="E343" i="7"/>
  <c r="F343" i="7" s="1"/>
  <c r="G343" i="7" s="1"/>
  <c r="E344" i="7"/>
  <c r="F344" i="7" s="1"/>
  <c r="G344" i="7" s="1"/>
  <c r="E345" i="7"/>
  <c r="F345" i="7" s="1"/>
  <c r="G345" i="7" s="1"/>
  <c r="E346" i="7"/>
  <c r="F346" i="7" s="1"/>
  <c r="G346" i="7" s="1"/>
  <c r="E347" i="7"/>
  <c r="F347" i="7" s="1"/>
  <c r="G347" i="7" s="1"/>
  <c r="E348" i="7"/>
  <c r="F348" i="7" s="1"/>
  <c r="G348" i="7" s="1"/>
  <c r="E349" i="7"/>
  <c r="F349" i="7" s="1"/>
  <c r="G349" i="7" s="1"/>
  <c r="E350" i="7"/>
  <c r="F350" i="7" s="1"/>
  <c r="G350" i="7" s="1"/>
  <c r="E351" i="7"/>
  <c r="F351" i="7" s="1"/>
  <c r="G351" i="7" s="1"/>
  <c r="E352" i="7"/>
  <c r="F352" i="7" s="1"/>
  <c r="G352" i="7" s="1"/>
  <c r="E353" i="7"/>
  <c r="F353" i="7" s="1"/>
  <c r="G353" i="7" s="1"/>
  <c r="E354" i="7"/>
  <c r="F354" i="7" s="1"/>
  <c r="G354" i="7" s="1"/>
  <c r="E355" i="7"/>
  <c r="F355" i="7" s="1"/>
  <c r="G355" i="7" s="1"/>
  <c r="E356" i="7"/>
  <c r="F356" i="7" s="1"/>
  <c r="G356" i="7" s="1"/>
  <c r="E357" i="7"/>
  <c r="F357" i="7" s="1"/>
  <c r="G357" i="7" s="1"/>
  <c r="E358" i="7"/>
  <c r="F358" i="7" s="1"/>
  <c r="G358" i="7" s="1"/>
  <c r="E359" i="7"/>
  <c r="F359" i="7" s="1"/>
  <c r="G359" i="7" s="1"/>
  <c r="E360" i="7"/>
  <c r="F360" i="7" s="1"/>
  <c r="G360" i="7" s="1"/>
  <c r="E361" i="7"/>
  <c r="F361" i="7" s="1"/>
  <c r="G361" i="7" s="1"/>
  <c r="E362" i="7"/>
  <c r="F362" i="7" s="1"/>
  <c r="G362" i="7" s="1"/>
  <c r="E363" i="7"/>
  <c r="F363" i="7" s="1"/>
  <c r="G363" i="7" s="1"/>
  <c r="E364" i="7"/>
  <c r="F364" i="7" s="1"/>
  <c r="G364" i="7" s="1"/>
  <c r="E365" i="7"/>
  <c r="F365" i="7" s="1"/>
  <c r="G365" i="7" s="1"/>
  <c r="E366" i="7"/>
  <c r="F366" i="7" s="1"/>
  <c r="G366" i="7" s="1"/>
  <c r="E367" i="7"/>
  <c r="F367" i="7" s="1"/>
  <c r="G367" i="7" s="1"/>
  <c r="E368" i="7"/>
  <c r="F368" i="7" s="1"/>
  <c r="G368" i="7" s="1"/>
  <c r="E369" i="7"/>
  <c r="F369" i="7" s="1"/>
  <c r="G369" i="7" s="1"/>
  <c r="E370" i="7"/>
  <c r="F370" i="7" s="1"/>
  <c r="G370" i="7" s="1"/>
  <c r="E371" i="7"/>
  <c r="F371" i="7" s="1"/>
  <c r="G371" i="7" s="1"/>
  <c r="E372" i="7"/>
  <c r="F372" i="7" s="1"/>
  <c r="G372" i="7" s="1"/>
  <c r="E373" i="7"/>
  <c r="F373" i="7" s="1"/>
  <c r="G373" i="7" s="1"/>
  <c r="E374" i="7"/>
  <c r="F374" i="7" s="1"/>
  <c r="G374" i="7" s="1"/>
  <c r="E375" i="7"/>
  <c r="F375" i="7" s="1"/>
  <c r="G375" i="7" s="1"/>
  <c r="E376" i="7"/>
  <c r="F376" i="7" s="1"/>
  <c r="G376" i="7" s="1"/>
  <c r="E377" i="7"/>
  <c r="F377" i="7" s="1"/>
  <c r="G377" i="7" s="1"/>
  <c r="E378" i="7"/>
  <c r="F378" i="7" s="1"/>
  <c r="G378" i="7" s="1"/>
  <c r="E379" i="7"/>
  <c r="F379" i="7" s="1"/>
  <c r="G379" i="7" s="1"/>
  <c r="E380" i="7"/>
  <c r="F380" i="7" s="1"/>
  <c r="G380" i="7" s="1"/>
  <c r="E381" i="7"/>
  <c r="F381" i="7" s="1"/>
  <c r="G381" i="7" s="1"/>
  <c r="E382" i="7"/>
  <c r="F382" i="7" s="1"/>
  <c r="G382" i="7" s="1"/>
  <c r="E383" i="7"/>
  <c r="F383" i="7" s="1"/>
  <c r="G383" i="7" s="1"/>
  <c r="E384" i="7"/>
  <c r="F384" i="7" s="1"/>
  <c r="G384" i="7" s="1"/>
  <c r="E386" i="7"/>
  <c r="F386" i="7" s="1"/>
  <c r="G386" i="7" s="1"/>
  <c r="E387" i="7"/>
  <c r="F387" i="7" s="1"/>
  <c r="G387" i="7" s="1"/>
  <c r="E388" i="7"/>
  <c r="F388" i="7" s="1"/>
  <c r="G388" i="7" s="1"/>
  <c r="E389" i="7"/>
  <c r="F389" i="7" s="1"/>
  <c r="G389" i="7" s="1"/>
  <c r="E390" i="7"/>
  <c r="F390" i="7" s="1"/>
  <c r="G390" i="7" s="1"/>
  <c r="E391" i="7"/>
  <c r="F391" i="7" s="1"/>
  <c r="G391" i="7" s="1"/>
  <c r="E392" i="7"/>
  <c r="F392" i="7" s="1"/>
  <c r="G392" i="7" s="1"/>
  <c r="E393" i="7"/>
  <c r="F393" i="7" s="1"/>
  <c r="G393" i="7" s="1"/>
  <c r="E394" i="7"/>
  <c r="F394" i="7" s="1"/>
  <c r="G394" i="7" s="1"/>
  <c r="E395" i="7"/>
  <c r="F395" i="7" s="1"/>
  <c r="G395" i="7" s="1"/>
  <c r="E396" i="7"/>
  <c r="F396" i="7" s="1"/>
  <c r="G396" i="7" s="1"/>
  <c r="E397" i="7"/>
  <c r="F397" i="7" s="1"/>
  <c r="G397" i="7" s="1"/>
  <c r="E398" i="7"/>
  <c r="F398" i="7" s="1"/>
  <c r="G398" i="7" s="1"/>
  <c r="E399" i="7"/>
  <c r="F399" i="7" s="1"/>
  <c r="G399" i="7" s="1"/>
  <c r="E400" i="7"/>
  <c r="F400" i="7" s="1"/>
  <c r="G400" i="7" s="1"/>
  <c r="E401" i="7"/>
  <c r="F401" i="7" s="1"/>
  <c r="G401" i="7" s="1"/>
  <c r="E402" i="7"/>
  <c r="F402" i="7" s="1"/>
  <c r="G402" i="7" s="1"/>
  <c r="E403" i="7"/>
  <c r="F403" i="7" s="1"/>
  <c r="G403" i="7" s="1"/>
  <c r="E404" i="7"/>
  <c r="F404" i="7" s="1"/>
  <c r="G404" i="7" s="1"/>
  <c r="E405" i="7"/>
  <c r="F405" i="7" s="1"/>
  <c r="G405" i="7" s="1"/>
  <c r="E406" i="7"/>
  <c r="F406" i="7" s="1"/>
  <c r="G406" i="7" s="1"/>
  <c r="E407" i="7"/>
  <c r="F407" i="7" s="1"/>
  <c r="G407" i="7" s="1"/>
  <c r="E408" i="7"/>
  <c r="F408" i="7" s="1"/>
  <c r="G408" i="7" s="1"/>
  <c r="E409" i="7"/>
  <c r="F409" i="7" s="1"/>
  <c r="G409" i="7" s="1"/>
  <c r="E410" i="7"/>
  <c r="F410" i="7" s="1"/>
  <c r="G410" i="7" s="1"/>
  <c r="E411" i="7"/>
  <c r="F411" i="7" s="1"/>
  <c r="G411" i="7" s="1"/>
  <c r="E412" i="7"/>
  <c r="F412" i="7" s="1"/>
  <c r="G412" i="7" s="1"/>
  <c r="E413" i="7"/>
  <c r="F413" i="7" s="1"/>
  <c r="G413" i="7" s="1"/>
  <c r="E414" i="7"/>
  <c r="F414" i="7" s="1"/>
  <c r="G414" i="7" s="1"/>
  <c r="E415" i="7"/>
  <c r="F415" i="7" s="1"/>
  <c r="G415" i="7" s="1"/>
  <c r="E416" i="7"/>
  <c r="F416" i="7" s="1"/>
  <c r="G416" i="7" s="1"/>
  <c r="E417" i="7"/>
  <c r="F417" i="7" s="1"/>
  <c r="G417" i="7" s="1"/>
  <c r="E418" i="7"/>
  <c r="F418" i="7" s="1"/>
  <c r="G418" i="7" s="1"/>
  <c r="E419" i="7"/>
  <c r="F419" i="7" s="1"/>
  <c r="G419" i="7" s="1"/>
  <c r="E420" i="7"/>
  <c r="F420" i="7" s="1"/>
  <c r="G420" i="7" s="1"/>
  <c r="E421" i="7"/>
  <c r="F421" i="7" s="1"/>
  <c r="G421" i="7" s="1"/>
  <c r="E422" i="7"/>
  <c r="F422" i="7" s="1"/>
  <c r="G422" i="7" s="1"/>
  <c r="E423" i="7"/>
  <c r="F423" i="7" s="1"/>
  <c r="G423" i="7" s="1"/>
  <c r="E424" i="7"/>
  <c r="F424" i="7" s="1"/>
  <c r="G424" i="7" s="1"/>
  <c r="E425" i="7"/>
  <c r="F425" i="7" s="1"/>
  <c r="G425" i="7" s="1"/>
  <c r="E426" i="7"/>
  <c r="F426" i="7" s="1"/>
  <c r="G426" i="7" s="1"/>
  <c r="E427" i="7"/>
  <c r="F427" i="7" s="1"/>
  <c r="G427" i="7" s="1"/>
  <c r="E428" i="7"/>
  <c r="F428" i="7" s="1"/>
  <c r="G428" i="7" s="1"/>
  <c r="E429" i="7"/>
  <c r="F429" i="7" s="1"/>
  <c r="G429" i="7" s="1"/>
  <c r="E430" i="7"/>
  <c r="F430" i="7" s="1"/>
  <c r="G430" i="7" s="1"/>
  <c r="E431" i="7"/>
  <c r="F431" i="7" s="1"/>
  <c r="G431" i="7" s="1"/>
  <c r="E432" i="7"/>
  <c r="F432" i="7" s="1"/>
  <c r="G432" i="7" s="1"/>
  <c r="E433" i="7"/>
  <c r="F433" i="7" s="1"/>
  <c r="G433" i="7" s="1"/>
  <c r="E434" i="7"/>
  <c r="F434" i="7" s="1"/>
  <c r="G434" i="7" s="1"/>
  <c r="E435" i="7"/>
  <c r="F435" i="7" s="1"/>
  <c r="G435" i="7" s="1"/>
  <c r="E436" i="7"/>
  <c r="F436" i="7" s="1"/>
  <c r="G436" i="7" s="1"/>
  <c r="E437" i="7"/>
  <c r="F437" i="7" s="1"/>
  <c r="G437" i="7" s="1"/>
  <c r="E438" i="7"/>
  <c r="F438" i="7" s="1"/>
  <c r="G438" i="7" s="1"/>
  <c r="E439" i="7"/>
  <c r="F439" i="7" s="1"/>
  <c r="G439" i="7" s="1"/>
  <c r="E440" i="7"/>
  <c r="F440" i="7" s="1"/>
  <c r="G440" i="7" s="1"/>
  <c r="E441" i="7"/>
  <c r="F441" i="7" s="1"/>
  <c r="G441" i="7" s="1"/>
  <c r="E442" i="7"/>
  <c r="F442" i="7" s="1"/>
  <c r="G442" i="7" s="1"/>
  <c r="E443" i="7"/>
  <c r="F443" i="7" s="1"/>
  <c r="G443" i="7" s="1"/>
  <c r="E444" i="7"/>
  <c r="F444" i="7" s="1"/>
  <c r="G444" i="7" s="1"/>
  <c r="E445" i="7"/>
  <c r="F445" i="7" s="1"/>
  <c r="G445" i="7" s="1"/>
  <c r="E446" i="7"/>
  <c r="F446" i="7" s="1"/>
  <c r="G446" i="7" s="1"/>
  <c r="E447" i="7"/>
  <c r="F447" i="7" s="1"/>
  <c r="G447" i="7" s="1"/>
  <c r="E448" i="7"/>
  <c r="F448" i="7" s="1"/>
  <c r="G448" i="7" s="1"/>
  <c r="E449" i="7"/>
  <c r="F449" i="7" s="1"/>
  <c r="G449" i="7" s="1"/>
  <c r="E450" i="7"/>
  <c r="F450" i="7" s="1"/>
  <c r="G450" i="7" s="1"/>
  <c r="E451" i="7"/>
  <c r="F451" i="7" s="1"/>
  <c r="G451" i="7" s="1"/>
  <c r="E452" i="7"/>
  <c r="F452" i="7" s="1"/>
  <c r="G452" i="7" s="1"/>
  <c r="E453" i="7"/>
  <c r="F453" i="7" s="1"/>
  <c r="G453" i="7" s="1"/>
  <c r="E454" i="7"/>
  <c r="F454" i="7" s="1"/>
  <c r="G454" i="7" s="1"/>
  <c r="E455" i="7"/>
  <c r="F455" i="7" s="1"/>
  <c r="G455" i="7" s="1"/>
  <c r="E456" i="7"/>
  <c r="F456" i="7" s="1"/>
  <c r="G456" i="7" s="1"/>
  <c r="E457" i="7"/>
  <c r="F457" i="7" s="1"/>
  <c r="G457" i="7" s="1"/>
  <c r="E458" i="7"/>
  <c r="F458" i="7" s="1"/>
  <c r="G458" i="7" s="1"/>
  <c r="E459" i="7"/>
  <c r="F459" i="7" s="1"/>
  <c r="G459" i="7" s="1"/>
  <c r="E460" i="7"/>
  <c r="F460" i="7" s="1"/>
  <c r="G460" i="7" s="1"/>
  <c r="E461" i="7"/>
  <c r="F461" i="7" s="1"/>
  <c r="G461" i="7" s="1"/>
  <c r="E462" i="7"/>
  <c r="F462" i="7" s="1"/>
  <c r="G462" i="7" s="1"/>
  <c r="E463" i="7"/>
  <c r="F463" i="7" s="1"/>
  <c r="G463" i="7" s="1"/>
  <c r="E464" i="7"/>
  <c r="F464" i="7" s="1"/>
  <c r="G464" i="7" s="1"/>
  <c r="E465" i="7"/>
  <c r="F465" i="7" s="1"/>
  <c r="G465" i="7" s="1"/>
  <c r="E466" i="7"/>
  <c r="F466" i="7" s="1"/>
  <c r="G466" i="7" s="1"/>
  <c r="E467" i="7"/>
  <c r="F467" i="7" s="1"/>
  <c r="G467" i="7" s="1"/>
  <c r="E468" i="7"/>
  <c r="F468" i="7" s="1"/>
  <c r="G468" i="7" s="1"/>
  <c r="E469" i="7"/>
  <c r="F469" i="7" s="1"/>
  <c r="G469" i="7" s="1"/>
  <c r="E470" i="7"/>
  <c r="F470" i="7" s="1"/>
  <c r="G470" i="7" s="1"/>
  <c r="E471" i="7"/>
  <c r="F471" i="7" s="1"/>
  <c r="G471" i="7" s="1"/>
  <c r="E472" i="7"/>
  <c r="F472" i="7" s="1"/>
  <c r="G472" i="7" s="1"/>
  <c r="E473" i="7"/>
  <c r="F473" i="7" s="1"/>
  <c r="G473" i="7" s="1"/>
  <c r="E474" i="7"/>
  <c r="F474" i="7" s="1"/>
  <c r="G474" i="7" s="1"/>
  <c r="E475" i="7"/>
  <c r="F475" i="7" s="1"/>
  <c r="G475" i="7" s="1"/>
  <c r="E476" i="7"/>
  <c r="F476" i="7" s="1"/>
  <c r="G476" i="7" s="1"/>
  <c r="E477" i="7"/>
  <c r="F477" i="7" s="1"/>
  <c r="G477" i="7" s="1"/>
  <c r="E478" i="7"/>
  <c r="F478" i="7" s="1"/>
  <c r="G478" i="7" s="1"/>
  <c r="E479" i="7"/>
  <c r="F479" i="7" s="1"/>
  <c r="G479" i="7" s="1"/>
  <c r="E480" i="7"/>
  <c r="F480" i="7" s="1"/>
  <c r="G480" i="7" s="1"/>
  <c r="E481" i="7"/>
  <c r="F481" i="7" s="1"/>
  <c r="G481" i="7" s="1"/>
  <c r="E482" i="7"/>
  <c r="F482" i="7" s="1"/>
  <c r="G482" i="7" s="1"/>
  <c r="E483" i="7"/>
  <c r="F483" i="7" s="1"/>
  <c r="G483" i="7" s="1"/>
  <c r="E484" i="7"/>
  <c r="F484" i="7" s="1"/>
  <c r="G484" i="7" s="1"/>
  <c r="E485" i="7"/>
  <c r="F485" i="7" s="1"/>
  <c r="G485" i="7" s="1"/>
  <c r="E486" i="7"/>
  <c r="F486" i="7" s="1"/>
  <c r="G486" i="7" s="1"/>
  <c r="E487" i="7"/>
  <c r="F487" i="7" s="1"/>
  <c r="G487" i="7" s="1"/>
  <c r="E488" i="7"/>
  <c r="F488" i="7" s="1"/>
  <c r="G488" i="7" s="1"/>
  <c r="E489" i="7"/>
  <c r="F489" i="7" s="1"/>
  <c r="G489" i="7" s="1"/>
  <c r="E490" i="7"/>
  <c r="F490" i="7" s="1"/>
  <c r="G490" i="7" s="1"/>
  <c r="E491" i="7"/>
  <c r="F491" i="7" s="1"/>
  <c r="G491" i="7" s="1"/>
  <c r="E492" i="7"/>
  <c r="F492" i="7" s="1"/>
  <c r="G492" i="7" s="1"/>
  <c r="E493" i="7"/>
  <c r="F493" i="7" s="1"/>
  <c r="G493" i="7" s="1"/>
  <c r="E494" i="7"/>
  <c r="F494" i="7" s="1"/>
  <c r="G494" i="7" s="1"/>
  <c r="E495" i="7"/>
  <c r="F495" i="7" s="1"/>
  <c r="G495" i="7" s="1"/>
  <c r="E496" i="7"/>
  <c r="F496" i="7" s="1"/>
  <c r="G496" i="7" s="1"/>
  <c r="E497" i="7"/>
  <c r="F497" i="7" s="1"/>
  <c r="G497" i="7" s="1"/>
  <c r="E498" i="7"/>
  <c r="F498" i="7" s="1"/>
  <c r="G498" i="7" s="1"/>
  <c r="E499" i="7"/>
  <c r="F499" i="7" s="1"/>
  <c r="G499" i="7" s="1"/>
  <c r="E500" i="7"/>
  <c r="F500" i="7" s="1"/>
  <c r="G500" i="7" s="1"/>
  <c r="E501" i="7"/>
  <c r="F501" i="7" s="1"/>
  <c r="G501" i="7" s="1"/>
  <c r="E502" i="7"/>
  <c r="F502" i="7" s="1"/>
  <c r="G502" i="7" s="1"/>
  <c r="E503" i="7"/>
  <c r="F503" i="7" s="1"/>
  <c r="G503" i="7" s="1"/>
  <c r="E504" i="7"/>
  <c r="F504" i="7" s="1"/>
  <c r="G504" i="7" s="1"/>
  <c r="E505" i="7"/>
  <c r="F505" i="7" s="1"/>
  <c r="G505" i="7" s="1"/>
  <c r="E506" i="7"/>
  <c r="F506" i="7" s="1"/>
  <c r="G506" i="7" s="1"/>
  <c r="E507" i="7"/>
  <c r="F507" i="7" s="1"/>
  <c r="G507" i="7" s="1"/>
  <c r="E508" i="7"/>
  <c r="F508" i="7" s="1"/>
  <c r="G508" i="7" s="1"/>
  <c r="E509" i="7"/>
  <c r="F509" i="7" s="1"/>
  <c r="G509" i="7" s="1"/>
  <c r="E510" i="7"/>
  <c r="F510" i="7" s="1"/>
  <c r="G510" i="7" s="1"/>
  <c r="E511" i="7"/>
  <c r="F511" i="7" s="1"/>
  <c r="G511" i="7" s="1"/>
  <c r="E512" i="7"/>
  <c r="F512" i="7" s="1"/>
  <c r="G512" i="7" s="1"/>
  <c r="E513" i="7"/>
  <c r="F513" i="7" s="1"/>
  <c r="G513" i="7" s="1"/>
  <c r="E514" i="7"/>
  <c r="F514" i="7" s="1"/>
  <c r="G514" i="7" s="1"/>
  <c r="E515" i="7"/>
  <c r="F515" i="7" s="1"/>
  <c r="G515" i="7" s="1"/>
  <c r="E516" i="7"/>
  <c r="F516" i="7" s="1"/>
  <c r="G516" i="7" s="1"/>
  <c r="E517" i="7"/>
  <c r="F517" i="7" s="1"/>
  <c r="G517" i="7" s="1"/>
  <c r="E518" i="7"/>
  <c r="F518" i="7" s="1"/>
  <c r="G518" i="7" s="1"/>
  <c r="E519" i="7"/>
  <c r="F519" i="7" s="1"/>
  <c r="G519" i="7" s="1"/>
  <c r="E520" i="7"/>
  <c r="F520" i="7" s="1"/>
  <c r="G520" i="7" s="1"/>
  <c r="E521" i="7"/>
  <c r="F521" i="7" s="1"/>
  <c r="G521" i="7" s="1"/>
  <c r="E522" i="7"/>
  <c r="F522" i="7" s="1"/>
  <c r="G522" i="7" s="1"/>
  <c r="E523" i="7"/>
  <c r="F523" i="7" s="1"/>
  <c r="G523" i="7" s="1"/>
  <c r="E524" i="7"/>
  <c r="F524" i="7" s="1"/>
  <c r="G524" i="7" s="1"/>
  <c r="E525" i="7"/>
  <c r="F525" i="7" s="1"/>
  <c r="G525" i="7" s="1"/>
  <c r="E526" i="7"/>
  <c r="F526" i="7" s="1"/>
  <c r="G526" i="7" s="1"/>
  <c r="E527" i="7"/>
  <c r="F527" i="7" s="1"/>
  <c r="G527" i="7" s="1"/>
  <c r="E528" i="7"/>
  <c r="F528" i="7" s="1"/>
  <c r="G528" i="7" s="1"/>
  <c r="E529" i="7"/>
  <c r="F529" i="7" s="1"/>
  <c r="G529" i="7" s="1"/>
  <c r="E530" i="7"/>
  <c r="F530" i="7" s="1"/>
  <c r="G530" i="7" s="1"/>
  <c r="E531" i="7"/>
  <c r="F531" i="7" s="1"/>
  <c r="G531" i="7" s="1"/>
  <c r="E532" i="7"/>
  <c r="F532" i="7" s="1"/>
  <c r="G532" i="7" s="1"/>
  <c r="E533" i="7"/>
  <c r="F533" i="7" s="1"/>
  <c r="G533" i="7" s="1"/>
  <c r="E534" i="7"/>
  <c r="F534" i="7" s="1"/>
  <c r="G534" i="7" s="1"/>
  <c r="E535" i="7"/>
  <c r="F535" i="7" s="1"/>
  <c r="G535" i="7" s="1"/>
  <c r="E536" i="7"/>
  <c r="F536" i="7" s="1"/>
  <c r="G536" i="7" s="1"/>
  <c r="E537" i="7"/>
  <c r="F537" i="7" s="1"/>
  <c r="G537" i="7" s="1"/>
  <c r="E538" i="7"/>
  <c r="F538" i="7" s="1"/>
  <c r="G538" i="7" s="1"/>
  <c r="E539" i="7"/>
  <c r="F539" i="7" s="1"/>
  <c r="G539" i="7" s="1"/>
  <c r="E540" i="7"/>
  <c r="F540" i="7" s="1"/>
  <c r="G540" i="7" s="1"/>
  <c r="E541" i="7"/>
  <c r="F541" i="7" s="1"/>
  <c r="G541" i="7" s="1"/>
  <c r="E542" i="7"/>
  <c r="F542" i="7" s="1"/>
  <c r="G542" i="7" s="1"/>
  <c r="E543" i="7"/>
  <c r="F543" i="7" s="1"/>
  <c r="G543" i="7" s="1"/>
  <c r="E544" i="7"/>
  <c r="F544" i="7" s="1"/>
  <c r="G544" i="7" s="1"/>
  <c r="E545" i="7"/>
  <c r="F545" i="7" s="1"/>
  <c r="G545" i="7" s="1"/>
  <c r="E546" i="7"/>
  <c r="F546" i="7" s="1"/>
  <c r="G546" i="7" s="1"/>
  <c r="E547" i="7"/>
  <c r="F547" i="7" s="1"/>
  <c r="G547" i="7" s="1"/>
  <c r="E548" i="7"/>
  <c r="F548" i="7" s="1"/>
  <c r="G548" i="7" s="1"/>
  <c r="E549" i="7"/>
  <c r="F549" i="7" s="1"/>
  <c r="G549" i="7" s="1"/>
  <c r="E550" i="7"/>
  <c r="F550" i="7" s="1"/>
  <c r="G550" i="7" s="1"/>
  <c r="E551" i="7"/>
  <c r="F551" i="7" s="1"/>
  <c r="G551" i="7" s="1"/>
  <c r="E552" i="7"/>
  <c r="F552" i="7" s="1"/>
  <c r="G552" i="7" s="1"/>
  <c r="E553" i="7"/>
  <c r="F553" i="7" s="1"/>
  <c r="G553" i="7" s="1"/>
  <c r="E554" i="7"/>
  <c r="F554" i="7" s="1"/>
  <c r="G554" i="7" s="1"/>
  <c r="E555" i="7"/>
  <c r="F555" i="7" s="1"/>
  <c r="G555" i="7" s="1"/>
  <c r="E556" i="7"/>
  <c r="F556" i="7" s="1"/>
  <c r="G556" i="7" s="1"/>
  <c r="E557" i="7"/>
  <c r="F557" i="7" s="1"/>
  <c r="G557" i="7" s="1"/>
  <c r="E558" i="7"/>
  <c r="F558" i="7" s="1"/>
  <c r="G558" i="7" s="1"/>
  <c r="E559" i="7"/>
  <c r="F559" i="7" s="1"/>
  <c r="G559" i="7" s="1"/>
  <c r="E560" i="7"/>
  <c r="F560" i="7" s="1"/>
  <c r="G560" i="7" s="1"/>
  <c r="E561" i="7"/>
  <c r="F561" i="7" s="1"/>
  <c r="G561" i="7" s="1"/>
  <c r="E562" i="7"/>
  <c r="F562" i="7" s="1"/>
  <c r="G562" i="7" s="1"/>
  <c r="E563" i="7"/>
  <c r="F563" i="7" s="1"/>
  <c r="G563" i="7" s="1"/>
  <c r="E564" i="7"/>
  <c r="F564" i="7" s="1"/>
  <c r="G564" i="7" s="1"/>
  <c r="E565" i="7"/>
  <c r="F565" i="7" s="1"/>
  <c r="G565" i="7" s="1"/>
  <c r="E566" i="7"/>
  <c r="F566" i="7" s="1"/>
  <c r="G566" i="7" s="1"/>
  <c r="E567" i="7"/>
  <c r="F567" i="7" s="1"/>
  <c r="G567" i="7" s="1"/>
  <c r="E568" i="7"/>
  <c r="F568" i="7" s="1"/>
  <c r="G568" i="7" s="1"/>
  <c r="E569" i="7"/>
  <c r="F569" i="7" s="1"/>
  <c r="G569" i="7" s="1"/>
  <c r="E570" i="7"/>
  <c r="F570" i="7" s="1"/>
  <c r="G570" i="7" s="1"/>
  <c r="E571" i="7"/>
  <c r="F571" i="7" s="1"/>
  <c r="G571" i="7" s="1"/>
  <c r="E572" i="7"/>
  <c r="F572" i="7" s="1"/>
  <c r="G572" i="7" s="1"/>
  <c r="E573" i="7"/>
  <c r="F573" i="7" s="1"/>
  <c r="G573" i="7" s="1"/>
  <c r="E574" i="7"/>
  <c r="F574" i="7" s="1"/>
  <c r="G574" i="7" s="1"/>
  <c r="E575" i="7"/>
  <c r="F575" i="7" s="1"/>
  <c r="G575" i="7" s="1"/>
  <c r="E576" i="7"/>
  <c r="F576" i="7" s="1"/>
  <c r="G576" i="7" s="1"/>
  <c r="E577" i="7"/>
  <c r="F577" i="7" s="1"/>
  <c r="G577" i="7" s="1"/>
  <c r="E578" i="7"/>
  <c r="F578" i="7" s="1"/>
  <c r="G578" i="7" s="1"/>
  <c r="E579" i="7"/>
  <c r="F579" i="7" s="1"/>
  <c r="G579" i="7" s="1"/>
  <c r="E580" i="7"/>
  <c r="F580" i="7" s="1"/>
  <c r="G580" i="7" s="1"/>
  <c r="E581" i="7"/>
  <c r="F581" i="7" s="1"/>
  <c r="G581" i="7" s="1"/>
  <c r="E582" i="7"/>
  <c r="F582" i="7" s="1"/>
  <c r="G582" i="7" s="1"/>
  <c r="E583" i="7"/>
  <c r="F583" i="7" s="1"/>
  <c r="G583" i="7" s="1"/>
  <c r="E584" i="7"/>
  <c r="F584" i="7" s="1"/>
  <c r="G584" i="7" s="1"/>
  <c r="E585" i="7"/>
  <c r="F585" i="7" s="1"/>
  <c r="G585" i="7" s="1"/>
  <c r="E586" i="7"/>
  <c r="F586" i="7" s="1"/>
  <c r="G586" i="7" s="1"/>
  <c r="E587" i="7"/>
  <c r="F587" i="7" s="1"/>
  <c r="G587" i="7" s="1"/>
  <c r="E588" i="7"/>
  <c r="F588" i="7" s="1"/>
  <c r="G588" i="7" s="1"/>
  <c r="E589" i="7"/>
  <c r="F589" i="7" s="1"/>
  <c r="G589" i="7" s="1"/>
  <c r="E590" i="7"/>
  <c r="F590" i="7" s="1"/>
  <c r="G590" i="7" s="1"/>
  <c r="E591" i="7"/>
  <c r="F591" i="7" s="1"/>
  <c r="G591" i="7" s="1"/>
  <c r="E592" i="7"/>
  <c r="F592" i="7" s="1"/>
  <c r="G592" i="7" s="1"/>
  <c r="E593" i="7"/>
  <c r="F593" i="7" s="1"/>
  <c r="G593" i="7" s="1"/>
  <c r="E594" i="7"/>
  <c r="F594" i="7" s="1"/>
  <c r="G594" i="7" s="1"/>
  <c r="E595" i="7"/>
  <c r="F595" i="7" s="1"/>
  <c r="G595" i="7" s="1"/>
  <c r="E596" i="7"/>
  <c r="F596" i="7" s="1"/>
  <c r="G596" i="7" s="1"/>
  <c r="E597" i="7"/>
  <c r="F597" i="7" s="1"/>
  <c r="G597" i="7" s="1"/>
  <c r="E598" i="7"/>
  <c r="F598" i="7" s="1"/>
  <c r="G598" i="7" s="1"/>
  <c r="E599" i="7"/>
  <c r="F599" i="7" s="1"/>
  <c r="G599" i="7" s="1"/>
  <c r="E600" i="7"/>
  <c r="F600" i="7" s="1"/>
  <c r="G600" i="7" s="1"/>
  <c r="E601" i="7"/>
  <c r="F601" i="7" s="1"/>
  <c r="G601" i="7" s="1"/>
  <c r="E602" i="7"/>
  <c r="F602" i="7" s="1"/>
  <c r="G602" i="7" s="1"/>
  <c r="E603" i="7"/>
  <c r="F603" i="7" s="1"/>
  <c r="G603" i="7" s="1"/>
  <c r="E604" i="7"/>
  <c r="F604" i="7" s="1"/>
  <c r="G604" i="7" s="1"/>
  <c r="E605" i="7"/>
  <c r="F605" i="7" s="1"/>
  <c r="G605" i="7" s="1"/>
  <c r="E606" i="7"/>
  <c r="F606" i="7" s="1"/>
  <c r="G606" i="7" s="1"/>
  <c r="E607" i="7"/>
  <c r="F607" i="7" s="1"/>
  <c r="G607" i="7" s="1"/>
  <c r="E608" i="7"/>
  <c r="F608" i="7" s="1"/>
  <c r="G608" i="7" s="1"/>
  <c r="E609" i="7"/>
  <c r="F609" i="7" s="1"/>
  <c r="G609" i="7" s="1"/>
  <c r="E610" i="7"/>
  <c r="F610" i="7" s="1"/>
  <c r="G610" i="7" s="1"/>
  <c r="E611" i="7"/>
  <c r="F611" i="7" s="1"/>
  <c r="G611" i="7" s="1"/>
  <c r="E612" i="7"/>
  <c r="F612" i="7" s="1"/>
  <c r="G612" i="7" s="1"/>
  <c r="E613" i="7"/>
  <c r="F613" i="7" s="1"/>
  <c r="G613" i="7" s="1"/>
  <c r="E614" i="7"/>
  <c r="F614" i="7" s="1"/>
  <c r="G614" i="7" s="1"/>
  <c r="E615" i="7"/>
  <c r="F615" i="7" s="1"/>
  <c r="G615" i="7" s="1"/>
  <c r="E616" i="7"/>
  <c r="F616" i="7" s="1"/>
  <c r="G616" i="7" s="1"/>
  <c r="E617" i="7"/>
  <c r="F617" i="7" s="1"/>
  <c r="G617" i="7" s="1"/>
  <c r="F18" i="7" l="1"/>
  <c r="E618" i="7"/>
  <c r="E618" i="6"/>
  <c r="F618" i="6"/>
  <c r="G618" i="6"/>
  <c r="I618" i="6"/>
  <c r="J618" i="6"/>
  <c r="D618" i="6"/>
  <c r="K9" i="6"/>
  <c r="K12" i="6"/>
  <c r="K23" i="6"/>
  <c r="K24" i="6"/>
  <c r="K25" i="6"/>
  <c r="K31" i="6"/>
  <c r="K35" i="6"/>
  <c r="K36" i="6"/>
  <c r="K39" i="6"/>
  <c r="K40" i="6"/>
  <c r="K41" i="6"/>
  <c r="K42" i="6"/>
  <c r="K43" i="6"/>
  <c r="K46" i="6"/>
  <c r="K51" i="6"/>
  <c r="K61" i="6"/>
  <c r="K63" i="6"/>
  <c r="K68" i="6"/>
  <c r="K71" i="6"/>
  <c r="K72" i="6"/>
  <c r="K78" i="6"/>
  <c r="K80" i="6"/>
  <c r="K81" i="6"/>
  <c r="K84" i="6"/>
  <c r="K92" i="6"/>
  <c r="K94" i="6"/>
  <c r="K100" i="6"/>
  <c r="K102" i="6"/>
  <c r="K103" i="6"/>
  <c r="K106" i="6"/>
  <c r="K111" i="6"/>
  <c r="K110" i="6"/>
  <c r="K120" i="6"/>
  <c r="K122" i="6"/>
  <c r="K127" i="6"/>
  <c r="K136" i="6"/>
  <c r="K142" i="6"/>
  <c r="K143" i="6"/>
  <c r="K144" i="6"/>
  <c r="K145" i="6"/>
  <c r="K146" i="6"/>
  <c r="K147" i="6"/>
  <c r="K149" i="6"/>
  <c r="K154" i="6"/>
  <c r="K156" i="6"/>
  <c r="K161" i="6"/>
  <c r="K170" i="6"/>
  <c r="K171" i="6"/>
  <c r="K174" i="6"/>
  <c r="K182" i="6"/>
  <c r="K188" i="6"/>
  <c r="K195" i="6"/>
  <c r="K196" i="6"/>
  <c r="K200" i="6"/>
  <c r="K203" i="6"/>
  <c r="K205" i="6"/>
  <c r="K207" i="6"/>
  <c r="K208" i="6"/>
  <c r="K212" i="6"/>
  <c r="K216" i="6"/>
  <c r="K604" i="6"/>
  <c r="K224" i="6"/>
  <c r="K226" i="6"/>
  <c r="K231" i="6"/>
  <c r="K236" i="6"/>
  <c r="K245" i="6"/>
  <c r="K251" i="6"/>
  <c r="K253" i="6"/>
  <c r="K267" i="6"/>
  <c r="K268" i="6"/>
  <c r="K269" i="6"/>
  <c r="K277" i="6"/>
  <c r="K281" i="6"/>
  <c r="K282" i="6"/>
  <c r="K292" i="6"/>
  <c r="K296" i="6"/>
  <c r="K298" i="6"/>
  <c r="K299" i="6"/>
  <c r="K300" i="6"/>
  <c r="K304" i="6"/>
  <c r="K309" i="6"/>
  <c r="K316" i="6"/>
  <c r="K317" i="6"/>
  <c r="K321" i="6"/>
  <c r="K322" i="6"/>
  <c r="K323" i="6"/>
  <c r="K326" i="6"/>
  <c r="K329" i="6"/>
  <c r="K331" i="6"/>
  <c r="K332" i="6"/>
  <c r="K337" i="6"/>
  <c r="K342" i="6"/>
  <c r="K343" i="6"/>
  <c r="K360" i="6"/>
  <c r="K361" i="6"/>
  <c r="K362" i="6"/>
  <c r="K364" i="6"/>
  <c r="K376" i="6"/>
  <c r="K366" i="6"/>
  <c r="K370" i="6"/>
  <c r="K373" i="6"/>
  <c r="K380" i="6"/>
  <c r="K385" i="6"/>
  <c r="K387" i="6"/>
  <c r="K389" i="6"/>
  <c r="K390" i="6"/>
  <c r="K391" i="6"/>
  <c r="K406" i="6"/>
  <c r="K407" i="6"/>
  <c r="K409" i="6"/>
  <c r="K412" i="6"/>
  <c r="K413" i="6"/>
  <c r="K420" i="6"/>
  <c r="K421" i="6"/>
  <c r="K427" i="6"/>
  <c r="K431" i="6"/>
  <c r="K442" i="6"/>
  <c r="K447" i="6"/>
  <c r="K448" i="6"/>
  <c r="K450" i="6"/>
  <c r="K453" i="6"/>
  <c r="K454" i="6"/>
  <c r="K469" i="6"/>
  <c r="K509" i="6"/>
  <c r="K512" i="6"/>
  <c r="K475" i="6"/>
  <c r="K476" i="6"/>
  <c r="K482" i="6"/>
  <c r="K484" i="6"/>
  <c r="K485" i="6"/>
  <c r="K486" i="6"/>
  <c r="K489" i="6"/>
  <c r="K502" i="6"/>
  <c r="K505" i="6"/>
  <c r="K513" i="6"/>
  <c r="K514" i="6"/>
  <c r="K517" i="6"/>
  <c r="K518" i="6"/>
  <c r="K523" i="6"/>
  <c r="K524" i="6"/>
  <c r="K527" i="6"/>
  <c r="K531" i="6"/>
  <c r="K533" i="6"/>
  <c r="K534" i="6"/>
  <c r="K542" i="6"/>
  <c r="K550" i="6"/>
  <c r="K553" i="6"/>
  <c r="K558" i="6"/>
  <c r="K557" i="6"/>
  <c r="K563" i="6"/>
  <c r="K565" i="6"/>
  <c r="K566" i="6"/>
  <c r="K568" i="6"/>
  <c r="K569" i="6"/>
  <c r="K580" i="6"/>
  <c r="K581" i="6"/>
  <c r="K593" i="6"/>
  <c r="K583" i="6"/>
  <c r="K595" i="6"/>
  <c r="K597" i="6"/>
  <c r="K598" i="6"/>
  <c r="K599" i="6"/>
  <c r="K601" i="6"/>
  <c r="K602" i="6"/>
  <c r="K608" i="6"/>
  <c r="K609" i="6"/>
  <c r="K611" i="6"/>
  <c r="K612" i="6"/>
  <c r="K614" i="6"/>
  <c r="K616" i="6"/>
  <c r="K7" i="6"/>
  <c r="K14" i="6"/>
  <c r="K32" i="6"/>
  <c r="K58" i="6"/>
  <c r="K62" i="6"/>
  <c r="K64" i="6"/>
  <c r="K230" i="6"/>
  <c r="K79" i="6"/>
  <c r="K88" i="6"/>
  <c r="K90" i="6"/>
  <c r="K96" i="6"/>
  <c r="K99" i="6"/>
  <c r="K114" i="6"/>
  <c r="K115" i="6"/>
  <c r="K119" i="6"/>
  <c r="K129" i="6"/>
  <c r="K130" i="6"/>
  <c r="K135" i="6"/>
  <c r="K181" i="6"/>
  <c r="K210" i="6"/>
  <c r="K211" i="6"/>
  <c r="K217" i="6"/>
  <c r="K222" i="6"/>
  <c r="K232" i="6"/>
  <c r="K241" i="6"/>
  <c r="K248" i="6"/>
  <c r="K283" i="6"/>
  <c r="K294" i="6"/>
  <c r="K302" i="6"/>
  <c r="K327" i="6"/>
  <c r="K336" i="6"/>
  <c r="K339" i="6"/>
  <c r="K345" i="6"/>
  <c r="K348" i="6"/>
  <c r="K357" i="6"/>
  <c r="K359" i="6"/>
  <c r="K377" i="6"/>
  <c r="K374" i="6"/>
  <c r="K378" i="6"/>
  <c r="K433" i="6"/>
  <c r="K438" i="6"/>
  <c r="K462" i="6"/>
  <c r="K473" i="6"/>
  <c r="K532" i="6"/>
  <c r="K551" i="6"/>
  <c r="K561" i="6"/>
  <c r="K573" i="6"/>
  <c r="K579" i="6"/>
  <c r="K603" i="6"/>
  <c r="K613" i="6"/>
  <c r="K11" i="6"/>
  <c r="K34" i="6"/>
  <c r="K168" i="6"/>
  <c r="K435" i="6"/>
  <c r="K483" i="6"/>
  <c r="K503" i="6"/>
  <c r="K237" i="6"/>
  <c r="K318" i="6"/>
  <c r="K74" i="6"/>
  <c r="K215" i="6"/>
  <c r="K257" i="6"/>
  <c r="K452" i="6"/>
  <c r="K10" i="6"/>
  <c r="K185" i="6"/>
  <c r="K537" i="6"/>
  <c r="K351" i="6"/>
  <c r="K367" i="6"/>
  <c r="K368" i="6"/>
  <c r="K577" i="6"/>
  <c r="K510" i="6"/>
  <c r="K481" i="6"/>
  <c r="K547" i="6"/>
  <c r="K157" i="6"/>
  <c r="K184" i="6"/>
  <c r="K589" i="6"/>
  <c r="K461" i="6"/>
  <c r="K163" i="6"/>
  <c r="K175" i="6"/>
  <c r="K279" i="6"/>
  <c r="K310" i="6"/>
  <c r="K372" i="6"/>
  <c r="K472" i="6"/>
  <c r="K526" i="6"/>
  <c r="K70" i="6"/>
  <c r="K214" i="6"/>
  <c r="K535" i="6"/>
  <c r="K587" i="6"/>
  <c r="K223" i="6"/>
  <c r="K529" i="6"/>
  <c r="K393" i="6"/>
  <c r="K403" i="6"/>
  <c r="K494" i="6"/>
  <c r="K104" i="6"/>
  <c r="K33" i="6"/>
  <c r="K50" i="6"/>
  <c r="K109" i="6"/>
  <c r="K186" i="6"/>
  <c r="K213" i="6"/>
  <c r="K584" i="6"/>
  <c r="K600" i="6"/>
  <c r="K54" i="6"/>
  <c r="K112" i="6"/>
  <c r="K150" i="6"/>
  <c r="K37" i="6"/>
  <c r="K131" i="6"/>
  <c r="K496" i="6"/>
  <c r="K549" i="6"/>
  <c r="K460" i="6"/>
  <c r="K464" i="6"/>
  <c r="K73" i="6"/>
  <c r="K117" i="6"/>
  <c r="K610" i="6"/>
  <c r="K137" i="6"/>
  <c r="K246" i="6"/>
  <c r="K417" i="6"/>
  <c r="K419" i="6"/>
  <c r="K457" i="6"/>
  <c r="K487" i="6"/>
  <c r="K16" i="6"/>
  <c r="K20" i="6"/>
  <c r="K198" i="6"/>
  <c r="K352" i="6"/>
  <c r="K539" i="6"/>
  <c r="K30" i="6"/>
  <c r="K95" i="6"/>
  <c r="K394" i="6"/>
  <c r="K52" i="6"/>
  <c r="K77" i="6"/>
  <c r="K416" i="6"/>
  <c r="K164" i="6"/>
  <c r="K265" i="6"/>
  <c r="K320" i="6"/>
  <c r="K434" i="6"/>
  <c r="K560" i="6"/>
  <c r="K13" i="6"/>
  <c r="K48" i="6"/>
  <c r="K55" i="6"/>
  <c r="K177" i="6"/>
  <c r="K289" i="6"/>
  <c r="K440" i="6"/>
  <c r="K564" i="6"/>
  <c r="K341" i="6"/>
  <c r="K82" i="6"/>
  <c r="K227" i="6"/>
  <c r="K202" i="6"/>
  <c r="K225" i="6"/>
  <c r="K365" i="6"/>
  <c r="K456" i="6"/>
  <c r="K235" i="6"/>
  <c r="K148" i="6"/>
  <c r="K21" i="6"/>
  <c r="K172" i="6"/>
  <c r="K183" i="6"/>
  <c r="K439" i="6"/>
  <c r="K441" i="6"/>
  <c r="K521" i="6"/>
  <c r="K47" i="6"/>
  <c r="K86" i="6"/>
  <c r="K98" i="6"/>
  <c r="K266" i="6"/>
  <c r="K585" i="6"/>
  <c r="K38" i="6"/>
  <c r="K91" i="6"/>
  <c r="K221" i="6"/>
  <c r="K520" i="6"/>
  <c r="K470" i="6"/>
  <c r="K189" i="6"/>
  <c r="K191" i="6"/>
  <c r="K400" i="6"/>
  <c r="K411" i="6"/>
  <c r="K501" i="6"/>
  <c r="K530" i="6"/>
  <c r="K19" i="6"/>
  <c r="K22" i="6"/>
  <c r="K126" i="6"/>
  <c r="K286" i="6"/>
  <c r="K334" i="6"/>
  <c r="K556" i="6"/>
  <c r="K559" i="6"/>
  <c r="K228" i="6"/>
  <c r="K459" i="6"/>
  <c r="K465" i="6"/>
  <c r="K552" i="6"/>
  <c r="K123" i="6"/>
  <c r="K238" i="6"/>
  <c r="K287" i="6"/>
  <c r="K432" i="6"/>
  <c r="K65" i="6"/>
  <c r="K176" i="6"/>
  <c r="K307" i="6"/>
  <c r="K152" i="6"/>
  <c r="K586" i="6"/>
  <c r="K356" i="6"/>
  <c r="K371" i="6"/>
  <c r="K488" i="6"/>
  <c r="K591" i="6"/>
  <c r="K410" i="6"/>
  <c r="K75" i="6"/>
  <c r="K165" i="6"/>
  <c r="K247" i="6"/>
  <c r="K93" i="6"/>
  <c r="K140" i="6"/>
  <c r="K153" i="6"/>
  <c r="K199" i="6"/>
  <c r="K272" i="6"/>
  <c r="K311" i="6"/>
  <c r="K466" i="6"/>
  <c r="K436" i="6"/>
  <c r="K141" i="6"/>
  <c r="K178" i="6"/>
  <c r="K468" i="6"/>
  <c r="K490" i="6"/>
  <c r="K525" i="6"/>
  <c r="K261" i="6"/>
  <c r="K278" i="6"/>
  <c r="K290" i="6"/>
  <c r="K291" i="6"/>
  <c r="K388" i="6"/>
  <c r="K398" i="6"/>
  <c r="K500" i="6"/>
  <c r="K44" i="6"/>
  <c r="K249" i="6"/>
  <c r="K467" i="6"/>
  <c r="K29" i="6"/>
  <c r="K28" i="6"/>
  <c r="K108" i="6"/>
  <c r="K118" i="6"/>
  <c r="K190" i="6"/>
  <c r="K270" i="6"/>
  <c r="K344" i="6"/>
  <c r="K17" i="6"/>
  <c r="K424" i="6"/>
  <c r="K506" i="6"/>
  <c r="K570" i="6"/>
  <c r="K258" i="6"/>
  <c r="K262" i="6"/>
  <c r="K313" i="6"/>
  <c r="K27" i="6"/>
  <c r="K59" i="6"/>
  <c r="K83" i="6"/>
  <c r="K255" i="6"/>
  <c r="K305" i="6"/>
  <c r="K446" i="6"/>
  <c r="K479" i="6"/>
  <c r="K491" i="6"/>
  <c r="K507" i="6"/>
  <c r="K582" i="6"/>
  <c r="K592" i="6"/>
  <c r="K167" i="6"/>
  <c r="K444" i="6"/>
  <c r="K458" i="6"/>
  <c r="K463" i="6"/>
  <c r="K53" i="6"/>
  <c r="K76" i="6"/>
  <c r="K113" i="6"/>
  <c r="K233" i="6"/>
  <c r="K158" i="6"/>
  <c r="K338" i="6"/>
  <c r="K497" i="6"/>
  <c r="K324" i="6"/>
  <c r="K430" i="6"/>
  <c r="K511" i="6"/>
  <c r="K194" i="6"/>
  <c r="K49" i="6"/>
  <c r="K340" i="6"/>
  <c r="K379" i="6"/>
  <c r="K522" i="6"/>
  <c r="K69" i="6"/>
  <c r="K259" i="6"/>
  <c r="K541" i="6"/>
  <c r="K308" i="6"/>
  <c r="K369" i="6"/>
  <c r="K396" i="6"/>
  <c r="K399" i="6"/>
  <c r="K555" i="6"/>
  <c r="K242" i="6"/>
  <c r="K358" i="6"/>
  <c r="K87" i="6"/>
  <c r="K234" i="6"/>
  <c r="K397" i="6"/>
  <c r="K155" i="6"/>
  <c r="K197" i="6"/>
  <c r="K333" i="6"/>
  <c r="K538" i="6"/>
  <c r="K588" i="6"/>
  <c r="K381" i="6"/>
  <c r="K45" i="6"/>
  <c r="K139" i="6"/>
  <c r="K209" i="6"/>
  <c r="K617" i="6"/>
  <c r="K384" i="6"/>
  <c r="K451" i="6"/>
  <c r="K18" i="6"/>
  <c r="K576" i="6"/>
  <c r="K395" i="6"/>
  <c r="K498" i="6"/>
  <c r="K297" i="6"/>
  <c r="K528" i="6"/>
  <c r="K594" i="6"/>
  <c r="K159" i="6"/>
  <c r="K478" i="6"/>
  <c r="K574" i="6"/>
  <c r="K590" i="6"/>
  <c r="K26" i="6"/>
  <c r="K134" i="6"/>
  <c r="K187" i="6"/>
  <c r="K256" i="6"/>
  <c r="K471" i="6"/>
  <c r="K492" i="6"/>
  <c r="K516" i="6"/>
  <c r="K572" i="6"/>
  <c r="K363" i="6"/>
  <c r="K449" i="6"/>
  <c r="K545" i="6"/>
  <c r="K121" i="6"/>
  <c r="K124" i="6"/>
  <c r="K260" i="6"/>
  <c r="K264" i="6"/>
  <c r="K284" i="6"/>
  <c r="K347" i="6"/>
  <c r="K425" i="6"/>
  <c r="K426" i="6"/>
  <c r="K429" i="6"/>
  <c r="K107" i="6"/>
  <c r="K132" i="6"/>
  <c r="K285" i="6"/>
  <c r="K306" i="6"/>
  <c r="K312" i="6"/>
  <c r="K445" i="6"/>
  <c r="K418" i="6"/>
  <c r="K8" i="6"/>
  <c r="K244" i="6"/>
  <c r="K428" i="6"/>
  <c r="K495" i="6"/>
  <c r="K548" i="6"/>
  <c r="K615" i="6"/>
  <c r="K280" i="6"/>
  <c r="K606" i="6"/>
  <c r="K57" i="6"/>
  <c r="K105" i="6"/>
  <c r="K218" i="6"/>
  <c r="K350" i="6"/>
  <c r="K401" i="6"/>
  <c r="K554" i="6"/>
  <c r="K571" i="6"/>
  <c r="K596" i="6"/>
  <c r="K480" i="6"/>
  <c r="K239" i="6"/>
  <c r="K375" i="6"/>
  <c r="K415" i="6"/>
  <c r="K15" i="6"/>
  <c r="K60" i="6"/>
  <c r="K179" i="6"/>
  <c r="K193" i="6"/>
  <c r="K229" i="6"/>
  <c r="K252" i="6"/>
  <c r="K474" i="6"/>
  <c r="K85" i="6"/>
  <c r="K180" i="6"/>
  <c r="K254" i="6"/>
  <c r="K274" i="6"/>
  <c r="K303" i="6"/>
  <c r="K325" i="6"/>
  <c r="K349" i="6"/>
  <c r="K402" i="6"/>
  <c r="K422" i="6"/>
  <c r="K437" i="6"/>
  <c r="K443" i="6"/>
  <c r="K477" i="6"/>
  <c r="K544" i="6"/>
  <c r="K607" i="6"/>
  <c r="K125" i="6"/>
  <c r="K128" i="6"/>
  <c r="K315" i="6"/>
  <c r="K219" i="6"/>
  <c r="K243" i="6"/>
  <c r="K353" i="6"/>
  <c r="K382" i="6"/>
  <c r="K455" i="6"/>
  <c r="K508" i="6"/>
  <c r="K546" i="6"/>
  <c r="K56" i="6"/>
  <c r="K66" i="6"/>
  <c r="K67" i="6"/>
  <c r="K97" i="6"/>
  <c r="K330" i="6"/>
  <c r="K240" i="6"/>
  <c r="K263" i="6"/>
  <c r="K276" i="6"/>
  <c r="K288" i="6"/>
  <c r="K301" i="6"/>
  <c r="K319" i="6"/>
  <c r="K335" i="6"/>
  <c r="K499" i="6"/>
  <c r="K273" i="6"/>
  <c r="K578" i="6"/>
  <c r="K206" i="6"/>
  <c r="K250" i="6"/>
  <c r="K515" i="6"/>
  <c r="K543" i="6"/>
  <c r="K173" i="6"/>
  <c r="K392" i="6"/>
  <c r="K133" i="6"/>
  <c r="K293" i="6"/>
  <c r="K562" i="6"/>
  <c r="K89" i="6"/>
  <c r="K504" i="6"/>
  <c r="K271" i="6"/>
  <c r="K295" i="6"/>
  <c r="K328" i="6"/>
  <c r="K575" i="6"/>
  <c r="K192" i="6"/>
  <c r="K201" i="6"/>
  <c r="K567" i="6"/>
  <c r="K605" i="6"/>
  <c r="K101" i="6"/>
  <c r="K138" i="6"/>
  <c r="K220" i="6"/>
  <c r="K408" i="6"/>
  <c r="K404" i="6"/>
  <c r="K493" i="6"/>
  <c r="K540" i="6"/>
  <c r="K162" i="6"/>
  <c r="K166" i="6"/>
  <c r="K346" i="6"/>
  <c r="K386" i="6"/>
  <c r="K519" i="6"/>
  <c r="K160" i="6"/>
  <c r="K169" i="6"/>
  <c r="K275" i="6"/>
  <c r="K383" i="6"/>
  <c r="K405" i="6"/>
  <c r="K423" i="6"/>
  <c r="K354" i="6"/>
  <c r="K414" i="6"/>
  <c r="K116" i="6"/>
  <c r="K204" i="6"/>
  <c r="K151" i="6"/>
  <c r="K536" i="6"/>
  <c r="K355" i="6"/>
  <c r="K314" i="6"/>
  <c r="E385" i="5"/>
  <c r="D618" i="5"/>
  <c r="F617" i="3"/>
  <c r="G617" i="3"/>
  <c r="H617" i="3"/>
  <c r="J617" i="3"/>
  <c r="K617" i="3"/>
  <c r="L617" i="3"/>
  <c r="M617" i="3"/>
  <c r="O617" i="3"/>
  <c r="P617" i="3"/>
  <c r="R617" i="3"/>
  <c r="S617" i="3"/>
  <c r="U617" i="3"/>
  <c r="V617" i="3"/>
  <c r="W617" i="3"/>
  <c r="X617" i="3"/>
  <c r="D617" i="3"/>
  <c r="E617" i="1"/>
  <c r="F617" i="1"/>
  <c r="G617" i="1"/>
  <c r="H617" i="1"/>
  <c r="D617" i="1"/>
  <c r="F618" i="5"/>
  <c r="G618" i="5"/>
  <c r="H618" i="5"/>
  <c r="I618" i="5"/>
  <c r="J618" i="5"/>
  <c r="K618" i="5"/>
  <c r="J9" i="1"/>
  <c r="J10" i="1"/>
  <c r="J11" i="1"/>
  <c r="J12" i="1"/>
  <c r="J13" i="1"/>
  <c r="J14" i="1"/>
  <c r="J15" i="1"/>
  <c r="J16" i="1"/>
  <c r="J17" i="1"/>
  <c r="J18" i="1"/>
  <c r="J19" i="1"/>
  <c r="J20" i="1"/>
  <c r="J21" i="1"/>
  <c r="J22" i="1"/>
  <c r="J23" i="1"/>
  <c r="J24" i="1"/>
  <c r="J25" i="1"/>
  <c r="J26" i="1"/>
  <c r="J27" i="1"/>
  <c r="J28" i="1"/>
  <c r="J29" i="1"/>
  <c r="J30" i="1"/>
  <c r="J31" i="1"/>
  <c r="J32" i="1"/>
  <c r="J33" i="1"/>
  <c r="J34" i="1"/>
  <c r="J35" i="1"/>
  <c r="J36" i="1"/>
  <c r="J37" i="1"/>
  <c r="J38" i="1"/>
  <c r="J39" i="1"/>
  <c r="J40" i="1"/>
  <c r="J41" i="1"/>
  <c r="J42" i="1"/>
  <c r="J43" i="1"/>
  <c r="J44" i="1"/>
  <c r="J45" i="1"/>
  <c r="J46" i="1"/>
  <c r="J47" i="1"/>
  <c r="J48" i="1"/>
  <c r="J49" i="1"/>
  <c r="J50" i="1"/>
  <c r="J51" i="1"/>
  <c r="J52" i="1"/>
  <c r="J53" i="1"/>
  <c r="J54" i="1"/>
  <c r="J55" i="1"/>
  <c r="J56" i="1"/>
  <c r="J58" i="1"/>
  <c r="J57" i="1"/>
  <c r="J59" i="1"/>
  <c r="J60" i="1"/>
  <c r="J61" i="1"/>
  <c r="J62" i="1"/>
  <c r="J63" i="1"/>
  <c r="J64" i="1"/>
  <c r="J65" i="1"/>
  <c r="J66" i="1"/>
  <c r="J67" i="1"/>
  <c r="J68" i="1"/>
  <c r="J69" i="1"/>
  <c r="J70" i="1"/>
  <c r="J71" i="1"/>
  <c r="J72" i="1"/>
  <c r="J73" i="1"/>
  <c r="J74" i="1"/>
  <c r="J75" i="1"/>
  <c r="J76" i="1"/>
  <c r="J77" i="1"/>
  <c r="J78" i="1"/>
  <c r="J79" i="1"/>
  <c r="J80" i="1"/>
  <c r="J81" i="1"/>
  <c r="J82" i="1"/>
  <c r="J83" i="1"/>
  <c r="J84" i="1"/>
  <c r="J85" i="1"/>
  <c r="J86" i="1"/>
  <c r="J87" i="1"/>
  <c r="J88" i="1"/>
  <c r="J89" i="1"/>
  <c r="J90" i="1"/>
  <c r="J91" i="1"/>
  <c r="J92" i="1"/>
  <c r="J93" i="1"/>
  <c r="J94" i="1"/>
  <c r="J95" i="1"/>
  <c r="J96" i="1"/>
  <c r="J97" i="1"/>
  <c r="J98" i="1"/>
  <c r="J99" i="1"/>
  <c r="J100" i="1"/>
  <c r="J101" i="1"/>
  <c r="J102" i="1"/>
  <c r="J103" i="1"/>
  <c r="J104" i="1"/>
  <c r="J105" i="1"/>
  <c r="J106" i="1"/>
  <c r="J107" i="1"/>
  <c r="J108" i="1"/>
  <c r="J109" i="1"/>
  <c r="J110" i="1"/>
  <c r="J111" i="1"/>
  <c r="J112" i="1"/>
  <c r="J113" i="1"/>
  <c r="J114" i="1"/>
  <c r="J115" i="1"/>
  <c r="J116" i="1"/>
  <c r="J117" i="1"/>
  <c r="J118" i="1"/>
  <c r="J119" i="1"/>
  <c r="J120" i="1"/>
  <c r="J121" i="1"/>
  <c r="J122" i="1"/>
  <c r="J123" i="1"/>
  <c r="J124" i="1"/>
  <c r="J125" i="1"/>
  <c r="J126" i="1"/>
  <c r="J127" i="1"/>
  <c r="J128" i="1"/>
  <c r="J129" i="1"/>
  <c r="J130" i="1"/>
  <c r="J131" i="1"/>
  <c r="J132" i="1"/>
  <c r="J133" i="1"/>
  <c r="J134" i="1"/>
  <c r="J135" i="1"/>
  <c r="J136" i="1"/>
  <c r="J137" i="1"/>
  <c r="J138" i="1"/>
  <c r="J139" i="1"/>
  <c r="J140" i="1"/>
  <c r="J141" i="1"/>
  <c r="J142" i="1"/>
  <c r="J143" i="1"/>
  <c r="J144" i="1"/>
  <c r="J145" i="1"/>
  <c r="J146" i="1"/>
  <c r="J147" i="1"/>
  <c r="J148" i="1"/>
  <c r="J149" i="1"/>
  <c r="J150" i="1"/>
  <c r="J151" i="1"/>
  <c r="J152" i="1"/>
  <c r="J153" i="1"/>
  <c r="J154" i="1"/>
  <c r="J155" i="1"/>
  <c r="J156" i="1"/>
  <c r="J157" i="1"/>
  <c r="J158" i="1"/>
  <c r="J159" i="1"/>
  <c r="J160" i="1"/>
  <c r="J161" i="1"/>
  <c r="J162" i="1"/>
  <c r="J163" i="1"/>
  <c r="J164" i="1"/>
  <c r="J165" i="1"/>
  <c r="J166" i="1"/>
  <c r="J167" i="1"/>
  <c r="J168" i="1"/>
  <c r="J169" i="1"/>
  <c r="J170" i="1"/>
  <c r="J171" i="1"/>
  <c r="J172" i="1"/>
  <c r="J173" i="1"/>
  <c r="J174" i="1"/>
  <c r="J175" i="1"/>
  <c r="J176" i="1"/>
  <c r="J177" i="1"/>
  <c r="J178" i="1"/>
  <c r="J179" i="1"/>
  <c r="J180" i="1"/>
  <c r="J181" i="1"/>
  <c r="J182" i="1"/>
  <c r="J183" i="1"/>
  <c r="J184" i="1"/>
  <c r="J185" i="1"/>
  <c r="J186" i="1"/>
  <c r="J187" i="1"/>
  <c r="J188" i="1"/>
  <c r="J189" i="1"/>
  <c r="J190" i="1"/>
  <c r="J191" i="1"/>
  <c r="J192" i="1"/>
  <c r="J193" i="1"/>
  <c r="J194" i="1"/>
  <c r="J195" i="1"/>
  <c r="J196" i="1"/>
  <c r="J197" i="1"/>
  <c r="J198" i="1"/>
  <c r="J199" i="1"/>
  <c r="J200" i="1"/>
  <c r="J201" i="1"/>
  <c r="J202" i="1"/>
  <c r="J203" i="1"/>
  <c r="J204" i="1"/>
  <c r="J205" i="1"/>
  <c r="J206" i="1"/>
  <c r="J207" i="1"/>
  <c r="J208" i="1"/>
  <c r="J209" i="1"/>
  <c r="J210" i="1"/>
  <c r="J211" i="1"/>
  <c r="J212" i="1"/>
  <c r="J213" i="1"/>
  <c r="J214" i="1"/>
  <c r="J215" i="1"/>
  <c r="J216" i="1"/>
  <c r="J217" i="1"/>
  <c r="J218" i="1"/>
  <c r="J219" i="1"/>
  <c r="J220" i="1"/>
  <c r="J221" i="1"/>
  <c r="J222" i="1"/>
  <c r="J223" i="1"/>
  <c r="J224" i="1"/>
  <c r="J225" i="1"/>
  <c r="J226" i="1"/>
  <c r="J227" i="1"/>
  <c r="J228" i="1"/>
  <c r="J229" i="1"/>
  <c r="J230" i="1"/>
  <c r="J231" i="1"/>
  <c r="J232" i="1"/>
  <c r="J233" i="1"/>
  <c r="J234" i="1"/>
  <c r="J235" i="1"/>
  <c r="J236" i="1"/>
  <c r="J237" i="1"/>
  <c r="J238" i="1"/>
  <c r="J239" i="1"/>
  <c r="J240" i="1"/>
  <c r="J241" i="1"/>
  <c r="J242" i="1"/>
  <c r="J243" i="1"/>
  <c r="J244" i="1"/>
  <c r="J245" i="1"/>
  <c r="J246" i="1"/>
  <c r="J247" i="1"/>
  <c r="J248" i="1"/>
  <c r="J249" i="1"/>
  <c r="J250" i="1"/>
  <c r="J251" i="1"/>
  <c r="J252" i="1"/>
  <c r="J253" i="1"/>
  <c r="J254" i="1"/>
  <c r="J255" i="1"/>
  <c r="J256" i="1"/>
  <c r="J257" i="1"/>
  <c r="J258" i="1"/>
  <c r="J259" i="1"/>
  <c r="J260" i="1"/>
  <c r="J261" i="1"/>
  <c r="J262" i="1"/>
  <c r="J263" i="1"/>
  <c r="J264" i="1"/>
  <c r="J265" i="1"/>
  <c r="J266" i="1"/>
  <c r="J267" i="1"/>
  <c r="J268" i="1"/>
  <c r="J269" i="1"/>
  <c r="J270" i="1"/>
  <c r="J271" i="1"/>
  <c r="J272" i="1"/>
  <c r="J273" i="1"/>
  <c r="J274" i="1"/>
  <c r="J275" i="1"/>
  <c r="J276" i="1"/>
  <c r="J277" i="1"/>
  <c r="J278" i="1"/>
  <c r="J279" i="1"/>
  <c r="J280" i="1"/>
  <c r="J281" i="1"/>
  <c r="J282" i="1"/>
  <c r="J283" i="1"/>
  <c r="J284" i="1"/>
  <c r="J285" i="1"/>
  <c r="J286" i="1"/>
  <c r="J287" i="1"/>
  <c r="J288" i="1"/>
  <c r="J289" i="1"/>
  <c r="J290" i="1"/>
  <c r="J291" i="1"/>
  <c r="J292" i="1"/>
  <c r="J293" i="1"/>
  <c r="J294" i="1"/>
  <c r="J295" i="1"/>
  <c r="J296" i="1"/>
  <c r="J297" i="1"/>
  <c r="J298" i="1"/>
  <c r="J299" i="1"/>
  <c r="J300" i="1"/>
  <c r="J301" i="1"/>
  <c r="J302" i="1"/>
  <c r="J303" i="1"/>
  <c r="J304" i="1"/>
  <c r="J305" i="1"/>
  <c r="J306" i="1"/>
  <c r="J307" i="1"/>
  <c r="J308" i="1"/>
  <c r="J309" i="1"/>
  <c r="J310" i="1"/>
  <c r="J311" i="1"/>
  <c r="J312" i="1"/>
  <c r="J313" i="1"/>
  <c r="J314" i="1"/>
  <c r="J315" i="1"/>
  <c r="J316" i="1"/>
  <c r="J317" i="1"/>
  <c r="J318" i="1"/>
  <c r="J319" i="1"/>
  <c r="J320" i="1"/>
  <c r="J321" i="1"/>
  <c r="J322" i="1"/>
  <c r="J323" i="1"/>
  <c r="J324" i="1"/>
  <c r="J325" i="1"/>
  <c r="J326" i="1"/>
  <c r="J327" i="1"/>
  <c r="J328" i="1"/>
  <c r="J329" i="1"/>
  <c r="J330" i="1"/>
  <c r="J331" i="1"/>
  <c r="J332" i="1"/>
  <c r="J333" i="1"/>
  <c r="J334" i="1"/>
  <c r="J335" i="1"/>
  <c r="J336" i="1"/>
  <c r="J337" i="1"/>
  <c r="J338" i="1"/>
  <c r="J339" i="1"/>
  <c r="J340" i="1"/>
  <c r="J341" i="1"/>
  <c r="J342" i="1"/>
  <c r="J343" i="1"/>
  <c r="J344" i="1"/>
  <c r="J345" i="1"/>
  <c r="J346" i="1"/>
  <c r="J347" i="1"/>
  <c r="J348" i="1"/>
  <c r="J349" i="1"/>
  <c r="J350" i="1"/>
  <c r="J351" i="1"/>
  <c r="J352" i="1"/>
  <c r="J353" i="1"/>
  <c r="J354" i="1"/>
  <c r="J355" i="1"/>
  <c r="J356" i="1"/>
  <c r="J357" i="1"/>
  <c r="J358" i="1"/>
  <c r="J359" i="1"/>
  <c r="J360" i="1"/>
  <c r="J361" i="1"/>
  <c r="J362" i="1"/>
  <c r="J363" i="1"/>
  <c r="J364" i="1"/>
  <c r="J365" i="1"/>
  <c r="J366" i="1"/>
  <c r="J367" i="1"/>
  <c r="J368" i="1"/>
  <c r="J369" i="1"/>
  <c r="J370" i="1"/>
  <c r="J371" i="1"/>
  <c r="J372" i="1"/>
  <c r="J373" i="1"/>
  <c r="J374" i="1"/>
  <c r="J375" i="1"/>
  <c r="J376" i="1"/>
  <c r="J377" i="1"/>
  <c r="J378" i="1"/>
  <c r="J379" i="1"/>
  <c r="J380" i="1"/>
  <c r="J381" i="1"/>
  <c r="J382" i="1"/>
  <c r="J383" i="1"/>
  <c r="J384" i="1"/>
  <c r="J385" i="1"/>
  <c r="J386" i="1"/>
  <c r="J387" i="1"/>
  <c r="J388" i="1"/>
  <c r="J389" i="1"/>
  <c r="J390" i="1"/>
  <c r="J391" i="1"/>
  <c r="J392" i="1"/>
  <c r="J393" i="1"/>
  <c r="J394" i="1"/>
  <c r="J395" i="1"/>
  <c r="J396" i="1"/>
  <c r="J397" i="1"/>
  <c r="J398" i="1"/>
  <c r="J399" i="1"/>
  <c r="J400" i="1"/>
  <c r="J401" i="1"/>
  <c r="J402" i="1"/>
  <c r="J403" i="1"/>
  <c r="J404" i="1"/>
  <c r="J405" i="1"/>
  <c r="J406" i="1"/>
  <c r="J407" i="1"/>
  <c r="J408" i="1"/>
  <c r="J409" i="1"/>
  <c r="J410" i="1"/>
  <c r="J411" i="1"/>
  <c r="J412" i="1"/>
  <c r="J413" i="1"/>
  <c r="J414" i="1"/>
  <c r="J415" i="1"/>
  <c r="J416" i="1"/>
  <c r="J417" i="1"/>
  <c r="J418" i="1"/>
  <c r="J419" i="1"/>
  <c r="J420" i="1"/>
  <c r="J421" i="1"/>
  <c r="J422" i="1"/>
  <c r="J423" i="1"/>
  <c r="J424" i="1"/>
  <c r="J425" i="1"/>
  <c r="J426" i="1"/>
  <c r="J427" i="1"/>
  <c r="J428" i="1"/>
  <c r="J429" i="1"/>
  <c r="J430" i="1"/>
  <c r="J431" i="1"/>
  <c r="J432" i="1"/>
  <c r="J433" i="1"/>
  <c r="J434" i="1"/>
  <c r="J435" i="1"/>
  <c r="J436" i="1"/>
  <c r="J437" i="1"/>
  <c r="J438" i="1"/>
  <c r="J439" i="1"/>
  <c r="J440" i="1"/>
  <c r="J441" i="1"/>
  <c r="J442" i="1"/>
  <c r="J443" i="1"/>
  <c r="J444" i="1"/>
  <c r="J445" i="1"/>
  <c r="J446" i="1"/>
  <c r="J447" i="1"/>
  <c r="J448" i="1"/>
  <c r="J449" i="1"/>
  <c r="J450" i="1"/>
  <c r="J451" i="1"/>
  <c r="J452" i="1"/>
  <c r="J453" i="1"/>
  <c r="J454" i="1"/>
  <c r="J455" i="1"/>
  <c r="J456" i="1"/>
  <c r="J457" i="1"/>
  <c r="J458" i="1"/>
  <c r="J459" i="1"/>
  <c r="J460" i="1"/>
  <c r="J461" i="1"/>
  <c r="J462" i="1"/>
  <c r="J463" i="1"/>
  <c r="J464" i="1"/>
  <c r="J465" i="1"/>
  <c r="J466" i="1"/>
  <c r="J467" i="1"/>
  <c r="J468" i="1"/>
  <c r="J469" i="1"/>
  <c r="J470" i="1"/>
  <c r="J471" i="1"/>
  <c r="J472" i="1"/>
  <c r="J473" i="1"/>
  <c r="J474" i="1"/>
  <c r="J475" i="1"/>
  <c r="J476" i="1"/>
  <c r="J477" i="1"/>
  <c r="J478" i="1"/>
  <c r="J479" i="1"/>
  <c r="J480" i="1"/>
  <c r="J481" i="1"/>
  <c r="J482" i="1"/>
  <c r="J483" i="1"/>
  <c r="J484" i="1"/>
  <c r="J485" i="1"/>
  <c r="J486" i="1"/>
  <c r="J487" i="1"/>
  <c r="J488" i="1"/>
  <c r="J489" i="1"/>
  <c r="J490" i="1"/>
  <c r="J491" i="1"/>
  <c r="J502" i="1"/>
  <c r="J492" i="1"/>
  <c r="J493" i="1"/>
  <c r="J494" i="1"/>
  <c r="J495" i="1"/>
  <c r="J496" i="1"/>
  <c r="J497" i="1"/>
  <c r="J498" i="1"/>
  <c r="J499" i="1"/>
  <c r="J500" i="1"/>
  <c r="J501" i="1"/>
  <c r="J503" i="1"/>
  <c r="J504" i="1"/>
  <c r="J505" i="1"/>
  <c r="J506" i="1"/>
  <c r="J507" i="1"/>
  <c r="J508" i="1"/>
  <c r="J509" i="1"/>
  <c r="J510" i="1"/>
  <c r="J511" i="1"/>
  <c r="J512" i="1"/>
  <c r="J513" i="1"/>
  <c r="J514" i="1"/>
  <c r="J515" i="1"/>
  <c r="J516" i="1"/>
  <c r="J517" i="1"/>
  <c r="J518" i="1"/>
  <c r="J519" i="1"/>
  <c r="J520" i="1"/>
  <c r="J521" i="1"/>
  <c r="J522" i="1"/>
  <c r="J523" i="1"/>
  <c r="J524" i="1"/>
  <c r="J525" i="1"/>
  <c r="J526" i="1"/>
  <c r="J527" i="1"/>
  <c r="J528" i="1"/>
  <c r="J529" i="1"/>
  <c r="J530" i="1"/>
  <c r="J531" i="1"/>
  <c r="J532" i="1"/>
  <c r="J533" i="1"/>
  <c r="J534" i="1"/>
  <c r="J536" i="1"/>
  <c r="J538" i="1"/>
  <c r="J539" i="1"/>
  <c r="J535" i="1"/>
  <c r="J537" i="1"/>
  <c r="J540" i="1"/>
  <c r="J541" i="1"/>
  <c r="J542" i="1"/>
  <c r="J543" i="1"/>
  <c r="J544" i="1"/>
  <c r="J545" i="1"/>
  <c r="J546" i="1"/>
  <c r="J547" i="1"/>
  <c r="J548" i="1"/>
  <c r="J549" i="1"/>
  <c r="J550" i="1"/>
  <c r="J551" i="1"/>
  <c r="J552" i="1"/>
  <c r="J553" i="1"/>
  <c r="J554" i="1"/>
  <c r="J555" i="1"/>
  <c r="J556" i="1"/>
  <c r="J557" i="1"/>
  <c r="J558" i="1"/>
  <c r="J559" i="1"/>
  <c r="J560" i="1"/>
  <c r="J561" i="1"/>
  <c r="J562" i="1"/>
  <c r="J563" i="1"/>
  <c r="J564" i="1"/>
  <c r="J565" i="1"/>
  <c r="J566" i="1"/>
  <c r="J567" i="1"/>
  <c r="J568" i="1"/>
  <c r="J569" i="1"/>
  <c r="J570" i="1"/>
  <c r="J571" i="1"/>
  <c r="J572" i="1"/>
  <c r="J573" i="1"/>
  <c r="J574" i="1"/>
  <c r="J575" i="1"/>
  <c r="J576" i="1"/>
  <c r="J577" i="1"/>
  <c r="J578" i="1"/>
  <c r="J579" i="1"/>
  <c r="J580" i="1"/>
  <c r="J581" i="1"/>
  <c r="J582" i="1"/>
  <c r="J583" i="1"/>
  <c r="J584" i="1"/>
  <c r="J585" i="1"/>
  <c r="J586" i="1"/>
  <c r="J587" i="1"/>
  <c r="J588" i="1"/>
  <c r="J589" i="1"/>
  <c r="J590" i="1"/>
  <c r="J591" i="1"/>
  <c r="J592" i="1"/>
  <c r="J593" i="1"/>
  <c r="J594" i="1"/>
  <c r="J595" i="1"/>
  <c r="J596" i="1"/>
  <c r="J597" i="1"/>
  <c r="J598" i="1"/>
  <c r="J599" i="1"/>
  <c r="J600" i="1"/>
  <c r="J601" i="1"/>
  <c r="J602" i="1"/>
  <c r="J603" i="1"/>
  <c r="J604" i="1"/>
  <c r="J605" i="1"/>
  <c r="J606" i="1"/>
  <c r="J607" i="1"/>
  <c r="J608" i="1"/>
  <c r="J609" i="1"/>
  <c r="J610" i="1"/>
  <c r="J611" i="1"/>
  <c r="J612" i="1"/>
  <c r="J613" i="1"/>
  <c r="J614" i="1"/>
  <c r="J615" i="1"/>
  <c r="J616" i="1"/>
  <c r="J8" i="1"/>
  <c r="Y616" i="3"/>
  <c r="T616" i="3"/>
  <c r="Q616" i="3"/>
  <c r="N616" i="3"/>
  <c r="I616" i="3"/>
  <c r="Y615" i="3"/>
  <c r="T615" i="3"/>
  <c r="Q615" i="3"/>
  <c r="N615" i="3"/>
  <c r="I615" i="3"/>
  <c r="Y614" i="3"/>
  <c r="T614" i="3"/>
  <c r="Q614" i="3"/>
  <c r="N614" i="3"/>
  <c r="I614" i="3"/>
  <c r="Y613" i="3"/>
  <c r="T613" i="3"/>
  <c r="Q613" i="3"/>
  <c r="N613" i="3"/>
  <c r="I613" i="3"/>
  <c r="Y612" i="3"/>
  <c r="T612" i="3"/>
  <c r="Q612" i="3"/>
  <c r="N612" i="3"/>
  <c r="I612" i="3"/>
  <c r="Y611" i="3"/>
  <c r="T611" i="3"/>
  <c r="Q611" i="3"/>
  <c r="N611" i="3"/>
  <c r="I611" i="3"/>
  <c r="Y610" i="3"/>
  <c r="T610" i="3"/>
  <c r="Q610" i="3"/>
  <c r="N610" i="3"/>
  <c r="I610" i="3"/>
  <c r="Y609" i="3"/>
  <c r="T609" i="3"/>
  <c r="Q609" i="3"/>
  <c r="N609" i="3"/>
  <c r="I609" i="3"/>
  <c r="Y608" i="3"/>
  <c r="T608" i="3"/>
  <c r="Q608" i="3"/>
  <c r="N608" i="3"/>
  <c r="I608" i="3"/>
  <c r="Y607" i="3"/>
  <c r="T607" i="3"/>
  <c r="Q607" i="3"/>
  <c r="N607" i="3"/>
  <c r="I607" i="3"/>
  <c r="Y606" i="3"/>
  <c r="T606" i="3"/>
  <c r="Q606" i="3"/>
  <c r="N606" i="3"/>
  <c r="I606" i="3"/>
  <c r="Y605" i="3"/>
  <c r="T605" i="3"/>
  <c r="Q605" i="3"/>
  <c r="N605" i="3"/>
  <c r="I605" i="3"/>
  <c r="Y604" i="3"/>
  <c r="T604" i="3"/>
  <c r="Q604" i="3"/>
  <c r="N604" i="3"/>
  <c r="I604" i="3"/>
  <c r="Y603" i="3"/>
  <c r="T603" i="3"/>
  <c r="Q603" i="3"/>
  <c r="N603" i="3"/>
  <c r="I603" i="3"/>
  <c r="Y602" i="3"/>
  <c r="T602" i="3"/>
  <c r="Q602" i="3"/>
  <c r="N602" i="3"/>
  <c r="I602" i="3"/>
  <c r="Y601" i="3"/>
  <c r="T601" i="3"/>
  <c r="Q601" i="3"/>
  <c r="N601" i="3"/>
  <c r="I601" i="3"/>
  <c r="Y600" i="3"/>
  <c r="T600" i="3"/>
  <c r="Q600" i="3"/>
  <c r="N600" i="3"/>
  <c r="I600" i="3"/>
  <c r="Y599" i="3"/>
  <c r="T599" i="3"/>
  <c r="Q599" i="3"/>
  <c r="N599" i="3"/>
  <c r="I599" i="3"/>
  <c r="Y598" i="3"/>
  <c r="T598" i="3"/>
  <c r="Q598" i="3"/>
  <c r="N598" i="3"/>
  <c r="I598" i="3"/>
  <c r="Y597" i="3"/>
  <c r="T597" i="3"/>
  <c r="Q597" i="3"/>
  <c r="N597" i="3"/>
  <c r="I597" i="3"/>
  <c r="Y596" i="3"/>
  <c r="T596" i="3"/>
  <c r="Q596" i="3"/>
  <c r="N596" i="3"/>
  <c r="I596" i="3"/>
  <c r="Y595" i="3"/>
  <c r="T595" i="3"/>
  <c r="Q595" i="3"/>
  <c r="N595" i="3"/>
  <c r="I595" i="3"/>
  <c r="Y594" i="3"/>
  <c r="T594" i="3"/>
  <c r="Q594" i="3"/>
  <c r="N594" i="3"/>
  <c r="I594" i="3"/>
  <c r="Y593" i="3"/>
  <c r="T593" i="3"/>
  <c r="Q593" i="3"/>
  <c r="N593" i="3"/>
  <c r="I593" i="3"/>
  <c r="Y592" i="3"/>
  <c r="T592" i="3"/>
  <c r="Q592" i="3"/>
  <c r="N592" i="3"/>
  <c r="I592" i="3"/>
  <c r="Y591" i="3"/>
  <c r="T591" i="3"/>
  <c r="Q591" i="3"/>
  <c r="N591" i="3"/>
  <c r="I591" i="3"/>
  <c r="Y590" i="3"/>
  <c r="T590" i="3"/>
  <c r="Q590" i="3"/>
  <c r="N590" i="3"/>
  <c r="I590" i="3"/>
  <c r="Y589" i="3"/>
  <c r="T589" i="3"/>
  <c r="Q589" i="3"/>
  <c r="N589" i="3"/>
  <c r="I589" i="3"/>
  <c r="Y588" i="3"/>
  <c r="T588" i="3"/>
  <c r="Q588" i="3"/>
  <c r="N588" i="3"/>
  <c r="I588" i="3"/>
  <c r="Y587" i="3"/>
  <c r="T587" i="3"/>
  <c r="Q587" i="3"/>
  <c r="N587" i="3"/>
  <c r="I587" i="3"/>
  <c r="Y586" i="3"/>
  <c r="T586" i="3"/>
  <c r="Q586" i="3"/>
  <c r="N586" i="3"/>
  <c r="I586" i="3"/>
  <c r="Y585" i="3"/>
  <c r="T585" i="3"/>
  <c r="Q585" i="3"/>
  <c r="N585" i="3"/>
  <c r="I585" i="3"/>
  <c r="Y584" i="3"/>
  <c r="T584" i="3"/>
  <c r="Q584" i="3"/>
  <c r="N584" i="3"/>
  <c r="I584" i="3"/>
  <c r="Y583" i="3"/>
  <c r="T583" i="3"/>
  <c r="Q583" i="3"/>
  <c r="N583" i="3"/>
  <c r="I583" i="3"/>
  <c r="Y582" i="3"/>
  <c r="T582" i="3"/>
  <c r="Q582" i="3"/>
  <c r="N582" i="3"/>
  <c r="I582" i="3"/>
  <c r="Y581" i="3"/>
  <c r="T581" i="3"/>
  <c r="Q581" i="3"/>
  <c r="N581" i="3"/>
  <c r="I581" i="3"/>
  <c r="Y580" i="3"/>
  <c r="T580" i="3"/>
  <c r="Q580" i="3"/>
  <c r="N580" i="3"/>
  <c r="I580" i="3"/>
  <c r="Y579" i="3"/>
  <c r="T579" i="3"/>
  <c r="Q579" i="3"/>
  <c r="N579" i="3"/>
  <c r="I579" i="3"/>
  <c r="Y578" i="3"/>
  <c r="T578" i="3"/>
  <c r="Q578" i="3"/>
  <c r="N578" i="3"/>
  <c r="I578" i="3"/>
  <c r="Y577" i="3"/>
  <c r="T577" i="3"/>
  <c r="Q577" i="3"/>
  <c r="N577" i="3"/>
  <c r="I577" i="3"/>
  <c r="Y576" i="3"/>
  <c r="T576" i="3"/>
  <c r="Q576" i="3"/>
  <c r="N576" i="3"/>
  <c r="I576" i="3"/>
  <c r="Y575" i="3"/>
  <c r="T575" i="3"/>
  <c r="Q575" i="3"/>
  <c r="N575" i="3"/>
  <c r="I575" i="3"/>
  <c r="Y574" i="3"/>
  <c r="T574" i="3"/>
  <c r="Q574" i="3"/>
  <c r="N574" i="3"/>
  <c r="I574" i="3"/>
  <c r="Y573" i="3"/>
  <c r="T573" i="3"/>
  <c r="Q573" i="3"/>
  <c r="N573" i="3"/>
  <c r="I573" i="3"/>
  <c r="Y572" i="3"/>
  <c r="T572" i="3"/>
  <c r="Q572" i="3"/>
  <c r="N572" i="3"/>
  <c r="I572" i="3"/>
  <c r="Y571" i="3"/>
  <c r="T571" i="3"/>
  <c r="Q571" i="3"/>
  <c r="N571" i="3"/>
  <c r="I571" i="3"/>
  <c r="Y570" i="3"/>
  <c r="T570" i="3"/>
  <c r="Q570" i="3"/>
  <c r="N570" i="3"/>
  <c r="I570" i="3"/>
  <c r="Y569" i="3"/>
  <c r="T569" i="3"/>
  <c r="Q569" i="3"/>
  <c r="N569" i="3"/>
  <c r="I569" i="3"/>
  <c r="Y568" i="3"/>
  <c r="T568" i="3"/>
  <c r="Q568" i="3"/>
  <c r="N568" i="3"/>
  <c r="I568" i="3"/>
  <c r="Y567" i="3"/>
  <c r="T567" i="3"/>
  <c r="Q567" i="3"/>
  <c r="N567" i="3"/>
  <c r="I567" i="3"/>
  <c r="Y566" i="3"/>
  <c r="T566" i="3"/>
  <c r="Q566" i="3"/>
  <c r="N566" i="3"/>
  <c r="I566" i="3"/>
  <c r="Y565" i="3"/>
  <c r="T565" i="3"/>
  <c r="Q565" i="3"/>
  <c r="N565" i="3"/>
  <c r="I565" i="3"/>
  <c r="Y564" i="3"/>
  <c r="T564" i="3"/>
  <c r="Q564" i="3"/>
  <c r="N564" i="3"/>
  <c r="I564" i="3"/>
  <c r="Y563" i="3"/>
  <c r="T563" i="3"/>
  <c r="Q563" i="3"/>
  <c r="N563" i="3"/>
  <c r="I563" i="3"/>
  <c r="Y562" i="3"/>
  <c r="T562" i="3"/>
  <c r="Q562" i="3"/>
  <c r="N562" i="3"/>
  <c r="I562" i="3"/>
  <c r="Y561" i="3"/>
  <c r="T561" i="3"/>
  <c r="Q561" i="3"/>
  <c r="N561" i="3"/>
  <c r="I561" i="3"/>
  <c r="Y560" i="3"/>
  <c r="T560" i="3"/>
  <c r="Q560" i="3"/>
  <c r="N560" i="3"/>
  <c r="I560" i="3"/>
  <c r="Y559" i="3"/>
  <c r="T559" i="3"/>
  <c r="Q559" i="3"/>
  <c r="N559" i="3"/>
  <c r="I559" i="3"/>
  <c r="Y558" i="3"/>
  <c r="T558" i="3"/>
  <c r="Q558" i="3"/>
  <c r="N558" i="3"/>
  <c r="I558" i="3"/>
  <c r="Y557" i="3"/>
  <c r="T557" i="3"/>
  <c r="Q557" i="3"/>
  <c r="N557" i="3"/>
  <c r="I557" i="3"/>
  <c r="Y556" i="3"/>
  <c r="T556" i="3"/>
  <c r="Q556" i="3"/>
  <c r="N556" i="3"/>
  <c r="I556" i="3"/>
  <c r="Y555" i="3"/>
  <c r="T555" i="3"/>
  <c r="Q555" i="3"/>
  <c r="N555" i="3"/>
  <c r="I555" i="3"/>
  <c r="Y554" i="3"/>
  <c r="T554" i="3"/>
  <c r="Q554" i="3"/>
  <c r="N554" i="3"/>
  <c r="I554" i="3"/>
  <c r="Y553" i="3"/>
  <c r="T553" i="3"/>
  <c r="Q553" i="3"/>
  <c r="N553" i="3"/>
  <c r="I553" i="3"/>
  <c r="Y552" i="3"/>
  <c r="T552" i="3"/>
  <c r="Q552" i="3"/>
  <c r="N552" i="3"/>
  <c r="I552" i="3"/>
  <c r="Y551" i="3"/>
  <c r="T551" i="3"/>
  <c r="Q551" i="3"/>
  <c r="N551" i="3"/>
  <c r="I551" i="3"/>
  <c r="Y550" i="3"/>
  <c r="T550" i="3"/>
  <c r="Q550" i="3"/>
  <c r="N550" i="3"/>
  <c r="I550" i="3"/>
  <c r="Y549" i="3"/>
  <c r="T549" i="3"/>
  <c r="Q549" i="3"/>
  <c r="N549" i="3"/>
  <c r="I549" i="3"/>
  <c r="Y548" i="3"/>
  <c r="T548" i="3"/>
  <c r="Q548" i="3"/>
  <c r="N548" i="3"/>
  <c r="I548" i="3"/>
  <c r="Y547" i="3"/>
  <c r="T547" i="3"/>
  <c r="Q547" i="3"/>
  <c r="N547" i="3"/>
  <c r="I547" i="3"/>
  <c r="Y546" i="3"/>
  <c r="T546" i="3"/>
  <c r="Q546" i="3"/>
  <c r="N546" i="3"/>
  <c r="I546" i="3"/>
  <c r="Y545" i="3"/>
  <c r="T545" i="3"/>
  <c r="Q545" i="3"/>
  <c r="N545" i="3"/>
  <c r="I545" i="3"/>
  <c r="Y544" i="3"/>
  <c r="T544" i="3"/>
  <c r="Q544" i="3"/>
  <c r="N544" i="3"/>
  <c r="I544" i="3"/>
  <c r="Y543" i="3"/>
  <c r="T543" i="3"/>
  <c r="Q543" i="3"/>
  <c r="N543" i="3"/>
  <c r="I543" i="3"/>
  <c r="Y542" i="3"/>
  <c r="T542" i="3"/>
  <c r="Q542" i="3"/>
  <c r="N542" i="3"/>
  <c r="I542" i="3"/>
  <c r="Y541" i="3"/>
  <c r="T541" i="3"/>
  <c r="Q541" i="3"/>
  <c r="N541" i="3"/>
  <c r="I541" i="3"/>
  <c r="Y540" i="3"/>
  <c r="T540" i="3"/>
  <c r="Q540" i="3"/>
  <c r="N540" i="3"/>
  <c r="I540" i="3"/>
  <c r="Y537" i="3"/>
  <c r="T537" i="3"/>
  <c r="Q537" i="3"/>
  <c r="N537" i="3"/>
  <c r="I537" i="3"/>
  <c r="Y535" i="3"/>
  <c r="T535" i="3"/>
  <c r="Q535" i="3"/>
  <c r="N535" i="3"/>
  <c r="I535" i="3"/>
  <c r="Y539" i="3"/>
  <c r="T539" i="3"/>
  <c r="Q539" i="3"/>
  <c r="N539" i="3"/>
  <c r="I539" i="3"/>
  <c r="Y538" i="3"/>
  <c r="T538" i="3"/>
  <c r="Q538" i="3"/>
  <c r="N538" i="3"/>
  <c r="I538" i="3"/>
  <c r="Y536" i="3"/>
  <c r="T536" i="3"/>
  <c r="Q536" i="3"/>
  <c r="N536" i="3"/>
  <c r="I536" i="3"/>
  <c r="Y534" i="3"/>
  <c r="T534" i="3"/>
  <c r="Q534" i="3"/>
  <c r="N534" i="3"/>
  <c r="I534" i="3"/>
  <c r="Y533" i="3"/>
  <c r="T533" i="3"/>
  <c r="Q533" i="3"/>
  <c r="N533" i="3"/>
  <c r="I533" i="3"/>
  <c r="Y532" i="3"/>
  <c r="T532" i="3"/>
  <c r="Q532" i="3"/>
  <c r="N532" i="3"/>
  <c r="I532" i="3"/>
  <c r="Y531" i="3"/>
  <c r="T531" i="3"/>
  <c r="Q531" i="3"/>
  <c r="N531" i="3"/>
  <c r="I531" i="3"/>
  <c r="Y530" i="3"/>
  <c r="T530" i="3"/>
  <c r="Q530" i="3"/>
  <c r="N530" i="3"/>
  <c r="I530" i="3"/>
  <c r="Y529" i="3"/>
  <c r="T529" i="3"/>
  <c r="Q529" i="3"/>
  <c r="N529" i="3"/>
  <c r="I529" i="3"/>
  <c r="Y528" i="3"/>
  <c r="T528" i="3"/>
  <c r="Q528" i="3"/>
  <c r="N528" i="3"/>
  <c r="I528" i="3"/>
  <c r="Y527" i="3"/>
  <c r="T527" i="3"/>
  <c r="Q527" i="3"/>
  <c r="N527" i="3"/>
  <c r="I527" i="3"/>
  <c r="Y526" i="3"/>
  <c r="T526" i="3"/>
  <c r="Q526" i="3"/>
  <c r="N526" i="3"/>
  <c r="I526" i="3"/>
  <c r="Y525" i="3"/>
  <c r="T525" i="3"/>
  <c r="Q525" i="3"/>
  <c r="N525" i="3"/>
  <c r="I525" i="3"/>
  <c r="Y524" i="3"/>
  <c r="T524" i="3"/>
  <c r="Q524" i="3"/>
  <c r="N524" i="3"/>
  <c r="I524" i="3"/>
  <c r="Y523" i="3"/>
  <c r="T523" i="3"/>
  <c r="Q523" i="3"/>
  <c r="N523" i="3"/>
  <c r="I523" i="3"/>
  <c r="Y522" i="3"/>
  <c r="T522" i="3"/>
  <c r="Q522" i="3"/>
  <c r="N522" i="3"/>
  <c r="I522" i="3"/>
  <c r="Y521" i="3"/>
  <c r="T521" i="3"/>
  <c r="Q521" i="3"/>
  <c r="N521" i="3"/>
  <c r="I521" i="3"/>
  <c r="Y520" i="3"/>
  <c r="T520" i="3"/>
  <c r="Q520" i="3"/>
  <c r="N520" i="3"/>
  <c r="I520" i="3"/>
  <c r="Y519" i="3"/>
  <c r="T519" i="3"/>
  <c r="Q519" i="3"/>
  <c r="N519" i="3"/>
  <c r="I519" i="3"/>
  <c r="Y518" i="3"/>
  <c r="T518" i="3"/>
  <c r="Q518" i="3"/>
  <c r="N518" i="3"/>
  <c r="I518" i="3"/>
  <c r="Y517" i="3"/>
  <c r="T517" i="3"/>
  <c r="Q517" i="3"/>
  <c r="N517" i="3"/>
  <c r="I517" i="3"/>
  <c r="Y516" i="3"/>
  <c r="T516" i="3"/>
  <c r="Q516" i="3"/>
  <c r="N516" i="3"/>
  <c r="I516" i="3"/>
  <c r="Y515" i="3"/>
  <c r="T515" i="3"/>
  <c r="Q515" i="3"/>
  <c r="N515" i="3"/>
  <c r="I515" i="3"/>
  <c r="Y514" i="3"/>
  <c r="T514" i="3"/>
  <c r="Q514" i="3"/>
  <c r="N514" i="3"/>
  <c r="I514" i="3"/>
  <c r="Y513" i="3"/>
  <c r="T513" i="3"/>
  <c r="Q513" i="3"/>
  <c r="N513" i="3"/>
  <c r="I513" i="3"/>
  <c r="Y512" i="3"/>
  <c r="T512" i="3"/>
  <c r="Q512" i="3"/>
  <c r="N512" i="3"/>
  <c r="I512" i="3"/>
  <c r="Y511" i="3"/>
  <c r="T511" i="3"/>
  <c r="Q511" i="3"/>
  <c r="N511" i="3"/>
  <c r="I511" i="3"/>
  <c r="Y510" i="3"/>
  <c r="T510" i="3"/>
  <c r="Q510" i="3"/>
  <c r="N510" i="3"/>
  <c r="I510" i="3"/>
  <c r="Y509" i="3"/>
  <c r="T509" i="3"/>
  <c r="Q509" i="3"/>
  <c r="N509" i="3"/>
  <c r="I509" i="3"/>
  <c r="Y508" i="3"/>
  <c r="T508" i="3"/>
  <c r="Q508" i="3"/>
  <c r="N508" i="3"/>
  <c r="I508" i="3"/>
  <c r="Y507" i="3"/>
  <c r="T507" i="3"/>
  <c r="Q507" i="3"/>
  <c r="N507" i="3"/>
  <c r="I507" i="3"/>
  <c r="Y506" i="3"/>
  <c r="T506" i="3"/>
  <c r="Q506" i="3"/>
  <c r="N506" i="3"/>
  <c r="I506" i="3"/>
  <c r="Y505" i="3"/>
  <c r="T505" i="3"/>
  <c r="Q505" i="3"/>
  <c r="N505" i="3"/>
  <c r="I505" i="3"/>
  <c r="Y504" i="3"/>
  <c r="T504" i="3"/>
  <c r="Q504" i="3"/>
  <c r="N504" i="3"/>
  <c r="I504" i="3"/>
  <c r="Y503" i="3"/>
  <c r="T503" i="3"/>
  <c r="Q503" i="3"/>
  <c r="N503" i="3"/>
  <c r="I503" i="3"/>
  <c r="Y501" i="3"/>
  <c r="T501" i="3"/>
  <c r="Q501" i="3"/>
  <c r="N501" i="3"/>
  <c r="I501" i="3"/>
  <c r="Y500" i="3"/>
  <c r="T500" i="3"/>
  <c r="Q500" i="3"/>
  <c r="N500" i="3"/>
  <c r="I500" i="3"/>
  <c r="Y499" i="3"/>
  <c r="T499" i="3"/>
  <c r="Q499" i="3"/>
  <c r="N499" i="3"/>
  <c r="I499" i="3"/>
  <c r="Y498" i="3"/>
  <c r="T498" i="3"/>
  <c r="Q498" i="3"/>
  <c r="N498" i="3"/>
  <c r="I498" i="3"/>
  <c r="Y497" i="3"/>
  <c r="T497" i="3"/>
  <c r="Q497" i="3"/>
  <c r="N497" i="3"/>
  <c r="I497" i="3"/>
  <c r="Y496" i="3"/>
  <c r="T496" i="3"/>
  <c r="Q496" i="3"/>
  <c r="N496" i="3"/>
  <c r="I496" i="3"/>
  <c r="Y495" i="3"/>
  <c r="T495" i="3"/>
  <c r="Q495" i="3"/>
  <c r="N495" i="3"/>
  <c r="I495" i="3"/>
  <c r="Y494" i="3"/>
  <c r="T494" i="3"/>
  <c r="Q494" i="3"/>
  <c r="N494" i="3"/>
  <c r="I494" i="3"/>
  <c r="Y493" i="3"/>
  <c r="T493" i="3"/>
  <c r="Q493" i="3"/>
  <c r="N493" i="3"/>
  <c r="I493" i="3"/>
  <c r="Y492" i="3"/>
  <c r="T492" i="3"/>
  <c r="Q492" i="3"/>
  <c r="N492" i="3"/>
  <c r="I492" i="3"/>
  <c r="Y502" i="3"/>
  <c r="T502" i="3"/>
  <c r="Q502" i="3"/>
  <c r="N502" i="3"/>
  <c r="I502" i="3"/>
  <c r="Y491" i="3"/>
  <c r="T491" i="3"/>
  <c r="Q491" i="3"/>
  <c r="N491" i="3"/>
  <c r="I491" i="3"/>
  <c r="Y490" i="3"/>
  <c r="T490" i="3"/>
  <c r="Q490" i="3"/>
  <c r="N490" i="3"/>
  <c r="I490" i="3"/>
  <c r="Y489" i="3"/>
  <c r="T489" i="3"/>
  <c r="Q489" i="3"/>
  <c r="N489" i="3"/>
  <c r="I489" i="3"/>
  <c r="Y488" i="3"/>
  <c r="T488" i="3"/>
  <c r="Q488" i="3"/>
  <c r="N488" i="3"/>
  <c r="I488" i="3"/>
  <c r="Y487" i="3"/>
  <c r="T487" i="3"/>
  <c r="Q487" i="3"/>
  <c r="N487" i="3"/>
  <c r="I487" i="3"/>
  <c r="Y486" i="3"/>
  <c r="T486" i="3"/>
  <c r="Q486" i="3"/>
  <c r="N486" i="3"/>
  <c r="I486" i="3"/>
  <c r="Y485" i="3"/>
  <c r="T485" i="3"/>
  <c r="Q485" i="3"/>
  <c r="N485" i="3"/>
  <c r="I485" i="3"/>
  <c r="Y484" i="3"/>
  <c r="T484" i="3"/>
  <c r="Q484" i="3"/>
  <c r="N484" i="3"/>
  <c r="I484" i="3"/>
  <c r="Y483" i="3"/>
  <c r="T483" i="3"/>
  <c r="Q483" i="3"/>
  <c r="N483" i="3"/>
  <c r="I483" i="3"/>
  <c r="Y482" i="3"/>
  <c r="T482" i="3"/>
  <c r="Q482" i="3"/>
  <c r="N482" i="3"/>
  <c r="I482" i="3"/>
  <c r="Y481" i="3"/>
  <c r="T481" i="3"/>
  <c r="Q481" i="3"/>
  <c r="N481" i="3"/>
  <c r="I481" i="3"/>
  <c r="Y480" i="3"/>
  <c r="T480" i="3"/>
  <c r="Q480" i="3"/>
  <c r="N480" i="3"/>
  <c r="I480" i="3"/>
  <c r="Y479" i="3"/>
  <c r="T479" i="3"/>
  <c r="Q479" i="3"/>
  <c r="N479" i="3"/>
  <c r="I479" i="3"/>
  <c r="Y478" i="3"/>
  <c r="T478" i="3"/>
  <c r="Q478" i="3"/>
  <c r="N478" i="3"/>
  <c r="I478" i="3"/>
  <c r="Y477" i="3"/>
  <c r="T477" i="3"/>
  <c r="Q477" i="3"/>
  <c r="N477" i="3"/>
  <c r="I477" i="3"/>
  <c r="Y476" i="3"/>
  <c r="T476" i="3"/>
  <c r="Q476" i="3"/>
  <c r="N476" i="3"/>
  <c r="I476" i="3"/>
  <c r="Y475" i="3"/>
  <c r="T475" i="3"/>
  <c r="Q475" i="3"/>
  <c r="N475" i="3"/>
  <c r="I475" i="3"/>
  <c r="Y474" i="3"/>
  <c r="T474" i="3"/>
  <c r="Q474" i="3"/>
  <c r="N474" i="3"/>
  <c r="I474" i="3"/>
  <c r="Y473" i="3"/>
  <c r="T473" i="3"/>
  <c r="Q473" i="3"/>
  <c r="N473" i="3"/>
  <c r="I473" i="3"/>
  <c r="Y472" i="3"/>
  <c r="T472" i="3"/>
  <c r="Q472" i="3"/>
  <c r="N472" i="3"/>
  <c r="I472" i="3"/>
  <c r="Y471" i="3"/>
  <c r="T471" i="3"/>
  <c r="Q471" i="3"/>
  <c r="N471" i="3"/>
  <c r="I471" i="3"/>
  <c r="Y470" i="3"/>
  <c r="T470" i="3"/>
  <c r="Q470" i="3"/>
  <c r="N470" i="3"/>
  <c r="I470" i="3"/>
  <c r="Y469" i="3"/>
  <c r="T469" i="3"/>
  <c r="Q469" i="3"/>
  <c r="N469" i="3"/>
  <c r="I469" i="3"/>
  <c r="Y468" i="3"/>
  <c r="T468" i="3"/>
  <c r="Q468" i="3"/>
  <c r="N468" i="3"/>
  <c r="I468" i="3"/>
  <c r="Y467" i="3"/>
  <c r="T467" i="3"/>
  <c r="Q467" i="3"/>
  <c r="N467" i="3"/>
  <c r="I467" i="3"/>
  <c r="Y466" i="3"/>
  <c r="T466" i="3"/>
  <c r="Q466" i="3"/>
  <c r="N466" i="3"/>
  <c r="I466" i="3"/>
  <c r="Y465" i="3"/>
  <c r="T465" i="3"/>
  <c r="Q465" i="3"/>
  <c r="N465" i="3"/>
  <c r="I465" i="3"/>
  <c r="Y464" i="3"/>
  <c r="T464" i="3"/>
  <c r="Q464" i="3"/>
  <c r="N464" i="3"/>
  <c r="I464" i="3"/>
  <c r="Y463" i="3"/>
  <c r="T463" i="3"/>
  <c r="Q463" i="3"/>
  <c r="N463" i="3"/>
  <c r="I463" i="3"/>
  <c r="Y462" i="3"/>
  <c r="T462" i="3"/>
  <c r="Q462" i="3"/>
  <c r="N462" i="3"/>
  <c r="I462" i="3"/>
  <c r="Y461" i="3"/>
  <c r="T461" i="3"/>
  <c r="Q461" i="3"/>
  <c r="N461" i="3"/>
  <c r="I461" i="3"/>
  <c r="Y460" i="3"/>
  <c r="T460" i="3"/>
  <c r="Q460" i="3"/>
  <c r="N460" i="3"/>
  <c r="I460" i="3"/>
  <c r="Y459" i="3"/>
  <c r="T459" i="3"/>
  <c r="Q459" i="3"/>
  <c r="N459" i="3"/>
  <c r="I459" i="3"/>
  <c r="Y458" i="3"/>
  <c r="T458" i="3"/>
  <c r="Q458" i="3"/>
  <c r="N458" i="3"/>
  <c r="I458" i="3"/>
  <c r="Y457" i="3"/>
  <c r="T457" i="3"/>
  <c r="Q457" i="3"/>
  <c r="N457" i="3"/>
  <c r="I457" i="3"/>
  <c r="Y456" i="3"/>
  <c r="T456" i="3"/>
  <c r="Q456" i="3"/>
  <c r="N456" i="3"/>
  <c r="I456" i="3"/>
  <c r="Y455" i="3"/>
  <c r="T455" i="3"/>
  <c r="Q455" i="3"/>
  <c r="N455" i="3"/>
  <c r="I455" i="3"/>
  <c r="Y454" i="3"/>
  <c r="T454" i="3"/>
  <c r="Q454" i="3"/>
  <c r="N454" i="3"/>
  <c r="I454" i="3"/>
  <c r="Y453" i="3"/>
  <c r="T453" i="3"/>
  <c r="Q453" i="3"/>
  <c r="N453" i="3"/>
  <c r="I453" i="3"/>
  <c r="Y452" i="3"/>
  <c r="T452" i="3"/>
  <c r="Q452" i="3"/>
  <c r="N452" i="3"/>
  <c r="I452" i="3"/>
  <c r="Y451" i="3"/>
  <c r="T451" i="3"/>
  <c r="Q451" i="3"/>
  <c r="N451" i="3"/>
  <c r="I451" i="3"/>
  <c r="Y450" i="3"/>
  <c r="T450" i="3"/>
  <c r="Q450" i="3"/>
  <c r="N450" i="3"/>
  <c r="I450" i="3"/>
  <c r="Y449" i="3"/>
  <c r="T449" i="3"/>
  <c r="Q449" i="3"/>
  <c r="N449" i="3"/>
  <c r="I449" i="3"/>
  <c r="Y448" i="3"/>
  <c r="T448" i="3"/>
  <c r="Q448" i="3"/>
  <c r="N448" i="3"/>
  <c r="I448" i="3"/>
  <c r="Y447" i="3"/>
  <c r="T447" i="3"/>
  <c r="Q447" i="3"/>
  <c r="N447" i="3"/>
  <c r="I447" i="3"/>
  <c r="Y446" i="3"/>
  <c r="T446" i="3"/>
  <c r="Q446" i="3"/>
  <c r="N446" i="3"/>
  <c r="I446" i="3"/>
  <c r="Y445" i="3"/>
  <c r="T445" i="3"/>
  <c r="Q445" i="3"/>
  <c r="N445" i="3"/>
  <c r="I445" i="3"/>
  <c r="Y444" i="3"/>
  <c r="T444" i="3"/>
  <c r="Q444" i="3"/>
  <c r="N444" i="3"/>
  <c r="I444" i="3"/>
  <c r="Y443" i="3"/>
  <c r="T443" i="3"/>
  <c r="Q443" i="3"/>
  <c r="N443" i="3"/>
  <c r="I443" i="3"/>
  <c r="Y442" i="3"/>
  <c r="T442" i="3"/>
  <c r="Q442" i="3"/>
  <c r="N442" i="3"/>
  <c r="I442" i="3"/>
  <c r="Y441" i="3"/>
  <c r="T441" i="3"/>
  <c r="Q441" i="3"/>
  <c r="N441" i="3"/>
  <c r="I441" i="3"/>
  <c r="Y440" i="3"/>
  <c r="T440" i="3"/>
  <c r="Q440" i="3"/>
  <c r="N440" i="3"/>
  <c r="I440" i="3"/>
  <c r="Y439" i="3"/>
  <c r="T439" i="3"/>
  <c r="Q439" i="3"/>
  <c r="N439" i="3"/>
  <c r="I439" i="3"/>
  <c r="Y438" i="3"/>
  <c r="T438" i="3"/>
  <c r="Q438" i="3"/>
  <c r="N438" i="3"/>
  <c r="I438" i="3"/>
  <c r="Y437" i="3"/>
  <c r="T437" i="3"/>
  <c r="Q437" i="3"/>
  <c r="N437" i="3"/>
  <c r="I437" i="3"/>
  <c r="Y436" i="3"/>
  <c r="T436" i="3"/>
  <c r="Q436" i="3"/>
  <c r="N436" i="3"/>
  <c r="I436" i="3"/>
  <c r="Y435" i="3"/>
  <c r="T435" i="3"/>
  <c r="Q435" i="3"/>
  <c r="N435" i="3"/>
  <c r="I435" i="3"/>
  <c r="Y434" i="3"/>
  <c r="T434" i="3"/>
  <c r="Q434" i="3"/>
  <c r="N434" i="3"/>
  <c r="I434" i="3"/>
  <c r="Y433" i="3"/>
  <c r="T433" i="3"/>
  <c r="Q433" i="3"/>
  <c r="N433" i="3"/>
  <c r="I433" i="3"/>
  <c r="Y432" i="3"/>
  <c r="T432" i="3"/>
  <c r="Q432" i="3"/>
  <c r="N432" i="3"/>
  <c r="I432" i="3"/>
  <c r="Y431" i="3"/>
  <c r="T431" i="3"/>
  <c r="Q431" i="3"/>
  <c r="N431" i="3"/>
  <c r="I431" i="3"/>
  <c r="Y430" i="3"/>
  <c r="T430" i="3"/>
  <c r="Q430" i="3"/>
  <c r="N430" i="3"/>
  <c r="I430" i="3"/>
  <c r="Y429" i="3"/>
  <c r="T429" i="3"/>
  <c r="Q429" i="3"/>
  <c r="N429" i="3"/>
  <c r="I429" i="3"/>
  <c r="Y428" i="3"/>
  <c r="T428" i="3"/>
  <c r="Q428" i="3"/>
  <c r="N428" i="3"/>
  <c r="I428" i="3"/>
  <c r="Y427" i="3"/>
  <c r="T427" i="3"/>
  <c r="Q427" i="3"/>
  <c r="N427" i="3"/>
  <c r="I427" i="3"/>
  <c r="Y426" i="3"/>
  <c r="T426" i="3"/>
  <c r="Q426" i="3"/>
  <c r="N426" i="3"/>
  <c r="I426" i="3"/>
  <c r="Y425" i="3"/>
  <c r="T425" i="3"/>
  <c r="Q425" i="3"/>
  <c r="N425" i="3"/>
  <c r="I425" i="3"/>
  <c r="Y424" i="3"/>
  <c r="T424" i="3"/>
  <c r="Q424" i="3"/>
  <c r="N424" i="3"/>
  <c r="I424" i="3"/>
  <c r="Y423" i="3"/>
  <c r="T423" i="3"/>
  <c r="Q423" i="3"/>
  <c r="N423" i="3"/>
  <c r="I423" i="3"/>
  <c r="Y422" i="3"/>
  <c r="T422" i="3"/>
  <c r="Q422" i="3"/>
  <c r="N422" i="3"/>
  <c r="I422" i="3"/>
  <c r="Y421" i="3"/>
  <c r="T421" i="3"/>
  <c r="Q421" i="3"/>
  <c r="N421" i="3"/>
  <c r="I421" i="3"/>
  <c r="Y420" i="3"/>
  <c r="T420" i="3"/>
  <c r="Q420" i="3"/>
  <c r="N420" i="3"/>
  <c r="I420" i="3"/>
  <c r="Y419" i="3"/>
  <c r="T419" i="3"/>
  <c r="Q419" i="3"/>
  <c r="N419" i="3"/>
  <c r="I419" i="3"/>
  <c r="Y418" i="3"/>
  <c r="T418" i="3"/>
  <c r="Q418" i="3"/>
  <c r="N418" i="3"/>
  <c r="I418" i="3"/>
  <c r="Y417" i="3"/>
  <c r="T417" i="3"/>
  <c r="Q417" i="3"/>
  <c r="N417" i="3"/>
  <c r="I417" i="3"/>
  <c r="Y416" i="3"/>
  <c r="T416" i="3"/>
  <c r="Q416" i="3"/>
  <c r="N416" i="3"/>
  <c r="I416" i="3"/>
  <c r="Y415" i="3"/>
  <c r="T415" i="3"/>
  <c r="Q415" i="3"/>
  <c r="N415" i="3"/>
  <c r="I415" i="3"/>
  <c r="Y414" i="3"/>
  <c r="T414" i="3"/>
  <c r="Q414" i="3"/>
  <c r="N414" i="3"/>
  <c r="I414" i="3"/>
  <c r="Y413" i="3"/>
  <c r="T413" i="3"/>
  <c r="Q413" i="3"/>
  <c r="N413" i="3"/>
  <c r="I413" i="3"/>
  <c r="Y412" i="3"/>
  <c r="T412" i="3"/>
  <c r="Q412" i="3"/>
  <c r="N412" i="3"/>
  <c r="I412" i="3"/>
  <c r="Y411" i="3"/>
  <c r="T411" i="3"/>
  <c r="Q411" i="3"/>
  <c r="N411" i="3"/>
  <c r="I411" i="3"/>
  <c r="Y410" i="3"/>
  <c r="T410" i="3"/>
  <c r="Q410" i="3"/>
  <c r="N410" i="3"/>
  <c r="I410" i="3"/>
  <c r="Y409" i="3"/>
  <c r="T409" i="3"/>
  <c r="Q409" i="3"/>
  <c r="N409" i="3"/>
  <c r="I409" i="3"/>
  <c r="Y408" i="3"/>
  <c r="T408" i="3"/>
  <c r="Q408" i="3"/>
  <c r="N408" i="3"/>
  <c r="I408" i="3"/>
  <c r="Y407" i="3"/>
  <c r="T407" i="3"/>
  <c r="Q407" i="3"/>
  <c r="N407" i="3"/>
  <c r="I407" i="3"/>
  <c r="Y406" i="3"/>
  <c r="T406" i="3"/>
  <c r="Q406" i="3"/>
  <c r="N406" i="3"/>
  <c r="I406" i="3"/>
  <c r="Y405" i="3"/>
  <c r="T405" i="3"/>
  <c r="Q405" i="3"/>
  <c r="N405" i="3"/>
  <c r="I405" i="3"/>
  <c r="Y404" i="3"/>
  <c r="T404" i="3"/>
  <c r="Q404" i="3"/>
  <c r="N404" i="3"/>
  <c r="I404" i="3"/>
  <c r="Y403" i="3"/>
  <c r="T403" i="3"/>
  <c r="Q403" i="3"/>
  <c r="N403" i="3"/>
  <c r="I403" i="3"/>
  <c r="Y402" i="3"/>
  <c r="T402" i="3"/>
  <c r="Q402" i="3"/>
  <c r="N402" i="3"/>
  <c r="I402" i="3"/>
  <c r="Y401" i="3"/>
  <c r="T401" i="3"/>
  <c r="Q401" i="3"/>
  <c r="N401" i="3"/>
  <c r="I401" i="3"/>
  <c r="Y400" i="3"/>
  <c r="T400" i="3"/>
  <c r="Q400" i="3"/>
  <c r="N400" i="3"/>
  <c r="I400" i="3"/>
  <c r="Y399" i="3"/>
  <c r="T399" i="3"/>
  <c r="Q399" i="3"/>
  <c r="N399" i="3"/>
  <c r="I399" i="3"/>
  <c r="Y398" i="3"/>
  <c r="T398" i="3"/>
  <c r="Q398" i="3"/>
  <c r="N398" i="3"/>
  <c r="I398" i="3"/>
  <c r="Y397" i="3"/>
  <c r="T397" i="3"/>
  <c r="Q397" i="3"/>
  <c r="N397" i="3"/>
  <c r="I397" i="3"/>
  <c r="Y396" i="3"/>
  <c r="T396" i="3"/>
  <c r="Q396" i="3"/>
  <c r="N396" i="3"/>
  <c r="I396" i="3"/>
  <c r="Y395" i="3"/>
  <c r="T395" i="3"/>
  <c r="Q395" i="3"/>
  <c r="N395" i="3"/>
  <c r="I395" i="3"/>
  <c r="Y394" i="3"/>
  <c r="T394" i="3"/>
  <c r="Q394" i="3"/>
  <c r="N394" i="3"/>
  <c r="I394" i="3"/>
  <c r="Y393" i="3"/>
  <c r="T393" i="3"/>
  <c r="Q393" i="3"/>
  <c r="N393" i="3"/>
  <c r="I393" i="3"/>
  <c r="Y392" i="3"/>
  <c r="T392" i="3"/>
  <c r="Q392" i="3"/>
  <c r="N392" i="3"/>
  <c r="I392" i="3"/>
  <c r="Y391" i="3"/>
  <c r="T391" i="3"/>
  <c r="Q391" i="3"/>
  <c r="N391" i="3"/>
  <c r="I391" i="3"/>
  <c r="Y390" i="3"/>
  <c r="T390" i="3"/>
  <c r="Q390" i="3"/>
  <c r="N390" i="3"/>
  <c r="I390" i="3"/>
  <c r="Y389" i="3"/>
  <c r="T389" i="3"/>
  <c r="Q389" i="3"/>
  <c r="N389" i="3"/>
  <c r="I389" i="3"/>
  <c r="Y388" i="3"/>
  <c r="T388" i="3"/>
  <c r="Q388" i="3"/>
  <c r="N388" i="3"/>
  <c r="I388" i="3"/>
  <c r="Y387" i="3"/>
  <c r="T387" i="3"/>
  <c r="Q387" i="3"/>
  <c r="N387" i="3"/>
  <c r="I387" i="3"/>
  <c r="Y386" i="3"/>
  <c r="T386" i="3"/>
  <c r="Q386" i="3"/>
  <c r="N386" i="3"/>
  <c r="I386" i="3"/>
  <c r="Y385" i="3"/>
  <c r="T385" i="3"/>
  <c r="Q385" i="3"/>
  <c r="N385" i="3"/>
  <c r="I385" i="3"/>
  <c r="Y384" i="3"/>
  <c r="T384" i="3"/>
  <c r="Q384" i="3"/>
  <c r="N384" i="3"/>
  <c r="I384" i="3"/>
  <c r="Y383" i="3"/>
  <c r="T383" i="3"/>
  <c r="Q383" i="3"/>
  <c r="N383" i="3"/>
  <c r="I383" i="3"/>
  <c r="Y382" i="3"/>
  <c r="T382" i="3"/>
  <c r="Q382" i="3"/>
  <c r="N382" i="3"/>
  <c r="I382" i="3"/>
  <c r="Y381" i="3"/>
  <c r="T381" i="3"/>
  <c r="Q381" i="3"/>
  <c r="N381" i="3"/>
  <c r="I381" i="3"/>
  <c r="Y380" i="3"/>
  <c r="T380" i="3"/>
  <c r="Q380" i="3"/>
  <c r="N380" i="3"/>
  <c r="I380" i="3"/>
  <c r="Y379" i="3"/>
  <c r="T379" i="3"/>
  <c r="Q379" i="3"/>
  <c r="N379" i="3"/>
  <c r="I379" i="3"/>
  <c r="Y378" i="3"/>
  <c r="T378" i="3"/>
  <c r="Q378" i="3"/>
  <c r="N378" i="3"/>
  <c r="I378" i="3"/>
  <c r="Y377" i="3"/>
  <c r="T377" i="3"/>
  <c r="Q377" i="3"/>
  <c r="N377" i="3"/>
  <c r="I377" i="3"/>
  <c r="Y376" i="3"/>
  <c r="T376" i="3"/>
  <c r="Q376" i="3"/>
  <c r="N376" i="3"/>
  <c r="I376" i="3"/>
  <c r="Y375" i="3"/>
  <c r="T375" i="3"/>
  <c r="Q375" i="3"/>
  <c r="N375" i="3"/>
  <c r="I375" i="3"/>
  <c r="Y374" i="3"/>
  <c r="T374" i="3"/>
  <c r="Q374" i="3"/>
  <c r="N374" i="3"/>
  <c r="I374" i="3"/>
  <c r="Y373" i="3"/>
  <c r="T373" i="3"/>
  <c r="Q373" i="3"/>
  <c r="N373" i="3"/>
  <c r="I373" i="3"/>
  <c r="Y372" i="3"/>
  <c r="T372" i="3"/>
  <c r="Q372" i="3"/>
  <c r="N372" i="3"/>
  <c r="I372" i="3"/>
  <c r="Y371" i="3"/>
  <c r="T371" i="3"/>
  <c r="Q371" i="3"/>
  <c r="N371" i="3"/>
  <c r="I371" i="3"/>
  <c r="Y370" i="3"/>
  <c r="T370" i="3"/>
  <c r="Q370" i="3"/>
  <c r="N370" i="3"/>
  <c r="I370" i="3"/>
  <c r="Y369" i="3"/>
  <c r="T369" i="3"/>
  <c r="Q369" i="3"/>
  <c r="N369" i="3"/>
  <c r="I369" i="3"/>
  <c r="Y368" i="3"/>
  <c r="T368" i="3"/>
  <c r="Q368" i="3"/>
  <c r="N368" i="3"/>
  <c r="I368" i="3"/>
  <c r="Y367" i="3"/>
  <c r="T367" i="3"/>
  <c r="Q367" i="3"/>
  <c r="N367" i="3"/>
  <c r="I367" i="3"/>
  <c r="Y366" i="3"/>
  <c r="T366" i="3"/>
  <c r="Q366" i="3"/>
  <c r="N366" i="3"/>
  <c r="I366" i="3"/>
  <c r="Y365" i="3"/>
  <c r="T365" i="3"/>
  <c r="Q365" i="3"/>
  <c r="N365" i="3"/>
  <c r="I365" i="3"/>
  <c r="Y364" i="3"/>
  <c r="T364" i="3"/>
  <c r="Q364" i="3"/>
  <c r="N364" i="3"/>
  <c r="I364" i="3"/>
  <c r="Y363" i="3"/>
  <c r="T363" i="3"/>
  <c r="Q363" i="3"/>
  <c r="N363" i="3"/>
  <c r="I363" i="3"/>
  <c r="Y362" i="3"/>
  <c r="T362" i="3"/>
  <c r="Q362" i="3"/>
  <c r="N362" i="3"/>
  <c r="I362" i="3"/>
  <c r="Y361" i="3"/>
  <c r="T361" i="3"/>
  <c r="Q361" i="3"/>
  <c r="N361" i="3"/>
  <c r="I361" i="3"/>
  <c r="Y360" i="3"/>
  <c r="T360" i="3"/>
  <c r="Q360" i="3"/>
  <c r="N360" i="3"/>
  <c r="I360" i="3"/>
  <c r="Y359" i="3"/>
  <c r="T359" i="3"/>
  <c r="Q359" i="3"/>
  <c r="N359" i="3"/>
  <c r="I359" i="3"/>
  <c r="Y358" i="3"/>
  <c r="T358" i="3"/>
  <c r="Q358" i="3"/>
  <c r="N358" i="3"/>
  <c r="I358" i="3"/>
  <c r="Y357" i="3"/>
  <c r="T357" i="3"/>
  <c r="Q357" i="3"/>
  <c r="N357" i="3"/>
  <c r="I357" i="3"/>
  <c r="Y356" i="3"/>
  <c r="T356" i="3"/>
  <c r="Q356" i="3"/>
  <c r="N356" i="3"/>
  <c r="I356" i="3"/>
  <c r="Y355" i="3"/>
  <c r="T355" i="3"/>
  <c r="Q355" i="3"/>
  <c r="N355" i="3"/>
  <c r="I355" i="3"/>
  <c r="Y354" i="3"/>
  <c r="T354" i="3"/>
  <c r="Q354" i="3"/>
  <c r="N354" i="3"/>
  <c r="I354" i="3"/>
  <c r="Y353" i="3"/>
  <c r="T353" i="3"/>
  <c r="Q353" i="3"/>
  <c r="N353" i="3"/>
  <c r="I353" i="3"/>
  <c r="Y352" i="3"/>
  <c r="T352" i="3"/>
  <c r="Q352" i="3"/>
  <c r="N352" i="3"/>
  <c r="I352" i="3"/>
  <c r="Y351" i="3"/>
  <c r="T351" i="3"/>
  <c r="Q351" i="3"/>
  <c r="N351" i="3"/>
  <c r="I351" i="3"/>
  <c r="Y350" i="3"/>
  <c r="T350" i="3"/>
  <c r="Q350" i="3"/>
  <c r="N350" i="3"/>
  <c r="I350" i="3"/>
  <c r="Y349" i="3"/>
  <c r="T349" i="3"/>
  <c r="Q349" i="3"/>
  <c r="N349" i="3"/>
  <c r="I349" i="3"/>
  <c r="Y348" i="3"/>
  <c r="T348" i="3"/>
  <c r="Q348" i="3"/>
  <c r="N348" i="3"/>
  <c r="I348" i="3"/>
  <c r="Y347" i="3"/>
  <c r="T347" i="3"/>
  <c r="Q347" i="3"/>
  <c r="N347" i="3"/>
  <c r="I347" i="3"/>
  <c r="Y346" i="3"/>
  <c r="T346" i="3"/>
  <c r="Q346" i="3"/>
  <c r="N346" i="3"/>
  <c r="I346" i="3"/>
  <c r="Y345" i="3"/>
  <c r="T345" i="3"/>
  <c r="Q345" i="3"/>
  <c r="N345" i="3"/>
  <c r="I345" i="3"/>
  <c r="Y344" i="3"/>
  <c r="T344" i="3"/>
  <c r="Q344" i="3"/>
  <c r="N344" i="3"/>
  <c r="I344" i="3"/>
  <c r="Y343" i="3"/>
  <c r="T343" i="3"/>
  <c r="Q343" i="3"/>
  <c r="N343" i="3"/>
  <c r="I343" i="3"/>
  <c r="Y342" i="3"/>
  <c r="T342" i="3"/>
  <c r="Q342" i="3"/>
  <c r="N342" i="3"/>
  <c r="I342" i="3"/>
  <c r="Y341" i="3"/>
  <c r="T341" i="3"/>
  <c r="Q341" i="3"/>
  <c r="N341" i="3"/>
  <c r="I341" i="3"/>
  <c r="Y340" i="3"/>
  <c r="T340" i="3"/>
  <c r="Q340" i="3"/>
  <c r="N340" i="3"/>
  <c r="I340" i="3"/>
  <c r="Y339" i="3"/>
  <c r="T339" i="3"/>
  <c r="Q339" i="3"/>
  <c r="N339" i="3"/>
  <c r="I339" i="3"/>
  <c r="Y338" i="3"/>
  <c r="T338" i="3"/>
  <c r="Q338" i="3"/>
  <c r="N338" i="3"/>
  <c r="I338" i="3"/>
  <c r="Y337" i="3"/>
  <c r="T337" i="3"/>
  <c r="Q337" i="3"/>
  <c r="N337" i="3"/>
  <c r="I337" i="3"/>
  <c r="Y336" i="3"/>
  <c r="T336" i="3"/>
  <c r="Q336" i="3"/>
  <c r="N336" i="3"/>
  <c r="I336" i="3"/>
  <c r="Y335" i="3"/>
  <c r="T335" i="3"/>
  <c r="Q335" i="3"/>
  <c r="N335" i="3"/>
  <c r="I335" i="3"/>
  <c r="Y334" i="3"/>
  <c r="T334" i="3"/>
  <c r="Q334" i="3"/>
  <c r="N334" i="3"/>
  <c r="I334" i="3"/>
  <c r="Y333" i="3"/>
  <c r="T333" i="3"/>
  <c r="Q333" i="3"/>
  <c r="N333" i="3"/>
  <c r="I333" i="3"/>
  <c r="Y332" i="3"/>
  <c r="T332" i="3"/>
  <c r="Q332" i="3"/>
  <c r="N332" i="3"/>
  <c r="I332" i="3"/>
  <c r="Y331" i="3"/>
  <c r="T331" i="3"/>
  <c r="Q331" i="3"/>
  <c r="N331" i="3"/>
  <c r="I331" i="3"/>
  <c r="Y330" i="3"/>
  <c r="T330" i="3"/>
  <c r="Q330" i="3"/>
  <c r="N330" i="3"/>
  <c r="I330" i="3"/>
  <c r="Y329" i="3"/>
  <c r="T329" i="3"/>
  <c r="Q329" i="3"/>
  <c r="N329" i="3"/>
  <c r="I329" i="3"/>
  <c r="Y328" i="3"/>
  <c r="T328" i="3"/>
  <c r="Q328" i="3"/>
  <c r="N328" i="3"/>
  <c r="I328" i="3"/>
  <c r="Y327" i="3"/>
  <c r="T327" i="3"/>
  <c r="Q327" i="3"/>
  <c r="N327" i="3"/>
  <c r="I327" i="3"/>
  <c r="Y326" i="3"/>
  <c r="T326" i="3"/>
  <c r="Q326" i="3"/>
  <c r="N326" i="3"/>
  <c r="I326" i="3"/>
  <c r="Y325" i="3"/>
  <c r="T325" i="3"/>
  <c r="Q325" i="3"/>
  <c r="N325" i="3"/>
  <c r="I325" i="3"/>
  <c r="Y324" i="3"/>
  <c r="T324" i="3"/>
  <c r="Q324" i="3"/>
  <c r="N324" i="3"/>
  <c r="I324" i="3"/>
  <c r="Y323" i="3"/>
  <c r="T323" i="3"/>
  <c r="Q323" i="3"/>
  <c r="N323" i="3"/>
  <c r="I323" i="3"/>
  <c r="Y322" i="3"/>
  <c r="T322" i="3"/>
  <c r="Q322" i="3"/>
  <c r="N322" i="3"/>
  <c r="I322" i="3"/>
  <c r="Y321" i="3"/>
  <c r="T321" i="3"/>
  <c r="Q321" i="3"/>
  <c r="N321" i="3"/>
  <c r="I321" i="3"/>
  <c r="Y320" i="3"/>
  <c r="T320" i="3"/>
  <c r="Q320" i="3"/>
  <c r="N320" i="3"/>
  <c r="I320" i="3"/>
  <c r="Y319" i="3"/>
  <c r="T319" i="3"/>
  <c r="Q319" i="3"/>
  <c r="N319" i="3"/>
  <c r="I319" i="3"/>
  <c r="Y318" i="3"/>
  <c r="T318" i="3"/>
  <c r="Q318" i="3"/>
  <c r="N318" i="3"/>
  <c r="I318" i="3"/>
  <c r="Y317" i="3"/>
  <c r="T317" i="3"/>
  <c r="Q317" i="3"/>
  <c r="N317" i="3"/>
  <c r="I317" i="3"/>
  <c r="Y316" i="3"/>
  <c r="T316" i="3"/>
  <c r="Q316" i="3"/>
  <c r="N316" i="3"/>
  <c r="I316" i="3"/>
  <c r="Y315" i="3"/>
  <c r="T315" i="3"/>
  <c r="Q315" i="3"/>
  <c r="N315" i="3"/>
  <c r="I315" i="3"/>
  <c r="Y314" i="3"/>
  <c r="T314" i="3"/>
  <c r="Q314" i="3"/>
  <c r="N314" i="3"/>
  <c r="I314" i="3"/>
  <c r="Y313" i="3"/>
  <c r="T313" i="3"/>
  <c r="Q313" i="3"/>
  <c r="N313" i="3"/>
  <c r="I313" i="3"/>
  <c r="Y312" i="3"/>
  <c r="T312" i="3"/>
  <c r="Q312" i="3"/>
  <c r="N312" i="3"/>
  <c r="I312" i="3"/>
  <c r="Y311" i="3"/>
  <c r="T311" i="3"/>
  <c r="Q311" i="3"/>
  <c r="N311" i="3"/>
  <c r="I311" i="3"/>
  <c r="Y310" i="3"/>
  <c r="T310" i="3"/>
  <c r="Q310" i="3"/>
  <c r="N310" i="3"/>
  <c r="I310" i="3"/>
  <c r="Y309" i="3"/>
  <c r="T309" i="3"/>
  <c r="Q309" i="3"/>
  <c r="N309" i="3"/>
  <c r="I309" i="3"/>
  <c r="Y308" i="3"/>
  <c r="T308" i="3"/>
  <c r="Q308" i="3"/>
  <c r="N308" i="3"/>
  <c r="I308" i="3"/>
  <c r="Y307" i="3"/>
  <c r="T307" i="3"/>
  <c r="Q307" i="3"/>
  <c r="N307" i="3"/>
  <c r="I307" i="3"/>
  <c r="Y306" i="3"/>
  <c r="T306" i="3"/>
  <c r="Q306" i="3"/>
  <c r="N306" i="3"/>
  <c r="I306" i="3"/>
  <c r="Y305" i="3"/>
  <c r="T305" i="3"/>
  <c r="Q305" i="3"/>
  <c r="N305" i="3"/>
  <c r="I305" i="3"/>
  <c r="Y304" i="3"/>
  <c r="T304" i="3"/>
  <c r="Q304" i="3"/>
  <c r="N304" i="3"/>
  <c r="I304" i="3"/>
  <c r="Y303" i="3"/>
  <c r="T303" i="3"/>
  <c r="Q303" i="3"/>
  <c r="N303" i="3"/>
  <c r="I303" i="3"/>
  <c r="Y302" i="3"/>
  <c r="T302" i="3"/>
  <c r="Q302" i="3"/>
  <c r="N302" i="3"/>
  <c r="I302" i="3"/>
  <c r="Y301" i="3"/>
  <c r="T301" i="3"/>
  <c r="Q301" i="3"/>
  <c r="N301" i="3"/>
  <c r="I301" i="3"/>
  <c r="Y300" i="3"/>
  <c r="T300" i="3"/>
  <c r="Q300" i="3"/>
  <c r="N300" i="3"/>
  <c r="I300" i="3"/>
  <c r="Y299" i="3"/>
  <c r="T299" i="3"/>
  <c r="Q299" i="3"/>
  <c r="N299" i="3"/>
  <c r="I299" i="3"/>
  <c r="Y298" i="3"/>
  <c r="T298" i="3"/>
  <c r="Q298" i="3"/>
  <c r="N298" i="3"/>
  <c r="I298" i="3"/>
  <c r="Y297" i="3"/>
  <c r="T297" i="3"/>
  <c r="Q297" i="3"/>
  <c r="N297" i="3"/>
  <c r="I297" i="3"/>
  <c r="Y296" i="3"/>
  <c r="T296" i="3"/>
  <c r="Q296" i="3"/>
  <c r="N296" i="3"/>
  <c r="I296" i="3"/>
  <c r="Y295" i="3"/>
  <c r="T295" i="3"/>
  <c r="Q295" i="3"/>
  <c r="N295" i="3"/>
  <c r="I295" i="3"/>
  <c r="Y294" i="3"/>
  <c r="T294" i="3"/>
  <c r="Q294" i="3"/>
  <c r="N294" i="3"/>
  <c r="I294" i="3"/>
  <c r="Y293" i="3"/>
  <c r="T293" i="3"/>
  <c r="Q293" i="3"/>
  <c r="N293" i="3"/>
  <c r="I293" i="3"/>
  <c r="Y292" i="3"/>
  <c r="T292" i="3"/>
  <c r="Q292" i="3"/>
  <c r="N292" i="3"/>
  <c r="I292" i="3"/>
  <c r="Y291" i="3"/>
  <c r="T291" i="3"/>
  <c r="Q291" i="3"/>
  <c r="N291" i="3"/>
  <c r="I291" i="3"/>
  <c r="Y290" i="3"/>
  <c r="T290" i="3"/>
  <c r="Q290" i="3"/>
  <c r="N290" i="3"/>
  <c r="I290" i="3"/>
  <c r="Y289" i="3"/>
  <c r="T289" i="3"/>
  <c r="Q289" i="3"/>
  <c r="N289" i="3"/>
  <c r="I289" i="3"/>
  <c r="Y288" i="3"/>
  <c r="T288" i="3"/>
  <c r="Q288" i="3"/>
  <c r="N288" i="3"/>
  <c r="I288" i="3"/>
  <c r="Y287" i="3"/>
  <c r="T287" i="3"/>
  <c r="Q287" i="3"/>
  <c r="N287" i="3"/>
  <c r="I287" i="3"/>
  <c r="Y286" i="3"/>
  <c r="T286" i="3"/>
  <c r="Q286" i="3"/>
  <c r="N286" i="3"/>
  <c r="I286" i="3"/>
  <c r="Y285" i="3"/>
  <c r="T285" i="3"/>
  <c r="Q285" i="3"/>
  <c r="N285" i="3"/>
  <c r="I285" i="3"/>
  <c r="Y284" i="3"/>
  <c r="T284" i="3"/>
  <c r="Q284" i="3"/>
  <c r="N284" i="3"/>
  <c r="I284" i="3"/>
  <c r="Y283" i="3"/>
  <c r="T283" i="3"/>
  <c r="Q283" i="3"/>
  <c r="N283" i="3"/>
  <c r="I283" i="3"/>
  <c r="Y282" i="3"/>
  <c r="T282" i="3"/>
  <c r="Q282" i="3"/>
  <c r="N282" i="3"/>
  <c r="I282" i="3"/>
  <c r="Y281" i="3"/>
  <c r="T281" i="3"/>
  <c r="Q281" i="3"/>
  <c r="N281" i="3"/>
  <c r="I281" i="3"/>
  <c r="Y280" i="3"/>
  <c r="T280" i="3"/>
  <c r="Q280" i="3"/>
  <c r="N280" i="3"/>
  <c r="I280" i="3"/>
  <c r="Y279" i="3"/>
  <c r="T279" i="3"/>
  <c r="Q279" i="3"/>
  <c r="N279" i="3"/>
  <c r="I279" i="3"/>
  <c r="Y278" i="3"/>
  <c r="T278" i="3"/>
  <c r="Q278" i="3"/>
  <c r="N278" i="3"/>
  <c r="I278" i="3"/>
  <c r="Y277" i="3"/>
  <c r="T277" i="3"/>
  <c r="Q277" i="3"/>
  <c r="N277" i="3"/>
  <c r="I277" i="3"/>
  <c r="Y276" i="3"/>
  <c r="T276" i="3"/>
  <c r="Q276" i="3"/>
  <c r="N276" i="3"/>
  <c r="I276" i="3"/>
  <c r="Y275" i="3"/>
  <c r="T275" i="3"/>
  <c r="Q275" i="3"/>
  <c r="N275" i="3"/>
  <c r="I275" i="3"/>
  <c r="Y274" i="3"/>
  <c r="T274" i="3"/>
  <c r="Q274" i="3"/>
  <c r="N274" i="3"/>
  <c r="I274" i="3"/>
  <c r="Y273" i="3"/>
  <c r="T273" i="3"/>
  <c r="Q273" i="3"/>
  <c r="N273" i="3"/>
  <c r="I273" i="3"/>
  <c r="Y272" i="3"/>
  <c r="T272" i="3"/>
  <c r="Q272" i="3"/>
  <c r="N272" i="3"/>
  <c r="I272" i="3"/>
  <c r="Y271" i="3"/>
  <c r="T271" i="3"/>
  <c r="Q271" i="3"/>
  <c r="N271" i="3"/>
  <c r="I271" i="3"/>
  <c r="Y270" i="3"/>
  <c r="T270" i="3"/>
  <c r="Q270" i="3"/>
  <c r="N270" i="3"/>
  <c r="I270" i="3"/>
  <c r="Y269" i="3"/>
  <c r="T269" i="3"/>
  <c r="Q269" i="3"/>
  <c r="N269" i="3"/>
  <c r="I269" i="3"/>
  <c r="Y268" i="3"/>
  <c r="T268" i="3"/>
  <c r="Q268" i="3"/>
  <c r="N268" i="3"/>
  <c r="I268" i="3"/>
  <c r="Y267" i="3"/>
  <c r="T267" i="3"/>
  <c r="Q267" i="3"/>
  <c r="N267" i="3"/>
  <c r="I267" i="3"/>
  <c r="Y266" i="3"/>
  <c r="T266" i="3"/>
  <c r="Q266" i="3"/>
  <c r="N266" i="3"/>
  <c r="I266" i="3"/>
  <c r="Y265" i="3"/>
  <c r="T265" i="3"/>
  <c r="Q265" i="3"/>
  <c r="N265" i="3"/>
  <c r="I265" i="3"/>
  <c r="Y264" i="3"/>
  <c r="T264" i="3"/>
  <c r="Q264" i="3"/>
  <c r="N264" i="3"/>
  <c r="I264" i="3"/>
  <c r="Y263" i="3"/>
  <c r="T263" i="3"/>
  <c r="Q263" i="3"/>
  <c r="N263" i="3"/>
  <c r="I263" i="3"/>
  <c r="Y262" i="3"/>
  <c r="T262" i="3"/>
  <c r="Q262" i="3"/>
  <c r="N262" i="3"/>
  <c r="I262" i="3"/>
  <c r="Y261" i="3"/>
  <c r="T261" i="3"/>
  <c r="Q261" i="3"/>
  <c r="N261" i="3"/>
  <c r="I261" i="3"/>
  <c r="Y260" i="3"/>
  <c r="T260" i="3"/>
  <c r="Q260" i="3"/>
  <c r="N260" i="3"/>
  <c r="I260" i="3"/>
  <c r="Y259" i="3"/>
  <c r="T259" i="3"/>
  <c r="Q259" i="3"/>
  <c r="N259" i="3"/>
  <c r="I259" i="3"/>
  <c r="Y258" i="3"/>
  <c r="T258" i="3"/>
  <c r="Q258" i="3"/>
  <c r="N258" i="3"/>
  <c r="I258" i="3"/>
  <c r="Y257" i="3"/>
  <c r="T257" i="3"/>
  <c r="Q257" i="3"/>
  <c r="N257" i="3"/>
  <c r="I257" i="3"/>
  <c r="Y256" i="3"/>
  <c r="T256" i="3"/>
  <c r="Q256" i="3"/>
  <c r="N256" i="3"/>
  <c r="I256" i="3"/>
  <c r="Y255" i="3"/>
  <c r="T255" i="3"/>
  <c r="Q255" i="3"/>
  <c r="N255" i="3"/>
  <c r="I255" i="3"/>
  <c r="Y254" i="3"/>
  <c r="T254" i="3"/>
  <c r="Q254" i="3"/>
  <c r="N254" i="3"/>
  <c r="I254" i="3"/>
  <c r="Y253" i="3"/>
  <c r="T253" i="3"/>
  <c r="Q253" i="3"/>
  <c r="N253" i="3"/>
  <c r="I253" i="3"/>
  <c r="Y252" i="3"/>
  <c r="T252" i="3"/>
  <c r="Q252" i="3"/>
  <c r="N252" i="3"/>
  <c r="I252" i="3"/>
  <c r="Y251" i="3"/>
  <c r="T251" i="3"/>
  <c r="Q251" i="3"/>
  <c r="N251" i="3"/>
  <c r="I251" i="3"/>
  <c r="Y250" i="3"/>
  <c r="T250" i="3"/>
  <c r="Q250" i="3"/>
  <c r="N250" i="3"/>
  <c r="I250" i="3"/>
  <c r="Y249" i="3"/>
  <c r="T249" i="3"/>
  <c r="Q249" i="3"/>
  <c r="N249" i="3"/>
  <c r="I249" i="3"/>
  <c r="Y248" i="3"/>
  <c r="T248" i="3"/>
  <c r="Q248" i="3"/>
  <c r="N248" i="3"/>
  <c r="I248" i="3"/>
  <c r="Y247" i="3"/>
  <c r="T247" i="3"/>
  <c r="Q247" i="3"/>
  <c r="N247" i="3"/>
  <c r="I247" i="3"/>
  <c r="Y246" i="3"/>
  <c r="T246" i="3"/>
  <c r="Q246" i="3"/>
  <c r="N246" i="3"/>
  <c r="I246" i="3"/>
  <c r="Y245" i="3"/>
  <c r="T245" i="3"/>
  <c r="Q245" i="3"/>
  <c r="N245" i="3"/>
  <c r="I245" i="3"/>
  <c r="Y244" i="3"/>
  <c r="T244" i="3"/>
  <c r="Q244" i="3"/>
  <c r="N244" i="3"/>
  <c r="I244" i="3"/>
  <c r="Y243" i="3"/>
  <c r="T243" i="3"/>
  <c r="Q243" i="3"/>
  <c r="N243" i="3"/>
  <c r="I243" i="3"/>
  <c r="Y242" i="3"/>
  <c r="T242" i="3"/>
  <c r="Q242" i="3"/>
  <c r="N242" i="3"/>
  <c r="I242" i="3"/>
  <c r="Y241" i="3"/>
  <c r="T241" i="3"/>
  <c r="Q241" i="3"/>
  <c r="N241" i="3"/>
  <c r="I241" i="3"/>
  <c r="Y240" i="3"/>
  <c r="T240" i="3"/>
  <c r="Q240" i="3"/>
  <c r="N240" i="3"/>
  <c r="I240" i="3"/>
  <c r="Y239" i="3"/>
  <c r="T239" i="3"/>
  <c r="Q239" i="3"/>
  <c r="N239" i="3"/>
  <c r="I239" i="3"/>
  <c r="Y238" i="3"/>
  <c r="T238" i="3"/>
  <c r="Q238" i="3"/>
  <c r="N238" i="3"/>
  <c r="I238" i="3"/>
  <c r="Y237" i="3"/>
  <c r="T237" i="3"/>
  <c r="Q237" i="3"/>
  <c r="N237" i="3"/>
  <c r="I237" i="3"/>
  <c r="Y236" i="3"/>
  <c r="T236" i="3"/>
  <c r="Q236" i="3"/>
  <c r="N236" i="3"/>
  <c r="I236" i="3"/>
  <c r="Y235" i="3"/>
  <c r="T235" i="3"/>
  <c r="Q235" i="3"/>
  <c r="N235" i="3"/>
  <c r="I235" i="3"/>
  <c r="Y234" i="3"/>
  <c r="T234" i="3"/>
  <c r="Q234" i="3"/>
  <c r="N234" i="3"/>
  <c r="I234" i="3"/>
  <c r="Y233" i="3"/>
  <c r="T233" i="3"/>
  <c r="Q233" i="3"/>
  <c r="N233" i="3"/>
  <c r="I233" i="3"/>
  <c r="Y232" i="3"/>
  <c r="T232" i="3"/>
  <c r="Q232" i="3"/>
  <c r="N232" i="3"/>
  <c r="I232" i="3"/>
  <c r="Y231" i="3"/>
  <c r="T231" i="3"/>
  <c r="Q231" i="3"/>
  <c r="N231" i="3"/>
  <c r="I231" i="3"/>
  <c r="Y230" i="3"/>
  <c r="T230" i="3"/>
  <c r="Q230" i="3"/>
  <c r="N230" i="3"/>
  <c r="I230" i="3"/>
  <c r="Y229" i="3"/>
  <c r="T229" i="3"/>
  <c r="Q229" i="3"/>
  <c r="N229" i="3"/>
  <c r="I229" i="3"/>
  <c r="Y228" i="3"/>
  <c r="T228" i="3"/>
  <c r="Q228" i="3"/>
  <c r="N228" i="3"/>
  <c r="I228" i="3"/>
  <c r="Y227" i="3"/>
  <c r="T227" i="3"/>
  <c r="Q227" i="3"/>
  <c r="N227" i="3"/>
  <c r="I227" i="3"/>
  <c r="Y226" i="3"/>
  <c r="T226" i="3"/>
  <c r="Q226" i="3"/>
  <c r="N226" i="3"/>
  <c r="I226" i="3"/>
  <c r="Y225" i="3"/>
  <c r="T225" i="3"/>
  <c r="Q225" i="3"/>
  <c r="N225" i="3"/>
  <c r="I225" i="3"/>
  <c r="Y224" i="3"/>
  <c r="T224" i="3"/>
  <c r="Q224" i="3"/>
  <c r="N224" i="3"/>
  <c r="I224" i="3"/>
  <c r="Y223" i="3"/>
  <c r="T223" i="3"/>
  <c r="Q223" i="3"/>
  <c r="N223" i="3"/>
  <c r="I223" i="3"/>
  <c r="Y222" i="3"/>
  <c r="T222" i="3"/>
  <c r="Q222" i="3"/>
  <c r="N222" i="3"/>
  <c r="I222" i="3"/>
  <c r="Y221" i="3"/>
  <c r="T221" i="3"/>
  <c r="Q221" i="3"/>
  <c r="N221" i="3"/>
  <c r="I221" i="3"/>
  <c r="Y220" i="3"/>
  <c r="T220" i="3"/>
  <c r="Q220" i="3"/>
  <c r="N220" i="3"/>
  <c r="I220" i="3"/>
  <c r="Y219" i="3"/>
  <c r="T219" i="3"/>
  <c r="Q219" i="3"/>
  <c r="N219" i="3"/>
  <c r="I219" i="3"/>
  <c r="Y218" i="3"/>
  <c r="T218" i="3"/>
  <c r="Q218" i="3"/>
  <c r="N218" i="3"/>
  <c r="I218" i="3"/>
  <c r="Y217" i="3"/>
  <c r="T217" i="3"/>
  <c r="Q217" i="3"/>
  <c r="N217" i="3"/>
  <c r="I217" i="3"/>
  <c r="Y216" i="3"/>
  <c r="T216" i="3"/>
  <c r="Q216" i="3"/>
  <c r="N216" i="3"/>
  <c r="I216" i="3"/>
  <c r="Y215" i="3"/>
  <c r="T215" i="3"/>
  <c r="Q215" i="3"/>
  <c r="N215" i="3"/>
  <c r="I215" i="3"/>
  <c r="Y214" i="3"/>
  <c r="T214" i="3"/>
  <c r="Q214" i="3"/>
  <c r="N214" i="3"/>
  <c r="I214" i="3"/>
  <c r="Y213" i="3"/>
  <c r="T213" i="3"/>
  <c r="Q213" i="3"/>
  <c r="N213" i="3"/>
  <c r="I213" i="3"/>
  <c r="Y212" i="3"/>
  <c r="T212" i="3"/>
  <c r="Q212" i="3"/>
  <c r="N212" i="3"/>
  <c r="I212" i="3"/>
  <c r="Y211" i="3"/>
  <c r="T211" i="3"/>
  <c r="Q211" i="3"/>
  <c r="N211" i="3"/>
  <c r="I211" i="3"/>
  <c r="Y210" i="3"/>
  <c r="T210" i="3"/>
  <c r="Q210" i="3"/>
  <c r="N210" i="3"/>
  <c r="I210" i="3"/>
  <c r="Y209" i="3"/>
  <c r="T209" i="3"/>
  <c r="Q209" i="3"/>
  <c r="N209" i="3"/>
  <c r="I209" i="3"/>
  <c r="Y208" i="3"/>
  <c r="T208" i="3"/>
  <c r="Q208" i="3"/>
  <c r="N208" i="3"/>
  <c r="I208" i="3"/>
  <c r="Y207" i="3"/>
  <c r="T207" i="3"/>
  <c r="Q207" i="3"/>
  <c r="N207" i="3"/>
  <c r="I207" i="3"/>
  <c r="Y206" i="3"/>
  <c r="T206" i="3"/>
  <c r="Q206" i="3"/>
  <c r="N206" i="3"/>
  <c r="I206" i="3"/>
  <c r="Y205" i="3"/>
  <c r="T205" i="3"/>
  <c r="Q205" i="3"/>
  <c r="N205" i="3"/>
  <c r="I205" i="3"/>
  <c r="Y204" i="3"/>
  <c r="T204" i="3"/>
  <c r="Q204" i="3"/>
  <c r="N204" i="3"/>
  <c r="I204" i="3"/>
  <c r="Y203" i="3"/>
  <c r="T203" i="3"/>
  <c r="Q203" i="3"/>
  <c r="N203" i="3"/>
  <c r="I203" i="3"/>
  <c r="Y202" i="3"/>
  <c r="T202" i="3"/>
  <c r="Q202" i="3"/>
  <c r="N202" i="3"/>
  <c r="I202" i="3"/>
  <c r="Y201" i="3"/>
  <c r="T201" i="3"/>
  <c r="Q201" i="3"/>
  <c r="N201" i="3"/>
  <c r="I201" i="3"/>
  <c r="Y200" i="3"/>
  <c r="T200" i="3"/>
  <c r="Q200" i="3"/>
  <c r="N200" i="3"/>
  <c r="I200" i="3"/>
  <c r="Y199" i="3"/>
  <c r="T199" i="3"/>
  <c r="Q199" i="3"/>
  <c r="N199" i="3"/>
  <c r="I199" i="3"/>
  <c r="Y198" i="3"/>
  <c r="T198" i="3"/>
  <c r="Q198" i="3"/>
  <c r="N198" i="3"/>
  <c r="I198" i="3"/>
  <c r="Y197" i="3"/>
  <c r="T197" i="3"/>
  <c r="Q197" i="3"/>
  <c r="N197" i="3"/>
  <c r="I197" i="3"/>
  <c r="Y196" i="3"/>
  <c r="T196" i="3"/>
  <c r="Q196" i="3"/>
  <c r="N196" i="3"/>
  <c r="I196" i="3"/>
  <c r="Y195" i="3"/>
  <c r="T195" i="3"/>
  <c r="Q195" i="3"/>
  <c r="N195" i="3"/>
  <c r="I195" i="3"/>
  <c r="Y194" i="3"/>
  <c r="T194" i="3"/>
  <c r="Q194" i="3"/>
  <c r="N194" i="3"/>
  <c r="I194" i="3"/>
  <c r="Y193" i="3"/>
  <c r="T193" i="3"/>
  <c r="Q193" i="3"/>
  <c r="N193" i="3"/>
  <c r="I193" i="3"/>
  <c r="Y192" i="3"/>
  <c r="T192" i="3"/>
  <c r="Q192" i="3"/>
  <c r="N192" i="3"/>
  <c r="I192" i="3"/>
  <c r="Y191" i="3"/>
  <c r="T191" i="3"/>
  <c r="Q191" i="3"/>
  <c r="N191" i="3"/>
  <c r="I191" i="3"/>
  <c r="Y190" i="3"/>
  <c r="T190" i="3"/>
  <c r="Q190" i="3"/>
  <c r="N190" i="3"/>
  <c r="I190" i="3"/>
  <c r="Y189" i="3"/>
  <c r="T189" i="3"/>
  <c r="Q189" i="3"/>
  <c r="N189" i="3"/>
  <c r="I189" i="3"/>
  <c r="Y188" i="3"/>
  <c r="T188" i="3"/>
  <c r="Q188" i="3"/>
  <c r="N188" i="3"/>
  <c r="I188" i="3"/>
  <c r="Y187" i="3"/>
  <c r="T187" i="3"/>
  <c r="Q187" i="3"/>
  <c r="N187" i="3"/>
  <c r="I187" i="3"/>
  <c r="Y186" i="3"/>
  <c r="T186" i="3"/>
  <c r="Q186" i="3"/>
  <c r="N186" i="3"/>
  <c r="I186" i="3"/>
  <c r="Y185" i="3"/>
  <c r="T185" i="3"/>
  <c r="Q185" i="3"/>
  <c r="N185" i="3"/>
  <c r="I185" i="3"/>
  <c r="Y184" i="3"/>
  <c r="T184" i="3"/>
  <c r="Q184" i="3"/>
  <c r="N184" i="3"/>
  <c r="I184" i="3"/>
  <c r="Y183" i="3"/>
  <c r="T183" i="3"/>
  <c r="Q183" i="3"/>
  <c r="N183" i="3"/>
  <c r="I183" i="3"/>
  <c r="Y182" i="3"/>
  <c r="T182" i="3"/>
  <c r="Q182" i="3"/>
  <c r="N182" i="3"/>
  <c r="I182" i="3"/>
  <c r="Y181" i="3"/>
  <c r="T181" i="3"/>
  <c r="Q181" i="3"/>
  <c r="N181" i="3"/>
  <c r="I181" i="3"/>
  <c r="Y180" i="3"/>
  <c r="T180" i="3"/>
  <c r="Q180" i="3"/>
  <c r="N180" i="3"/>
  <c r="I180" i="3"/>
  <c r="Y179" i="3"/>
  <c r="T179" i="3"/>
  <c r="Q179" i="3"/>
  <c r="N179" i="3"/>
  <c r="I179" i="3"/>
  <c r="Y178" i="3"/>
  <c r="T178" i="3"/>
  <c r="Q178" i="3"/>
  <c r="N178" i="3"/>
  <c r="I178" i="3"/>
  <c r="Y177" i="3"/>
  <c r="T177" i="3"/>
  <c r="Q177" i="3"/>
  <c r="N177" i="3"/>
  <c r="I177" i="3"/>
  <c r="Y176" i="3"/>
  <c r="T176" i="3"/>
  <c r="Q176" i="3"/>
  <c r="N176" i="3"/>
  <c r="I176" i="3"/>
  <c r="Y175" i="3"/>
  <c r="T175" i="3"/>
  <c r="Q175" i="3"/>
  <c r="N175" i="3"/>
  <c r="I175" i="3"/>
  <c r="Y174" i="3"/>
  <c r="T174" i="3"/>
  <c r="Q174" i="3"/>
  <c r="N174" i="3"/>
  <c r="I174" i="3"/>
  <c r="Y173" i="3"/>
  <c r="T173" i="3"/>
  <c r="Q173" i="3"/>
  <c r="N173" i="3"/>
  <c r="I173" i="3"/>
  <c r="Y172" i="3"/>
  <c r="T172" i="3"/>
  <c r="Q172" i="3"/>
  <c r="N172" i="3"/>
  <c r="I172" i="3"/>
  <c r="Y171" i="3"/>
  <c r="T171" i="3"/>
  <c r="Q171" i="3"/>
  <c r="N171" i="3"/>
  <c r="I171" i="3"/>
  <c r="Y170" i="3"/>
  <c r="T170" i="3"/>
  <c r="Q170" i="3"/>
  <c r="N170" i="3"/>
  <c r="I170" i="3"/>
  <c r="Y169" i="3"/>
  <c r="T169" i="3"/>
  <c r="Q169" i="3"/>
  <c r="N169" i="3"/>
  <c r="I169" i="3"/>
  <c r="Y168" i="3"/>
  <c r="T168" i="3"/>
  <c r="Q168" i="3"/>
  <c r="N168" i="3"/>
  <c r="I168" i="3"/>
  <c r="Y167" i="3"/>
  <c r="T167" i="3"/>
  <c r="Q167" i="3"/>
  <c r="N167" i="3"/>
  <c r="I167" i="3"/>
  <c r="Y166" i="3"/>
  <c r="T166" i="3"/>
  <c r="Q166" i="3"/>
  <c r="N166" i="3"/>
  <c r="I166" i="3"/>
  <c r="Y165" i="3"/>
  <c r="T165" i="3"/>
  <c r="Q165" i="3"/>
  <c r="N165" i="3"/>
  <c r="I165" i="3"/>
  <c r="Y164" i="3"/>
  <c r="T164" i="3"/>
  <c r="Q164" i="3"/>
  <c r="N164" i="3"/>
  <c r="I164" i="3"/>
  <c r="Y163" i="3"/>
  <c r="T163" i="3"/>
  <c r="Q163" i="3"/>
  <c r="N163" i="3"/>
  <c r="I163" i="3"/>
  <c r="Y162" i="3"/>
  <c r="T162" i="3"/>
  <c r="Q162" i="3"/>
  <c r="N162" i="3"/>
  <c r="I162" i="3"/>
  <c r="Y161" i="3"/>
  <c r="T161" i="3"/>
  <c r="Q161" i="3"/>
  <c r="N161" i="3"/>
  <c r="I161" i="3"/>
  <c r="Y160" i="3"/>
  <c r="T160" i="3"/>
  <c r="Q160" i="3"/>
  <c r="N160" i="3"/>
  <c r="I160" i="3"/>
  <c r="Y159" i="3"/>
  <c r="T159" i="3"/>
  <c r="Q159" i="3"/>
  <c r="N159" i="3"/>
  <c r="I159" i="3"/>
  <c r="Y158" i="3"/>
  <c r="T158" i="3"/>
  <c r="Q158" i="3"/>
  <c r="N158" i="3"/>
  <c r="I158" i="3"/>
  <c r="Y157" i="3"/>
  <c r="T157" i="3"/>
  <c r="Q157" i="3"/>
  <c r="N157" i="3"/>
  <c r="I157" i="3"/>
  <c r="Y156" i="3"/>
  <c r="T156" i="3"/>
  <c r="Q156" i="3"/>
  <c r="N156" i="3"/>
  <c r="I156" i="3"/>
  <c r="Y155" i="3"/>
  <c r="T155" i="3"/>
  <c r="Q155" i="3"/>
  <c r="N155" i="3"/>
  <c r="I155" i="3"/>
  <c r="Y154" i="3"/>
  <c r="T154" i="3"/>
  <c r="Q154" i="3"/>
  <c r="N154" i="3"/>
  <c r="I154" i="3"/>
  <c r="Y153" i="3"/>
  <c r="T153" i="3"/>
  <c r="Q153" i="3"/>
  <c r="N153" i="3"/>
  <c r="I153" i="3"/>
  <c r="Y152" i="3"/>
  <c r="T152" i="3"/>
  <c r="Q152" i="3"/>
  <c r="N152" i="3"/>
  <c r="I152" i="3"/>
  <c r="Y151" i="3"/>
  <c r="T151" i="3"/>
  <c r="Q151" i="3"/>
  <c r="N151" i="3"/>
  <c r="I151" i="3"/>
  <c r="Y150" i="3"/>
  <c r="T150" i="3"/>
  <c r="Q150" i="3"/>
  <c r="N150" i="3"/>
  <c r="I150" i="3"/>
  <c r="Y149" i="3"/>
  <c r="T149" i="3"/>
  <c r="Q149" i="3"/>
  <c r="N149" i="3"/>
  <c r="I149" i="3"/>
  <c r="Y148" i="3"/>
  <c r="T148" i="3"/>
  <c r="Q148" i="3"/>
  <c r="N148" i="3"/>
  <c r="I148" i="3"/>
  <c r="Y147" i="3"/>
  <c r="T147" i="3"/>
  <c r="Q147" i="3"/>
  <c r="N147" i="3"/>
  <c r="I147" i="3"/>
  <c r="Y146" i="3"/>
  <c r="T146" i="3"/>
  <c r="Q146" i="3"/>
  <c r="N146" i="3"/>
  <c r="I146" i="3"/>
  <c r="Y145" i="3"/>
  <c r="T145" i="3"/>
  <c r="Q145" i="3"/>
  <c r="N145" i="3"/>
  <c r="I145" i="3"/>
  <c r="Y144" i="3"/>
  <c r="T144" i="3"/>
  <c r="Q144" i="3"/>
  <c r="N144" i="3"/>
  <c r="I144" i="3"/>
  <c r="Y143" i="3"/>
  <c r="T143" i="3"/>
  <c r="Q143" i="3"/>
  <c r="N143" i="3"/>
  <c r="I143" i="3"/>
  <c r="Y142" i="3"/>
  <c r="T142" i="3"/>
  <c r="Q142" i="3"/>
  <c r="N142" i="3"/>
  <c r="I142" i="3"/>
  <c r="Y141" i="3"/>
  <c r="T141" i="3"/>
  <c r="Q141" i="3"/>
  <c r="N141" i="3"/>
  <c r="I141" i="3"/>
  <c r="Y140" i="3"/>
  <c r="T140" i="3"/>
  <c r="Q140" i="3"/>
  <c r="N140" i="3"/>
  <c r="I140" i="3"/>
  <c r="Y139" i="3"/>
  <c r="T139" i="3"/>
  <c r="Q139" i="3"/>
  <c r="N139" i="3"/>
  <c r="I139" i="3"/>
  <c r="Y138" i="3"/>
  <c r="T138" i="3"/>
  <c r="Q138" i="3"/>
  <c r="N138" i="3"/>
  <c r="I138" i="3"/>
  <c r="Y137" i="3"/>
  <c r="T137" i="3"/>
  <c r="Q137" i="3"/>
  <c r="N137" i="3"/>
  <c r="I137" i="3"/>
  <c r="Y136" i="3"/>
  <c r="T136" i="3"/>
  <c r="Q136" i="3"/>
  <c r="N136" i="3"/>
  <c r="I136" i="3"/>
  <c r="Y135" i="3"/>
  <c r="T135" i="3"/>
  <c r="Q135" i="3"/>
  <c r="N135" i="3"/>
  <c r="I135" i="3"/>
  <c r="Y134" i="3"/>
  <c r="T134" i="3"/>
  <c r="Q134" i="3"/>
  <c r="N134" i="3"/>
  <c r="I134" i="3"/>
  <c r="Y133" i="3"/>
  <c r="T133" i="3"/>
  <c r="Q133" i="3"/>
  <c r="N133" i="3"/>
  <c r="I133" i="3"/>
  <c r="Y132" i="3"/>
  <c r="T132" i="3"/>
  <c r="Q132" i="3"/>
  <c r="N132" i="3"/>
  <c r="I132" i="3"/>
  <c r="Y131" i="3"/>
  <c r="T131" i="3"/>
  <c r="Q131" i="3"/>
  <c r="N131" i="3"/>
  <c r="I131" i="3"/>
  <c r="Y130" i="3"/>
  <c r="T130" i="3"/>
  <c r="Q130" i="3"/>
  <c r="N130" i="3"/>
  <c r="I130" i="3"/>
  <c r="Y129" i="3"/>
  <c r="T129" i="3"/>
  <c r="Q129" i="3"/>
  <c r="N129" i="3"/>
  <c r="I129" i="3"/>
  <c r="Y128" i="3"/>
  <c r="T128" i="3"/>
  <c r="Q128" i="3"/>
  <c r="N128" i="3"/>
  <c r="I128" i="3"/>
  <c r="Y127" i="3"/>
  <c r="T127" i="3"/>
  <c r="Q127" i="3"/>
  <c r="N127" i="3"/>
  <c r="I127" i="3"/>
  <c r="Y126" i="3"/>
  <c r="T126" i="3"/>
  <c r="Q126" i="3"/>
  <c r="N126" i="3"/>
  <c r="I126" i="3"/>
  <c r="Y125" i="3"/>
  <c r="T125" i="3"/>
  <c r="Q125" i="3"/>
  <c r="N125" i="3"/>
  <c r="I125" i="3"/>
  <c r="Y124" i="3"/>
  <c r="T124" i="3"/>
  <c r="Q124" i="3"/>
  <c r="N124" i="3"/>
  <c r="I124" i="3"/>
  <c r="Y123" i="3"/>
  <c r="T123" i="3"/>
  <c r="Q123" i="3"/>
  <c r="N123" i="3"/>
  <c r="I123" i="3"/>
  <c r="Y122" i="3"/>
  <c r="T122" i="3"/>
  <c r="Q122" i="3"/>
  <c r="N122" i="3"/>
  <c r="I122" i="3"/>
  <c r="Y121" i="3"/>
  <c r="T121" i="3"/>
  <c r="Q121" i="3"/>
  <c r="N121" i="3"/>
  <c r="I121" i="3"/>
  <c r="Y120" i="3"/>
  <c r="T120" i="3"/>
  <c r="Q120" i="3"/>
  <c r="N120" i="3"/>
  <c r="I120" i="3"/>
  <c r="Y119" i="3"/>
  <c r="T119" i="3"/>
  <c r="Q119" i="3"/>
  <c r="N119" i="3"/>
  <c r="I119" i="3"/>
  <c r="Y118" i="3"/>
  <c r="T118" i="3"/>
  <c r="Q118" i="3"/>
  <c r="N118" i="3"/>
  <c r="I118" i="3"/>
  <c r="Y117" i="3"/>
  <c r="T117" i="3"/>
  <c r="Q117" i="3"/>
  <c r="N117" i="3"/>
  <c r="I117" i="3"/>
  <c r="Y116" i="3"/>
  <c r="T116" i="3"/>
  <c r="Q116" i="3"/>
  <c r="N116" i="3"/>
  <c r="I116" i="3"/>
  <c r="Y115" i="3"/>
  <c r="T115" i="3"/>
  <c r="Q115" i="3"/>
  <c r="N115" i="3"/>
  <c r="I115" i="3"/>
  <c r="Y114" i="3"/>
  <c r="T114" i="3"/>
  <c r="Q114" i="3"/>
  <c r="N114" i="3"/>
  <c r="I114" i="3"/>
  <c r="Y113" i="3"/>
  <c r="T113" i="3"/>
  <c r="Q113" i="3"/>
  <c r="N113" i="3"/>
  <c r="I113" i="3"/>
  <c r="Y112" i="3"/>
  <c r="T112" i="3"/>
  <c r="Q112" i="3"/>
  <c r="N112" i="3"/>
  <c r="I112" i="3"/>
  <c r="Y111" i="3"/>
  <c r="T111" i="3"/>
  <c r="Q111" i="3"/>
  <c r="N111" i="3"/>
  <c r="I111" i="3"/>
  <c r="Y110" i="3"/>
  <c r="T110" i="3"/>
  <c r="Q110" i="3"/>
  <c r="N110" i="3"/>
  <c r="I110" i="3"/>
  <c r="Y109" i="3"/>
  <c r="T109" i="3"/>
  <c r="Q109" i="3"/>
  <c r="N109" i="3"/>
  <c r="I109" i="3"/>
  <c r="Y108" i="3"/>
  <c r="T108" i="3"/>
  <c r="Q108" i="3"/>
  <c r="N108" i="3"/>
  <c r="I108" i="3"/>
  <c r="Y107" i="3"/>
  <c r="T107" i="3"/>
  <c r="Q107" i="3"/>
  <c r="N107" i="3"/>
  <c r="I107" i="3"/>
  <c r="Y106" i="3"/>
  <c r="T106" i="3"/>
  <c r="Q106" i="3"/>
  <c r="N106" i="3"/>
  <c r="I106" i="3"/>
  <c r="Y105" i="3"/>
  <c r="T105" i="3"/>
  <c r="Q105" i="3"/>
  <c r="N105" i="3"/>
  <c r="I105" i="3"/>
  <c r="Y104" i="3"/>
  <c r="T104" i="3"/>
  <c r="Q104" i="3"/>
  <c r="N104" i="3"/>
  <c r="I104" i="3"/>
  <c r="Y103" i="3"/>
  <c r="T103" i="3"/>
  <c r="Q103" i="3"/>
  <c r="N103" i="3"/>
  <c r="I103" i="3"/>
  <c r="Y102" i="3"/>
  <c r="T102" i="3"/>
  <c r="Q102" i="3"/>
  <c r="N102" i="3"/>
  <c r="I102" i="3"/>
  <c r="Y101" i="3"/>
  <c r="T101" i="3"/>
  <c r="Q101" i="3"/>
  <c r="N101" i="3"/>
  <c r="I101" i="3"/>
  <c r="Y100" i="3"/>
  <c r="T100" i="3"/>
  <c r="Q100" i="3"/>
  <c r="N100" i="3"/>
  <c r="I100" i="3"/>
  <c r="Y99" i="3"/>
  <c r="T99" i="3"/>
  <c r="Q99" i="3"/>
  <c r="N99" i="3"/>
  <c r="I99" i="3"/>
  <c r="Y98" i="3"/>
  <c r="T98" i="3"/>
  <c r="Q98" i="3"/>
  <c r="N98" i="3"/>
  <c r="I98" i="3"/>
  <c r="Y97" i="3"/>
  <c r="T97" i="3"/>
  <c r="Q97" i="3"/>
  <c r="N97" i="3"/>
  <c r="I97" i="3"/>
  <c r="Y96" i="3"/>
  <c r="T96" i="3"/>
  <c r="Q96" i="3"/>
  <c r="N96" i="3"/>
  <c r="I96" i="3"/>
  <c r="Y95" i="3"/>
  <c r="T95" i="3"/>
  <c r="Q95" i="3"/>
  <c r="N95" i="3"/>
  <c r="I95" i="3"/>
  <c r="Y94" i="3"/>
  <c r="T94" i="3"/>
  <c r="Q94" i="3"/>
  <c r="N94" i="3"/>
  <c r="I94" i="3"/>
  <c r="Y93" i="3"/>
  <c r="T93" i="3"/>
  <c r="Q93" i="3"/>
  <c r="N93" i="3"/>
  <c r="I93" i="3"/>
  <c r="Y92" i="3"/>
  <c r="T92" i="3"/>
  <c r="Q92" i="3"/>
  <c r="N92" i="3"/>
  <c r="I92" i="3"/>
  <c r="Y91" i="3"/>
  <c r="T91" i="3"/>
  <c r="Q91" i="3"/>
  <c r="N91" i="3"/>
  <c r="I91" i="3"/>
  <c r="Y90" i="3"/>
  <c r="T90" i="3"/>
  <c r="Q90" i="3"/>
  <c r="N90" i="3"/>
  <c r="I90" i="3"/>
  <c r="Y89" i="3"/>
  <c r="T89" i="3"/>
  <c r="Q89" i="3"/>
  <c r="N89" i="3"/>
  <c r="I89" i="3"/>
  <c r="Y88" i="3"/>
  <c r="T88" i="3"/>
  <c r="Q88" i="3"/>
  <c r="N88" i="3"/>
  <c r="I88" i="3"/>
  <c r="Y87" i="3"/>
  <c r="T87" i="3"/>
  <c r="Q87" i="3"/>
  <c r="N87" i="3"/>
  <c r="I87" i="3"/>
  <c r="Y86" i="3"/>
  <c r="T86" i="3"/>
  <c r="Q86" i="3"/>
  <c r="N86" i="3"/>
  <c r="I86" i="3"/>
  <c r="Y85" i="3"/>
  <c r="T85" i="3"/>
  <c r="Q85" i="3"/>
  <c r="N85" i="3"/>
  <c r="I85" i="3"/>
  <c r="Y84" i="3"/>
  <c r="T84" i="3"/>
  <c r="Q84" i="3"/>
  <c r="N84" i="3"/>
  <c r="I84" i="3"/>
  <c r="Y83" i="3"/>
  <c r="T83" i="3"/>
  <c r="Q83" i="3"/>
  <c r="N83" i="3"/>
  <c r="I83" i="3"/>
  <c r="Y82" i="3"/>
  <c r="T82" i="3"/>
  <c r="Q82" i="3"/>
  <c r="N82" i="3"/>
  <c r="I82" i="3"/>
  <c r="Y81" i="3"/>
  <c r="T81" i="3"/>
  <c r="Q81" i="3"/>
  <c r="N81" i="3"/>
  <c r="I81" i="3"/>
  <c r="Y80" i="3"/>
  <c r="T80" i="3"/>
  <c r="Q80" i="3"/>
  <c r="N80" i="3"/>
  <c r="I80" i="3"/>
  <c r="Y79" i="3"/>
  <c r="T79" i="3"/>
  <c r="Q79" i="3"/>
  <c r="N79" i="3"/>
  <c r="I79" i="3"/>
  <c r="Y78" i="3"/>
  <c r="T78" i="3"/>
  <c r="Q78" i="3"/>
  <c r="N78" i="3"/>
  <c r="I78" i="3"/>
  <c r="Y77" i="3"/>
  <c r="T77" i="3"/>
  <c r="Q77" i="3"/>
  <c r="N77" i="3"/>
  <c r="I77" i="3"/>
  <c r="Y76" i="3"/>
  <c r="T76" i="3"/>
  <c r="Q76" i="3"/>
  <c r="N76" i="3"/>
  <c r="I76" i="3"/>
  <c r="Y75" i="3"/>
  <c r="T75" i="3"/>
  <c r="Q75" i="3"/>
  <c r="N75" i="3"/>
  <c r="I75" i="3"/>
  <c r="Y74" i="3"/>
  <c r="T74" i="3"/>
  <c r="Q74" i="3"/>
  <c r="N74" i="3"/>
  <c r="I74" i="3"/>
  <c r="Y73" i="3"/>
  <c r="T73" i="3"/>
  <c r="Q73" i="3"/>
  <c r="N73" i="3"/>
  <c r="I73" i="3"/>
  <c r="Y72" i="3"/>
  <c r="T72" i="3"/>
  <c r="Q72" i="3"/>
  <c r="N72" i="3"/>
  <c r="I72" i="3"/>
  <c r="Y71" i="3"/>
  <c r="T71" i="3"/>
  <c r="Q71" i="3"/>
  <c r="N71" i="3"/>
  <c r="I71" i="3"/>
  <c r="Y70" i="3"/>
  <c r="T70" i="3"/>
  <c r="Q70" i="3"/>
  <c r="N70" i="3"/>
  <c r="I70" i="3"/>
  <c r="Y69" i="3"/>
  <c r="T69" i="3"/>
  <c r="Q69" i="3"/>
  <c r="N69" i="3"/>
  <c r="I69" i="3"/>
  <c r="Y68" i="3"/>
  <c r="T68" i="3"/>
  <c r="Q68" i="3"/>
  <c r="N68" i="3"/>
  <c r="I68" i="3"/>
  <c r="Y67" i="3"/>
  <c r="T67" i="3"/>
  <c r="Q67" i="3"/>
  <c r="N67" i="3"/>
  <c r="I67" i="3"/>
  <c r="Y66" i="3"/>
  <c r="T66" i="3"/>
  <c r="Q66" i="3"/>
  <c r="N66" i="3"/>
  <c r="I66" i="3"/>
  <c r="Y65" i="3"/>
  <c r="T65" i="3"/>
  <c r="Q65" i="3"/>
  <c r="N65" i="3"/>
  <c r="I65" i="3"/>
  <c r="Y64" i="3"/>
  <c r="T64" i="3"/>
  <c r="Q64" i="3"/>
  <c r="N64" i="3"/>
  <c r="I64" i="3"/>
  <c r="Y63" i="3"/>
  <c r="T63" i="3"/>
  <c r="Q63" i="3"/>
  <c r="N63" i="3"/>
  <c r="I63" i="3"/>
  <c r="Y62" i="3"/>
  <c r="T62" i="3"/>
  <c r="Q62" i="3"/>
  <c r="N62" i="3"/>
  <c r="I62" i="3"/>
  <c r="Y61" i="3"/>
  <c r="T61" i="3"/>
  <c r="Q61" i="3"/>
  <c r="N61" i="3"/>
  <c r="I61" i="3"/>
  <c r="Y60" i="3"/>
  <c r="T60" i="3"/>
  <c r="Q60" i="3"/>
  <c r="N60" i="3"/>
  <c r="I60" i="3"/>
  <c r="Y59" i="3"/>
  <c r="T59" i="3"/>
  <c r="Q59" i="3"/>
  <c r="N59" i="3"/>
  <c r="I59" i="3"/>
  <c r="Y57" i="3"/>
  <c r="T57" i="3"/>
  <c r="Q57" i="3"/>
  <c r="N57" i="3"/>
  <c r="I57" i="3"/>
  <c r="Y58" i="3"/>
  <c r="T58" i="3"/>
  <c r="Q58" i="3"/>
  <c r="N58" i="3"/>
  <c r="I58" i="3"/>
  <c r="Y56" i="3"/>
  <c r="T56" i="3"/>
  <c r="Q56" i="3"/>
  <c r="N56" i="3"/>
  <c r="I56" i="3"/>
  <c r="Y55" i="3"/>
  <c r="T55" i="3"/>
  <c r="Q55" i="3"/>
  <c r="N55" i="3"/>
  <c r="I55" i="3"/>
  <c r="Y54" i="3"/>
  <c r="T54" i="3"/>
  <c r="Q54" i="3"/>
  <c r="N54" i="3"/>
  <c r="I54" i="3"/>
  <c r="Y53" i="3"/>
  <c r="T53" i="3"/>
  <c r="Q53" i="3"/>
  <c r="N53" i="3"/>
  <c r="I53" i="3"/>
  <c r="Y52" i="3"/>
  <c r="T52" i="3"/>
  <c r="Q52" i="3"/>
  <c r="N52" i="3"/>
  <c r="I52" i="3"/>
  <c r="Y51" i="3"/>
  <c r="T51" i="3"/>
  <c r="Q51" i="3"/>
  <c r="N51" i="3"/>
  <c r="I51" i="3"/>
  <c r="Y50" i="3"/>
  <c r="T50" i="3"/>
  <c r="Q50" i="3"/>
  <c r="N50" i="3"/>
  <c r="I50" i="3"/>
  <c r="Y49" i="3"/>
  <c r="T49" i="3"/>
  <c r="Q49" i="3"/>
  <c r="N49" i="3"/>
  <c r="I49" i="3"/>
  <c r="Y48" i="3"/>
  <c r="T48" i="3"/>
  <c r="Q48" i="3"/>
  <c r="N48" i="3"/>
  <c r="I48" i="3"/>
  <c r="Y47" i="3"/>
  <c r="T47" i="3"/>
  <c r="Q47" i="3"/>
  <c r="N47" i="3"/>
  <c r="I47" i="3"/>
  <c r="Y46" i="3"/>
  <c r="T46" i="3"/>
  <c r="Q46" i="3"/>
  <c r="N46" i="3"/>
  <c r="I46" i="3"/>
  <c r="Y45" i="3"/>
  <c r="T45" i="3"/>
  <c r="Q45" i="3"/>
  <c r="N45" i="3"/>
  <c r="I45" i="3"/>
  <c r="Y44" i="3"/>
  <c r="T44" i="3"/>
  <c r="Q44" i="3"/>
  <c r="N44" i="3"/>
  <c r="I44" i="3"/>
  <c r="Y43" i="3"/>
  <c r="T43" i="3"/>
  <c r="Q43" i="3"/>
  <c r="N43" i="3"/>
  <c r="I43" i="3"/>
  <c r="Y42" i="3"/>
  <c r="T42" i="3"/>
  <c r="Q42" i="3"/>
  <c r="N42" i="3"/>
  <c r="I42" i="3"/>
  <c r="Y41" i="3"/>
  <c r="T41" i="3"/>
  <c r="Q41" i="3"/>
  <c r="N41" i="3"/>
  <c r="I41" i="3"/>
  <c r="Y40" i="3"/>
  <c r="T40" i="3"/>
  <c r="Q40" i="3"/>
  <c r="N40" i="3"/>
  <c r="I40" i="3"/>
  <c r="Y39" i="3"/>
  <c r="T39" i="3"/>
  <c r="Q39" i="3"/>
  <c r="N39" i="3"/>
  <c r="I39" i="3"/>
  <c r="Y38" i="3"/>
  <c r="T38" i="3"/>
  <c r="Q38" i="3"/>
  <c r="N38" i="3"/>
  <c r="I38" i="3"/>
  <c r="Y37" i="3"/>
  <c r="T37" i="3"/>
  <c r="Q37" i="3"/>
  <c r="N37" i="3"/>
  <c r="I37" i="3"/>
  <c r="Y36" i="3"/>
  <c r="T36" i="3"/>
  <c r="Q36" i="3"/>
  <c r="N36" i="3"/>
  <c r="I36" i="3"/>
  <c r="Y35" i="3"/>
  <c r="T35" i="3"/>
  <c r="Q35" i="3"/>
  <c r="N35" i="3"/>
  <c r="I35" i="3"/>
  <c r="Y34" i="3"/>
  <c r="T34" i="3"/>
  <c r="Q34" i="3"/>
  <c r="N34" i="3"/>
  <c r="I34" i="3"/>
  <c r="Y33" i="3"/>
  <c r="T33" i="3"/>
  <c r="Q33" i="3"/>
  <c r="N33" i="3"/>
  <c r="I33" i="3"/>
  <c r="Y32" i="3"/>
  <c r="T32" i="3"/>
  <c r="Q32" i="3"/>
  <c r="N32" i="3"/>
  <c r="I32" i="3"/>
  <c r="Y31" i="3"/>
  <c r="T31" i="3"/>
  <c r="Q31" i="3"/>
  <c r="N31" i="3"/>
  <c r="I31" i="3"/>
  <c r="Y30" i="3"/>
  <c r="T30" i="3"/>
  <c r="Q30" i="3"/>
  <c r="N30" i="3"/>
  <c r="I30" i="3"/>
  <c r="Y29" i="3"/>
  <c r="T29" i="3"/>
  <c r="Q29" i="3"/>
  <c r="N29" i="3"/>
  <c r="I29" i="3"/>
  <c r="Y28" i="3"/>
  <c r="T28" i="3"/>
  <c r="Q28" i="3"/>
  <c r="N28" i="3"/>
  <c r="I28" i="3"/>
  <c r="Y27" i="3"/>
  <c r="T27" i="3"/>
  <c r="Q27" i="3"/>
  <c r="N27" i="3"/>
  <c r="I27" i="3"/>
  <c r="Y26" i="3"/>
  <c r="T26" i="3"/>
  <c r="Q26" i="3"/>
  <c r="N26" i="3"/>
  <c r="I26" i="3"/>
  <c r="Y25" i="3"/>
  <c r="T25" i="3"/>
  <c r="Q25" i="3"/>
  <c r="N25" i="3"/>
  <c r="I25" i="3"/>
  <c r="Y24" i="3"/>
  <c r="T24" i="3"/>
  <c r="Q24" i="3"/>
  <c r="N24" i="3"/>
  <c r="I24" i="3"/>
  <c r="Y23" i="3"/>
  <c r="T23" i="3"/>
  <c r="Q23" i="3"/>
  <c r="N23" i="3"/>
  <c r="I23" i="3"/>
  <c r="Y22" i="3"/>
  <c r="T22" i="3"/>
  <c r="Q22" i="3"/>
  <c r="N22" i="3"/>
  <c r="I22" i="3"/>
  <c r="Y21" i="3"/>
  <c r="T21" i="3"/>
  <c r="Q21" i="3"/>
  <c r="N21" i="3"/>
  <c r="I21" i="3"/>
  <c r="Y20" i="3"/>
  <c r="T20" i="3"/>
  <c r="Q20" i="3"/>
  <c r="N20" i="3"/>
  <c r="I20" i="3"/>
  <c r="Y19" i="3"/>
  <c r="T19" i="3"/>
  <c r="Q19" i="3"/>
  <c r="N19" i="3"/>
  <c r="I19" i="3"/>
  <c r="Y18" i="3"/>
  <c r="T18" i="3"/>
  <c r="Q18" i="3"/>
  <c r="N18" i="3"/>
  <c r="I18" i="3"/>
  <c r="Y17" i="3"/>
  <c r="T17" i="3"/>
  <c r="Q17" i="3"/>
  <c r="N17" i="3"/>
  <c r="I17" i="3"/>
  <c r="Y16" i="3"/>
  <c r="T16" i="3"/>
  <c r="Q16" i="3"/>
  <c r="N16" i="3"/>
  <c r="I16" i="3"/>
  <c r="Y15" i="3"/>
  <c r="T15" i="3"/>
  <c r="Q15" i="3"/>
  <c r="N15" i="3"/>
  <c r="I15" i="3"/>
  <c r="Y14" i="3"/>
  <c r="T14" i="3"/>
  <c r="Q14" i="3"/>
  <c r="N14" i="3"/>
  <c r="I14" i="3"/>
  <c r="Y13" i="3"/>
  <c r="T13" i="3"/>
  <c r="Q13" i="3"/>
  <c r="N13" i="3"/>
  <c r="I13" i="3"/>
  <c r="Y12" i="3"/>
  <c r="T12" i="3"/>
  <c r="Q12" i="3"/>
  <c r="N12" i="3"/>
  <c r="I12" i="3"/>
  <c r="Y11" i="3"/>
  <c r="T11" i="3"/>
  <c r="Q11" i="3"/>
  <c r="N11" i="3"/>
  <c r="I11" i="3"/>
  <c r="Y10" i="3"/>
  <c r="T10" i="3"/>
  <c r="Q10" i="3"/>
  <c r="N10" i="3"/>
  <c r="I10" i="3"/>
  <c r="Y9" i="3"/>
  <c r="T9" i="3"/>
  <c r="Q9" i="3"/>
  <c r="N9" i="3"/>
  <c r="I9" i="3"/>
  <c r="Y8" i="3"/>
  <c r="T8" i="3"/>
  <c r="Q8" i="3"/>
  <c r="N8" i="3"/>
  <c r="I8" i="3"/>
  <c r="F618" i="7" l="1"/>
  <c r="G18" i="7"/>
  <c r="G618" i="7" s="1"/>
  <c r="I617" i="3"/>
  <c r="N617" i="3"/>
  <c r="Q617" i="3"/>
  <c r="T617" i="3"/>
  <c r="Y617" i="3"/>
  <c r="J617" i="1"/>
  <c r="K618" i="6"/>
  <c r="E8" i="3"/>
  <c r="E12" i="3"/>
  <c r="E16" i="3"/>
  <c r="E18" i="3"/>
  <c r="E20" i="3"/>
  <c r="E24" i="3"/>
  <c r="E28" i="3"/>
  <c r="E32" i="3"/>
  <c r="E36" i="3"/>
  <c r="E44" i="3"/>
  <c r="E48" i="3"/>
  <c r="E50" i="3"/>
  <c r="E52" i="3"/>
  <c r="E56" i="3"/>
  <c r="E60" i="3"/>
  <c r="E452" i="5"/>
  <c r="E616" i="5"/>
  <c r="E612" i="5"/>
  <c r="E608" i="5"/>
  <c r="E604" i="5"/>
  <c r="E600" i="5"/>
  <c r="E596" i="5"/>
  <c r="E593" i="5"/>
  <c r="E588" i="5"/>
  <c r="E584" i="5"/>
  <c r="E580" i="5"/>
  <c r="E576" i="5"/>
  <c r="E572" i="5"/>
  <c r="E568" i="5"/>
  <c r="E564" i="5"/>
  <c r="E560" i="5"/>
  <c r="E556" i="5"/>
  <c r="E552" i="5"/>
  <c r="E548" i="5"/>
  <c r="E544" i="5"/>
  <c r="E538" i="5"/>
  <c r="E537" i="5"/>
  <c r="E532" i="5"/>
  <c r="E528" i="5"/>
  <c r="E524" i="5"/>
  <c r="E520" i="5"/>
  <c r="E516" i="5"/>
  <c r="E512" i="5"/>
  <c r="E507" i="5"/>
  <c r="E504" i="5"/>
  <c r="E499" i="5"/>
  <c r="E495" i="5"/>
  <c r="E492" i="5"/>
  <c r="E488" i="5"/>
  <c r="E484" i="5"/>
  <c r="E480" i="5"/>
  <c r="E476" i="5"/>
  <c r="E472" i="5"/>
  <c r="E611" i="5"/>
  <c r="E607" i="5"/>
  <c r="E603" i="5"/>
  <c r="E599" i="5"/>
  <c r="E595" i="5"/>
  <c r="E591" i="5"/>
  <c r="E587" i="5"/>
  <c r="E583" i="5"/>
  <c r="E579" i="5"/>
  <c r="E575" i="5"/>
  <c r="E571" i="5"/>
  <c r="E567" i="5"/>
  <c r="E563" i="5"/>
  <c r="E559" i="5"/>
  <c r="E555" i="5"/>
  <c r="E551" i="5"/>
  <c r="E547" i="5"/>
  <c r="E543" i="5"/>
  <c r="E536" i="5"/>
  <c r="E535" i="5"/>
  <c r="E531" i="5"/>
  <c r="E527" i="5"/>
  <c r="E523" i="5"/>
  <c r="E519" i="5"/>
  <c r="E511" i="5"/>
  <c r="E508" i="5"/>
  <c r="E502" i="5"/>
  <c r="E498" i="5"/>
  <c r="E493" i="5"/>
  <c r="E491" i="5"/>
  <c r="E487" i="5"/>
  <c r="E483" i="5"/>
  <c r="E479" i="5"/>
  <c r="E475" i="5"/>
  <c r="E471" i="5"/>
  <c r="E468" i="5"/>
  <c r="E463" i="5"/>
  <c r="E459" i="5"/>
  <c r="E455" i="5"/>
  <c r="E451" i="5"/>
  <c r="E447" i="5"/>
  <c r="E443" i="5"/>
  <c r="E439" i="5"/>
  <c r="E435" i="5"/>
  <c r="E615" i="5"/>
  <c r="E515" i="5"/>
  <c r="E614" i="5"/>
  <c r="E617" i="5"/>
  <c r="E613" i="5"/>
  <c r="E609" i="5"/>
  <c r="E605" i="5"/>
  <c r="E601" i="5"/>
  <c r="E597" i="5"/>
  <c r="E592" i="5"/>
  <c r="E589" i="5"/>
  <c r="E585" i="5"/>
  <c r="E581" i="5"/>
  <c r="E577" i="5"/>
  <c r="E573" i="5"/>
  <c r="E569" i="5"/>
  <c r="E565" i="5"/>
  <c r="E561" i="5"/>
  <c r="E557" i="5"/>
  <c r="E553" i="5"/>
  <c r="E549" i="5"/>
  <c r="E545" i="5"/>
  <c r="E541" i="5"/>
  <c r="E539" i="5"/>
  <c r="E533" i="5"/>
  <c r="E529" i="5"/>
  <c r="E525" i="5"/>
  <c r="E521" i="5"/>
  <c r="E517" i="5"/>
  <c r="E513" i="5"/>
  <c r="E509" i="5"/>
  <c r="E505" i="5"/>
  <c r="E500" i="5"/>
  <c r="E496" i="5"/>
  <c r="E503" i="5"/>
  <c r="E489" i="5"/>
  <c r="E485" i="5"/>
  <c r="E481" i="5"/>
  <c r="E477" i="5"/>
  <c r="E473" i="5"/>
  <c r="E469" i="5"/>
  <c r="E465" i="5"/>
  <c r="E461" i="5"/>
  <c r="E457" i="5"/>
  <c r="E453" i="5"/>
  <c r="E449" i="5"/>
  <c r="E445" i="5"/>
  <c r="E441" i="5"/>
  <c r="E437" i="5"/>
  <c r="E433" i="5"/>
  <c r="E429" i="5"/>
  <c r="E425" i="5"/>
  <c r="E421" i="5"/>
  <c r="E417" i="5"/>
  <c r="E413" i="5"/>
  <c r="E409" i="5"/>
  <c r="E405" i="5"/>
  <c r="E403" i="5"/>
  <c r="E397" i="5"/>
  <c r="E393" i="5"/>
  <c r="E389" i="5"/>
  <c r="E384" i="5"/>
  <c r="E380" i="5"/>
  <c r="E376" i="5"/>
  <c r="E372" i="5"/>
  <c r="E368" i="5"/>
  <c r="E364" i="5"/>
  <c r="E360" i="5"/>
  <c r="E356" i="5"/>
  <c r="E352" i="5"/>
  <c r="E348" i="5"/>
  <c r="E344" i="5"/>
  <c r="E340" i="5"/>
  <c r="E336" i="5"/>
  <c r="E332" i="5"/>
  <c r="E328" i="5"/>
  <c r="E324" i="5"/>
  <c r="E320" i="5"/>
  <c r="E316" i="5"/>
  <c r="E313" i="5"/>
  <c r="E308" i="5"/>
  <c r="E304" i="5"/>
  <c r="E300" i="5"/>
  <c r="E296" i="5"/>
  <c r="E292" i="5"/>
  <c r="E288" i="5"/>
  <c r="E284" i="5"/>
  <c r="E281" i="5"/>
  <c r="E275" i="5"/>
  <c r="E272" i="5"/>
  <c r="E268" i="5"/>
  <c r="E264" i="5"/>
  <c r="E260" i="5"/>
  <c r="E256" i="5"/>
  <c r="E252" i="5"/>
  <c r="E248" i="5"/>
  <c r="E244" i="5"/>
  <c r="E240" i="5"/>
  <c r="E236" i="5"/>
  <c r="E232" i="5"/>
  <c r="E228" i="5"/>
  <c r="E224" i="5"/>
  <c r="E221" i="5"/>
  <c r="E216" i="5"/>
  <c r="E212" i="5"/>
  <c r="E208" i="5"/>
  <c r="E204" i="5"/>
  <c r="E200" i="5"/>
  <c r="E196" i="5"/>
  <c r="E192" i="5"/>
  <c r="E188" i="5"/>
  <c r="E184" i="5"/>
  <c r="E180" i="5"/>
  <c r="E176" i="5"/>
  <c r="E172" i="5"/>
  <c r="E168" i="5"/>
  <c r="E164" i="5"/>
  <c r="E160" i="5"/>
  <c r="E156" i="5"/>
  <c r="E152" i="5"/>
  <c r="E148" i="5"/>
  <c r="E144" i="5"/>
  <c r="E140" i="5"/>
  <c r="E136" i="5"/>
  <c r="E134" i="5"/>
  <c r="E128" i="5"/>
  <c r="E124" i="5"/>
  <c r="E120" i="5"/>
  <c r="E116" i="5"/>
  <c r="E112" i="5"/>
  <c r="E108" i="5"/>
  <c r="E104" i="5"/>
  <c r="E100" i="5"/>
  <c r="E96" i="5"/>
  <c r="E92" i="5"/>
  <c r="E88" i="5"/>
  <c r="E84" i="5"/>
  <c r="E80" i="5"/>
  <c r="E76" i="5"/>
  <c r="E72" i="5"/>
  <c r="E68" i="5"/>
  <c r="E64" i="5"/>
  <c r="E60" i="5"/>
  <c r="E56" i="5"/>
  <c r="E52" i="5"/>
  <c r="E48" i="5"/>
  <c r="E44" i="5"/>
  <c r="E40" i="5"/>
  <c r="E36" i="5"/>
  <c r="E32" i="5"/>
  <c r="E28" i="5"/>
  <c r="E24" i="5"/>
  <c r="E20" i="5"/>
  <c r="E16" i="5"/>
  <c r="E12" i="5"/>
  <c r="E8" i="5"/>
  <c r="E467" i="5"/>
  <c r="E464" i="5"/>
  <c r="E460" i="5"/>
  <c r="E456" i="5"/>
  <c r="E448" i="5"/>
  <c r="E444" i="5"/>
  <c r="E440" i="5"/>
  <c r="E436" i="5"/>
  <c r="E432" i="5"/>
  <c r="E428" i="5"/>
  <c r="E424" i="5"/>
  <c r="E420" i="5"/>
  <c r="E416" i="5"/>
  <c r="E412" i="5"/>
  <c r="E408" i="5"/>
  <c r="E404" i="5"/>
  <c r="E400" i="5"/>
  <c r="E396" i="5"/>
  <c r="E392" i="5"/>
  <c r="E388" i="5"/>
  <c r="E383" i="5"/>
  <c r="E379" i="5"/>
  <c r="E375" i="5"/>
  <c r="E371" i="5"/>
  <c r="E367" i="5"/>
  <c r="E363" i="5"/>
  <c r="E359" i="5"/>
  <c r="E355" i="5"/>
  <c r="E351" i="5"/>
  <c r="E347" i="5"/>
  <c r="E343" i="5"/>
  <c r="E339" i="5"/>
  <c r="E335" i="5"/>
  <c r="E331" i="5"/>
  <c r="E327" i="5"/>
  <c r="E323" i="5"/>
  <c r="E319" i="5"/>
  <c r="E315" i="5"/>
  <c r="E311" i="5"/>
  <c r="E307" i="5"/>
  <c r="E303" i="5"/>
  <c r="E299" i="5"/>
  <c r="E295" i="5"/>
  <c r="E291" i="5"/>
  <c r="E287" i="5"/>
  <c r="E283" i="5"/>
  <c r="E279" i="5"/>
  <c r="E276" i="5"/>
  <c r="E271" i="5"/>
  <c r="E267" i="5"/>
  <c r="E263" i="5"/>
  <c r="E259" i="5"/>
  <c r="E255" i="5"/>
  <c r="E251" i="5"/>
  <c r="E247" i="5"/>
  <c r="E243" i="5"/>
  <c r="E239" i="5"/>
  <c r="E235" i="5"/>
  <c r="E231" i="5"/>
  <c r="E227" i="5"/>
  <c r="E223" i="5"/>
  <c r="E219" i="5"/>
  <c r="E215" i="5"/>
  <c r="E211" i="5"/>
  <c r="E207" i="5"/>
  <c r="E203" i="5"/>
  <c r="E199" i="5"/>
  <c r="E195" i="5"/>
  <c r="E191" i="5"/>
  <c r="E187" i="5"/>
  <c r="E183" i="5"/>
  <c r="E179" i="5"/>
  <c r="E175" i="5"/>
  <c r="E171" i="5"/>
  <c r="E167" i="5"/>
  <c r="E163" i="5"/>
  <c r="E158" i="5"/>
  <c r="E155" i="5"/>
  <c r="E151" i="5"/>
  <c r="E147" i="5"/>
  <c r="E143" i="5"/>
  <c r="E139" i="5"/>
  <c r="E135" i="5"/>
  <c r="E131" i="5"/>
  <c r="E127" i="5"/>
  <c r="E123" i="5"/>
  <c r="E119" i="5"/>
  <c r="E115" i="5"/>
  <c r="E111" i="5"/>
  <c r="E107" i="5"/>
  <c r="E103" i="5"/>
  <c r="E99" i="5"/>
  <c r="E95" i="5"/>
  <c r="E91" i="5"/>
  <c r="E87" i="5"/>
  <c r="E83" i="5"/>
  <c r="E79" i="5"/>
  <c r="E77" i="5"/>
  <c r="E71" i="5"/>
  <c r="E67" i="5"/>
  <c r="E63" i="5"/>
  <c r="E59" i="5"/>
  <c r="E55" i="5"/>
  <c r="E51" i="5"/>
  <c r="E47" i="5"/>
  <c r="E43" i="5"/>
  <c r="E39" i="5"/>
  <c r="E35" i="5"/>
  <c r="E31" i="5"/>
  <c r="E27" i="5"/>
  <c r="E23" i="5"/>
  <c r="E19" i="5"/>
  <c r="E15" i="5"/>
  <c r="E11" i="5"/>
  <c r="E431" i="5"/>
  <c r="E427" i="5"/>
  <c r="E423" i="5"/>
  <c r="E419" i="5"/>
  <c r="E415" i="5"/>
  <c r="E411" i="5"/>
  <c r="E407" i="5"/>
  <c r="E402" i="5"/>
  <c r="E399" i="5"/>
  <c r="E394" i="5"/>
  <c r="E391" i="5"/>
  <c r="E387" i="5"/>
  <c r="E382" i="5"/>
  <c r="E378" i="5"/>
  <c r="E374" i="5"/>
  <c r="E370" i="5"/>
  <c r="E366" i="5"/>
  <c r="E362" i="5"/>
  <c r="E358" i="5"/>
  <c r="E354" i="5"/>
  <c r="E350" i="5"/>
  <c r="E346" i="5"/>
  <c r="E342" i="5"/>
  <c r="E338" i="5"/>
  <c r="E334" i="5"/>
  <c r="E330" i="5"/>
  <c r="E326" i="5"/>
  <c r="E322" i="5"/>
  <c r="E318" i="5"/>
  <c r="E314" i="5"/>
  <c r="E310" i="5"/>
  <c r="E306" i="5"/>
  <c r="E302" i="5"/>
  <c r="E298" i="5"/>
  <c r="E294" i="5"/>
  <c r="E290" i="5"/>
  <c r="E286" i="5"/>
  <c r="E282" i="5"/>
  <c r="E278" i="5"/>
  <c r="E274" i="5"/>
  <c r="E270" i="5"/>
  <c r="E266" i="5"/>
  <c r="E262" i="5"/>
  <c r="E258" i="5"/>
  <c r="E254" i="5"/>
  <c r="E250" i="5"/>
  <c r="E246" i="5"/>
  <c r="E242" i="5"/>
  <c r="E238" i="5"/>
  <c r="E234" i="5"/>
  <c r="E230" i="5"/>
  <c r="E226" i="5"/>
  <c r="E222" i="5"/>
  <c r="E218" i="5"/>
  <c r="E214" i="5"/>
  <c r="E210" i="5"/>
  <c r="E206" i="5"/>
  <c r="E202" i="5"/>
  <c r="E198" i="5"/>
  <c r="E194" i="5"/>
  <c r="E190" i="5"/>
  <c r="E186" i="5"/>
  <c r="E182" i="5"/>
  <c r="E178" i="5"/>
  <c r="E174" i="5"/>
  <c r="E170" i="5"/>
  <c r="E165" i="5"/>
  <c r="E162" i="5"/>
  <c r="E159" i="5"/>
  <c r="E154" i="5"/>
  <c r="E150" i="5"/>
  <c r="E146" i="5"/>
  <c r="E142" i="5"/>
  <c r="E138" i="5"/>
  <c r="E132" i="5"/>
  <c r="E130" i="5"/>
  <c r="E126" i="5"/>
  <c r="E122" i="5"/>
  <c r="E118" i="5"/>
  <c r="E114" i="5"/>
  <c r="E110" i="5"/>
  <c r="E106" i="5"/>
  <c r="E102" i="5"/>
  <c r="E98" i="5"/>
  <c r="E94" i="5"/>
  <c r="E90" i="5"/>
  <c r="E86" i="5"/>
  <c r="E82" i="5"/>
  <c r="E78" i="5"/>
  <c r="E74" i="5"/>
  <c r="E70" i="5"/>
  <c r="E66" i="5"/>
  <c r="E62" i="5"/>
  <c r="E57" i="5"/>
  <c r="E54" i="5"/>
  <c r="E50" i="5"/>
  <c r="E46" i="5"/>
  <c r="E42" i="5"/>
  <c r="E38" i="5"/>
  <c r="E34" i="5"/>
  <c r="E30" i="5"/>
  <c r="E26" i="5"/>
  <c r="E22" i="5"/>
  <c r="E18" i="5"/>
  <c r="E14" i="5"/>
  <c r="E10" i="5"/>
  <c r="E610" i="5"/>
  <c r="E606" i="5"/>
  <c r="E602" i="5"/>
  <c r="E598" i="5"/>
  <c r="E594" i="5"/>
  <c r="E590" i="5"/>
  <c r="E586" i="5"/>
  <c r="E582" i="5"/>
  <c r="E578" i="5"/>
  <c r="E574" i="5"/>
  <c r="E570" i="5"/>
  <c r="E566" i="5"/>
  <c r="E562" i="5"/>
  <c r="E558" i="5"/>
  <c r="E554" i="5"/>
  <c r="E550" i="5"/>
  <c r="E546" i="5"/>
  <c r="E542" i="5"/>
  <c r="E540" i="5"/>
  <c r="E534" i="5"/>
  <c r="E530" i="5"/>
  <c r="E526" i="5"/>
  <c r="E522" i="5"/>
  <c r="E518" i="5"/>
  <c r="E514" i="5"/>
  <c r="E510" i="5"/>
  <c r="E506" i="5"/>
  <c r="E501" i="5"/>
  <c r="E497" i="5"/>
  <c r="E494" i="5"/>
  <c r="E490" i="5"/>
  <c r="E486" i="5"/>
  <c r="E482" i="5"/>
  <c r="E478" i="5"/>
  <c r="E474" i="5"/>
  <c r="E470" i="5"/>
  <c r="E466" i="5"/>
  <c r="E462" i="5"/>
  <c r="E458" i="5"/>
  <c r="E454" i="5"/>
  <c r="E450" i="5"/>
  <c r="E446" i="5"/>
  <c r="E442" i="5"/>
  <c r="E438" i="5"/>
  <c r="E434" i="5"/>
  <c r="E430" i="5"/>
  <c r="E426" i="5"/>
  <c r="E422" i="5"/>
  <c r="E418" i="5"/>
  <c r="E414" i="5"/>
  <c r="E410" i="5"/>
  <c r="E406" i="5"/>
  <c r="E401" i="5"/>
  <c r="E398" i="5"/>
  <c r="E395" i="5"/>
  <c r="E390" i="5"/>
  <c r="E386" i="5"/>
  <c r="E381" i="5"/>
  <c r="E377" i="5"/>
  <c r="E373" i="5"/>
  <c r="E369" i="5"/>
  <c r="E365" i="5"/>
  <c r="E361" i="5"/>
  <c r="E357" i="5"/>
  <c r="E353" i="5"/>
  <c r="E349" i="5"/>
  <c r="E345" i="5"/>
  <c r="E341" i="5"/>
  <c r="E337" i="5"/>
  <c r="E333" i="5"/>
  <c r="E329" i="5"/>
  <c r="E325" i="5"/>
  <c r="E321" i="5"/>
  <c r="E317" i="5"/>
  <c r="E312" i="5"/>
  <c r="E309" i="5"/>
  <c r="E305" i="5"/>
  <c r="E301" i="5"/>
  <c r="E297" i="5"/>
  <c r="E293" i="5"/>
  <c r="E289" i="5"/>
  <c r="E285" i="5"/>
  <c r="E280" i="5"/>
  <c r="E277" i="5"/>
  <c r="E273" i="5"/>
  <c r="E269" i="5"/>
  <c r="E265" i="5"/>
  <c r="E261" i="5"/>
  <c r="E257" i="5"/>
  <c r="E253" i="5"/>
  <c r="E249" i="5"/>
  <c r="E245" i="5"/>
  <c r="E241" i="5"/>
  <c r="E237" i="5"/>
  <c r="E233" i="5"/>
  <c r="E229" i="5"/>
  <c r="E225" i="5"/>
  <c r="E220" i="5"/>
  <c r="E217" i="5"/>
  <c r="E213" i="5"/>
  <c r="E209" i="5"/>
  <c r="E205" i="5"/>
  <c r="E201" i="5"/>
  <c r="E197" i="5"/>
  <c r="E193" i="5"/>
  <c r="E189" i="5"/>
  <c r="E185" i="5"/>
  <c r="E181" i="5"/>
  <c r="E177" i="5"/>
  <c r="E173" i="5"/>
  <c r="E169" i="5"/>
  <c r="E166" i="5"/>
  <c r="E161" i="5"/>
  <c r="E157" i="5"/>
  <c r="E153" i="5"/>
  <c r="E149" i="5"/>
  <c r="E145" i="5"/>
  <c r="E141" i="5"/>
  <c r="E137" i="5"/>
  <c r="E133" i="5"/>
  <c r="E129" i="5"/>
  <c r="E125" i="5"/>
  <c r="E121" i="5"/>
  <c r="E117" i="5"/>
  <c r="E113" i="5"/>
  <c r="E109" i="5"/>
  <c r="E105" i="5"/>
  <c r="E101" i="5"/>
  <c r="E97" i="5"/>
  <c r="E93" i="5"/>
  <c r="E89" i="5"/>
  <c r="E85" i="5"/>
  <c r="E81" i="5"/>
  <c r="E75" i="5"/>
  <c r="E73" i="5"/>
  <c r="E69" i="5"/>
  <c r="E65" i="5"/>
  <c r="E61" i="5"/>
  <c r="E58" i="5"/>
  <c r="E53" i="5"/>
  <c r="E49" i="5"/>
  <c r="E45" i="5"/>
  <c r="E41" i="5"/>
  <c r="E37" i="5"/>
  <c r="E33" i="5"/>
  <c r="E29" i="5"/>
  <c r="E25" i="5"/>
  <c r="E21" i="5"/>
  <c r="E17" i="5"/>
  <c r="E13" i="5"/>
  <c r="E9" i="5"/>
  <c r="E40" i="3"/>
  <c r="E34" i="3"/>
  <c r="E98" i="3"/>
  <c r="E64" i="3"/>
  <c r="E66" i="3"/>
  <c r="E68" i="3"/>
  <c r="E72" i="3"/>
  <c r="E76" i="3"/>
  <c r="E80" i="3"/>
  <c r="E82" i="3"/>
  <c r="E84" i="3"/>
  <c r="E88" i="3"/>
  <c r="E92" i="3"/>
  <c r="E96" i="3"/>
  <c r="E100" i="3"/>
  <c r="E104" i="3"/>
  <c r="E108" i="3"/>
  <c r="E112" i="3"/>
  <c r="E114" i="3"/>
  <c r="E116" i="3"/>
  <c r="E120" i="3"/>
  <c r="E124" i="3"/>
  <c r="E128" i="3"/>
  <c r="E130" i="3"/>
  <c r="E132" i="3"/>
  <c r="E136" i="3"/>
  <c r="E140" i="3"/>
  <c r="E144" i="3"/>
  <c r="E146" i="3"/>
  <c r="E148" i="3"/>
  <c r="E152" i="3"/>
  <c r="E156" i="3"/>
  <c r="E160" i="3"/>
  <c r="E162" i="3"/>
  <c r="E164" i="3"/>
  <c r="E168" i="3"/>
  <c r="E172" i="3"/>
  <c r="E176" i="3"/>
  <c r="E178" i="3"/>
  <c r="E180" i="3"/>
  <c r="E184" i="3"/>
  <c r="E188" i="3"/>
  <c r="E192" i="3"/>
  <c r="E194" i="3"/>
  <c r="E196" i="3"/>
  <c r="E200" i="3"/>
  <c r="E204" i="3"/>
  <c r="E208" i="3"/>
  <c r="E210" i="3"/>
  <c r="E212" i="3"/>
  <c r="E216" i="3"/>
  <c r="E220" i="3"/>
  <c r="E224" i="3"/>
  <c r="E226" i="3"/>
  <c r="E228" i="3"/>
  <c r="E232" i="3"/>
  <c r="E236" i="3"/>
  <c r="E240" i="3"/>
  <c r="E242" i="3"/>
  <c r="E244" i="3"/>
  <c r="E248" i="3"/>
  <c r="E252" i="3"/>
  <c r="E256" i="3"/>
  <c r="E258" i="3"/>
  <c r="E260" i="3"/>
  <c r="E264" i="3"/>
  <c r="E268" i="3"/>
  <c r="E272" i="3"/>
  <c r="E274" i="3"/>
  <c r="E276" i="3"/>
  <c r="E280" i="3"/>
  <c r="E284" i="3"/>
  <c r="E288" i="3"/>
  <c r="E290" i="3"/>
  <c r="E292" i="3"/>
  <c r="E296" i="3"/>
  <c r="E300" i="3"/>
  <c r="E304" i="3"/>
  <c r="E306" i="3"/>
  <c r="E308" i="3"/>
  <c r="E312" i="3"/>
  <c r="E316" i="3"/>
  <c r="E320" i="3"/>
  <c r="E322" i="3"/>
  <c r="E324" i="3"/>
  <c r="E328" i="3"/>
  <c r="E332" i="3"/>
  <c r="E336" i="3"/>
  <c r="E338" i="3"/>
  <c r="E340" i="3"/>
  <c r="E344" i="3"/>
  <c r="E348" i="3"/>
  <c r="E352" i="3"/>
  <c r="E354" i="3"/>
  <c r="E356" i="3"/>
  <c r="E360" i="3"/>
  <c r="E364" i="3"/>
  <c r="E368" i="3"/>
  <c r="E371" i="3"/>
  <c r="E376" i="3"/>
  <c r="E380" i="3"/>
  <c r="E384" i="3"/>
  <c r="E388" i="3"/>
  <c r="E392" i="3"/>
  <c r="E396" i="3"/>
  <c r="E400" i="3"/>
  <c r="E401" i="3"/>
  <c r="E404" i="3"/>
  <c r="E408" i="3"/>
  <c r="E412" i="3"/>
  <c r="E416" i="3"/>
  <c r="E420" i="3"/>
  <c r="E424" i="3"/>
  <c r="E425" i="3"/>
  <c r="E428" i="3"/>
  <c r="E432" i="3"/>
  <c r="E436" i="3"/>
  <c r="E437" i="3"/>
  <c r="E440" i="3"/>
  <c r="E444" i="3"/>
  <c r="E448" i="3"/>
  <c r="E452" i="3"/>
  <c r="E453" i="3"/>
  <c r="E456" i="3"/>
  <c r="E460" i="3"/>
  <c r="E464" i="3"/>
  <c r="E468" i="3"/>
  <c r="E469" i="3"/>
  <c r="E472" i="3"/>
  <c r="E476" i="3"/>
  <c r="E480" i="3"/>
  <c r="E484" i="3"/>
  <c r="E485" i="3"/>
  <c r="E488" i="3"/>
  <c r="E502" i="3"/>
  <c r="E495" i="3"/>
  <c r="E499" i="3"/>
  <c r="E500" i="3"/>
  <c r="E504" i="3"/>
  <c r="E508" i="3"/>
  <c r="E512" i="3"/>
  <c r="E516" i="3"/>
  <c r="E517" i="3"/>
  <c r="E520" i="3"/>
  <c r="E524" i="3"/>
  <c r="E528" i="3"/>
  <c r="E532" i="3"/>
  <c r="E533" i="3"/>
  <c r="E538" i="3"/>
  <c r="E540" i="3"/>
  <c r="E544" i="3"/>
  <c r="E548" i="3"/>
  <c r="E549" i="3"/>
  <c r="E552" i="3"/>
  <c r="E556" i="3"/>
  <c r="E560" i="3"/>
  <c r="E564" i="3"/>
  <c r="E565" i="3"/>
  <c r="E568" i="3"/>
  <c r="E572" i="3"/>
  <c r="E576" i="3"/>
  <c r="E580" i="3"/>
  <c r="E581" i="3"/>
  <c r="E584" i="3"/>
  <c r="E588" i="3"/>
  <c r="E592" i="3"/>
  <c r="E596" i="3"/>
  <c r="E597" i="3"/>
  <c r="E600" i="3"/>
  <c r="E604" i="3"/>
  <c r="E608" i="3"/>
  <c r="E612" i="3"/>
  <c r="E613" i="3"/>
  <c r="E372" i="3"/>
  <c r="E616" i="3"/>
  <c r="E377" i="3"/>
  <c r="E10" i="3"/>
  <c r="E14" i="3"/>
  <c r="E22" i="3"/>
  <c r="E26" i="3"/>
  <c r="E30" i="3"/>
  <c r="E38" i="3"/>
  <c r="E42" i="3"/>
  <c r="E46" i="3"/>
  <c r="E54" i="3"/>
  <c r="E57" i="3"/>
  <c r="E62" i="3"/>
  <c r="E70" i="3"/>
  <c r="E74" i="3"/>
  <c r="E78" i="3"/>
  <c r="E86" i="3"/>
  <c r="E90" i="3"/>
  <c r="E94" i="3"/>
  <c r="E102" i="3"/>
  <c r="E106" i="3"/>
  <c r="E110" i="3"/>
  <c r="E118" i="3"/>
  <c r="E122" i="3"/>
  <c r="E126" i="3"/>
  <c r="E134" i="3"/>
  <c r="E138" i="3"/>
  <c r="E142" i="3"/>
  <c r="E150" i="3"/>
  <c r="E154" i="3"/>
  <c r="E158" i="3"/>
  <c r="E166" i="3"/>
  <c r="E170" i="3"/>
  <c r="E174" i="3"/>
  <c r="E182" i="3"/>
  <c r="E186" i="3"/>
  <c r="E190" i="3"/>
  <c r="E198" i="3"/>
  <c r="E202" i="3"/>
  <c r="E206" i="3"/>
  <c r="E214" i="3"/>
  <c r="E218" i="3"/>
  <c r="E222" i="3"/>
  <c r="E230" i="3"/>
  <c r="E234" i="3"/>
  <c r="E238" i="3"/>
  <c r="E246" i="3"/>
  <c r="E250" i="3"/>
  <c r="E254" i="3"/>
  <c r="E262" i="3"/>
  <c r="E266" i="3"/>
  <c r="E270" i="3"/>
  <c r="E278" i="3"/>
  <c r="E282" i="3"/>
  <c r="E286" i="3"/>
  <c r="E294" i="3"/>
  <c r="E298" i="3"/>
  <c r="E302" i="3"/>
  <c r="E310" i="3"/>
  <c r="E314" i="3"/>
  <c r="E318" i="3"/>
  <c r="E326" i="3"/>
  <c r="E330" i="3"/>
  <c r="E334" i="3"/>
  <c r="E342" i="3"/>
  <c r="E346" i="3"/>
  <c r="E350" i="3"/>
  <c r="E358" i="3"/>
  <c r="E362" i="3"/>
  <c r="E366" i="3"/>
  <c r="E385" i="3"/>
  <c r="E393" i="3"/>
  <c r="E409" i="3"/>
  <c r="E417" i="3"/>
  <c r="E17" i="3"/>
  <c r="E21" i="3"/>
  <c r="E25" i="3"/>
  <c r="E29" i="3"/>
  <c r="E33" i="3"/>
  <c r="E37" i="3"/>
  <c r="E41" i="3"/>
  <c r="E45" i="3"/>
  <c r="E49" i="3"/>
  <c r="E53" i="3"/>
  <c r="E58" i="3"/>
  <c r="E61" i="3"/>
  <c r="E65" i="3"/>
  <c r="E69" i="3"/>
  <c r="E73" i="3"/>
  <c r="E77" i="3"/>
  <c r="E81" i="3"/>
  <c r="E85" i="3"/>
  <c r="E89" i="3"/>
  <c r="E93" i="3"/>
  <c r="E97" i="3"/>
  <c r="E101" i="3"/>
  <c r="E105" i="3"/>
  <c r="E109" i="3"/>
  <c r="E113" i="3"/>
  <c r="E117" i="3"/>
  <c r="E121" i="3"/>
  <c r="E125" i="3"/>
  <c r="E129" i="3"/>
  <c r="E133" i="3"/>
  <c r="E137" i="3"/>
  <c r="E141" i="3"/>
  <c r="E145" i="3"/>
  <c r="E149" i="3"/>
  <c r="E153" i="3"/>
  <c r="E157" i="3"/>
  <c r="E161" i="3"/>
  <c r="E165" i="3"/>
  <c r="E169" i="3"/>
  <c r="E173" i="3"/>
  <c r="E177" i="3"/>
  <c r="E181" i="3"/>
  <c r="E185" i="3"/>
  <c r="E189" i="3"/>
  <c r="E193" i="3"/>
  <c r="E197" i="3"/>
  <c r="E201" i="3"/>
  <c r="E205" i="3"/>
  <c r="E209" i="3"/>
  <c r="E213" i="3"/>
  <c r="E217" i="3"/>
  <c r="E221" i="3"/>
  <c r="E225" i="3"/>
  <c r="E229" i="3"/>
  <c r="E233" i="3"/>
  <c r="E237" i="3"/>
  <c r="E241" i="3"/>
  <c r="E245" i="3"/>
  <c r="E249" i="3"/>
  <c r="E253" i="3"/>
  <c r="E257" i="3"/>
  <c r="E261" i="3"/>
  <c r="E265" i="3"/>
  <c r="E269" i="3"/>
  <c r="E273" i="3"/>
  <c r="E277" i="3"/>
  <c r="E281" i="3"/>
  <c r="E285" i="3"/>
  <c r="E289" i="3"/>
  <c r="E293" i="3"/>
  <c r="E297" i="3"/>
  <c r="E301" i="3"/>
  <c r="E305" i="3"/>
  <c r="E309" i="3"/>
  <c r="E313" i="3"/>
  <c r="E317" i="3"/>
  <c r="E321" i="3"/>
  <c r="E325" i="3"/>
  <c r="E329" i="3"/>
  <c r="E333" i="3"/>
  <c r="E337" i="3"/>
  <c r="E341" i="3"/>
  <c r="E345" i="3"/>
  <c r="E349" i="3"/>
  <c r="E353" i="3"/>
  <c r="E357" i="3"/>
  <c r="E361" i="3"/>
  <c r="E365" i="3"/>
  <c r="E369" i="3"/>
  <c r="E373" i="3"/>
  <c r="E381" i="3"/>
  <c r="E389" i="3"/>
  <c r="E397" i="3"/>
  <c r="E405" i="3"/>
  <c r="E413" i="3"/>
  <c r="E421" i="3"/>
  <c r="E429" i="3"/>
  <c r="E433" i="3"/>
  <c r="E441" i="3"/>
  <c r="E445" i="3"/>
  <c r="E449" i="3"/>
  <c r="E457" i="3"/>
  <c r="E461" i="3"/>
  <c r="E465" i="3"/>
  <c r="E473" i="3"/>
  <c r="E477" i="3"/>
  <c r="E481" i="3"/>
  <c r="E489" i="3"/>
  <c r="E492" i="3"/>
  <c r="E496" i="3"/>
  <c r="E505" i="3"/>
  <c r="E509" i="3"/>
  <c r="E513" i="3"/>
  <c r="E521" i="3"/>
  <c r="E525" i="3"/>
  <c r="E529" i="3"/>
  <c r="E539" i="3"/>
  <c r="E541" i="3"/>
  <c r="E545" i="3"/>
  <c r="E553" i="3"/>
  <c r="E557" i="3"/>
  <c r="E561" i="3"/>
  <c r="E569" i="3"/>
  <c r="E573" i="3"/>
  <c r="E577" i="3"/>
  <c r="E585" i="3"/>
  <c r="E589" i="3"/>
  <c r="E593" i="3"/>
  <c r="E601" i="3"/>
  <c r="E605" i="3"/>
  <c r="E609" i="3"/>
  <c r="E9" i="3"/>
  <c r="E13" i="3"/>
  <c r="E370" i="3"/>
  <c r="E374" i="3"/>
  <c r="E378" i="3"/>
  <c r="E382" i="3"/>
  <c r="E386" i="3"/>
  <c r="E390" i="3"/>
  <c r="E394" i="3"/>
  <c r="E398" i="3"/>
  <c r="E402" i="3"/>
  <c r="E406" i="3"/>
  <c r="E410" i="3"/>
  <c r="E414" i="3"/>
  <c r="E418" i="3"/>
  <c r="E422" i="3"/>
  <c r="E11" i="3"/>
  <c r="E15" i="3"/>
  <c r="E19" i="3"/>
  <c r="E23" i="3"/>
  <c r="E27" i="3"/>
  <c r="E31" i="3"/>
  <c r="E35" i="3"/>
  <c r="E39" i="3"/>
  <c r="E43" i="3"/>
  <c r="E47" i="3"/>
  <c r="E51" i="3"/>
  <c r="E55" i="3"/>
  <c r="E59" i="3"/>
  <c r="E63" i="3"/>
  <c r="E67" i="3"/>
  <c r="E71" i="3"/>
  <c r="E75" i="3"/>
  <c r="E79" i="3"/>
  <c r="E83" i="3"/>
  <c r="E87" i="3"/>
  <c r="E91" i="3"/>
  <c r="E95" i="3"/>
  <c r="E99" i="3"/>
  <c r="E103" i="3"/>
  <c r="E107" i="3"/>
  <c r="E111" i="3"/>
  <c r="E115" i="3"/>
  <c r="E119" i="3"/>
  <c r="E123" i="3"/>
  <c r="E127" i="3"/>
  <c r="E131" i="3"/>
  <c r="E135" i="3"/>
  <c r="E139" i="3"/>
  <c r="E143" i="3"/>
  <c r="E147" i="3"/>
  <c r="E151" i="3"/>
  <c r="E155" i="3"/>
  <c r="E159" i="3"/>
  <c r="E163" i="3"/>
  <c r="E167" i="3"/>
  <c r="E171" i="3"/>
  <c r="E175" i="3"/>
  <c r="E179" i="3"/>
  <c r="E183" i="3"/>
  <c r="E187" i="3"/>
  <c r="E191" i="3"/>
  <c r="E195" i="3"/>
  <c r="E199" i="3"/>
  <c r="E203" i="3"/>
  <c r="E207" i="3"/>
  <c r="E211" i="3"/>
  <c r="E215" i="3"/>
  <c r="E219" i="3"/>
  <c r="E223" i="3"/>
  <c r="E227" i="3"/>
  <c r="E231" i="3"/>
  <c r="E235" i="3"/>
  <c r="E239" i="3"/>
  <c r="E243" i="3"/>
  <c r="E247" i="3"/>
  <c r="E251" i="3"/>
  <c r="E255" i="3"/>
  <c r="E259" i="3"/>
  <c r="E263" i="3"/>
  <c r="E267" i="3"/>
  <c r="E271" i="3"/>
  <c r="E275" i="3"/>
  <c r="E279" i="3"/>
  <c r="E283" i="3"/>
  <c r="E287" i="3"/>
  <c r="E291" i="3"/>
  <c r="E295" i="3"/>
  <c r="E299" i="3"/>
  <c r="E303" i="3"/>
  <c r="E307" i="3"/>
  <c r="E311" i="3"/>
  <c r="E315" i="3"/>
  <c r="E319" i="3"/>
  <c r="E323" i="3"/>
  <c r="E327" i="3"/>
  <c r="E331" i="3"/>
  <c r="E335" i="3"/>
  <c r="E339" i="3"/>
  <c r="E343" i="3"/>
  <c r="E347" i="3"/>
  <c r="E351" i="3"/>
  <c r="E355" i="3"/>
  <c r="E359" i="3"/>
  <c r="E363" i="3"/>
  <c r="E367" i="3"/>
  <c r="E375" i="3"/>
  <c r="E379" i="3"/>
  <c r="E383" i="3"/>
  <c r="E387" i="3"/>
  <c r="E391" i="3"/>
  <c r="E395" i="3"/>
  <c r="E399" i="3"/>
  <c r="E426" i="3"/>
  <c r="E430" i="3"/>
  <c r="E434" i="3"/>
  <c r="E438" i="3"/>
  <c r="E442" i="3"/>
  <c r="E446" i="3"/>
  <c r="E450" i="3"/>
  <c r="E454" i="3"/>
  <c r="E458" i="3"/>
  <c r="E462" i="3"/>
  <c r="E466" i="3"/>
  <c r="E470" i="3"/>
  <c r="E474" i="3"/>
  <c r="E478" i="3"/>
  <c r="E482" i="3"/>
  <c r="E486" i="3"/>
  <c r="E490" i="3"/>
  <c r="E493" i="3"/>
  <c r="E497" i="3"/>
  <c r="E501" i="3"/>
  <c r="E506" i="3"/>
  <c r="E510" i="3"/>
  <c r="E514" i="3"/>
  <c r="E518" i="3"/>
  <c r="E522" i="3"/>
  <c r="E526" i="3"/>
  <c r="E530" i="3"/>
  <c r="E534" i="3"/>
  <c r="E535" i="3"/>
  <c r="E542" i="3"/>
  <c r="E546" i="3"/>
  <c r="E550" i="3"/>
  <c r="E554" i="3"/>
  <c r="E558" i="3"/>
  <c r="E562" i="3"/>
  <c r="E566" i="3"/>
  <c r="E570" i="3"/>
  <c r="E574" i="3"/>
  <c r="E578" i="3"/>
  <c r="E582" i="3"/>
  <c r="E586" i="3"/>
  <c r="E590" i="3"/>
  <c r="E594" i="3"/>
  <c r="E598" i="3"/>
  <c r="E602" i="3"/>
  <c r="E606" i="3"/>
  <c r="E610" i="3"/>
  <c r="E614" i="3"/>
  <c r="E403" i="3"/>
  <c r="E407" i="3"/>
  <c r="E411" i="3"/>
  <c r="E415" i="3"/>
  <c r="E419" i="3"/>
  <c r="E423" i="3"/>
  <c r="E427" i="3"/>
  <c r="E431" i="3"/>
  <c r="E435" i="3"/>
  <c r="E439" i="3"/>
  <c r="E443" i="3"/>
  <c r="E447" i="3"/>
  <c r="E451" i="3"/>
  <c r="E455" i="3"/>
  <c r="E459" i="3"/>
  <c r="E463" i="3"/>
  <c r="E467" i="3"/>
  <c r="E471" i="3"/>
  <c r="E475" i="3"/>
  <c r="E479" i="3"/>
  <c r="E483" i="3"/>
  <c r="E487" i="3"/>
  <c r="E491" i="3"/>
  <c r="E494" i="3"/>
  <c r="E498" i="3"/>
  <c r="E503" i="3"/>
  <c r="E507" i="3"/>
  <c r="E511" i="3"/>
  <c r="E515" i="3"/>
  <c r="E519" i="3"/>
  <c r="E523" i="3"/>
  <c r="E527" i="3"/>
  <c r="E531" i="3"/>
  <c r="E536" i="3"/>
  <c r="E537" i="3"/>
  <c r="E543" i="3"/>
  <c r="E547" i="3"/>
  <c r="E551" i="3"/>
  <c r="E555" i="3"/>
  <c r="E559" i="3"/>
  <c r="E563" i="3"/>
  <c r="E567" i="3"/>
  <c r="E571" i="3"/>
  <c r="E575" i="3"/>
  <c r="E579" i="3"/>
  <c r="E583" i="3"/>
  <c r="E587" i="3"/>
  <c r="E591" i="3"/>
  <c r="E595" i="3"/>
  <c r="E599" i="3"/>
  <c r="E603" i="3"/>
  <c r="E607" i="3"/>
  <c r="E611" i="3"/>
  <c r="E615" i="3"/>
  <c r="E617" i="3" l="1"/>
  <c r="E618" i="5"/>
</calcChain>
</file>

<file path=xl/sharedStrings.xml><?xml version="1.0" encoding="utf-8"?>
<sst xmlns="http://schemas.openxmlformats.org/spreadsheetml/2006/main" count="9450" uniqueCount="1411">
  <si>
    <t>045187</t>
  </si>
  <si>
    <t>Ada Ex Vill SD</t>
  </si>
  <si>
    <t>Hardin</t>
  </si>
  <si>
    <t>049494</t>
  </si>
  <si>
    <t>Adena Local SD</t>
  </si>
  <si>
    <t>Ross</t>
  </si>
  <si>
    <t>043489</t>
  </si>
  <si>
    <t>Akron City SD</t>
  </si>
  <si>
    <t>Summit</t>
  </si>
  <si>
    <t>045906</t>
  </si>
  <si>
    <t>Alexander Local SD</t>
  </si>
  <si>
    <t>Athens</t>
  </si>
  <si>
    <t>045757</t>
  </si>
  <si>
    <t>Allen East Local SD</t>
  </si>
  <si>
    <t>Allen</t>
  </si>
  <si>
    <t>043497</t>
  </si>
  <si>
    <t>Alliance City SD</t>
  </si>
  <si>
    <t>Stark</t>
  </si>
  <si>
    <t>046847</t>
  </si>
  <si>
    <t>Amanda-Clearcreek Local SD</t>
  </si>
  <si>
    <t>Fairfield</t>
  </si>
  <si>
    <t>045195</t>
  </si>
  <si>
    <t>Amherst Ex Vill SD</t>
  </si>
  <si>
    <t>Lorain</t>
  </si>
  <si>
    <t>049759</t>
  </si>
  <si>
    <t>Anna Local SD</t>
  </si>
  <si>
    <t>Shelby</t>
  </si>
  <si>
    <t>046623</t>
  </si>
  <si>
    <t>Ansonia Local SD</t>
  </si>
  <si>
    <t>Darke</t>
  </si>
  <si>
    <t>048207</t>
  </si>
  <si>
    <t>Anthony Wayne Local SD</t>
  </si>
  <si>
    <t>Lucas</t>
  </si>
  <si>
    <t>048991</t>
  </si>
  <si>
    <t>Antwerp Local SD</t>
  </si>
  <si>
    <t>Paulding</t>
  </si>
  <si>
    <t>047415</t>
  </si>
  <si>
    <t>Arcadia Local SD</t>
  </si>
  <si>
    <t>Hancock</t>
  </si>
  <si>
    <t>046631</t>
  </si>
  <si>
    <t>Arcanum Butler Local SD</t>
  </si>
  <si>
    <t>047043</t>
  </si>
  <si>
    <t>Archbold-Area Local SD</t>
  </si>
  <si>
    <t>Fulton</t>
  </si>
  <si>
    <t>047423</t>
  </si>
  <si>
    <t>Arlington Local SD</t>
  </si>
  <si>
    <t>043505</t>
  </si>
  <si>
    <t>Ashland City SD</t>
  </si>
  <si>
    <t>Ashland</t>
  </si>
  <si>
    <t>043513</t>
  </si>
  <si>
    <t>Ashtabula Area City SD</t>
  </si>
  <si>
    <t>Ashtabula</t>
  </si>
  <si>
    <t>043521</t>
  </si>
  <si>
    <t>Athens City SD</t>
  </si>
  <si>
    <t>049171</t>
  </si>
  <si>
    <t>Aurora City SD</t>
  </si>
  <si>
    <t>Portage</t>
  </si>
  <si>
    <t>048298</t>
  </si>
  <si>
    <t>Austintown Local SD</t>
  </si>
  <si>
    <t>Mahoning</t>
  </si>
  <si>
    <t>048124</t>
  </si>
  <si>
    <t>Avon Lake City SD</t>
  </si>
  <si>
    <t>048116</t>
  </si>
  <si>
    <t>Avon Local SD</t>
  </si>
  <si>
    <t>046706</t>
  </si>
  <si>
    <t>Ayersville Local SD</t>
  </si>
  <si>
    <t>Defiance</t>
  </si>
  <si>
    <t>043539</t>
  </si>
  <si>
    <t>Barberton City SD</t>
  </si>
  <si>
    <t>045203</t>
  </si>
  <si>
    <t>Barnesville Ex Vill SD</t>
  </si>
  <si>
    <t>Belmont</t>
  </si>
  <si>
    <t>046300</t>
  </si>
  <si>
    <t>Batavia Local SD</t>
  </si>
  <si>
    <t>Clermont</t>
  </si>
  <si>
    <t>045765</t>
  </si>
  <si>
    <t>Bath Local SD</t>
  </si>
  <si>
    <t>043547</t>
  </si>
  <si>
    <t>Bay Village City SD</t>
  </si>
  <si>
    <t>Cuyahoga</t>
  </si>
  <si>
    <t>043554</t>
  </si>
  <si>
    <t>Beachwood City SD</t>
  </si>
  <si>
    <t>046425</t>
  </si>
  <si>
    <t>Beaver Local SD</t>
  </si>
  <si>
    <t>Columbiana</t>
  </si>
  <si>
    <t>047241</t>
  </si>
  <si>
    <t>Beavercreek City SD</t>
  </si>
  <si>
    <t>Greene</t>
  </si>
  <si>
    <t>043562</t>
  </si>
  <si>
    <t>Bedford City SD</t>
  </si>
  <si>
    <t>043570</t>
  </si>
  <si>
    <t>Bellaire Local SD</t>
  </si>
  <si>
    <t>043588</t>
  </si>
  <si>
    <t>Bellefontaine City SD</t>
  </si>
  <si>
    <t>Logan</t>
  </si>
  <si>
    <t>043596</t>
  </si>
  <si>
    <t>Bellevue City SD</t>
  </si>
  <si>
    <t>Huron</t>
  </si>
  <si>
    <t>043604</t>
  </si>
  <si>
    <t>Belpre City SD</t>
  </si>
  <si>
    <t>Washington</t>
  </si>
  <si>
    <t>048074</t>
  </si>
  <si>
    <t>Benjamin Logan Local SD</t>
  </si>
  <si>
    <t>048926</t>
  </si>
  <si>
    <t>Benton Carroll Salem Local S</t>
  </si>
  <si>
    <t>Ottawa</t>
  </si>
  <si>
    <t>043612</t>
  </si>
  <si>
    <t>Berea City SD</t>
  </si>
  <si>
    <t>047167</t>
  </si>
  <si>
    <t>Berkshire Local SD</t>
  </si>
  <si>
    <t>Geauga</t>
  </si>
  <si>
    <t>046854</t>
  </si>
  <si>
    <t>Berne Union Local SD</t>
  </si>
  <si>
    <t>048611</t>
  </si>
  <si>
    <t>Bethel Local SD</t>
  </si>
  <si>
    <t>Miami</t>
  </si>
  <si>
    <t>046318</t>
  </si>
  <si>
    <t>Bethel-Tate Local SD</t>
  </si>
  <si>
    <t>043620</t>
  </si>
  <si>
    <t>Bexley City SD</t>
  </si>
  <si>
    <t>Franklin</t>
  </si>
  <si>
    <t>046748</t>
  </si>
  <si>
    <t>Big Walnut Local SD</t>
  </si>
  <si>
    <t>Delaware</t>
  </si>
  <si>
    <t>048462</t>
  </si>
  <si>
    <t>Black River Local SD</t>
  </si>
  <si>
    <t>Medina</t>
  </si>
  <si>
    <t>046383</t>
  </si>
  <si>
    <t>Blanchester Local SD</t>
  </si>
  <si>
    <t>Clinton</t>
  </si>
  <si>
    <t>046862</t>
  </si>
  <si>
    <t>Bloom Carroll Local SD</t>
  </si>
  <si>
    <t>049593</t>
  </si>
  <si>
    <t>Bloom-Vernon Local SD</t>
  </si>
  <si>
    <t>Scioto</t>
  </si>
  <si>
    <t>050096</t>
  </si>
  <si>
    <t>Bloomfield-Mespo Local SD</t>
  </si>
  <si>
    <t>Trumbull</t>
  </si>
  <si>
    <t>045211</t>
  </si>
  <si>
    <t>Bluffton Ex Vill SD</t>
  </si>
  <si>
    <t>048306</t>
  </si>
  <si>
    <t>Boardman Local SD</t>
  </si>
  <si>
    <t>049767</t>
  </si>
  <si>
    <t>Botkins Local SD</t>
  </si>
  <si>
    <t>043638</t>
  </si>
  <si>
    <t>Bowling Green City SD</t>
  </si>
  <si>
    <t>Wood</t>
  </si>
  <si>
    <t>045229</t>
  </si>
  <si>
    <t>Bradford Ex Vill SD</t>
  </si>
  <si>
    <t>043646</t>
  </si>
  <si>
    <t>Brecksville-Broadview Height</t>
  </si>
  <si>
    <t>045237</t>
  </si>
  <si>
    <t>Bridgeport Ex Vill SD</t>
  </si>
  <si>
    <t>047613</t>
  </si>
  <si>
    <t>Bright Local SD</t>
  </si>
  <si>
    <t>Highland</t>
  </si>
  <si>
    <t>050112</t>
  </si>
  <si>
    <t>Bristol Local SD</t>
  </si>
  <si>
    <t>050120</t>
  </si>
  <si>
    <t>Brookfield Local SD</t>
  </si>
  <si>
    <t>043653</t>
  </si>
  <si>
    <t>Brooklyn City SD</t>
  </si>
  <si>
    <t>048678</t>
  </si>
  <si>
    <t>Brookville Local SD</t>
  </si>
  <si>
    <t>Montgomery</t>
  </si>
  <si>
    <t>046177</t>
  </si>
  <si>
    <t>Brown Local SD</t>
  </si>
  <si>
    <t>Carroll</t>
  </si>
  <si>
    <t>043661</t>
  </si>
  <si>
    <t>Brunswick City SD</t>
  </si>
  <si>
    <t>043679</t>
  </si>
  <si>
    <t>Bryan City SD</t>
  </si>
  <si>
    <t>Williams</t>
  </si>
  <si>
    <t>046508</t>
  </si>
  <si>
    <t>Buckeye Central Local SD</t>
  </si>
  <si>
    <t>Crawford</t>
  </si>
  <si>
    <t>045856</t>
  </si>
  <si>
    <t>Buckeye Local SD</t>
  </si>
  <si>
    <t>047787</t>
  </si>
  <si>
    <t>Jefferson</t>
  </si>
  <si>
    <t>048470</t>
  </si>
  <si>
    <t>046755</t>
  </si>
  <si>
    <t>Buckeye Valley Local SD</t>
  </si>
  <si>
    <t>043687</t>
  </si>
  <si>
    <t>Bucyrus City SD</t>
  </si>
  <si>
    <t>045252</t>
  </si>
  <si>
    <t>Caldwell Ex Vill SD</t>
  </si>
  <si>
    <t>Noble</t>
  </si>
  <si>
    <t>043695</t>
  </si>
  <si>
    <t>Cambridge City SD</t>
  </si>
  <si>
    <t>Guernsey</t>
  </si>
  <si>
    <t>043703</t>
  </si>
  <si>
    <t>Campbell City SD</t>
  </si>
  <si>
    <t>046946</t>
  </si>
  <si>
    <t>Canal Winchester Local SD</t>
  </si>
  <si>
    <t>048314</t>
  </si>
  <si>
    <t>Canfield Local SD</t>
  </si>
  <si>
    <t>043711</t>
  </si>
  <si>
    <t>Canton City SD</t>
  </si>
  <si>
    <t>049833</t>
  </si>
  <si>
    <t>Canton Local SD</t>
  </si>
  <si>
    <t>047175</t>
  </si>
  <si>
    <t>Cardinal Local SD</t>
  </si>
  <si>
    <t>048793</t>
  </si>
  <si>
    <t>Cardington-Lincoln Local SD</t>
  </si>
  <si>
    <t>Morrow</t>
  </si>
  <si>
    <t>045260</t>
  </si>
  <si>
    <t>Carey Ex Vill SD</t>
  </si>
  <si>
    <t>Wyandot</t>
  </si>
  <si>
    <t>050419</t>
  </si>
  <si>
    <t>Carlisle Local SD</t>
  </si>
  <si>
    <t>Warren</t>
  </si>
  <si>
    <t>045278</t>
  </si>
  <si>
    <t>Carrollton Ex Vill SD</t>
  </si>
  <si>
    <t>047258</t>
  </si>
  <si>
    <t>Cedar Cliff Local SD</t>
  </si>
  <si>
    <t>043729</t>
  </si>
  <si>
    <t>Celina City SD</t>
  </si>
  <si>
    <t>Mercer</t>
  </si>
  <si>
    <t>047829</t>
  </si>
  <si>
    <t>Centerburg Local SD</t>
  </si>
  <si>
    <t>Knox</t>
  </si>
  <si>
    <t>043737</t>
  </si>
  <si>
    <t>Centerville City SD</t>
  </si>
  <si>
    <t>046714</t>
  </si>
  <si>
    <t>Central Local SD</t>
  </si>
  <si>
    <t>045286</t>
  </si>
  <si>
    <t>Chagrin Falls Ex Vill SD</t>
  </si>
  <si>
    <t>050138</t>
  </si>
  <si>
    <t>Champion Local SD</t>
  </si>
  <si>
    <t>047183</t>
  </si>
  <si>
    <t>Chardon Local SD</t>
  </si>
  <si>
    <t>045294</t>
  </si>
  <si>
    <t>Chesapeake Union Ex Vill SD</t>
  </si>
  <si>
    <t>Lawrence</t>
  </si>
  <si>
    <t>043745</t>
  </si>
  <si>
    <t>Chillicothe City SD</t>
  </si>
  <si>
    <t>050534</t>
  </si>
  <si>
    <t>Chippewa Local SD</t>
  </si>
  <si>
    <t>Wayne</t>
  </si>
  <si>
    <t>043752</t>
  </si>
  <si>
    <t>Cincinnati City SD</t>
  </si>
  <si>
    <t>Hamilton</t>
  </si>
  <si>
    <t>043760</t>
  </si>
  <si>
    <t>Circleville City SD</t>
  </si>
  <si>
    <t>Pickaway</t>
  </si>
  <si>
    <t>046284</t>
  </si>
  <si>
    <t>Clark-Shawnee Local SD</t>
  </si>
  <si>
    <t>Clark</t>
  </si>
  <si>
    <t>049601</t>
  </si>
  <si>
    <t>Clay Local SD</t>
  </si>
  <si>
    <t>043778</t>
  </si>
  <si>
    <t>Claymont City SD</t>
  </si>
  <si>
    <t>Tuscarawas</t>
  </si>
  <si>
    <t>049411</t>
  </si>
  <si>
    <t>Clear Fork Valley Local SD</t>
  </si>
  <si>
    <t>Richland</t>
  </si>
  <si>
    <t>048132</t>
  </si>
  <si>
    <t>Clearview Local SD</t>
  </si>
  <si>
    <t>046326</t>
  </si>
  <si>
    <t>Clermont-Northeastern Local</t>
  </si>
  <si>
    <t>043794</t>
  </si>
  <si>
    <t>Cleveland Hts-Univ Hts City</t>
  </si>
  <si>
    <t>043786</t>
  </si>
  <si>
    <t>Cleveland Municipal SD</t>
  </si>
  <si>
    <t>046391</t>
  </si>
  <si>
    <t>Clinton-Massie Local SD</t>
  </si>
  <si>
    <t>048488</t>
  </si>
  <si>
    <t>Cloverleaf Local SD</t>
  </si>
  <si>
    <t>045302</t>
  </si>
  <si>
    <t>Clyde-Green Springs Ex Vill</t>
  </si>
  <si>
    <t>Sandusky</t>
  </si>
  <si>
    <t>045310</t>
  </si>
  <si>
    <t>Coldwater Ex Vill SD</t>
  </si>
  <si>
    <t>064964</t>
  </si>
  <si>
    <t>College Corner Local SD</t>
  </si>
  <si>
    <t>Preble</t>
  </si>
  <si>
    <t>046516</t>
  </si>
  <si>
    <t>Colonel Crawford Local SD</t>
  </si>
  <si>
    <t>048140</t>
  </si>
  <si>
    <t>Columbia Local SD</t>
  </si>
  <si>
    <t>045328</t>
  </si>
  <si>
    <t>Columbiana Ex Vill SD</t>
  </si>
  <si>
    <t>043802</t>
  </si>
  <si>
    <t>Columbus City SD</t>
  </si>
  <si>
    <t>049312</t>
  </si>
  <si>
    <t>Columbus Grove Local SD</t>
  </si>
  <si>
    <t>Putnam</t>
  </si>
  <si>
    <t>043810</t>
  </si>
  <si>
    <t>Conneaut Area City SD</t>
  </si>
  <si>
    <t>047548</t>
  </si>
  <si>
    <t>Conotton Valley Union Local</t>
  </si>
  <si>
    <t>Harrison</t>
  </si>
  <si>
    <t>049320</t>
  </si>
  <si>
    <t>Continental Local SD</t>
  </si>
  <si>
    <t>049981</t>
  </si>
  <si>
    <t>Copley-Fairlawn City SD</t>
  </si>
  <si>
    <t>047431</t>
  </si>
  <si>
    <t>Cory-Rawson Local SD</t>
  </si>
  <si>
    <t>043828</t>
  </si>
  <si>
    <t>Coshocton City SD</t>
  </si>
  <si>
    <t>Coshocton</t>
  </si>
  <si>
    <t>049999</t>
  </si>
  <si>
    <t>Coventry Local SD</t>
  </si>
  <si>
    <t>045336</t>
  </si>
  <si>
    <t>Covington Ex Vill SD</t>
  </si>
  <si>
    <t>045344</t>
  </si>
  <si>
    <t>Crestline Ex Vill SD</t>
  </si>
  <si>
    <t>046433</t>
  </si>
  <si>
    <t>Crestview Local SD</t>
  </si>
  <si>
    <t>049429</t>
  </si>
  <si>
    <t>050351</t>
  </si>
  <si>
    <t>Van Wert</t>
  </si>
  <si>
    <t>049189</t>
  </si>
  <si>
    <t>Crestwood Local SD</t>
  </si>
  <si>
    <t>045351</t>
  </si>
  <si>
    <t>Crooksville Ex Vill SD</t>
  </si>
  <si>
    <t>Perry</t>
  </si>
  <si>
    <t>043836</t>
  </si>
  <si>
    <t>Cuyahoga Falls City SD</t>
  </si>
  <si>
    <t>046557</t>
  </si>
  <si>
    <t>Cuyahoga Heights Local SD</t>
  </si>
  <si>
    <t>050542</t>
  </si>
  <si>
    <t>Dalton Local SD</t>
  </si>
  <si>
    <t>048934</t>
  </si>
  <si>
    <t>Danbury Local SD</t>
  </si>
  <si>
    <t>047837</t>
  </si>
  <si>
    <t>Danville Local SD</t>
  </si>
  <si>
    <t>047928</t>
  </si>
  <si>
    <t>Dawson-Bryant Local SD</t>
  </si>
  <si>
    <t>043844</t>
  </si>
  <si>
    <t>Dayton City SD</t>
  </si>
  <si>
    <t>043851</t>
  </si>
  <si>
    <t>Deer Park Community City SD</t>
  </si>
  <si>
    <t>043869</t>
  </si>
  <si>
    <t>Defiance City SD</t>
  </si>
  <si>
    <t>043877</t>
  </si>
  <si>
    <t>Delaware City SD</t>
  </si>
  <si>
    <t>043885</t>
  </si>
  <si>
    <t>Delphos City SD</t>
  </si>
  <si>
    <t>043893</t>
  </si>
  <si>
    <t>Dover City SD</t>
  </si>
  <si>
    <t>047027</t>
  </si>
  <si>
    <t>Dublin City SD</t>
  </si>
  <si>
    <t>043901</t>
  </si>
  <si>
    <t>East Cleveland City SD</t>
  </si>
  <si>
    <t>046409</t>
  </si>
  <si>
    <t>East Clinton Local SD</t>
  </si>
  <si>
    <t>069682</t>
  </si>
  <si>
    <t>East Guernsey Local SD</t>
  </si>
  <si>
    <t>047688</t>
  </si>
  <si>
    <t>East Holmes Local SD</t>
  </si>
  <si>
    <t>Holmes</t>
  </si>
  <si>
    <t>047845</t>
  </si>
  <si>
    <t>East Knox Local SD</t>
  </si>
  <si>
    <t>043919</t>
  </si>
  <si>
    <t>East Liverpool City SD</t>
  </si>
  <si>
    <t>048835</t>
  </si>
  <si>
    <t>East Muskingum Local SD</t>
  </si>
  <si>
    <t>Muskingum</t>
  </si>
  <si>
    <t>043927</t>
  </si>
  <si>
    <t>East Palestine City SD</t>
  </si>
  <si>
    <t>046037</t>
  </si>
  <si>
    <t>Eastern Local SD</t>
  </si>
  <si>
    <t>Brown</t>
  </si>
  <si>
    <t>048512</t>
  </si>
  <si>
    <t>Meigs</t>
  </si>
  <si>
    <t>049122</t>
  </si>
  <si>
    <t>Pike</t>
  </si>
  <si>
    <t>050674</t>
  </si>
  <si>
    <t>Eastwood Local SD</t>
  </si>
  <si>
    <t>043935</t>
  </si>
  <si>
    <t>Eaton Community Schools City</t>
  </si>
  <si>
    <t>050617</t>
  </si>
  <si>
    <t>Edgerton Local SD</t>
  </si>
  <si>
    <t>046094</t>
  </si>
  <si>
    <t>Edgewood City SD</t>
  </si>
  <si>
    <t>Butler</t>
  </si>
  <si>
    <t>046789</t>
  </si>
  <si>
    <t>Edison Local SD</t>
  </si>
  <si>
    <t>Erie</t>
  </si>
  <si>
    <t>047795</t>
  </si>
  <si>
    <t>050625</t>
  </si>
  <si>
    <t>Edon-Northwest Local SD</t>
  </si>
  <si>
    <t>048413</t>
  </si>
  <si>
    <t>Elgin Local SD</t>
  </si>
  <si>
    <t>Marion</t>
  </si>
  <si>
    <t>045773</t>
  </si>
  <si>
    <t>Elida Local SD</t>
  </si>
  <si>
    <t>050682</t>
  </si>
  <si>
    <t>Elmwood Local SD</t>
  </si>
  <si>
    <t>043943</t>
  </si>
  <si>
    <t>Elyria City SD</t>
  </si>
  <si>
    <t>043950</t>
  </si>
  <si>
    <t>Euclid City SD</t>
  </si>
  <si>
    <t>047050</t>
  </si>
  <si>
    <t>Evergreen Local SD</t>
  </si>
  <si>
    <t>050328</t>
  </si>
  <si>
    <t>Fairbanks Local SD</t>
  </si>
  <si>
    <t>Union</t>
  </si>
  <si>
    <t>043968</t>
  </si>
  <si>
    <t>Fairborn City SD</t>
  </si>
  <si>
    <t>046102</t>
  </si>
  <si>
    <t>Fairfield City SD</t>
  </si>
  <si>
    <t>047621</t>
  </si>
  <si>
    <t>Fairfield Local SD</t>
  </si>
  <si>
    <t>046870</t>
  </si>
  <si>
    <t>Fairfield Union Local SD</t>
  </si>
  <si>
    <t>047936</t>
  </si>
  <si>
    <t>Fairland Local SD</t>
  </si>
  <si>
    <t>049775</t>
  </si>
  <si>
    <t>Fairlawn Local SD</t>
  </si>
  <si>
    <t>049841</t>
  </si>
  <si>
    <t>Fairless Local SD</t>
  </si>
  <si>
    <t>045369</t>
  </si>
  <si>
    <t>Fairport Harbor Ex Vill SD</t>
  </si>
  <si>
    <t>Lake</t>
  </si>
  <si>
    <t>043976</t>
  </si>
  <si>
    <t>Fairview Park City SD</t>
  </si>
  <si>
    <t>047068</t>
  </si>
  <si>
    <t>Fayette Local SD</t>
  </si>
  <si>
    <t>046045</t>
  </si>
  <si>
    <t>Fayetteville-Perry Local SD</t>
  </si>
  <si>
    <t>045914</t>
  </si>
  <si>
    <t>Federal Hocking Local SD</t>
  </si>
  <si>
    <t>046334</t>
  </si>
  <si>
    <t>Felicity-Franklin Local SD</t>
  </si>
  <si>
    <t>049197</t>
  </si>
  <si>
    <t>Field Local SD</t>
  </si>
  <si>
    <t>043984</t>
  </si>
  <si>
    <t>Findlay City SD</t>
  </si>
  <si>
    <t>047332</t>
  </si>
  <si>
    <t>Finneytown Local SD</t>
  </si>
  <si>
    <t>048157</t>
  </si>
  <si>
    <t>Firelands Local SD</t>
  </si>
  <si>
    <t>047340</t>
  </si>
  <si>
    <t>Forest Hills Local SD</t>
  </si>
  <si>
    <t>050484</t>
  </si>
  <si>
    <t>Fort Frye Local SD</t>
  </si>
  <si>
    <t>049783</t>
  </si>
  <si>
    <t>Fort Loramie Local SD</t>
  </si>
  <si>
    <t>048595</t>
  </si>
  <si>
    <t>Fort Recovery Local SD</t>
  </si>
  <si>
    <t>043992</t>
  </si>
  <si>
    <t>Fostoria City SD</t>
  </si>
  <si>
    <t>Seneca</t>
  </si>
  <si>
    <t>044008</t>
  </si>
  <si>
    <t>Franklin City SD</t>
  </si>
  <si>
    <t>048843</t>
  </si>
  <si>
    <t>Franklin Local SD</t>
  </si>
  <si>
    <t>046649</t>
  </si>
  <si>
    <t>Franklin-Monroe Local SD</t>
  </si>
  <si>
    <t>047852</t>
  </si>
  <si>
    <t>Fredericktown Local SD</t>
  </si>
  <si>
    <t>044016</t>
  </si>
  <si>
    <t>Fremont City SD</t>
  </si>
  <si>
    <t>050492</t>
  </si>
  <si>
    <t>Frontier Local SD</t>
  </si>
  <si>
    <t>046961</t>
  </si>
  <si>
    <t>Gahanna-Jefferson City SD</t>
  </si>
  <si>
    <t>044024</t>
  </si>
  <si>
    <t>Galion City SD</t>
  </si>
  <si>
    <t>065680</t>
  </si>
  <si>
    <t>Gallia County Local SD</t>
  </si>
  <si>
    <t>Gallia</t>
  </si>
  <si>
    <t>044032</t>
  </si>
  <si>
    <t>Gallipolis City SD</t>
  </si>
  <si>
    <t>050278</t>
  </si>
  <si>
    <t>Garaway Local SD</t>
  </si>
  <si>
    <t>044040</t>
  </si>
  <si>
    <t>Garfield Heights City SD</t>
  </si>
  <si>
    <t>044057</t>
  </si>
  <si>
    <t>Geneva Area City SD</t>
  </si>
  <si>
    <t>048942</t>
  </si>
  <si>
    <t>Genoa Area Local SD</t>
  </si>
  <si>
    <t>045377</t>
  </si>
  <si>
    <t>Georgetown Ex Vill SD</t>
  </si>
  <si>
    <t>045385</t>
  </si>
  <si>
    <t>Gibsonburg Ex Vill SD</t>
  </si>
  <si>
    <t>044065</t>
  </si>
  <si>
    <t>Girard City SD</t>
  </si>
  <si>
    <t>046342</t>
  </si>
  <si>
    <t>Goshen Local SD</t>
  </si>
  <si>
    <t>046193</t>
  </si>
  <si>
    <t>Graham Local SD</t>
  </si>
  <si>
    <t>Champaign</t>
  </si>
  <si>
    <t>045864</t>
  </si>
  <si>
    <t>Grand Valley Local SD</t>
  </si>
  <si>
    <t>044073</t>
  </si>
  <si>
    <t>Grandview Heights City SD</t>
  </si>
  <si>
    <t>045393</t>
  </si>
  <si>
    <t>Granville Ex Vill SD</t>
  </si>
  <si>
    <t>Licking</t>
  </si>
  <si>
    <t>049619</t>
  </si>
  <si>
    <t>Green Local SD</t>
  </si>
  <si>
    <t>050013</t>
  </si>
  <si>
    <t>050559</t>
  </si>
  <si>
    <t>047266</t>
  </si>
  <si>
    <t>Greeneview Local SD</t>
  </si>
  <si>
    <t>045401</t>
  </si>
  <si>
    <t>Greenfield Ex Vill SD</t>
  </si>
  <si>
    <t>046235</t>
  </si>
  <si>
    <t>Greenon Local SD</t>
  </si>
  <si>
    <t>044099</t>
  </si>
  <si>
    <t>Greenville City SD</t>
  </si>
  <si>
    <t>046979</t>
  </si>
  <si>
    <t>Groveport Madison Local SD</t>
  </si>
  <si>
    <t>044107</t>
  </si>
  <si>
    <t>Hamilton City SD</t>
  </si>
  <si>
    <t>046953</t>
  </si>
  <si>
    <t>Hamilton Local SD</t>
  </si>
  <si>
    <t>047498</t>
  </si>
  <si>
    <t>Hardin Northern Local SD</t>
  </si>
  <si>
    <t>049791</t>
  </si>
  <si>
    <t>Hardin-Houston Local SD</t>
  </si>
  <si>
    <t>045245</t>
  </si>
  <si>
    <t>Harrison Hills City SD</t>
  </si>
  <si>
    <t>044115</t>
  </si>
  <si>
    <t>Heath City SD</t>
  </si>
  <si>
    <t>045419</t>
  </si>
  <si>
    <t>Hicksville Ex Vill SD</t>
  </si>
  <si>
    <t>048496</t>
  </si>
  <si>
    <t>Highland Local SD</t>
  </si>
  <si>
    <t>048801</t>
  </si>
  <si>
    <t>047019</t>
  </si>
  <si>
    <t>Hilliard City SD</t>
  </si>
  <si>
    <t>044123</t>
  </si>
  <si>
    <t>Hillsboro City SD</t>
  </si>
  <si>
    <t>045823</t>
  </si>
  <si>
    <t>Hillsdale Local SD</t>
  </si>
  <si>
    <t>047571</t>
  </si>
  <si>
    <t>Holgate Local SD</t>
  </si>
  <si>
    <t>Henry</t>
  </si>
  <si>
    <t>049700</t>
  </si>
  <si>
    <t>Hopewell-Loudon Local SD</t>
  </si>
  <si>
    <t>050161</t>
  </si>
  <si>
    <t>Howland Local SD</t>
  </si>
  <si>
    <t>045427</t>
  </si>
  <si>
    <t>Hubbard Ex Vill SD</t>
  </si>
  <si>
    <t>048751</t>
  </si>
  <si>
    <t>Huber Heights City SD</t>
  </si>
  <si>
    <t>050021</t>
  </si>
  <si>
    <t>Hudson City SD</t>
  </si>
  <si>
    <t>049502</t>
  </si>
  <si>
    <t>Huntington Local SD</t>
  </si>
  <si>
    <t>044131</t>
  </si>
  <si>
    <t>Huron City SD</t>
  </si>
  <si>
    <t>046565</t>
  </si>
  <si>
    <t>Independence Local SD</t>
  </si>
  <si>
    <t>047803</t>
  </si>
  <si>
    <t>Indian Creek Local SD</t>
  </si>
  <si>
    <t>045435</t>
  </si>
  <si>
    <t>Indian Hill Ex Vill SD</t>
  </si>
  <si>
    <t>048082</t>
  </si>
  <si>
    <t>Indian Lake Local SD</t>
  </si>
  <si>
    <t>050286</t>
  </si>
  <si>
    <t>Indian Valley Local SD</t>
  </si>
  <si>
    <t>044149</t>
  </si>
  <si>
    <t>Ironton City SD</t>
  </si>
  <si>
    <t>049809</t>
  </si>
  <si>
    <t>Jackson Center Local SD</t>
  </si>
  <si>
    <t>044156</t>
  </si>
  <si>
    <t>Jackson City SD</t>
  </si>
  <si>
    <t>Jackson</t>
  </si>
  <si>
    <t>049858</t>
  </si>
  <si>
    <t>Jackson Local SD</t>
  </si>
  <si>
    <t>048322</t>
  </si>
  <si>
    <t>Jackson-Milton Local SD</t>
  </si>
  <si>
    <t>049205</t>
  </si>
  <si>
    <t>James A Garfield Local SD</t>
  </si>
  <si>
    <t>045872</t>
  </si>
  <si>
    <t>Jefferson Area Local SD</t>
  </si>
  <si>
    <t>048256</t>
  </si>
  <si>
    <t>Jefferson Local SD</t>
  </si>
  <si>
    <t>Madison</t>
  </si>
  <si>
    <t>048686</t>
  </si>
  <si>
    <t>Jefferson Township Local SD</t>
  </si>
  <si>
    <t>049338</t>
  </si>
  <si>
    <t>Jennings Local SD</t>
  </si>
  <si>
    <t>047985</t>
  </si>
  <si>
    <t>Johnstown-Monroe Local SD</t>
  </si>
  <si>
    <t>048264</t>
  </si>
  <si>
    <t>Jonathan Alder Local SD</t>
  </si>
  <si>
    <t>050179</t>
  </si>
  <si>
    <t>Joseph Badger Local SD</t>
  </si>
  <si>
    <t>049346</t>
  </si>
  <si>
    <t>Kalida Local SD</t>
  </si>
  <si>
    <t>046797</t>
  </si>
  <si>
    <t>Kelleys Island Local SD</t>
  </si>
  <si>
    <t>047191</t>
  </si>
  <si>
    <t>Kenston Local SD</t>
  </si>
  <si>
    <t>044164</t>
  </si>
  <si>
    <t>Kent City SD</t>
  </si>
  <si>
    <t>044172</t>
  </si>
  <si>
    <t>Kenton City SD</t>
  </si>
  <si>
    <t>044180</t>
  </si>
  <si>
    <t>Kettering City SD</t>
  </si>
  <si>
    <t>048165</t>
  </si>
  <si>
    <t>Keystone Local SD</t>
  </si>
  <si>
    <t>050435</t>
  </si>
  <si>
    <t>Kings Local SD</t>
  </si>
  <si>
    <t>047878</t>
  </si>
  <si>
    <t>Kirtland Local SD</t>
  </si>
  <si>
    <t>050245</t>
  </si>
  <si>
    <t>La Brae Local SD</t>
  </si>
  <si>
    <t>049866</t>
  </si>
  <si>
    <t>Lake Local SD</t>
  </si>
  <si>
    <t>050690</t>
  </si>
  <si>
    <t>050187</t>
  </si>
  <si>
    <t>Lakeview Local SD</t>
  </si>
  <si>
    <t>044198</t>
  </si>
  <si>
    <t>Lakewood City SD</t>
  </si>
  <si>
    <t>047993</t>
  </si>
  <si>
    <t>Lakewood Local SD</t>
  </si>
  <si>
    <t>046110</t>
  </si>
  <si>
    <t>Lakota Local SD</t>
  </si>
  <si>
    <t>049569</t>
  </si>
  <si>
    <t>044206</t>
  </si>
  <si>
    <t>Lancaster City SD</t>
  </si>
  <si>
    <t>044214</t>
  </si>
  <si>
    <t>Lebanon City SD</t>
  </si>
  <si>
    <t>045443</t>
  </si>
  <si>
    <t>Leetonia Ex Vill SD</t>
  </si>
  <si>
    <t>049353</t>
  </si>
  <si>
    <t>Leipsic Local SD</t>
  </si>
  <si>
    <t>049437</t>
  </si>
  <si>
    <t>Lexington Local SD</t>
  </si>
  <si>
    <t>047449</t>
  </si>
  <si>
    <t>Liberty Benton Local SD</t>
  </si>
  <si>
    <t>047589</t>
  </si>
  <si>
    <t>Liberty Center Local SD</t>
  </si>
  <si>
    <t>050195</t>
  </si>
  <si>
    <t>Liberty Local SD</t>
  </si>
  <si>
    <t>046888</t>
  </si>
  <si>
    <t>Liberty Union-Thurston Local</t>
  </si>
  <si>
    <t>048009</t>
  </si>
  <si>
    <t>Licking Heights Local SD</t>
  </si>
  <si>
    <t>048017</t>
  </si>
  <si>
    <t>Licking Valley Local SD</t>
  </si>
  <si>
    <t>044222</t>
  </si>
  <si>
    <t>Lima City SD</t>
  </si>
  <si>
    <t>050369</t>
  </si>
  <si>
    <t>Lincolnview Local SD</t>
  </si>
  <si>
    <t>045450</t>
  </si>
  <si>
    <t>Lisbon Ex Vill SD</t>
  </si>
  <si>
    <t>050443</t>
  </si>
  <si>
    <t>Little Miami Local SD</t>
  </si>
  <si>
    <t>044230</t>
  </si>
  <si>
    <t>Lockland City SD</t>
  </si>
  <si>
    <t>049080</t>
  </si>
  <si>
    <t>Logan Elm Local SD</t>
  </si>
  <si>
    <t>044248</t>
  </si>
  <si>
    <t>Logan-Hocking Local SD</t>
  </si>
  <si>
    <t>Hocking</t>
  </si>
  <si>
    <t>044255</t>
  </si>
  <si>
    <t>London City SD</t>
  </si>
  <si>
    <t>044263</t>
  </si>
  <si>
    <t>Lorain City SD</t>
  </si>
  <si>
    <t>050203</t>
  </si>
  <si>
    <t>Lordstown Local SD</t>
  </si>
  <si>
    <t>045468</t>
  </si>
  <si>
    <t>Loudonville-Perrysville Ex V</t>
  </si>
  <si>
    <t>049874</t>
  </si>
  <si>
    <t>Louisville City SD</t>
  </si>
  <si>
    <t>044271</t>
  </si>
  <si>
    <t>Loveland City SD</t>
  </si>
  <si>
    <t>048330</t>
  </si>
  <si>
    <t>Lowellville Local SD</t>
  </si>
  <si>
    <t>049445</t>
  </si>
  <si>
    <t>Lucas Local SD</t>
  </si>
  <si>
    <t>047639</t>
  </si>
  <si>
    <t>Lynchburg-Clay Local SD</t>
  </si>
  <si>
    <t>048702</t>
  </si>
  <si>
    <t>Mad River Local SD</t>
  </si>
  <si>
    <t>044289</t>
  </si>
  <si>
    <t>Madeira City SD</t>
  </si>
  <si>
    <t>046128</t>
  </si>
  <si>
    <t>Madison Local SD</t>
  </si>
  <si>
    <t>047886</t>
  </si>
  <si>
    <t>049452</t>
  </si>
  <si>
    <t>048272</t>
  </si>
  <si>
    <t>Madison-Plains Local SD</t>
  </si>
  <si>
    <t>000442</t>
  </si>
  <si>
    <t>Manchester Local SD</t>
  </si>
  <si>
    <t>Adams</t>
  </si>
  <si>
    <t>050005</t>
  </si>
  <si>
    <t>044297</t>
  </si>
  <si>
    <t>Mansfield City SD</t>
  </si>
  <si>
    <t>044305</t>
  </si>
  <si>
    <t>Maple Heights City SD</t>
  </si>
  <si>
    <t>045831</t>
  </si>
  <si>
    <t>Mapleton Local SD</t>
  </si>
  <si>
    <t>050211</t>
  </si>
  <si>
    <t>Maplewood Local SD</t>
  </si>
  <si>
    <t>046805</t>
  </si>
  <si>
    <t>Margaretta Local SD</t>
  </si>
  <si>
    <t>044313</t>
  </si>
  <si>
    <t>Mariemont City SD</t>
  </si>
  <si>
    <t>044321</t>
  </si>
  <si>
    <t>Marietta City SD</t>
  </si>
  <si>
    <t>044339</t>
  </si>
  <si>
    <t>Marion City SD</t>
  </si>
  <si>
    <t>048553</t>
  </si>
  <si>
    <t>Marion Local SD</t>
  </si>
  <si>
    <t>049882</t>
  </si>
  <si>
    <t>Marlington Local SD</t>
  </si>
  <si>
    <t>044347</t>
  </si>
  <si>
    <t>Martins Ferry City SD</t>
  </si>
  <si>
    <t>045476</t>
  </si>
  <si>
    <t>Marysville Ex Vill SD</t>
  </si>
  <si>
    <t>050450</t>
  </si>
  <si>
    <t>Mason City SD</t>
  </si>
  <si>
    <t>044354</t>
  </si>
  <si>
    <t>Massillon City SD</t>
  </si>
  <si>
    <t>050153</t>
  </si>
  <si>
    <t>Mathews Local SD</t>
  </si>
  <si>
    <t>044362</t>
  </si>
  <si>
    <t>Maumee City SD</t>
  </si>
  <si>
    <t>044370</t>
  </si>
  <si>
    <t>Mayfield City SD</t>
  </si>
  <si>
    <t>048850</t>
  </si>
  <si>
    <t>Maysville Local SD</t>
  </si>
  <si>
    <t>047456</t>
  </si>
  <si>
    <t>McComb Local SD</t>
  </si>
  <si>
    <t>050229</t>
  </si>
  <si>
    <t>McDonald Local SD</t>
  </si>
  <si>
    <t>045484</t>
  </si>
  <si>
    <t>Mechanicsburg Ex Vill SD</t>
  </si>
  <si>
    <t>044388</t>
  </si>
  <si>
    <t>Medina City SD</t>
  </si>
  <si>
    <t>048520</t>
  </si>
  <si>
    <t>Meigs Local SD</t>
  </si>
  <si>
    <t>045492</t>
  </si>
  <si>
    <t>Mentor Ex Vill SD</t>
  </si>
  <si>
    <t>048629</t>
  </si>
  <si>
    <t>Miami East Local SD</t>
  </si>
  <si>
    <t>046920</t>
  </si>
  <si>
    <t>Miami Trace Local SD</t>
  </si>
  <si>
    <t>Fayette</t>
  </si>
  <si>
    <t>044396</t>
  </si>
  <si>
    <t>Miamisburg City SD</t>
  </si>
  <si>
    <t>044404</t>
  </si>
  <si>
    <t>Middletown City SD</t>
  </si>
  <si>
    <t>048173</t>
  </si>
  <si>
    <t>Midview Local SD</t>
  </si>
  <si>
    <t>045500</t>
  </si>
  <si>
    <t>Milford Ex Vill SD</t>
  </si>
  <si>
    <t>050633</t>
  </si>
  <si>
    <t>Millcreek-West Unity Local S</t>
  </si>
  <si>
    <t>049361</t>
  </si>
  <si>
    <t>Miller City-New Cleveland Lo</t>
  </si>
  <si>
    <t>045518</t>
  </si>
  <si>
    <t>Milton-Union Ex Vill SD</t>
  </si>
  <si>
    <t>049890</t>
  </si>
  <si>
    <t>Minerva Local SD</t>
  </si>
  <si>
    <t>049627</t>
  </si>
  <si>
    <t>Minford Local SD</t>
  </si>
  <si>
    <t>045948</t>
  </si>
  <si>
    <t>Minster Local SD</t>
  </si>
  <si>
    <t>Auglaize</t>
  </si>
  <si>
    <t>046672</t>
  </si>
  <si>
    <t>Mississinawa Valley Local SD</t>
  </si>
  <si>
    <t>050039</t>
  </si>
  <si>
    <t>Mogadore Local SD</t>
  </si>
  <si>
    <t>050740</t>
  </si>
  <si>
    <t>Mohawk Local SD</t>
  </si>
  <si>
    <t>139303</t>
  </si>
  <si>
    <t>Monroe Local SD</t>
  </si>
  <si>
    <t>047712</t>
  </si>
  <si>
    <t>Monroeville Local SD</t>
  </si>
  <si>
    <t>045526</t>
  </si>
  <si>
    <t>Montpelier Ex Vill SD</t>
  </si>
  <si>
    <t>048777</t>
  </si>
  <si>
    <t>Morgan Local SD</t>
  </si>
  <si>
    <t>Morgan</t>
  </si>
  <si>
    <t>045534</t>
  </si>
  <si>
    <t>Mount Gilead Ex Vill SD</t>
  </si>
  <si>
    <t>044412</t>
  </si>
  <si>
    <t>Mount Healthy City SD</t>
  </si>
  <si>
    <t>044420</t>
  </si>
  <si>
    <t>Mount Vernon City SD</t>
  </si>
  <si>
    <t>044438</t>
  </si>
  <si>
    <t>Napoleon City SD</t>
  </si>
  <si>
    <t>049270</t>
  </si>
  <si>
    <t>National Trail Local SD</t>
  </si>
  <si>
    <t>044446</t>
  </si>
  <si>
    <t>Nelsonville-York City SD</t>
  </si>
  <si>
    <t>046995</t>
  </si>
  <si>
    <t>New Albany-Plain Local SD</t>
  </si>
  <si>
    <t>044461</t>
  </si>
  <si>
    <t>New Boston Local SD</t>
  </si>
  <si>
    <t>045955</t>
  </si>
  <si>
    <t>New Bremen Local SD</t>
  </si>
  <si>
    <t>045963</t>
  </si>
  <si>
    <t>New Knoxville Local SD</t>
  </si>
  <si>
    <t>048710</t>
  </si>
  <si>
    <t>New Lebanon Local SD</t>
  </si>
  <si>
    <t>044479</t>
  </si>
  <si>
    <t>New Lexington City SD</t>
  </si>
  <si>
    <t>047720</t>
  </si>
  <si>
    <t>New London Local SD</t>
  </si>
  <si>
    <t>046136</t>
  </si>
  <si>
    <t>New Miami Local SD</t>
  </si>
  <si>
    <t>044487</t>
  </si>
  <si>
    <t>New Philadelphia City SD</t>
  </si>
  <si>
    <t>045559</t>
  </si>
  <si>
    <t>New Richmond Ex Vill SD</t>
  </si>
  <si>
    <t>049718</t>
  </si>
  <si>
    <t>New Riegel Local SD</t>
  </si>
  <si>
    <t>044453</t>
  </si>
  <si>
    <t>Newark City SD</t>
  </si>
  <si>
    <t>045542</t>
  </si>
  <si>
    <t>Newcomerstown Ex Vill SD</t>
  </si>
  <si>
    <t>045567</t>
  </si>
  <si>
    <t>Newton Falls Ex Vill SD</t>
  </si>
  <si>
    <t>048637</t>
  </si>
  <si>
    <t>Newton Local SD</t>
  </si>
  <si>
    <t>044495</t>
  </si>
  <si>
    <t>Niles City SD</t>
  </si>
  <si>
    <t>048900</t>
  </si>
  <si>
    <t>Noble Local SD</t>
  </si>
  <si>
    <t>050047</t>
  </si>
  <si>
    <t>Nordonia Hills City SD</t>
  </si>
  <si>
    <t>050708</t>
  </si>
  <si>
    <t>North Baltimore Local SD</t>
  </si>
  <si>
    <t>044503</t>
  </si>
  <si>
    <t>North Canton City SD</t>
  </si>
  <si>
    <t>050641</t>
  </si>
  <si>
    <t>North Central Local SD</t>
  </si>
  <si>
    <t>044511</t>
  </si>
  <si>
    <t>North College Hill City SD</t>
  </si>
  <si>
    <t>048025</t>
  </si>
  <si>
    <t>North Fork Local SD</t>
  </si>
  <si>
    <t>044529</t>
  </si>
  <si>
    <t>North Olmsted City SD</t>
  </si>
  <si>
    <t>044537</t>
  </si>
  <si>
    <t>North Ridgeville City SD</t>
  </si>
  <si>
    <t>044545</t>
  </si>
  <si>
    <t>North Royalton City SD</t>
  </si>
  <si>
    <t>050336</t>
  </si>
  <si>
    <t>North Union Local SD</t>
  </si>
  <si>
    <t>046250</t>
  </si>
  <si>
    <t>Northeastern Local SD</t>
  </si>
  <si>
    <t>046722</t>
  </si>
  <si>
    <t>049056</t>
  </si>
  <si>
    <t>Northern Local SD</t>
  </si>
  <si>
    <t>048728</t>
  </si>
  <si>
    <t>Northmont City SD</t>
  </si>
  <si>
    <t>048819</t>
  </si>
  <si>
    <t>Northmor Local SD</t>
  </si>
  <si>
    <t>048033</t>
  </si>
  <si>
    <t>Northridge Local SD</t>
  </si>
  <si>
    <t>048736</t>
  </si>
  <si>
    <t>047365</t>
  </si>
  <si>
    <t>Northwest Local SD</t>
  </si>
  <si>
    <t>049635</t>
  </si>
  <si>
    <t>049908</t>
  </si>
  <si>
    <t>046268</t>
  </si>
  <si>
    <t>Northwestern Local SD</t>
  </si>
  <si>
    <t>050575</t>
  </si>
  <si>
    <t>050716</t>
  </si>
  <si>
    <t>Northwood Local SD</t>
  </si>
  <si>
    <t>044552</t>
  </si>
  <si>
    <t>Norton City SD</t>
  </si>
  <si>
    <t>044560</t>
  </si>
  <si>
    <t>Norwalk City SD</t>
  </si>
  <si>
    <t>050567</t>
  </si>
  <si>
    <t>Norwayne Local SD</t>
  </si>
  <si>
    <t>044578</t>
  </si>
  <si>
    <t>Norwood City SD</t>
  </si>
  <si>
    <t>047761</t>
  </si>
  <si>
    <t>Oak Hill Union Local SD</t>
  </si>
  <si>
    <t>047373</t>
  </si>
  <si>
    <t>Oak Hills Local SD</t>
  </si>
  <si>
    <t>044586</t>
  </si>
  <si>
    <t>Oakwood City SD</t>
  </si>
  <si>
    <t>044594</t>
  </si>
  <si>
    <t>Oberlin City SD</t>
  </si>
  <si>
    <t>061903</t>
  </si>
  <si>
    <t>Ohio Valley Local SD</t>
  </si>
  <si>
    <t>049726</t>
  </si>
  <si>
    <t>Old Fort Local SD</t>
  </si>
  <si>
    <t>046763</t>
  </si>
  <si>
    <t>Olentangy Local SD</t>
  </si>
  <si>
    <t>046573</t>
  </si>
  <si>
    <t>Olmsted Falls City SD</t>
  </si>
  <si>
    <t>049478</t>
  </si>
  <si>
    <t>Ontario Local SD</t>
  </si>
  <si>
    <t>046581</t>
  </si>
  <si>
    <t>Orange City SD</t>
  </si>
  <si>
    <t>044602</t>
  </si>
  <si>
    <t>Oregon City SD</t>
  </si>
  <si>
    <t>044610</t>
  </si>
  <si>
    <t>Orrville City SD</t>
  </si>
  <si>
    <t>049916</t>
  </si>
  <si>
    <t>Osnaburg Local SD</t>
  </si>
  <si>
    <t>050724</t>
  </si>
  <si>
    <t>Otsego Local SD</t>
  </si>
  <si>
    <t>048215</t>
  </si>
  <si>
    <t>Ottawa Hills Local SD</t>
  </si>
  <si>
    <t>049379</t>
  </si>
  <si>
    <t>Ottawa-Glandorf Local SD</t>
  </si>
  <si>
    <t>049387</t>
  </si>
  <si>
    <t>Ottoville Local SD</t>
  </si>
  <si>
    <t>044628</t>
  </si>
  <si>
    <t>Painsville City Local SD</t>
  </si>
  <si>
    <t>049510</t>
  </si>
  <si>
    <t>Paint Valley Local SD</t>
  </si>
  <si>
    <t>049395</t>
  </si>
  <si>
    <t>Pandora-Gilboa Local SD</t>
  </si>
  <si>
    <t>048579</t>
  </si>
  <si>
    <t>Parkway Local SD</t>
  </si>
  <si>
    <t>044636</t>
  </si>
  <si>
    <t>Parma City SD</t>
  </si>
  <si>
    <t>047597</t>
  </si>
  <si>
    <t>Patrick Henry Local SD</t>
  </si>
  <si>
    <t>045575</t>
  </si>
  <si>
    <t>Paulding Ex Vill SD</t>
  </si>
  <si>
    <t>046813</t>
  </si>
  <si>
    <t>Perkins Local SD</t>
  </si>
  <si>
    <t>045781</t>
  </si>
  <si>
    <t>Perry Local SD</t>
  </si>
  <si>
    <t>047902</t>
  </si>
  <si>
    <t>049924</t>
  </si>
  <si>
    <t>045583</t>
  </si>
  <si>
    <t>Perrysburg Ex Vill SD</t>
  </si>
  <si>
    <t>047076</t>
  </si>
  <si>
    <t>Pettisville Local SD</t>
  </si>
  <si>
    <t>046896</t>
  </si>
  <si>
    <t>Pickerington Local SD</t>
  </si>
  <si>
    <t>047084</t>
  </si>
  <si>
    <t>Pike-Delta-York Local SD</t>
  </si>
  <si>
    <t>044644</t>
  </si>
  <si>
    <t>Piqua City SD</t>
  </si>
  <si>
    <t>049932</t>
  </si>
  <si>
    <t>Plain Local SD</t>
  </si>
  <si>
    <t>048421</t>
  </si>
  <si>
    <t>Pleasant Local SD</t>
  </si>
  <si>
    <t>049460</t>
  </si>
  <si>
    <t>Plymouth-Shiloh Local SD</t>
  </si>
  <si>
    <t>048348</t>
  </si>
  <si>
    <t>Poland Local SD</t>
  </si>
  <si>
    <t>044651</t>
  </si>
  <si>
    <t>Port Clinton City SD</t>
  </si>
  <si>
    <t>044669</t>
  </si>
  <si>
    <t>Portsmouth City SD</t>
  </si>
  <si>
    <t>049288</t>
  </si>
  <si>
    <t>Preble-Shawnee Local SD</t>
  </si>
  <si>
    <t>044677</t>
  </si>
  <si>
    <t>Princeton City SD</t>
  </si>
  <si>
    <t>048975</t>
  </si>
  <si>
    <t>Put-In-Bay Local SD</t>
  </si>
  <si>
    <t>045880</t>
  </si>
  <si>
    <t>Pymatuning Valley Local SD</t>
  </si>
  <si>
    <t>044685</t>
  </si>
  <si>
    <t>Ravenna City SD</t>
  </si>
  <si>
    <t>044693</t>
  </si>
  <si>
    <t>Reading Community City SD</t>
  </si>
  <si>
    <t>050054</t>
  </si>
  <si>
    <t>Revere Local SD</t>
  </si>
  <si>
    <t>047001</t>
  </si>
  <si>
    <t>Reynoldsburg City SD</t>
  </si>
  <si>
    <t>046599</t>
  </si>
  <si>
    <t>Richmond Heights Local SD</t>
  </si>
  <si>
    <t>048439</t>
  </si>
  <si>
    <t>Ridgedale Local SD</t>
  </si>
  <si>
    <t>047506</t>
  </si>
  <si>
    <t>Ridgemont Local SD</t>
  </si>
  <si>
    <t>046474</t>
  </si>
  <si>
    <t>Ridgewood Local SD</t>
  </si>
  <si>
    <t>046078</t>
  </si>
  <si>
    <t>Ripley-Union-Lewis Local SD</t>
  </si>
  <si>
    <t>045591</t>
  </si>
  <si>
    <t>Rittman Ex Vill SD</t>
  </si>
  <si>
    <t>048447</t>
  </si>
  <si>
    <t>River Valley Local SD</t>
  </si>
  <si>
    <t>046482</t>
  </si>
  <si>
    <t>River View Local SD</t>
  </si>
  <si>
    <t>047514</t>
  </si>
  <si>
    <t>Riverdale Local SD</t>
  </si>
  <si>
    <t>047894</t>
  </si>
  <si>
    <t>Riverside Local SD</t>
  </si>
  <si>
    <t>048090</t>
  </si>
  <si>
    <t>047944</t>
  </si>
  <si>
    <t>Rock Hill Local SD</t>
  </si>
  <si>
    <t>044701</t>
  </si>
  <si>
    <t>Rocky River City SD</t>
  </si>
  <si>
    <t>047308</t>
  </si>
  <si>
    <t>Rolling Hills Local SD</t>
  </si>
  <si>
    <t>049213</t>
  </si>
  <si>
    <t>Rootstown Local SD</t>
  </si>
  <si>
    <t>046144</t>
  </si>
  <si>
    <t>Ross Local SD</t>
  </si>
  <si>
    <t>045609</t>
  </si>
  <si>
    <t>Rossford Ex Vill SD</t>
  </si>
  <si>
    <t>049817</t>
  </si>
  <si>
    <t>Russia Local SD</t>
  </si>
  <si>
    <t>044735</t>
  </si>
  <si>
    <t>Salem City SD</t>
  </si>
  <si>
    <t>044743</t>
  </si>
  <si>
    <t>Sandusky City SD</t>
  </si>
  <si>
    <t>049940</t>
  </si>
  <si>
    <t>Sandy Valley Local SD</t>
  </si>
  <si>
    <t>049130</t>
  </si>
  <si>
    <t>Scioto Valley Local SD</t>
  </si>
  <si>
    <t>048355</t>
  </si>
  <si>
    <t>Sebring Local SD</t>
  </si>
  <si>
    <t>049684</t>
  </si>
  <si>
    <t>Seneca East Local SD</t>
  </si>
  <si>
    <t>046003</t>
  </si>
  <si>
    <t>Shadyside Local SD</t>
  </si>
  <si>
    <t>044750</t>
  </si>
  <si>
    <t>Shaker Heights City SD</t>
  </si>
  <si>
    <t>045799</t>
  </si>
  <si>
    <t>Shawnee Local SD</t>
  </si>
  <si>
    <t>044768</t>
  </si>
  <si>
    <t>Sheffield-Sheffield Lake Cit</t>
  </si>
  <si>
    <t>044776</t>
  </si>
  <si>
    <t>Shelby City SD</t>
  </si>
  <si>
    <t>044784</t>
  </si>
  <si>
    <t>Sidney City SD</t>
  </si>
  <si>
    <t>046607</t>
  </si>
  <si>
    <t>Solon City SD</t>
  </si>
  <si>
    <t>047738</t>
  </si>
  <si>
    <t>South Central Local SD</t>
  </si>
  <si>
    <t>044792</t>
  </si>
  <si>
    <t>South Euclid-Lyndhurst City</t>
  </si>
  <si>
    <t>047951</t>
  </si>
  <si>
    <t>South Point Local SD</t>
  </si>
  <si>
    <t>048363</t>
  </si>
  <si>
    <t>South Range Local SD</t>
  </si>
  <si>
    <t>044800</t>
  </si>
  <si>
    <t>South-Western City SD</t>
  </si>
  <si>
    <t>049221</t>
  </si>
  <si>
    <t>Southeast Local SD</t>
  </si>
  <si>
    <t>050583</t>
  </si>
  <si>
    <t>046276</t>
  </si>
  <si>
    <t>Southeastern Local SD</t>
  </si>
  <si>
    <t>049528</t>
  </si>
  <si>
    <t>046441</t>
  </si>
  <si>
    <t>Southern Local SD</t>
  </si>
  <si>
    <t>048538</t>
  </si>
  <si>
    <t>049064</t>
  </si>
  <si>
    <t>050237</t>
  </si>
  <si>
    <t>Southington Local SD</t>
  </si>
  <si>
    <t>048041</t>
  </si>
  <si>
    <t>Southwest Licking Local SD</t>
  </si>
  <si>
    <t>047381</t>
  </si>
  <si>
    <t>Southwest Local SD</t>
  </si>
  <si>
    <t>045807</t>
  </si>
  <si>
    <t>Spencerville Local SD</t>
  </si>
  <si>
    <t>050427</t>
  </si>
  <si>
    <t>Springboro Community City SD</t>
  </si>
  <si>
    <t>044818</t>
  </si>
  <si>
    <t>Springfield City SD</t>
  </si>
  <si>
    <t>048223</t>
  </si>
  <si>
    <t>Springfield Local SD</t>
  </si>
  <si>
    <t>048371</t>
  </si>
  <si>
    <t>050062</t>
  </si>
  <si>
    <t>044719</t>
  </si>
  <si>
    <t>St Bernard-Elmwood Place Cit</t>
  </si>
  <si>
    <t>045997</t>
  </si>
  <si>
    <t>St Clairsville-Richland City</t>
  </si>
  <si>
    <t>048587</t>
  </si>
  <si>
    <t>St Henry Consolidated Local</t>
  </si>
  <si>
    <t>044727</t>
  </si>
  <si>
    <t>St Marys City SD</t>
  </si>
  <si>
    <t>044826</t>
  </si>
  <si>
    <t>Steubenville City SD</t>
  </si>
  <si>
    <t>044834</t>
  </si>
  <si>
    <t>Stow-Munroe Falls City SD</t>
  </si>
  <si>
    <t>050294</t>
  </si>
  <si>
    <t>Strasburg-Franklin Local SD</t>
  </si>
  <si>
    <t>049239</t>
  </si>
  <si>
    <t>Streetsboro City SD</t>
  </si>
  <si>
    <t>044842</t>
  </si>
  <si>
    <t>Strongsville City SD</t>
  </si>
  <si>
    <t>044859</t>
  </si>
  <si>
    <t>Struthers City SD</t>
  </si>
  <si>
    <t>050658</t>
  </si>
  <si>
    <t>Stryker Local SD</t>
  </si>
  <si>
    <t>047274</t>
  </si>
  <si>
    <t>Sugarcreek Local SD</t>
  </si>
  <si>
    <t>047092</t>
  </si>
  <si>
    <t>Swanton Local SD</t>
  </si>
  <si>
    <t>048652</t>
  </si>
  <si>
    <t>Switzerland Of Ohio Local SD</t>
  </si>
  <si>
    <t>Monroe</t>
  </si>
  <si>
    <t>044867</t>
  </si>
  <si>
    <t>Sycamore Community City SD</t>
  </si>
  <si>
    <t>044875</t>
  </si>
  <si>
    <t>Sylvania City SD</t>
  </si>
  <si>
    <t>047969</t>
  </si>
  <si>
    <t>Symmes Valley Local SD</t>
  </si>
  <si>
    <t>046151</t>
  </si>
  <si>
    <t>Talawanda City SD</t>
  </si>
  <si>
    <t>044883</t>
  </si>
  <si>
    <t>Tallmadge City SD</t>
  </si>
  <si>
    <t>049098</t>
  </si>
  <si>
    <t>Teays Valley Local SD</t>
  </si>
  <si>
    <t>046243</t>
  </si>
  <si>
    <t>Tecumseh Local SD</t>
  </si>
  <si>
    <t>047399</t>
  </si>
  <si>
    <t>Three Rivers Local SD</t>
  </si>
  <si>
    <t>044891</t>
  </si>
  <si>
    <t>Tiffin City SD</t>
  </si>
  <si>
    <t>045617</t>
  </si>
  <si>
    <t>Tipp City Ex Vill SD</t>
  </si>
  <si>
    <t>044909</t>
  </si>
  <si>
    <t>Toledo City SD</t>
  </si>
  <si>
    <t>044917</t>
  </si>
  <si>
    <t>Toronto City SD</t>
  </si>
  <si>
    <t>091397</t>
  </si>
  <si>
    <t>Tri-County North Local SD</t>
  </si>
  <si>
    <t>048876</t>
  </si>
  <si>
    <t>Tri-Valley Local SD</t>
  </si>
  <si>
    <t>046680</t>
  </si>
  <si>
    <t>Tri-Village Local SD</t>
  </si>
  <si>
    <t>046201</t>
  </si>
  <si>
    <t>Triad Local SD</t>
  </si>
  <si>
    <t>045922</t>
  </si>
  <si>
    <t>Trimble Local SD</t>
  </si>
  <si>
    <t>050591</t>
  </si>
  <si>
    <t>Triway Local SD</t>
  </si>
  <si>
    <t>048694</t>
  </si>
  <si>
    <t>Trotwood-Madison City SD</t>
  </si>
  <si>
    <t>044925</t>
  </si>
  <si>
    <t>Troy City SD</t>
  </si>
  <si>
    <t>050302</t>
  </si>
  <si>
    <t>Tuscarawas Valley Local SD</t>
  </si>
  <si>
    <t>049957</t>
  </si>
  <si>
    <t>Tuslaw Local SD</t>
  </si>
  <si>
    <t>049296</t>
  </si>
  <si>
    <t>Twin Valley Community Local</t>
  </si>
  <si>
    <t>050070</t>
  </si>
  <si>
    <t>Twinsburg City SD</t>
  </si>
  <si>
    <t>046011</t>
  </si>
  <si>
    <t>Union Local SD</t>
  </si>
  <si>
    <t>049536</t>
  </si>
  <si>
    <t>Union Scioto Local SD</t>
  </si>
  <si>
    <t>046458</t>
  </si>
  <si>
    <t>United Local SD</t>
  </si>
  <si>
    <t>044933</t>
  </si>
  <si>
    <t>Upper Arlington City SD</t>
  </si>
  <si>
    <t>045625</t>
  </si>
  <si>
    <t>Upper Sandusky Ex Vill SD</t>
  </si>
  <si>
    <t>047522</t>
  </si>
  <si>
    <t>Upper Scioto Valley Local SD</t>
  </si>
  <si>
    <t>044941</t>
  </si>
  <si>
    <t>Urbana City SD</t>
  </si>
  <si>
    <t>049643</t>
  </si>
  <si>
    <t>Valley Local SD</t>
  </si>
  <si>
    <t>048744</t>
  </si>
  <si>
    <t>Valley View Local SD</t>
  </si>
  <si>
    <t>047464</t>
  </si>
  <si>
    <t>Van Buren Local SD</t>
  </si>
  <si>
    <t>044966</t>
  </si>
  <si>
    <t>Van Wert City SD</t>
  </si>
  <si>
    <t>044958</t>
  </si>
  <si>
    <t>Vandalia-Butler City SD</t>
  </si>
  <si>
    <t>047472</t>
  </si>
  <si>
    <t>Vanlue Local SD</t>
  </si>
  <si>
    <t>046821</t>
  </si>
  <si>
    <t>Vermilion Local SD</t>
  </si>
  <si>
    <t>045633</t>
  </si>
  <si>
    <t>Versailles Ex Vill SD</t>
  </si>
  <si>
    <t>050393</t>
  </si>
  <si>
    <t>Vinton County Local SD</t>
  </si>
  <si>
    <t>Vinton</t>
  </si>
  <si>
    <t>044974</t>
  </si>
  <si>
    <t>Wadsworth City SD</t>
  </si>
  <si>
    <t>046904</t>
  </si>
  <si>
    <t>Walnut Township Local SD</t>
  </si>
  <si>
    <t>044982</t>
  </si>
  <si>
    <t>Wapakoneta City SD</t>
  </si>
  <si>
    <t>044990</t>
  </si>
  <si>
    <t>Warren City SD</t>
  </si>
  <si>
    <t>050500</t>
  </si>
  <si>
    <t>Warren Local SD</t>
  </si>
  <si>
    <t>045005</t>
  </si>
  <si>
    <t>Warrensville Heights City SD</t>
  </si>
  <si>
    <t>045013</t>
  </si>
  <si>
    <t>Washington Court House City</t>
  </si>
  <si>
    <t>048231</t>
  </si>
  <si>
    <t>Washington Local SD</t>
  </si>
  <si>
    <t>049650</t>
  </si>
  <si>
    <t>Washington-Nile Local SD</t>
  </si>
  <si>
    <t>049247</t>
  </si>
  <si>
    <t>Waterloo Local SD</t>
  </si>
  <si>
    <t>045641</t>
  </si>
  <si>
    <t>Wauseon Ex Vill SD</t>
  </si>
  <si>
    <t>049148</t>
  </si>
  <si>
    <t>Waverly City SD</t>
  </si>
  <si>
    <t>050468</t>
  </si>
  <si>
    <t>Wayne Local SD</t>
  </si>
  <si>
    <t>049031</t>
  </si>
  <si>
    <t>Wayne Trace Local SD</t>
  </si>
  <si>
    <t>045971</t>
  </si>
  <si>
    <t>Waynesfield-Goshen Local SD</t>
  </si>
  <si>
    <t>050252</t>
  </si>
  <si>
    <t>Weathersfield Local SD</t>
  </si>
  <si>
    <t>045658</t>
  </si>
  <si>
    <t>Wellington Ex Vill SD</t>
  </si>
  <si>
    <t>045021</t>
  </si>
  <si>
    <t>Wellston City SD</t>
  </si>
  <si>
    <t>045039</t>
  </si>
  <si>
    <t>Wellsville Local SD</t>
  </si>
  <si>
    <t>048389</t>
  </si>
  <si>
    <t>West Branch Local SD</t>
  </si>
  <si>
    <t>045054</t>
  </si>
  <si>
    <t>West Carrollton City SD</t>
  </si>
  <si>
    <t>046359</t>
  </si>
  <si>
    <t>West Clermont Local SD</t>
  </si>
  <si>
    <t>047225</t>
  </si>
  <si>
    <t>West Geauga Local SD</t>
  </si>
  <si>
    <t>047696</t>
  </si>
  <si>
    <t>West Holmes Local SD</t>
  </si>
  <si>
    <t>046219</t>
  </si>
  <si>
    <t>West Liberty-Salem Local SD</t>
  </si>
  <si>
    <t>048884</t>
  </si>
  <si>
    <t>West Muskingum Local SD</t>
  </si>
  <si>
    <t>046060</t>
  </si>
  <si>
    <t>Western Brown Local SD</t>
  </si>
  <si>
    <t>049155</t>
  </si>
  <si>
    <t>Western Local SD</t>
  </si>
  <si>
    <t>047746</t>
  </si>
  <si>
    <t>Western Reserve Local SD</t>
  </si>
  <si>
    <t>048397</t>
  </si>
  <si>
    <t>045047</t>
  </si>
  <si>
    <t>Westerville City SD</t>
  </si>
  <si>
    <t>049106</t>
  </si>
  <si>
    <t>Westfall Local SD</t>
  </si>
  <si>
    <t>045062</t>
  </si>
  <si>
    <t>Westlake City SD</t>
  </si>
  <si>
    <t>049668</t>
  </si>
  <si>
    <t>Wheelersburg Local SD</t>
  </si>
  <si>
    <t>045070</t>
  </si>
  <si>
    <t>Whitehall City SD</t>
  </si>
  <si>
    <t>045088</t>
  </si>
  <si>
    <t>Wickliffe City SD</t>
  </si>
  <si>
    <t>045096</t>
  </si>
  <si>
    <t>Willard City SD</t>
  </si>
  <si>
    <t>046367</t>
  </si>
  <si>
    <t>Williamsburg Local SD</t>
  </si>
  <si>
    <t>045104</t>
  </si>
  <si>
    <t>Willoughby-Eastlake City SD</t>
  </si>
  <si>
    <t>045112</t>
  </si>
  <si>
    <t>Wilmington City SD</t>
  </si>
  <si>
    <t>045666</t>
  </si>
  <si>
    <t>Windham Ex Vill SD</t>
  </si>
  <si>
    <t>044081</t>
  </si>
  <si>
    <t>Winton Woods City SD</t>
  </si>
  <si>
    <t>050518</t>
  </si>
  <si>
    <t>Wolf Creek Local SD</t>
  </si>
  <si>
    <t>049577</t>
  </si>
  <si>
    <t>Woodmore Local SD</t>
  </si>
  <si>
    <t>049973</t>
  </si>
  <si>
    <t>Woodridge Local SD</t>
  </si>
  <si>
    <t>045120</t>
  </si>
  <si>
    <t>Wooster City SD</t>
  </si>
  <si>
    <t>045138</t>
  </si>
  <si>
    <t>Worthington City SD</t>
  </si>
  <si>
    <t>046524</t>
  </si>
  <si>
    <t>Wynford Local SD</t>
  </si>
  <si>
    <t>045146</t>
  </si>
  <si>
    <t>Wyoming City SD</t>
  </si>
  <si>
    <t>045153</t>
  </si>
  <si>
    <t>Xenia Community City SD</t>
  </si>
  <si>
    <t>045674</t>
  </si>
  <si>
    <t>Yellow Springs Ex Vill SD</t>
  </si>
  <si>
    <t>045161</t>
  </si>
  <si>
    <t>Youngstown City SD</t>
  </si>
  <si>
    <t>049544</t>
  </si>
  <si>
    <t>Zane Trace Local SD</t>
  </si>
  <si>
    <t>045179</t>
  </si>
  <si>
    <t>Zanesville City SD</t>
  </si>
  <si>
    <t>FY20</t>
  </si>
  <si>
    <t xml:space="preserve">FY20 </t>
  </si>
  <si>
    <t>CORE</t>
  </si>
  <si>
    <t>FOUNDATION</t>
  </si>
  <si>
    <t>FY19</t>
  </si>
  <si>
    <t>TOTAL</t>
  </si>
  <si>
    <t>FUNDING</t>
  </si>
  <si>
    <t xml:space="preserve">CAPPED </t>
  </si>
  <si>
    <t>BASED ON MAY#1</t>
  </si>
  <si>
    <t>TRANSPORTATION</t>
  </si>
  <si>
    <t>ENROLLMENT</t>
  </si>
  <si>
    <t>EXCESS COST</t>
  </si>
  <si>
    <t>SCHOOL</t>
  </si>
  <si>
    <t>SCHOLARSHIP</t>
  </si>
  <si>
    <t>BASE STATE</t>
  </si>
  <si>
    <t>(pre-reduction)</t>
  </si>
  <si>
    <t>ADJUSTMENT</t>
  </si>
  <si>
    <t xml:space="preserve">FUNDING </t>
  </si>
  <si>
    <t xml:space="preserve"> </t>
  </si>
  <si>
    <t>IRN</t>
  </si>
  <si>
    <t>DISTRICT</t>
  </si>
  <si>
    <t>COUNTY</t>
  </si>
  <si>
    <t xml:space="preserve">TARGETED </t>
  </si>
  <si>
    <t>CAPACITY</t>
  </si>
  <si>
    <t>TARGETED</t>
  </si>
  <si>
    <t>ASSISTANCE</t>
  </si>
  <si>
    <t>AID</t>
  </si>
  <si>
    <t>JON PETERSON</t>
  </si>
  <si>
    <t xml:space="preserve">SPECIAL </t>
  </si>
  <si>
    <t>SPECIAL</t>
  </si>
  <si>
    <t>AUTISM</t>
  </si>
  <si>
    <t>EDUCATION</t>
  </si>
  <si>
    <t>PORTION ONLY</t>
  </si>
  <si>
    <t>DPIA</t>
  </si>
  <si>
    <t>ECONOMICALLY</t>
  </si>
  <si>
    <t>BASE</t>
  </si>
  <si>
    <t>DISADVANTAGED</t>
  </si>
  <si>
    <t>ENGLISH</t>
  </si>
  <si>
    <t>LEARNER</t>
  </si>
  <si>
    <t>NET CTE OPEN</t>
  </si>
  <si>
    <t>GIFTED</t>
  </si>
  <si>
    <t xml:space="preserve">CTE </t>
  </si>
  <si>
    <t>CAREER TECH</t>
  </si>
  <si>
    <t>CAREER</t>
  </si>
  <si>
    <t>TECHNICAL</t>
  </si>
  <si>
    <t>(Less Transportation)</t>
  </si>
  <si>
    <t>NET</t>
  </si>
  <si>
    <t>K-12 OPEN</t>
  </si>
  <si>
    <t>ADJSUTMENT</t>
  </si>
  <si>
    <t>FY21</t>
  </si>
  <si>
    <r>
      <t>Core Foundation Funding Base State Funding</t>
    </r>
    <r>
      <rPr>
        <sz val="11"/>
        <color theme="1"/>
        <rFont val="Calibri"/>
        <family val="2"/>
        <scheme val="minor"/>
      </rPr>
      <t xml:space="preserve"> [line H (column a) on Summary SFPR] = </t>
    </r>
  </si>
  <si>
    <t>FY20 May #1 Foundation Formula Funding Payment (line A) (this is the amount prior to the executive budget reductions)</t>
  </si>
  <si>
    <r>
      <t>Less</t>
    </r>
    <r>
      <rPr>
        <sz val="11"/>
        <color theme="1"/>
        <rFont val="Calibri"/>
        <family val="2"/>
        <scheme val="minor"/>
      </rPr>
      <t xml:space="preserve"> FY19 Final #2 Capped Transportation Funding (line G) (Note: transportation funding is not subject to the phase-in and is therefore removed from the base state funding calculation.)</t>
    </r>
  </si>
  <si>
    <r>
      <t>Less</t>
    </r>
    <r>
      <rPr>
        <sz val="11"/>
        <color theme="1"/>
        <rFont val="Calibri"/>
        <family val="2"/>
        <scheme val="minor"/>
      </rPr>
      <t xml:space="preserve"> FY20 Final #2 Community/STEM School Deduction (line J + line K) without transportation</t>
    </r>
  </si>
  <si>
    <r>
      <t>Less</t>
    </r>
    <r>
      <rPr>
        <sz val="11"/>
        <color theme="1"/>
        <rFont val="Calibri"/>
        <family val="2"/>
        <scheme val="minor"/>
      </rPr>
      <t xml:space="preserve"> FY20 Total Scholarship Transfer (line L)</t>
    </r>
  </si>
  <si>
    <t xml:space="preserve">While the law directs the total (line H) funding base, the Department allocated this total amount to each line. This was done because of the restricted nature of a number of the funding streams in the formula. The table below describes the methodology used to arrive at each amount. </t>
  </si>
  <si>
    <t>A</t>
  </si>
  <si>
    <t>Base Cost</t>
  </si>
  <si>
    <r>
      <t>Core Foundation Funding Base State</t>
    </r>
    <r>
      <rPr>
        <b/>
        <sz val="11"/>
        <color theme="1"/>
        <rFont val="Calibri"/>
        <family val="2"/>
        <scheme val="minor"/>
      </rPr>
      <t xml:space="preserve"> </t>
    </r>
    <r>
      <rPr>
        <sz val="11"/>
        <color theme="1"/>
        <rFont val="Calibri"/>
        <family val="2"/>
        <scheme val="minor"/>
      </rPr>
      <t xml:space="preserve">Funding </t>
    </r>
    <r>
      <rPr>
        <i/>
        <sz val="11"/>
        <color theme="1"/>
        <rFont val="Calibri"/>
        <family val="2"/>
        <scheme val="minor"/>
      </rPr>
      <t>less</t>
    </r>
    <r>
      <rPr>
        <sz val="11"/>
        <color theme="1"/>
        <rFont val="Calibri"/>
        <family val="2"/>
        <scheme val="minor"/>
      </rPr>
      <t xml:space="preserve"> Targeted Assistance, Special Education, DPIA, English Learners, Gifted and Career-Technical Education funding bases below. </t>
    </r>
  </si>
  <si>
    <t>B</t>
  </si>
  <si>
    <t>Targeted Assistance</t>
  </si>
  <si>
    <r>
      <t xml:space="preserve">FY19 Final #2 (line B) Targeted Assistance </t>
    </r>
    <r>
      <rPr>
        <i/>
        <sz val="11"/>
        <color theme="1"/>
        <rFont val="Calibri"/>
        <family val="2"/>
        <scheme val="minor"/>
      </rPr>
      <t>plus</t>
    </r>
    <r>
      <rPr>
        <sz val="11"/>
        <color theme="1"/>
        <rFont val="Calibri"/>
        <family val="2"/>
        <scheme val="minor"/>
      </rPr>
      <t xml:space="preserve"> FY19 Final #2 Capacity Aid (line I) </t>
    </r>
    <r>
      <rPr>
        <i/>
        <sz val="11"/>
        <color theme="1"/>
        <rFont val="Calibri"/>
        <family val="2"/>
        <scheme val="minor"/>
      </rPr>
      <t>less</t>
    </r>
    <r>
      <rPr>
        <sz val="11"/>
        <color theme="1"/>
        <rFont val="Calibri"/>
        <family val="2"/>
        <scheme val="minor"/>
      </rPr>
      <t xml:space="preserve"> FY20 Final #2 Community/STEM School Targeted Assistance funding.</t>
    </r>
  </si>
  <si>
    <t>C</t>
  </si>
  <si>
    <t>Special Education</t>
  </si>
  <si>
    <r>
      <t xml:space="preserve">FY19 Final #2 (line H) Special Education Additional Funding </t>
    </r>
    <r>
      <rPr>
        <i/>
        <sz val="11"/>
        <color theme="1"/>
        <rFont val="Calibri"/>
        <family val="2"/>
        <scheme val="minor"/>
      </rPr>
      <t>less</t>
    </r>
    <r>
      <rPr>
        <sz val="11"/>
        <color theme="1"/>
        <rFont val="Calibri"/>
        <family val="2"/>
        <scheme val="minor"/>
      </rPr>
      <t xml:space="preserve"> FY20 Autism Scholarship </t>
    </r>
    <r>
      <rPr>
        <i/>
        <sz val="11"/>
        <color theme="1"/>
        <rFont val="Calibri"/>
        <family val="2"/>
        <scheme val="minor"/>
      </rPr>
      <t>less</t>
    </r>
    <r>
      <rPr>
        <sz val="11"/>
        <color theme="1"/>
        <rFont val="Calibri"/>
        <family val="2"/>
        <scheme val="minor"/>
      </rPr>
      <t xml:space="preserve"> FY20 Jon Peterson Scholarship Special Education portion </t>
    </r>
    <r>
      <rPr>
        <i/>
        <sz val="11"/>
        <color theme="1"/>
        <rFont val="Calibri"/>
        <family val="2"/>
        <scheme val="minor"/>
      </rPr>
      <t>less</t>
    </r>
    <r>
      <rPr>
        <sz val="11"/>
        <color theme="1"/>
        <rFont val="Calibri"/>
        <family val="2"/>
        <scheme val="minor"/>
      </rPr>
      <t xml:space="preserve"> FY20 Final #2 Community/STEM School Special Education funding.</t>
    </r>
  </si>
  <si>
    <t>D</t>
  </si>
  <si>
    <r>
      <t xml:space="preserve">FY19 Final #2 (line D) Economic Disadvantaged Funding </t>
    </r>
    <r>
      <rPr>
        <i/>
        <sz val="11"/>
        <color theme="1"/>
        <rFont val="Calibri"/>
        <family val="2"/>
        <scheme val="minor"/>
      </rPr>
      <t>less</t>
    </r>
    <r>
      <rPr>
        <sz val="11"/>
        <color theme="1"/>
        <rFont val="Calibri"/>
        <family val="2"/>
        <scheme val="minor"/>
      </rPr>
      <t xml:space="preserve"> FY20 Final #2 Community/STEM School Economically Disadvantaged funding.</t>
    </r>
  </si>
  <si>
    <t>E</t>
  </si>
  <si>
    <t>English Learners</t>
  </si>
  <si>
    <r>
      <t xml:space="preserve">FY19 Final #2 (line E) Limited English Proficiency Funding </t>
    </r>
    <r>
      <rPr>
        <i/>
        <sz val="11"/>
        <color theme="1"/>
        <rFont val="Calibri"/>
        <family val="2"/>
        <scheme val="minor"/>
      </rPr>
      <t>less</t>
    </r>
    <r>
      <rPr>
        <sz val="11"/>
        <color theme="1"/>
        <rFont val="Calibri"/>
        <family val="2"/>
        <scheme val="minor"/>
      </rPr>
      <t xml:space="preserve"> FY20 Final #2 Community/STEM School English Learner funding.</t>
    </r>
  </si>
  <si>
    <t>F</t>
  </si>
  <si>
    <t>Gifted</t>
  </si>
  <si>
    <t>FY19 Final #2 (line F) Gifted Funding.</t>
  </si>
  <si>
    <t>G</t>
  </si>
  <si>
    <t>Career Technical Education</t>
  </si>
  <si>
    <r>
      <t xml:space="preserve">FY19 Final #2 (line M) Career Tech Education Funding </t>
    </r>
    <r>
      <rPr>
        <i/>
        <sz val="11"/>
        <color theme="1"/>
        <rFont val="Calibri"/>
        <family val="2"/>
        <scheme val="minor"/>
      </rPr>
      <t>plus</t>
    </r>
    <r>
      <rPr>
        <sz val="11"/>
        <color theme="1"/>
        <rFont val="Calibri"/>
        <family val="2"/>
        <scheme val="minor"/>
      </rPr>
      <t xml:space="preserve"> FY20 Final #2 Net Open Enrolled CTE (weighted funding only) </t>
    </r>
    <r>
      <rPr>
        <i/>
        <sz val="11"/>
        <color theme="1"/>
        <rFont val="Calibri"/>
        <family val="2"/>
        <scheme val="minor"/>
      </rPr>
      <t>less</t>
    </r>
    <r>
      <rPr>
        <sz val="11"/>
        <color theme="1"/>
        <rFont val="Calibri"/>
        <family val="2"/>
        <scheme val="minor"/>
      </rPr>
      <t xml:space="preserve"> FY20 Final #2 Community/STEM School Career Tech Education Funding.</t>
    </r>
  </si>
  <si>
    <t>H</t>
  </si>
  <si>
    <t>Core Foundation Funding</t>
  </si>
  <si>
    <t>Sum of Funding Bases for (Base Cost + Targeted Assistance + Special Education + DPIA + English Learners + Gifted + Career Technical Education).</t>
  </si>
  <si>
    <t>BASE COST</t>
  </si>
  <si>
    <r>
      <t>Plus</t>
    </r>
    <r>
      <rPr>
        <sz val="11"/>
        <color theme="1"/>
        <rFont val="Calibri"/>
        <family val="2"/>
        <scheme val="minor"/>
      </rPr>
      <t xml:space="preserve"> FY20 Final #2 Net Open Enrollment (for K-12 students only) Adjustment (line I adjusted for K-12 students)</t>
    </r>
  </si>
  <si>
    <t>Line H Column [a]</t>
  </si>
  <si>
    <t xml:space="preserve">H [a] </t>
  </si>
  <si>
    <t>A [a]</t>
  </si>
  <si>
    <t>B [a]</t>
  </si>
  <si>
    <t>C [a]</t>
  </si>
  <si>
    <t>D [a]</t>
  </si>
  <si>
    <t>E [a]</t>
  </si>
  <si>
    <t>F [a]</t>
  </si>
  <si>
    <t>G [a]</t>
  </si>
  <si>
    <t xml:space="preserve">The budget includes a phase-in of the new school funding formula. That phase-in is generally calculated using the foundation funding amounts traditional districts received in FY20 prior to the executive budget reductions. References to FY19 funding are used because FY20 state foundation funding for traditional districts was flat to FY19 funding for the categories described below. The funding base is also adjusted to reflect direct state funding, rather than funding students where they reside. The law defines base state funding in the following manner: </t>
  </si>
  <si>
    <t xml:space="preserve">Using the methodology described above, any eliminated funding elements from the previous formula (such as K-3 literacy) or elements not specifically mentioned (such as the guarantee or EdChoice scholarship deductions) default to the funding base used for line A Base Cost. </t>
  </si>
  <si>
    <t>048967</t>
  </si>
  <si>
    <t>North Bass Local</t>
  </si>
  <si>
    <r>
      <t xml:space="preserve"> In a few limited situations, the Base State Funding for a specific funding element was negative if the negative adjustments in FY20 exceeded the FY19 amounts. The Department corrected this issue in February by setting any negative amounts to $0 and applying the difference to line A Base Cost. Additionally, it’s worth noting that excess cost adjustments were not part of the LSC simulation, and the inclusion of these amounts may yield a different amount of state funding than was expected. The Department is recommending legislative action to remove this from the calculations and once the change takes places the bases will be adjusted accordingly.</t>
    </r>
    <r>
      <rPr>
        <sz val="8"/>
        <color theme="1"/>
        <rFont val="Calibri"/>
        <family val="2"/>
        <scheme val="minor"/>
      </rPr>
      <t> </t>
    </r>
  </si>
  <si>
    <t>048959</t>
  </si>
  <si>
    <t>NET OPEN</t>
  </si>
  <si>
    <t>(less preschool)</t>
  </si>
  <si>
    <t>COMMUNITY/STEM</t>
  </si>
  <si>
    <t xml:space="preserve">FY21 </t>
  </si>
  <si>
    <t>STUDENT</t>
  </si>
  <si>
    <t>WELLNESS AND</t>
  </si>
  <si>
    <t>SUCCESS</t>
  </si>
  <si>
    <t>GROWTH</t>
  </si>
  <si>
    <t>SUPPLEMENT</t>
  </si>
  <si>
    <t>FY22</t>
  </si>
  <si>
    <t>EXCESS</t>
  </si>
  <si>
    <t>COST</t>
  </si>
  <si>
    <t>DEDUCTION</t>
  </si>
  <si>
    <t xml:space="preserve">Formula Transition Supplement is calculated using FY21 funding recevied by the school districts. The law defines base state funding in the following manner: </t>
  </si>
  <si>
    <r>
      <t xml:space="preserve">FY21 Funding Base </t>
    </r>
    <r>
      <rPr>
        <sz val="11"/>
        <color theme="1"/>
        <rFont val="Calibri"/>
        <family val="2"/>
        <scheme val="minor"/>
      </rPr>
      <t xml:space="preserve">[line L1 on Detailed SFPR] = </t>
    </r>
  </si>
  <si>
    <t>FY21 Final #2 Foundation Formula Funding Payment (line A) (plus the restoration of the executive budget reductions)</t>
  </si>
  <si>
    <r>
      <t>Plus</t>
    </r>
    <r>
      <rPr>
        <sz val="11"/>
        <color theme="1"/>
        <rFont val="Calibri"/>
        <family val="2"/>
        <scheme val="minor"/>
      </rPr>
      <t xml:space="preserve"> FY21 Final #2 Net Open Enrollment (for K-12 students only) Adjustment (line I adjusted for K-12 students)</t>
    </r>
  </si>
  <si>
    <r>
      <t>Plus</t>
    </r>
    <r>
      <rPr>
        <sz val="11"/>
        <color theme="1"/>
        <rFont val="Calibri"/>
        <family val="2"/>
        <scheme val="minor"/>
      </rPr>
      <t xml:space="preserve"> FY22 Net Excess Cost Adjustment (Note: The FY22 excess cost is not yet available)</t>
    </r>
  </si>
  <si>
    <r>
      <t>Less</t>
    </r>
    <r>
      <rPr>
        <sz val="11"/>
        <color theme="1"/>
        <rFont val="Calibri"/>
        <family val="2"/>
        <scheme val="minor"/>
      </rPr>
      <t xml:space="preserve"> FY21 Total Scholarship Transfer (line L)</t>
    </r>
  </si>
  <si>
    <r>
      <t>Plus</t>
    </r>
    <r>
      <rPr>
        <sz val="11"/>
        <color theme="1"/>
        <rFont val="Calibri"/>
        <family val="2"/>
        <scheme val="minor"/>
      </rPr>
      <t xml:space="preserve"> FY21 Enrollment Growth Supplement (line C)</t>
    </r>
  </si>
  <si>
    <r>
      <t>Plus</t>
    </r>
    <r>
      <rPr>
        <sz val="11"/>
        <color theme="1"/>
        <rFont val="Calibri"/>
        <family val="2"/>
        <scheme val="minor"/>
      </rPr>
      <t xml:space="preserve"> FY21 Student Wellness and Success (line B)</t>
    </r>
  </si>
  <si>
    <t xml:space="preserve">COMMUNITY/STEM </t>
  </si>
  <si>
    <r>
      <t>Less</t>
    </r>
    <r>
      <rPr>
        <sz val="11"/>
        <color theme="1"/>
        <rFont val="Calibri"/>
        <family val="2"/>
        <scheme val="minor"/>
      </rPr>
      <t xml:space="preserve"> FY21 Final #2 Community/STEM School Deduction (line J + line K)</t>
    </r>
    <r>
      <rPr>
        <i/>
        <sz val="11"/>
        <color theme="1"/>
        <rFont val="Calibri"/>
        <family val="2"/>
        <scheme val="minor"/>
      </rPr>
      <t xml:space="preserve"> (plus the restoration of the executive budget reductions)</t>
    </r>
  </si>
  <si>
    <t>Used in FY22 and FY23</t>
  </si>
  <si>
    <t>Used in FY22</t>
  </si>
  <si>
    <t>Used in FY22 January Payments</t>
  </si>
  <si>
    <t>Used in FY22 February - Final #2  Payments</t>
  </si>
  <si>
    <t>Used in FY23 July #1 - Final #2</t>
  </si>
  <si>
    <t>FY22 CORE</t>
  </si>
  <si>
    <t>FY23 CORE</t>
  </si>
  <si>
    <r>
      <t>Plus*</t>
    </r>
    <r>
      <rPr>
        <sz val="11"/>
        <color theme="1"/>
        <rFont val="Calibri"/>
        <family val="2"/>
        <scheme val="minor"/>
      </rPr>
      <t xml:space="preserve"> FY21 Net Excess Cost Adjustment (Note: The FY21 excess cost adjustment reflects the FY20 excess cost charges and appeared on the FY21 Statement of Settlement reports.)</t>
    </r>
  </si>
  <si>
    <t>* This adjustment is not used in calculatiing this Fnding Base for use in FY23 per HB583.</t>
  </si>
  <si>
    <t>Core Foundation Funding Base State Funding [line H (column a) on Summary SFPR] has been updated per HB583. The law required the department to include the FY20 excess cost adjustments (paid in FY21). Since this was not in the simulations or the intent of the Fair School Funding Plan, the Department flagged this issue last fall. Because the lateness in the fiscal year, the General Assembly did not change the FY20 funding base in FY22 but did direct the Department to remove the negative and positive excess cost adjustments from the FY20 funding base in FY23.</t>
  </si>
  <si>
    <t>Components (A-G) Base State Funding [a] - January  used in FY22</t>
  </si>
  <si>
    <t>Core Foundation Funding (H) Base State Funding [a] used in FY22</t>
  </si>
  <si>
    <t>Components (A-G) Base State Funding [a] - February used in FY22</t>
  </si>
  <si>
    <t>Components (A-H) Base State Funding [a] used in FY23</t>
  </si>
  <si>
    <t>FY21 Funding Base used in FY22 and FY23</t>
  </si>
  <si>
    <t>Reversal of Net Excess Cost Adjustment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</si>
</sst>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25"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4"/>
      <color theme="0"/>
      <name val="Calibri"/>
      <family val="2"/>
      <scheme val="minor"/>
    </font>
    <font>
      <sz val="14"/>
      <color theme="1"/>
      <name val="Calibri"/>
      <family val="2"/>
      <scheme val="minor"/>
    </font>
    <font>
      <i/>
      <sz val="11"/>
      <color theme="1"/>
      <name val="Calibri"/>
      <family val="2"/>
      <scheme val="minor"/>
    </font>
    <font>
      <sz val="8"/>
      <color theme="1"/>
      <name val="Calibri"/>
      <family val="2"/>
      <scheme val="minor"/>
    </font>
    <font>
      <b/>
      <sz val="18"/>
      <color theme="0"/>
      <name val="Calibri"/>
      <family val="2"/>
      <scheme val="minor"/>
    </font>
    <font>
      <b/>
      <sz val="12"/>
      <color theme="0"/>
      <name val="Calibri"/>
      <family val="2"/>
      <scheme val="minor"/>
    </font>
    <font>
      <b/>
      <sz val="20"/>
      <color theme="0"/>
      <name val="Calibri"/>
      <family val="2"/>
      <scheme val="minor"/>
    </font>
  </fonts>
  <fills count="39">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002060"/>
        <bgColor indexed="64"/>
      </patternFill>
    </fill>
    <fill>
      <patternFill patternType="solid">
        <fgColor theme="4" tint="-0.249977111117893"/>
        <bgColor indexed="64"/>
      </patternFill>
    </fill>
    <fill>
      <patternFill patternType="solid">
        <fgColor theme="9" tint="0.59999389629810485"/>
        <bgColor indexed="64"/>
      </patternFill>
    </fill>
    <fill>
      <patternFill patternType="solid">
        <fgColor rgb="FFFFFF00"/>
        <bgColor indexed="64"/>
      </patternFill>
    </fill>
    <fill>
      <patternFill patternType="solid">
        <fgColor theme="8" tint="-0.249977111117893"/>
        <bgColor indexed="64"/>
      </patternFill>
    </fill>
    <fill>
      <patternFill patternType="solid">
        <fgColor theme="7" tint="0.39997558519241921"/>
        <bgColor indexed="64"/>
      </patternFill>
    </fill>
  </fills>
  <borders count="1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style="medium">
        <color indexed="64"/>
      </right>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68">
    <xf numFmtId="0" fontId="0" fillId="0" borderId="0" xfId="0"/>
    <xf numFmtId="49" fontId="0" fillId="0" borderId="0" xfId="0" applyNumberFormat="1"/>
    <xf numFmtId="164" fontId="0" fillId="0" borderId="0" xfId="0" applyNumberFormat="1"/>
    <xf numFmtId="164" fontId="13" fillId="33" borderId="0" xfId="0" applyNumberFormat="1" applyFont="1" applyFill="1" applyAlignment="1">
      <alignment horizontal="center" vertical="center"/>
    </xf>
    <xf numFmtId="0" fontId="13" fillId="33" borderId="0" xfId="0" applyFont="1" applyFill="1" applyAlignment="1">
      <alignment horizontal="center" vertical="center"/>
    </xf>
    <xf numFmtId="164" fontId="16" fillId="33" borderId="0" xfId="0" applyNumberFormat="1" applyFont="1" applyFill="1" applyAlignment="1">
      <alignment horizontal="center" vertical="center"/>
    </xf>
    <xf numFmtId="164" fontId="0" fillId="35" borderId="0" xfId="0" applyNumberFormat="1" applyFill="1"/>
    <xf numFmtId="0" fontId="0" fillId="33" borderId="0" xfId="0" applyFill="1"/>
    <xf numFmtId="164" fontId="13" fillId="33" borderId="0" xfId="0" applyNumberFormat="1" applyFont="1" applyFill="1" applyAlignment="1">
      <alignment horizontal="center"/>
    </xf>
    <xf numFmtId="0" fontId="0" fillId="0" borderId="0" xfId="0" applyFont="1"/>
    <xf numFmtId="49" fontId="0" fillId="0" borderId="0" xfId="0" applyNumberFormat="1" applyFont="1"/>
    <xf numFmtId="164" fontId="0" fillId="0" borderId="0" xfId="0" applyNumberFormat="1" applyFont="1"/>
    <xf numFmtId="164" fontId="0" fillId="33" borderId="0" xfId="0" applyNumberFormat="1" applyFill="1"/>
    <xf numFmtId="0" fontId="13" fillId="33" borderId="0" xfId="0" applyFont="1" applyFill="1"/>
    <xf numFmtId="49" fontId="13" fillId="33" borderId="0" xfId="0" applyNumberFormat="1" applyFont="1" applyFill="1"/>
    <xf numFmtId="0" fontId="0" fillId="0" borderId="0" xfId="0" applyAlignment="1">
      <alignment vertical="center"/>
    </xf>
    <xf numFmtId="0" fontId="18" fillId="34" borderId="0" xfId="0" applyFont="1" applyFill="1" applyAlignment="1">
      <alignment horizontal="center" vertical="center"/>
    </xf>
    <xf numFmtId="164" fontId="18" fillId="34" borderId="0" xfId="0" applyNumberFormat="1" applyFont="1" applyFill="1" applyAlignment="1">
      <alignment horizontal="center" vertical="center"/>
    </xf>
    <xf numFmtId="0" fontId="19" fillId="0" borderId="0" xfId="0" applyFont="1" applyAlignment="1">
      <alignment horizontal="center" vertical="center"/>
    </xf>
    <xf numFmtId="0" fontId="16" fillId="0" borderId="0" xfId="0" applyFont="1"/>
    <xf numFmtId="164" fontId="16" fillId="35" borderId="0" xfId="0" applyNumberFormat="1" applyFont="1" applyFill="1"/>
    <xf numFmtId="0" fontId="19" fillId="0" borderId="0" xfId="0" applyFont="1"/>
    <xf numFmtId="0" fontId="16" fillId="0" borderId="0" xfId="0" applyFont="1" applyAlignment="1">
      <alignment vertical="center"/>
    </xf>
    <xf numFmtId="0" fontId="20" fillId="0" borderId="0" xfId="0" applyFont="1" applyAlignment="1">
      <alignment vertical="center"/>
    </xf>
    <xf numFmtId="0" fontId="0" fillId="0" borderId="12" xfId="0" applyBorder="1" applyAlignment="1">
      <alignment vertical="center" wrapText="1"/>
    </xf>
    <xf numFmtId="0" fontId="16" fillId="0" borderId="11" xfId="0" applyFont="1" applyBorder="1" applyAlignment="1">
      <alignment vertical="center" wrapText="1"/>
    </xf>
    <xf numFmtId="0" fontId="16" fillId="0" borderId="12" xfId="0" applyFont="1" applyBorder="1" applyAlignment="1">
      <alignment vertical="center" wrapText="1"/>
    </xf>
    <xf numFmtId="0" fontId="0" fillId="0" borderId="0" xfId="0" applyAlignment="1">
      <alignment horizontal="left" vertical="center" wrapText="1"/>
    </xf>
    <xf numFmtId="0" fontId="0" fillId="36" borderId="0" xfId="0" applyFill="1"/>
    <xf numFmtId="49" fontId="0" fillId="0" borderId="0" xfId="0" applyNumberFormat="1" applyFill="1"/>
    <xf numFmtId="0" fontId="0" fillId="0" borderId="0" xfId="0" applyFill="1"/>
    <xf numFmtId="164" fontId="0" fillId="35" borderId="0" xfId="0" applyNumberFormat="1" applyFont="1" applyFill="1"/>
    <xf numFmtId="164" fontId="23" fillId="34" borderId="0" xfId="0" applyNumberFormat="1" applyFont="1" applyFill="1" applyAlignment="1">
      <alignment horizontal="center" vertical="center"/>
    </xf>
    <xf numFmtId="0" fontId="23" fillId="33" borderId="0" xfId="0" applyFont="1" applyFill="1"/>
    <xf numFmtId="164" fontId="23" fillId="33" borderId="0" xfId="0" applyNumberFormat="1" applyFont="1" applyFill="1" applyAlignment="1">
      <alignment horizontal="center" vertical="center"/>
    </xf>
    <xf numFmtId="164" fontId="23" fillId="33" borderId="0" xfId="0" applyNumberFormat="1" applyFont="1" applyFill="1" applyAlignment="1">
      <alignment horizontal="center"/>
    </xf>
    <xf numFmtId="49" fontId="23" fillId="33" borderId="0" xfId="0" applyNumberFormat="1" applyFont="1" applyFill="1"/>
    <xf numFmtId="164" fontId="0" fillId="0" borderId="0" xfId="0" applyNumberFormat="1" applyFill="1"/>
    <xf numFmtId="0" fontId="23" fillId="0" borderId="0" xfId="0" applyFont="1" applyFill="1" applyAlignment="1">
      <alignment wrapText="1"/>
    </xf>
    <xf numFmtId="0" fontId="23" fillId="33" borderId="0" xfId="0" applyFont="1" applyFill="1" applyAlignment="1">
      <alignment horizontal="center"/>
    </xf>
    <xf numFmtId="0" fontId="23" fillId="33" borderId="0" xfId="0" applyFont="1" applyFill="1" applyAlignment="1">
      <alignment horizontal="center" wrapText="1"/>
    </xf>
    <xf numFmtId="164" fontId="23" fillId="33" borderId="0" xfId="0" applyNumberFormat="1" applyFont="1" applyFill="1" applyAlignment="1">
      <alignment horizontal="center" wrapText="1"/>
    </xf>
    <xf numFmtId="164" fontId="16" fillId="0" borderId="0" xfId="0" applyNumberFormat="1" applyFont="1"/>
    <xf numFmtId="0" fontId="0" fillId="0" borderId="0" xfId="0" applyAlignment="1">
      <alignment horizontal="left" vertical="center" wrapText="1"/>
    </xf>
    <xf numFmtId="0" fontId="22" fillId="33" borderId="0" xfId="0" applyFont="1" applyFill="1" applyAlignment="1">
      <alignment horizontal="left" vertical="center"/>
    </xf>
    <xf numFmtId="0" fontId="0" fillId="0" borderId="0" xfId="0" applyAlignment="1">
      <alignment horizontal="left" vertical="center" wrapText="1"/>
    </xf>
    <xf numFmtId="0" fontId="0" fillId="0" borderId="0" xfId="0" applyBorder="1" applyAlignment="1">
      <alignment horizontal="left" vertical="center" wrapText="1"/>
    </xf>
    <xf numFmtId="0" fontId="0" fillId="0" borderId="13" xfId="0" applyBorder="1" applyAlignment="1">
      <alignment horizontal="left" vertical="center" wrapText="1"/>
    </xf>
    <xf numFmtId="0" fontId="16" fillId="0" borderId="10" xfId="0" applyFont="1" applyBorder="1" applyAlignment="1">
      <alignment vertical="center" wrapText="1"/>
    </xf>
    <xf numFmtId="0" fontId="16" fillId="0" borderId="11" xfId="0" applyFont="1" applyBorder="1" applyAlignment="1">
      <alignment vertical="center" wrapText="1"/>
    </xf>
    <xf numFmtId="0" fontId="0" fillId="0" borderId="10" xfId="0" applyBorder="1" applyAlignment="1">
      <alignment vertical="center" wrapText="1"/>
    </xf>
    <xf numFmtId="0" fontId="0" fillId="0" borderId="11" xfId="0" applyBorder="1" applyAlignment="1">
      <alignment vertical="center" wrapText="1"/>
    </xf>
    <xf numFmtId="0" fontId="16" fillId="0" borderId="14" xfId="0" applyFont="1" applyBorder="1" applyAlignment="1">
      <alignment vertical="center" wrapText="1"/>
    </xf>
    <xf numFmtId="0" fontId="0" fillId="0" borderId="14" xfId="0" applyBorder="1" applyAlignment="1">
      <alignment vertical="center" wrapText="1"/>
    </xf>
    <xf numFmtId="0" fontId="0" fillId="37" borderId="0" xfId="0" applyFill="1"/>
    <xf numFmtId="164" fontId="0" fillId="37" borderId="0" xfId="0" applyNumberFormat="1" applyFill="1"/>
    <xf numFmtId="0" fontId="17" fillId="37" borderId="0" xfId="0" applyFont="1" applyFill="1"/>
    <xf numFmtId="0" fontId="24" fillId="37" borderId="0" xfId="0" applyFont="1" applyFill="1" applyAlignment="1">
      <alignment vertical="center"/>
    </xf>
    <xf numFmtId="0" fontId="0" fillId="37" borderId="0" xfId="0" applyFont="1" applyFill="1"/>
    <xf numFmtId="164" fontId="0" fillId="37" borderId="0" xfId="0" applyNumberFormat="1" applyFont="1" applyFill="1"/>
    <xf numFmtId="164" fontId="17" fillId="37" borderId="0" xfId="0" applyNumberFormat="1" applyFont="1" applyFill="1"/>
    <xf numFmtId="164" fontId="16" fillId="33" borderId="0" xfId="0" applyNumberFormat="1" applyFont="1" applyFill="1"/>
    <xf numFmtId="0" fontId="16" fillId="33" borderId="0" xfId="0" applyFont="1" applyFill="1"/>
    <xf numFmtId="0" fontId="20" fillId="38" borderId="0" xfId="0" applyFont="1" applyFill="1" applyAlignment="1">
      <alignment vertical="center"/>
    </xf>
    <xf numFmtId="0" fontId="0" fillId="38" borderId="0" xfId="0" applyFill="1"/>
    <xf numFmtId="0" fontId="22" fillId="0" borderId="0" xfId="0" applyFont="1" applyFill="1" applyAlignment="1">
      <alignment horizontal="left" vertical="center"/>
    </xf>
    <xf numFmtId="0" fontId="0" fillId="0" borderId="0" xfId="0" applyAlignment="1">
      <alignment horizontal="left" vertical="top" wrapText="1"/>
    </xf>
    <xf numFmtId="164" fontId="18" fillId="33" borderId="0" xfId="0" applyNumberFormat="1" applyFont="1" applyFill="1" applyAlignment="1">
      <alignment horizontal="center" vertical="center"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4FA583-773F-4F6C-BB2B-7715C12D9B50}">
  <dimension ref="A1:K82"/>
  <sheetViews>
    <sheetView topLeftCell="A48" workbookViewId="0">
      <selection activeCell="G51" sqref="G51"/>
    </sheetView>
  </sheetViews>
  <sheetFormatPr defaultRowHeight="15" x14ac:dyDescent="0.25"/>
  <cols>
    <col min="1" max="1" width="9.140625" customWidth="1"/>
    <col min="2" max="2" width="20.85546875" customWidth="1"/>
    <col min="3" max="3" width="65.28515625" customWidth="1"/>
  </cols>
  <sheetData>
    <row r="1" spans="1:11" ht="23.25" x14ac:dyDescent="0.25">
      <c r="A1" s="44" t="s">
        <v>1406</v>
      </c>
      <c r="B1" s="44"/>
      <c r="C1" s="44"/>
    </row>
    <row r="2" spans="1:11" x14ac:dyDescent="0.25">
      <c r="A2" s="45" t="s">
        <v>1366</v>
      </c>
      <c r="B2" s="45"/>
      <c r="C2" s="45"/>
    </row>
    <row r="3" spans="1:11" ht="18" customHeight="1" x14ac:dyDescent="0.25">
      <c r="A3" s="45"/>
      <c r="B3" s="45"/>
      <c r="C3" s="45"/>
    </row>
    <row r="4" spans="1:11" ht="14.25" customHeight="1" x14ac:dyDescent="0.25">
      <c r="A4" s="45"/>
      <c r="B4" s="45"/>
      <c r="C4" s="45"/>
    </row>
    <row r="5" spans="1:11" ht="14.25" customHeight="1" x14ac:dyDescent="0.25">
      <c r="A5" s="45"/>
      <c r="B5" s="45"/>
      <c r="C5" s="45"/>
    </row>
    <row r="6" spans="1:11" ht="18" customHeight="1" x14ac:dyDescent="0.25">
      <c r="A6" s="45"/>
      <c r="B6" s="45"/>
      <c r="C6" s="45"/>
    </row>
    <row r="7" spans="1:11" ht="35.25" customHeight="1" x14ac:dyDescent="0.25">
      <c r="A7" s="45"/>
      <c r="B7" s="45"/>
      <c r="C7" s="45"/>
    </row>
    <row r="8" spans="1:11" ht="25.5" customHeight="1" x14ac:dyDescent="0.25">
      <c r="A8" s="22" t="s">
        <v>1326</v>
      </c>
    </row>
    <row r="9" spans="1:11" x14ac:dyDescent="0.25">
      <c r="A9" s="15" t="s">
        <v>1327</v>
      </c>
    </row>
    <row r="10" spans="1:11" x14ac:dyDescent="0.25">
      <c r="A10" s="23" t="s">
        <v>1328</v>
      </c>
    </row>
    <row r="11" spans="1:11" x14ac:dyDescent="0.25">
      <c r="A11" s="23" t="s">
        <v>1329</v>
      </c>
    </row>
    <row r="12" spans="1:11" x14ac:dyDescent="0.25">
      <c r="A12" s="23" t="s">
        <v>1330</v>
      </c>
    </row>
    <row r="13" spans="1:11" x14ac:dyDescent="0.25">
      <c r="A13" s="23" t="s">
        <v>1356</v>
      </c>
    </row>
    <row r="14" spans="1:11" x14ac:dyDescent="0.25">
      <c r="A14" s="63" t="s">
        <v>1402</v>
      </c>
      <c r="B14" s="64"/>
      <c r="C14" s="64"/>
      <c r="D14" s="64"/>
      <c r="E14" s="64"/>
      <c r="F14" s="64"/>
      <c r="G14" s="64"/>
      <c r="H14" s="64"/>
      <c r="I14" s="64"/>
      <c r="J14" s="64"/>
      <c r="K14" s="64"/>
    </row>
    <row r="15" spans="1:11" x14ac:dyDescent="0.25">
      <c r="A15" s="63" t="s">
        <v>1403</v>
      </c>
      <c r="B15" s="64"/>
      <c r="C15" s="64"/>
      <c r="D15" s="64"/>
      <c r="E15" s="64"/>
      <c r="F15" s="64"/>
      <c r="G15" s="64"/>
      <c r="H15" s="64"/>
      <c r="I15" s="64"/>
      <c r="J15" s="64"/>
      <c r="K15" s="64"/>
    </row>
    <row r="16" spans="1:11" x14ac:dyDescent="0.25">
      <c r="A16" s="23"/>
    </row>
    <row r="17" spans="1:3" ht="23.25" x14ac:dyDescent="0.25">
      <c r="A17" s="44" t="s">
        <v>1405</v>
      </c>
      <c r="B17" s="44"/>
      <c r="C17" s="44"/>
    </row>
    <row r="18" spans="1:3" x14ac:dyDescent="0.25">
      <c r="A18" s="46" t="s">
        <v>1331</v>
      </c>
      <c r="B18" s="46"/>
      <c r="C18" s="46"/>
    </row>
    <row r="19" spans="1:3" x14ac:dyDescent="0.25">
      <c r="A19" s="46"/>
      <c r="B19" s="46"/>
      <c r="C19" s="46"/>
    </row>
    <row r="20" spans="1:3" ht="43.5" customHeight="1" thickBot="1" x14ac:dyDescent="0.3">
      <c r="A20" s="47"/>
      <c r="B20" s="47"/>
      <c r="C20" s="47"/>
    </row>
    <row r="21" spans="1:3" x14ac:dyDescent="0.25">
      <c r="A21" s="48" t="s">
        <v>1332</v>
      </c>
      <c r="B21" s="48" t="s">
        <v>1333</v>
      </c>
      <c r="C21" s="50" t="s">
        <v>1334</v>
      </c>
    </row>
    <row r="22" spans="1:3" x14ac:dyDescent="0.25">
      <c r="A22" s="52"/>
      <c r="B22" s="52"/>
      <c r="C22" s="53"/>
    </row>
    <row r="23" spans="1:3" ht="15.75" thickBot="1" x14ac:dyDescent="0.3">
      <c r="A23" s="49"/>
      <c r="B23" s="49"/>
      <c r="C23" s="51"/>
    </row>
    <row r="24" spans="1:3" ht="45.75" thickBot="1" x14ac:dyDescent="0.3">
      <c r="A24" s="25" t="s">
        <v>1335</v>
      </c>
      <c r="B24" s="26" t="s">
        <v>1336</v>
      </c>
      <c r="C24" s="24" t="s">
        <v>1337</v>
      </c>
    </row>
    <row r="25" spans="1:3" ht="60.75" thickBot="1" x14ac:dyDescent="0.3">
      <c r="A25" s="25" t="s">
        <v>1338</v>
      </c>
      <c r="B25" s="26" t="s">
        <v>1339</v>
      </c>
      <c r="C25" s="24" t="s">
        <v>1340</v>
      </c>
    </row>
    <row r="26" spans="1:3" x14ac:dyDescent="0.25">
      <c r="A26" s="48" t="s">
        <v>1341</v>
      </c>
      <c r="B26" s="48" t="s">
        <v>1309</v>
      </c>
      <c r="C26" s="50" t="s">
        <v>1342</v>
      </c>
    </row>
    <row r="27" spans="1:3" ht="15.75" thickBot="1" x14ac:dyDescent="0.3">
      <c r="A27" s="49"/>
      <c r="B27" s="49"/>
      <c r="C27" s="51"/>
    </row>
    <row r="28" spans="1:3" x14ac:dyDescent="0.25">
      <c r="A28" s="48" t="s">
        <v>1343</v>
      </c>
      <c r="B28" s="48" t="s">
        <v>1344</v>
      </c>
      <c r="C28" s="50" t="s">
        <v>1345</v>
      </c>
    </row>
    <row r="29" spans="1:3" ht="15.75" thickBot="1" x14ac:dyDescent="0.3">
      <c r="A29" s="49"/>
      <c r="B29" s="49"/>
      <c r="C29" s="51"/>
    </row>
    <row r="30" spans="1:3" ht="15.75" thickBot="1" x14ac:dyDescent="0.3">
      <c r="A30" s="25" t="s">
        <v>1346</v>
      </c>
      <c r="B30" s="26" t="s">
        <v>1347</v>
      </c>
      <c r="C30" s="24" t="s">
        <v>1348</v>
      </c>
    </row>
    <row r="31" spans="1:3" x14ac:dyDescent="0.25">
      <c r="A31" s="48" t="s">
        <v>1349</v>
      </c>
      <c r="B31" s="48" t="s">
        <v>1350</v>
      </c>
      <c r="C31" s="50" t="s">
        <v>1351</v>
      </c>
    </row>
    <row r="32" spans="1:3" ht="15.75" thickBot="1" x14ac:dyDescent="0.3">
      <c r="A32" s="49"/>
      <c r="B32" s="49"/>
      <c r="C32" s="51"/>
    </row>
    <row r="33" spans="1:3" ht="50.25" customHeight="1" thickBot="1" x14ac:dyDescent="0.3">
      <c r="A33" s="25" t="s">
        <v>1352</v>
      </c>
      <c r="B33" s="26" t="s">
        <v>1353</v>
      </c>
      <c r="C33" s="24" t="s">
        <v>1354</v>
      </c>
    </row>
    <row r="34" spans="1:3" x14ac:dyDescent="0.25">
      <c r="A34" s="15"/>
    </row>
    <row r="35" spans="1:3" ht="14.25" customHeight="1" x14ac:dyDescent="0.25">
      <c r="A35" s="66" t="s">
        <v>1367</v>
      </c>
      <c r="B35" s="66"/>
      <c r="C35" s="66"/>
    </row>
    <row r="36" spans="1:3" x14ac:dyDescent="0.25">
      <c r="A36" s="66"/>
      <c r="B36" s="66"/>
      <c r="C36" s="66"/>
    </row>
    <row r="37" spans="1:3" x14ac:dyDescent="0.25">
      <c r="A37" s="66"/>
      <c r="B37" s="66"/>
      <c r="C37" s="66"/>
    </row>
    <row r="38" spans="1:3" x14ac:dyDescent="0.25">
      <c r="A38" s="66"/>
      <c r="B38" s="66"/>
      <c r="C38" s="66"/>
    </row>
    <row r="39" spans="1:3" ht="7.5" customHeight="1" x14ac:dyDescent="0.25">
      <c r="A39" s="66"/>
      <c r="B39" s="66"/>
      <c r="C39" s="66"/>
    </row>
    <row r="40" spans="1:3" ht="15" hidden="1" customHeight="1" x14ac:dyDescent="0.25">
      <c r="A40" s="66"/>
      <c r="B40" s="66"/>
      <c r="C40" s="66"/>
    </row>
    <row r="41" spans="1:3" ht="15" hidden="1" customHeight="1" x14ac:dyDescent="0.25">
      <c r="A41" s="66"/>
      <c r="B41" s="66"/>
      <c r="C41" s="66"/>
    </row>
    <row r="42" spans="1:3" ht="15" hidden="1" customHeight="1" x14ac:dyDescent="0.25">
      <c r="A42" s="66"/>
      <c r="B42" s="66"/>
      <c r="C42" s="66"/>
    </row>
    <row r="43" spans="1:3" ht="15" hidden="1" customHeight="1" x14ac:dyDescent="0.25">
      <c r="A43" s="66"/>
      <c r="B43" s="66"/>
      <c r="C43" s="66"/>
    </row>
    <row r="44" spans="1:3" ht="15" hidden="1" customHeight="1" x14ac:dyDescent="0.25">
      <c r="A44" s="66"/>
      <c r="B44" s="66"/>
      <c r="C44" s="66"/>
    </row>
    <row r="45" spans="1:3" ht="23.25" x14ac:dyDescent="0.25">
      <c r="A45" s="44" t="s">
        <v>1407</v>
      </c>
      <c r="B45" s="44"/>
      <c r="C45" s="44"/>
    </row>
    <row r="46" spans="1:3" x14ac:dyDescent="0.25">
      <c r="A46" s="27"/>
      <c r="B46" s="27"/>
      <c r="C46" s="27"/>
    </row>
    <row r="47" spans="1:3" x14ac:dyDescent="0.25">
      <c r="A47" s="45" t="s">
        <v>1370</v>
      </c>
      <c r="B47" s="45"/>
      <c r="C47" s="45"/>
    </row>
    <row r="48" spans="1:3" x14ac:dyDescent="0.25">
      <c r="A48" s="45"/>
      <c r="B48" s="45"/>
      <c r="C48" s="45"/>
    </row>
    <row r="49" spans="1:3" x14ac:dyDescent="0.25">
      <c r="A49" s="45"/>
      <c r="B49" s="45"/>
      <c r="C49" s="45"/>
    </row>
    <row r="50" spans="1:3" x14ac:dyDescent="0.25">
      <c r="A50" s="45"/>
      <c r="B50" s="45"/>
      <c r="C50" s="45"/>
    </row>
    <row r="51" spans="1:3" x14ac:dyDescent="0.25">
      <c r="A51" s="45"/>
      <c r="B51" s="45"/>
      <c r="C51" s="45"/>
    </row>
    <row r="52" spans="1:3" x14ac:dyDescent="0.25">
      <c r="A52" s="45"/>
      <c r="B52" s="45"/>
      <c r="C52" s="45"/>
    </row>
    <row r="53" spans="1:3" x14ac:dyDescent="0.25">
      <c r="A53" s="45"/>
      <c r="B53" s="45"/>
      <c r="C53" s="45"/>
    </row>
    <row r="54" spans="1:3" hidden="1" x14ac:dyDescent="0.25">
      <c r="A54" s="45"/>
      <c r="B54" s="45"/>
      <c r="C54" s="45"/>
    </row>
    <row r="55" spans="1:3" ht="12" hidden="1" customHeight="1" x14ac:dyDescent="0.25">
      <c r="A55" s="45"/>
      <c r="B55" s="45"/>
      <c r="C55" s="45"/>
    </row>
    <row r="56" spans="1:3" hidden="1" x14ac:dyDescent="0.25">
      <c r="A56" s="45"/>
      <c r="B56" s="45"/>
      <c r="C56" s="45"/>
    </row>
    <row r="57" spans="1:3" ht="29.25" customHeight="1" x14ac:dyDescent="0.25">
      <c r="A57" s="43"/>
      <c r="B57" s="43"/>
      <c r="C57" s="43"/>
    </row>
    <row r="58" spans="1:3" ht="23.25" x14ac:dyDescent="0.25">
      <c r="A58" s="44" t="s">
        <v>1408</v>
      </c>
      <c r="B58" s="44"/>
      <c r="C58" s="44"/>
    </row>
    <row r="59" spans="1:3" s="30" customFormat="1" ht="17.25" customHeight="1" x14ac:dyDescent="0.25">
      <c r="A59" s="65"/>
      <c r="B59" s="65"/>
      <c r="C59" s="65"/>
    </row>
    <row r="60" spans="1:3" ht="93.75" customHeight="1" x14ac:dyDescent="0.25">
      <c r="A60" s="45" t="s">
        <v>1404</v>
      </c>
      <c r="B60" s="45"/>
      <c r="C60" s="45"/>
    </row>
    <row r="61" spans="1:3" ht="28.5" customHeight="1" x14ac:dyDescent="0.25">
      <c r="A61" s="43"/>
      <c r="B61" s="43"/>
      <c r="C61" s="43"/>
    </row>
    <row r="62" spans="1:3" ht="23.25" x14ac:dyDescent="0.25">
      <c r="A62" s="44" t="s">
        <v>1409</v>
      </c>
      <c r="B62" s="44"/>
      <c r="C62" s="44"/>
    </row>
    <row r="64" spans="1:3" x14ac:dyDescent="0.25">
      <c r="A64" s="45" t="s">
        <v>1385</v>
      </c>
      <c r="B64" s="45"/>
      <c r="C64" s="45"/>
    </row>
    <row r="65" spans="1:3" x14ac:dyDescent="0.25">
      <c r="A65" s="45"/>
      <c r="B65" s="45"/>
      <c r="C65" s="45"/>
    </row>
    <row r="66" spans="1:3" ht="1.5" customHeight="1" x14ac:dyDescent="0.25">
      <c r="A66" s="45"/>
      <c r="B66" s="45"/>
      <c r="C66" s="45"/>
    </row>
    <row r="67" spans="1:3" hidden="1" x14ac:dyDescent="0.25">
      <c r="A67" s="45"/>
      <c r="B67" s="45"/>
      <c r="C67" s="45"/>
    </row>
    <row r="68" spans="1:3" hidden="1" x14ac:dyDescent="0.25">
      <c r="A68" s="45"/>
      <c r="B68" s="45"/>
      <c r="C68" s="45"/>
    </row>
    <row r="69" spans="1:3" hidden="1" x14ac:dyDescent="0.25">
      <c r="A69" s="45"/>
      <c r="B69" s="45"/>
      <c r="C69" s="45"/>
    </row>
    <row r="70" spans="1:3" hidden="1" x14ac:dyDescent="0.25">
      <c r="A70" s="45"/>
      <c r="B70" s="45"/>
      <c r="C70" s="45"/>
    </row>
    <row r="71" spans="1:3" hidden="1" x14ac:dyDescent="0.25">
      <c r="A71" s="45"/>
      <c r="B71" s="45"/>
      <c r="C71" s="45"/>
    </row>
    <row r="72" spans="1:3" hidden="1" x14ac:dyDescent="0.25">
      <c r="A72" s="45"/>
      <c r="B72" s="45"/>
      <c r="C72" s="45"/>
    </row>
    <row r="73" spans="1:3" hidden="1" x14ac:dyDescent="0.25">
      <c r="A73" s="45"/>
      <c r="B73" s="45"/>
      <c r="C73" s="45"/>
    </row>
    <row r="75" spans="1:3" ht="24" customHeight="1" x14ac:dyDescent="0.25">
      <c r="A75" s="22" t="s">
        <v>1386</v>
      </c>
    </row>
    <row r="76" spans="1:3" x14ac:dyDescent="0.25">
      <c r="A76" s="15" t="s">
        <v>1387</v>
      </c>
    </row>
    <row r="77" spans="1:3" x14ac:dyDescent="0.25">
      <c r="A77" s="23" t="s">
        <v>1388</v>
      </c>
    </row>
    <row r="78" spans="1:3" x14ac:dyDescent="0.25">
      <c r="A78" s="23" t="s">
        <v>1389</v>
      </c>
    </row>
    <row r="79" spans="1:3" x14ac:dyDescent="0.25">
      <c r="A79" s="23" t="s">
        <v>1394</v>
      </c>
    </row>
    <row r="80" spans="1:3" x14ac:dyDescent="0.25">
      <c r="A80" s="23" t="s">
        <v>1390</v>
      </c>
    </row>
    <row r="81" spans="1:1" x14ac:dyDescent="0.25">
      <c r="A81" s="23" t="s">
        <v>1392</v>
      </c>
    </row>
    <row r="82" spans="1:1" x14ac:dyDescent="0.25">
      <c r="A82" s="23" t="s">
        <v>1391</v>
      </c>
    </row>
  </sheetData>
  <mergeCells count="23">
    <mergeCell ref="A62:C62"/>
    <mergeCell ref="A64:C73"/>
    <mergeCell ref="A47:C56"/>
    <mergeCell ref="A45:C45"/>
    <mergeCell ref="A35:C44"/>
    <mergeCell ref="A58:C58"/>
    <mergeCell ref="A60:C60"/>
    <mergeCell ref="A31:A32"/>
    <mergeCell ref="B31:B32"/>
    <mergeCell ref="C31:C32"/>
    <mergeCell ref="A21:A23"/>
    <mergeCell ref="B21:B23"/>
    <mergeCell ref="C21:C23"/>
    <mergeCell ref="A26:A27"/>
    <mergeCell ref="B26:B27"/>
    <mergeCell ref="C26:C27"/>
    <mergeCell ref="A17:C17"/>
    <mergeCell ref="A1:C1"/>
    <mergeCell ref="A2:C7"/>
    <mergeCell ref="A18:C20"/>
    <mergeCell ref="A28:A29"/>
    <mergeCell ref="B28:B29"/>
    <mergeCell ref="C28:C2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621"/>
  <sheetViews>
    <sheetView workbookViewId="0">
      <pane ySplit="7" topLeftCell="A593" activePane="bottomLeft" state="frozen"/>
      <selection pane="bottomLeft" activeCell="D620" sqref="D620"/>
    </sheetView>
  </sheetViews>
  <sheetFormatPr defaultColWidth="9.140625" defaultRowHeight="15" x14ac:dyDescent="0.25"/>
  <cols>
    <col min="1" max="1" width="7" style="9" bestFit="1" customWidth="1"/>
    <col min="2" max="2" width="28.5703125" style="9" bestFit="1" customWidth="1"/>
    <col min="3" max="3" width="12.42578125" style="9" bestFit="1" customWidth="1"/>
    <col min="4" max="4" width="20.7109375" style="11" bestFit="1" customWidth="1"/>
    <col min="5" max="5" width="19.42578125" style="11" bestFit="1" customWidth="1"/>
    <col min="6" max="6" width="26.5703125" style="11" bestFit="1" customWidth="1"/>
    <col min="7" max="7" width="15.5703125" style="11" bestFit="1" customWidth="1"/>
    <col min="8" max="9" width="18.85546875" style="11" bestFit="1" customWidth="1"/>
    <col min="10" max="10" width="21.28515625" style="11" bestFit="1" customWidth="1"/>
    <col min="11" max="16384" width="9.140625" style="9"/>
  </cols>
  <sheetData>
    <row r="1" spans="1:10" ht="33" customHeight="1" x14ac:dyDescent="0.25">
      <c r="A1" s="57" t="s">
        <v>1396</v>
      </c>
      <c r="B1" s="58"/>
      <c r="C1" s="58"/>
      <c r="D1" s="59"/>
      <c r="E1" s="59"/>
      <c r="F1" s="59"/>
      <c r="G1" s="59"/>
      <c r="H1" s="59"/>
      <c r="I1" s="59"/>
      <c r="J1" s="59"/>
    </row>
    <row r="2" spans="1:10" s="21" customFormat="1" ht="18.75" x14ac:dyDescent="0.3">
      <c r="A2" s="32"/>
      <c r="B2" s="32"/>
      <c r="C2" s="32"/>
      <c r="D2" s="32"/>
      <c r="E2" s="32"/>
      <c r="F2" s="32"/>
      <c r="G2" s="32"/>
      <c r="H2" s="32"/>
      <c r="I2" s="32"/>
      <c r="J2" s="17" t="s">
        <v>1357</v>
      </c>
    </row>
    <row r="3" spans="1:10" s="19" customFormat="1" ht="15.75" x14ac:dyDescent="0.25">
      <c r="A3" s="33"/>
      <c r="B3" s="33"/>
      <c r="C3" s="33"/>
      <c r="D3" s="34" t="s">
        <v>1276</v>
      </c>
      <c r="E3" s="34"/>
      <c r="F3" s="34" t="s">
        <v>1277</v>
      </c>
      <c r="G3" s="34"/>
      <c r="H3" s="34" t="s">
        <v>1276</v>
      </c>
      <c r="I3" s="34"/>
      <c r="J3" s="35" t="s">
        <v>1278</v>
      </c>
    </row>
    <row r="4" spans="1:10" s="19" customFormat="1" ht="15.75" x14ac:dyDescent="0.25">
      <c r="A4" s="33"/>
      <c r="B4" s="33"/>
      <c r="C4" s="33"/>
      <c r="D4" s="34" t="s">
        <v>1279</v>
      </c>
      <c r="E4" s="34" t="s">
        <v>1280</v>
      </c>
      <c r="F4" s="34" t="s">
        <v>1374</v>
      </c>
      <c r="G4" s="34" t="s">
        <v>1276</v>
      </c>
      <c r="H4" s="34" t="s">
        <v>1322</v>
      </c>
      <c r="I4" s="34" t="s">
        <v>1325</v>
      </c>
      <c r="J4" s="35" t="s">
        <v>1279</v>
      </c>
    </row>
    <row r="5" spans="1:10" s="19" customFormat="1" ht="15.75" x14ac:dyDescent="0.25">
      <c r="A5" s="33"/>
      <c r="B5" s="33"/>
      <c r="C5" s="33"/>
      <c r="D5" s="34" t="s">
        <v>1282</v>
      </c>
      <c r="E5" s="34" t="s">
        <v>1283</v>
      </c>
      <c r="F5" s="34" t="s">
        <v>1288</v>
      </c>
      <c r="G5" s="34" t="s">
        <v>1281</v>
      </c>
      <c r="H5" s="34" t="s">
        <v>1323</v>
      </c>
      <c r="I5" s="34" t="s">
        <v>1322</v>
      </c>
      <c r="J5" s="35" t="s">
        <v>1282</v>
      </c>
    </row>
    <row r="6" spans="1:10" s="19" customFormat="1" ht="15.75" x14ac:dyDescent="0.25">
      <c r="A6" s="33"/>
      <c r="B6" s="33"/>
      <c r="C6" s="33"/>
      <c r="D6" s="34" t="s">
        <v>1284</v>
      </c>
      <c r="E6" s="34" t="s">
        <v>1285</v>
      </c>
      <c r="F6" s="34" t="s">
        <v>1282</v>
      </c>
      <c r="G6" s="34" t="s">
        <v>1289</v>
      </c>
      <c r="H6" s="34" t="s">
        <v>1286</v>
      </c>
      <c r="I6" s="34" t="s">
        <v>1287</v>
      </c>
      <c r="J6" s="35" t="s">
        <v>1290</v>
      </c>
    </row>
    <row r="7" spans="1:10" s="19" customFormat="1" ht="15.75" x14ac:dyDescent="0.25">
      <c r="A7" s="36" t="s">
        <v>1295</v>
      </c>
      <c r="B7" s="33" t="s">
        <v>1296</v>
      </c>
      <c r="C7" s="33" t="s">
        <v>1297</v>
      </c>
      <c r="D7" s="34" t="s">
        <v>1291</v>
      </c>
      <c r="E7" s="34" t="s">
        <v>1282</v>
      </c>
      <c r="F7" s="34" t="s">
        <v>1321</v>
      </c>
      <c r="G7" s="34" t="s">
        <v>1282</v>
      </c>
      <c r="H7" s="34" t="s">
        <v>1324</v>
      </c>
      <c r="I7" s="34" t="s">
        <v>1292</v>
      </c>
      <c r="J7" s="35" t="s">
        <v>1293</v>
      </c>
    </row>
    <row r="8" spans="1:10" x14ac:dyDescent="0.25">
      <c r="A8" s="10" t="s">
        <v>0</v>
      </c>
      <c r="B8" s="9" t="s">
        <v>1</v>
      </c>
      <c r="C8" s="9" t="s">
        <v>2</v>
      </c>
      <c r="D8" s="11">
        <v>5206715.4400000004</v>
      </c>
      <c r="E8" s="11">
        <v>195066.13</v>
      </c>
      <c r="F8" s="11">
        <v>-144926.32</v>
      </c>
      <c r="G8" s="11">
        <v>-20250</v>
      </c>
      <c r="H8" s="11">
        <v>205655.06</v>
      </c>
      <c r="I8" s="11">
        <v>-60878</v>
      </c>
      <c r="J8" s="31">
        <f t="shared" ref="J8:J71" si="0">D8-E8+F8+G8+H8+I8</f>
        <v>4991250.05</v>
      </c>
    </row>
    <row r="9" spans="1:10" x14ac:dyDescent="0.25">
      <c r="A9" s="10" t="s">
        <v>3</v>
      </c>
      <c r="B9" s="9" t="s">
        <v>4</v>
      </c>
      <c r="C9" s="9" t="s">
        <v>5</v>
      </c>
      <c r="D9" s="11">
        <v>8528494.8200000003</v>
      </c>
      <c r="E9" s="11">
        <v>526808.34</v>
      </c>
      <c r="F9" s="11">
        <v>-57230.03</v>
      </c>
      <c r="G9" s="11">
        <v>-49940</v>
      </c>
      <c r="H9" s="11">
        <v>17550.54</v>
      </c>
      <c r="I9" s="11">
        <v>15210.05</v>
      </c>
      <c r="J9" s="31">
        <f t="shared" si="0"/>
        <v>7927277.04</v>
      </c>
    </row>
    <row r="10" spans="1:10" x14ac:dyDescent="0.25">
      <c r="A10" s="10" t="s">
        <v>6</v>
      </c>
      <c r="B10" s="9" t="s">
        <v>7</v>
      </c>
      <c r="C10" s="9" t="s">
        <v>8</v>
      </c>
      <c r="D10" s="11">
        <v>200839446.33000001</v>
      </c>
      <c r="E10" s="11">
        <v>4130820.03</v>
      </c>
      <c r="F10" s="11">
        <v>-25109592.140000001</v>
      </c>
      <c r="G10" s="11">
        <v>-11122502.970000001</v>
      </c>
      <c r="H10" s="11">
        <v>-7860637.1299999999</v>
      </c>
      <c r="I10" s="11">
        <v>-1566090.2200000002</v>
      </c>
      <c r="J10" s="31">
        <f t="shared" si="0"/>
        <v>151049803.84000003</v>
      </c>
    </row>
    <row r="11" spans="1:10" x14ac:dyDescent="0.25">
      <c r="A11" s="10" t="s">
        <v>9</v>
      </c>
      <c r="B11" s="9" t="s">
        <v>10</v>
      </c>
      <c r="C11" s="9" t="s">
        <v>11</v>
      </c>
      <c r="D11" s="11">
        <v>9591946.1199999992</v>
      </c>
      <c r="E11" s="11">
        <v>870484.03</v>
      </c>
      <c r="F11" s="11">
        <v>-241373.52</v>
      </c>
      <c r="G11" s="11">
        <v>-179099.79</v>
      </c>
      <c r="H11" s="11">
        <v>26714.45</v>
      </c>
      <c r="I11" s="11">
        <v>58487.98000000001</v>
      </c>
      <c r="J11" s="31">
        <f t="shared" si="0"/>
        <v>8386191.2100000009</v>
      </c>
    </row>
    <row r="12" spans="1:10" x14ac:dyDescent="0.25">
      <c r="A12" s="10" t="s">
        <v>12</v>
      </c>
      <c r="B12" s="9" t="s">
        <v>13</v>
      </c>
      <c r="C12" s="9" t="s">
        <v>14</v>
      </c>
      <c r="D12" s="11">
        <v>6519653.8300000001</v>
      </c>
      <c r="E12" s="11">
        <v>378292.88</v>
      </c>
      <c r="F12" s="11">
        <v>-29642.73</v>
      </c>
      <c r="G12" s="11">
        <v>-9113.6</v>
      </c>
      <c r="H12" s="11">
        <v>436600.31</v>
      </c>
      <c r="I12" s="11">
        <v>142080.56</v>
      </c>
      <c r="J12" s="31">
        <f t="shared" si="0"/>
        <v>6681285.4899999993</v>
      </c>
    </row>
    <row r="13" spans="1:10" x14ac:dyDescent="0.25">
      <c r="A13" s="10" t="s">
        <v>15</v>
      </c>
      <c r="B13" s="9" t="s">
        <v>16</v>
      </c>
      <c r="C13" s="9" t="s">
        <v>17</v>
      </c>
      <c r="D13" s="11">
        <v>25824558.039999999</v>
      </c>
      <c r="E13" s="11">
        <v>1295395.03</v>
      </c>
      <c r="F13" s="11">
        <v>-411801.82</v>
      </c>
      <c r="G13" s="11">
        <v>-69823.41</v>
      </c>
      <c r="H13" s="11">
        <v>-1306342.52</v>
      </c>
      <c r="I13" s="11">
        <v>6231.7399999999907</v>
      </c>
      <c r="J13" s="31">
        <f t="shared" si="0"/>
        <v>22747426.999999996</v>
      </c>
    </row>
    <row r="14" spans="1:10" x14ac:dyDescent="0.25">
      <c r="A14" s="10" t="s">
        <v>18</v>
      </c>
      <c r="B14" s="9" t="s">
        <v>19</v>
      </c>
      <c r="C14" s="9" t="s">
        <v>20</v>
      </c>
      <c r="D14" s="11">
        <v>9731735.1699999999</v>
      </c>
      <c r="E14" s="11">
        <v>775032.52</v>
      </c>
      <c r="F14" s="11">
        <v>-246606.29</v>
      </c>
      <c r="G14" s="11">
        <v>-89050.43</v>
      </c>
      <c r="H14" s="11">
        <v>90284.57</v>
      </c>
      <c r="I14" s="11">
        <v>64932.920000000006</v>
      </c>
      <c r="J14" s="31">
        <f t="shared" si="0"/>
        <v>8776263.4200000018</v>
      </c>
    </row>
    <row r="15" spans="1:10" x14ac:dyDescent="0.25">
      <c r="A15" s="10" t="s">
        <v>21</v>
      </c>
      <c r="B15" s="9" t="s">
        <v>22</v>
      </c>
      <c r="C15" s="9" t="s">
        <v>23</v>
      </c>
      <c r="D15" s="11">
        <v>14643017.85</v>
      </c>
      <c r="E15" s="11">
        <v>559871.06999999995</v>
      </c>
      <c r="F15" s="11">
        <v>-637315.85</v>
      </c>
      <c r="G15" s="11">
        <v>-349911.55</v>
      </c>
      <c r="H15" s="11">
        <v>-400081.13</v>
      </c>
      <c r="I15" s="11">
        <v>-72486.900000000009</v>
      </c>
      <c r="J15" s="31">
        <f t="shared" si="0"/>
        <v>12623351.349999998</v>
      </c>
    </row>
    <row r="16" spans="1:10" x14ac:dyDescent="0.25">
      <c r="A16" s="10" t="s">
        <v>24</v>
      </c>
      <c r="B16" s="9" t="s">
        <v>25</v>
      </c>
      <c r="C16" s="9" t="s">
        <v>26</v>
      </c>
      <c r="D16" s="11">
        <v>5690417.3300000001</v>
      </c>
      <c r="E16" s="11">
        <v>272874.96999999997</v>
      </c>
      <c r="F16" s="11">
        <v>-60740.42</v>
      </c>
      <c r="G16" s="11">
        <v>0</v>
      </c>
      <c r="H16" s="11">
        <v>698235.8</v>
      </c>
      <c r="I16" s="11">
        <v>135391.88999999998</v>
      </c>
      <c r="J16" s="31">
        <f t="shared" si="0"/>
        <v>6190429.6299999999</v>
      </c>
    </row>
    <row r="17" spans="1:10" x14ac:dyDescent="0.25">
      <c r="A17" s="10" t="s">
        <v>27</v>
      </c>
      <c r="B17" s="9" t="s">
        <v>28</v>
      </c>
      <c r="C17" s="9" t="s">
        <v>29</v>
      </c>
      <c r="D17" s="11">
        <v>4624721.1399999997</v>
      </c>
      <c r="E17" s="11">
        <v>428457.88</v>
      </c>
      <c r="F17" s="11">
        <v>-32457.94</v>
      </c>
      <c r="G17" s="11">
        <v>-30550</v>
      </c>
      <c r="H17" s="11">
        <v>671219.4</v>
      </c>
      <c r="I17" s="11">
        <v>52144.650000000009</v>
      </c>
      <c r="J17" s="31">
        <f t="shared" si="0"/>
        <v>4856619.37</v>
      </c>
    </row>
    <row r="18" spans="1:10" x14ac:dyDescent="0.25">
      <c r="A18" s="10" t="s">
        <v>30</v>
      </c>
      <c r="B18" s="9" t="s">
        <v>31</v>
      </c>
      <c r="C18" s="9" t="s">
        <v>32</v>
      </c>
      <c r="D18" s="11">
        <v>8080316.2999999998</v>
      </c>
      <c r="E18" s="11">
        <v>572656.31000000006</v>
      </c>
      <c r="F18" s="11">
        <v>-682473.68</v>
      </c>
      <c r="G18" s="11">
        <v>-602574.26</v>
      </c>
      <c r="H18" s="11">
        <v>-397881.24</v>
      </c>
      <c r="I18" s="11">
        <v>280437.78000000003</v>
      </c>
      <c r="J18" s="31">
        <f t="shared" si="0"/>
        <v>6105168.5900000008</v>
      </c>
    </row>
    <row r="19" spans="1:10" x14ac:dyDescent="0.25">
      <c r="A19" s="10" t="s">
        <v>33</v>
      </c>
      <c r="B19" s="9" t="s">
        <v>34</v>
      </c>
      <c r="C19" s="9" t="s">
        <v>35</v>
      </c>
      <c r="D19" s="11">
        <v>4632787.2300000004</v>
      </c>
      <c r="E19" s="11">
        <v>259600.05</v>
      </c>
      <c r="F19" s="11">
        <v>-56480.99</v>
      </c>
      <c r="G19" s="11">
        <v>-18630</v>
      </c>
      <c r="H19" s="11">
        <v>280320.40999999997</v>
      </c>
      <c r="I19" s="11">
        <v>52178.14</v>
      </c>
      <c r="J19" s="31">
        <f t="shared" si="0"/>
        <v>4630574.74</v>
      </c>
    </row>
    <row r="20" spans="1:10" x14ac:dyDescent="0.25">
      <c r="A20" s="10" t="s">
        <v>36</v>
      </c>
      <c r="B20" s="9" t="s">
        <v>37</v>
      </c>
      <c r="C20" s="9" t="s">
        <v>38</v>
      </c>
      <c r="D20" s="11">
        <v>2102372.61</v>
      </c>
      <c r="E20" s="11">
        <v>142093.82</v>
      </c>
      <c r="F20" s="11">
        <v>-41681.74</v>
      </c>
      <c r="G20" s="11">
        <v>-105263.65</v>
      </c>
      <c r="H20" s="11">
        <v>801474.9</v>
      </c>
      <c r="I20" s="11">
        <v>17142.289999999994</v>
      </c>
      <c r="J20" s="31">
        <f t="shared" si="0"/>
        <v>2631950.59</v>
      </c>
    </row>
    <row r="21" spans="1:10" x14ac:dyDescent="0.25">
      <c r="A21" s="10" t="s">
        <v>39</v>
      </c>
      <c r="B21" s="9" t="s">
        <v>40</v>
      </c>
      <c r="C21" s="9" t="s">
        <v>29</v>
      </c>
      <c r="D21" s="11">
        <v>5833359.3099999996</v>
      </c>
      <c r="E21" s="11">
        <v>410117.08</v>
      </c>
      <c r="F21" s="11">
        <v>-48724.87</v>
      </c>
      <c r="G21" s="11">
        <v>-9248</v>
      </c>
      <c r="H21" s="11">
        <v>638052.9</v>
      </c>
      <c r="I21" s="11">
        <v>-36355.489999999991</v>
      </c>
      <c r="J21" s="31">
        <f t="shared" si="0"/>
        <v>5966966.7699999996</v>
      </c>
    </row>
    <row r="22" spans="1:10" x14ac:dyDescent="0.25">
      <c r="A22" s="10" t="s">
        <v>41</v>
      </c>
      <c r="B22" s="9" t="s">
        <v>42</v>
      </c>
      <c r="C22" s="9" t="s">
        <v>43</v>
      </c>
      <c r="D22" s="11">
        <v>4017067.11</v>
      </c>
      <c r="E22" s="11">
        <v>232977.72</v>
      </c>
      <c r="F22" s="11">
        <v>-40409.410000000003</v>
      </c>
      <c r="G22" s="11">
        <v>-170776.41</v>
      </c>
      <c r="H22" s="11">
        <v>-140051.26</v>
      </c>
      <c r="I22" s="11">
        <v>16687.64</v>
      </c>
      <c r="J22" s="31">
        <f t="shared" si="0"/>
        <v>3449539.9499999997</v>
      </c>
    </row>
    <row r="23" spans="1:10" x14ac:dyDescent="0.25">
      <c r="A23" s="10" t="s">
        <v>44</v>
      </c>
      <c r="B23" s="9" t="s">
        <v>45</v>
      </c>
      <c r="C23" s="9" t="s">
        <v>38</v>
      </c>
      <c r="D23" s="11">
        <v>3416591.75</v>
      </c>
      <c r="E23" s="11">
        <v>121163.14</v>
      </c>
      <c r="F23" s="11">
        <v>-76706.84</v>
      </c>
      <c r="G23" s="11">
        <v>-6215.5</v>
      </c>
      <c r="H23" s="11">
        <v>47980.15</v>
      </c>
      <c r="I23" s="11">
        <v>35698.039999999994</v>
      </c>
      <c r="J23" s="31">
        <f t="shared" si="0"/>
        <v>3296184.46</v>
      </c>
    </row>
    <row r="24" spans="1:10" x14ac:dyDescent="0.25">
      <c r="A24" s="10" t="s">
        <v>46</v>
      </c>
      <c r="B24" s="9" t="s">
        <v>47</v>
      </c>
      <c r="C24" s="9" t="s">
        <v>48</v>
      </c>
      <c r="D24" s="11">
        <v>12956281.640000001</v>
      </c>
      <c r="E24" s="11">
        <v>601073.68999999994</v>
      </c>
      <c r="F24" s="11">
        <v>-834610.52</v>
      </c>
      <c r="G24" s="11">
        <v>-8123.25</v>
      </c>
      <c r="H24" s="11">
        <v>-15120.02</v>
      </c>
      <c r="I24" s="11">
        <v>-180667.94999999998</v>
      </c>
      <c r="J24" s="31">
        <f t="shared" si="0"/>
        <v>11316686.210000003</v>
      </c>
    </row>
    <row r="25" spans="1:10" x14ac:dyDescent="0.25">
      <c r="A25" s="10" t="s">
        <v>49</v>
      </c>
      <c r="B25" s="9" t="s">
        <v>50</v>
      </c>
      <c r="C25" s="9" t="s">
        <v>51</v>
      </c>
      <c r="D25" s="11">
        <v>26980091.52</v>
      </c>
      <c r="E25" s="11">
        <v>1303743.31</v>
      </c>
      <c r="F25" s="11">
        <v>-595043.75</v>
      </c>
      <c r="G25" s="11">
        <v>-777302.09</v>
      </c>
      <c r="H25" s="11">
        <v>-2706602.64</v>
      </c>
      <c r="I25" s="11">
        <v>-478920.35</v>
      </c>
      <c r="J25" s="31">
        <f t="shared" si="0"/>
        <v>21118479.379999999</v>
      </c>
    </row>
    <row r="26" spans="1:10" x14ac:dyDescent="0.25">
      <c r="A26" s="10" t="s">
        <v>52</v>
      </c>
      <c r="B26" s="9" t="s">
        <v>53</v>
      </c>
      <c r="C26" s="9" t="s">
        <v>11</v>
      </c>
      <c r="D26" s="11">
        <v>7636725.3200000003</v>
      </c>
      <c r="E26" s="11">
        <v>607932.18000000005</v>
      </c>
      <c r="F26" s="11">
        <v>-242553.52</v>
      </c>
      <c r="G26" s="11">
        <v>-346771.5</v>
      </c>
      <c r="H26" s="11">
        <v>920534.26</v>
      </c>
      <c r="I26" s="11">
        <v>164716.15999999997</v>
      </c>
      <c r="J26" s="31">
        <f t="shared" si="0"/>
        <v>7524718.540000001</v>
      </c>
    </row>
    <row r="27" spans="1:10" x14ac:dyDescent="0.25">
      <c r="A27" s="10" t="s">
        <v>54</v>
      </c>
      <c r="B27" s="9" t="s">
        <v>55</v>
      </c>
      <c r="C27" s="9" t="s">
        <v>56</v>
      </c>
      <c r="D27" s="11">
        <v>4832721.9400000004</v>
      </c>
      <c r="E27" s="11">
        <v>365492.81</v>
      </c>
      <c r="F27" s="11">
        <v>-170642.99</v>
      </c>
      <c r="G27" s="11">
        <v>-162155.54</v>
      </c>
      <c r="H27" s="11">
        <v>-64150.6</v>
      </c>
      <c r="I27" s="11">
        <v>16130.119999999999</v>
      </c>
      <c r="J27" s="31">
        <f t="shared" si="0"/>
        <v>4086410.1200000006</v>
      </c>
    </row>
    <row r="28" spans="1:10" x14ac:dyDescent="0.25">
      <c r="A28" s="10" t="s">
        <v>57</v>
      </c>
      <c r="B28" s="9" t="s">
        <v>58</v>
      </c>
      <c r="C28" s="9" t="s">
        <v>59</v>
      </c>
      <c r="D28" s="11">
        <v>21666267.32</v>
      </c>
      <c r="E28" s="11">
        <v>1096470.1000000001</v>
      </c>
      <c r="F28" s="11">
        <v>-1102433.95</v>
      </c>
      <c r="G28" s="11">
        <v>-709964.80000000005</v>
      </c>
      <c r="H28" s="11">
        <v>601190.26</v>
      </c>
      <c r="I28" s="11">
        <v>-130224.62000000001</v>
      </c>
      <c r="J28" s="31">
        <f t="shared" si="0"/>
        <v>19228364.109999999</v>
      </c>
    </row>
    <row r="29" spans="1:10" x14ac:dyDescent="0.25">
      <c r="A29" s="10" t="s">
        <v>60</v>
      </c>
      <c r="B29" s="9" t="s">
        <v>61</v>
      </c>
      <c r="C29" s="9" t="s">
        <v>23</v>
      </c>
      <c r="D29" s="11">
        <v>3379145.63</v>
      </c>
      <c r="E29" s="11">
        <v>363626.86</v>
      </c>
      <c r="F29" s="11">
        <v>-250394.28</v>
      </c>
      <c r="G29" s="11">
        <v>-456977.84</v>
      </c>
      <c r="H29" s="11">
        <v>-42380.800000000003</v>
      </c>
      <c r="I29" s="11">
        <v>-14230.66</v>
      </c>
      <c r="J29" s="31">
        <f t="shared" si="0"/>
        <v>2251535.1900000004</v>
      </c>
    </row>
    <row r="30" spans="1:10" x14ac:dyDescent="0.25">
      <c r="A30" s="10" t="s">
        <v>62</v>
      </c>
      <c r="B30" s="9" t="s">
        <v>63</v>
      </c>
      <c r="C30" s="9" t="s">
        <v>23</v>
      </c>
      <c r="D30" s="11">
        <v>4911849.74</v>
      </c>
      <c r="E30" s="11">
        <v>467473.21</v>
      </c>
      <c r="F30" s="11">
        <v>-297214.36</v>
      </c>
      <c r="G30" s="11">
        <v>-322026.51</v>
      </c>
      <c r="H30" s="11">
        <v>-120826.44</v>
      </c>
      <c r="I30" s="11">
        <v>3574.4799999999996</v>
      </c>
      <c r="J30" s="31">
        <f t="shared" si="0"/>
        <v>3707883.7</v>
      </c>
    </row>
    <row r="31" spans="1:10" x14ac:dyDescent="0.25">
      <c r="A31" s="10" t="s">
        <v>64</v>
      </c>
      <c r="B31" s="9" t="s">
        <v>65</v>
      </c>
      <c r="C31" s="9" t="s">
        <v>66</v>
      </c>
      <c r="D31" s="11">
        <v>2761964.92</v>
      </c>
      <c r="E31" s="11">
        <v>151730.25</v>
      </c>
      <c r="F31" s="11">
        <v>-44976.639999999999</v>
      </c>
      <c r="G31" s="11">
        <v>-13492.03</v>
      </c>
      <c r="H31" s="11">
        <v>1171712.72</v>
      </c>
      <c r="I31" s="11">
        <v>52965.56</v>
      </c>
      <c r="J31" s="31">
        <f t="shared" si="0"/>
        <v>3776444.28</v>
      </c>
    </row>
    <row r="32" spans="1:10" x14ac:dyDescent="0.25">
      <c r="A32" s="10" t="s">
        <v>67</v>
      </c>
      <c r="B32" s="9" t="s">
        <v>68</v>
      </c>
      <c r="C32" s="9" t="s">
        <v>8</v>
      </c>
      <c r="D32" s="11">
        <v>29396095.100000001</v>
      </c>
      <c r="E32" s="11">
        <v>890753.2</v>
      </c>
      <c r="F32" s="11">
        <v>-833800.78</v>
      </c>
      <c r="G32" s="11">
        <v>-298501.36</v>
      </c>
      <c r="H32" s="11">
        <v>-1394468.42</v>
      </c>
      <c r="I32" s="11">
        <v>-536691.6</v>
      </c>
      <c r="J32" s="31">
        <f t="shared" si="0"/>
        <v>25441879.740000002</v>
      </c>
    </row>
    <row r="33" spans="1:10" x14ac:dyDescent="0.25">
      <c r="A33" s="10" t="s">
        <v>69</v>
      </c>
      <c r="B33" s="9" t="s">
        <v>70</v>
      </c>
      <c r="C33" s="9" t="s">
        <v>71</v>
      </c>
      <c r="D33" s="11">
        <v>5932862.1299999999</v>
      </c>
      <c r="E33" s="11">
        <v>355513.63</v>
      </c>
      <c r="F33" s="11">
        <v>-12160.81</v>
      </c>
      <c r="G33" s="11">
        <v>-27000</v>
      </c>
      <c r="H33" s="11">
        <v>698152.51</v>
      </c>
      <c r="I33" s="11">
        <v>35105.829999999987</v>
      </c>
      <c r="J33" s="31">
        <f t="shared" si="0"/>
        <v>6271446.0300000003</v>
      </c>
    </row>
    <row r="34" spans="1:10" x14ac:dyDescent="0.25">
      <c r="A34" s="10" t="s">
        <v>72</v>
      </c>
      <c r="B34" s="9" t="s">
        <v>73</v>
      </c>
      <c r="C34" s="9" t="s">
        <v>74</v>
      </c>
      <c r="D34" s="11">
        <v>11470077.060000001</v>
      </c>
      <c r="E34" s="11">
        <v>1025269.51</v>
      </c>
      <c r="F34" s="11">
        <v>-377644.63</v>
      </c>
      <c r="G34" s="11">
        <v>-90305.2</v>
      </c>
      <c r="H34" s="11">
        <v>-107860.12</v>
      </c>
      <c r="I34" s="11">
        <v>-162362</v>
      </c>
      <c r="J34" s="31">
        <f t="shared" si="0"/>
        <v>9706635.6000000015</v>
      </c>
    </row>
    <row r="35" spans="1:10" x14ac:dyDescent="0.25">
      <c r="A35" s="10" t="s">
        <v>75</v>
      </c>
      <c r="B35" s="9" t="s">
        <v>76</v>
      </c>
      <c r="C35" s="9" t="s">
        <v>14</v>
      </c>
      <c r="D35" s="11">
        <v>6070916.5300000003</v>
      </c>
      <c r="E35" s="11">
        <v>555969.75</v>
      </c>
      <c r="F35" s="11">
        <v>-173741.66</v>
      </c>
      <c r="G35" s="11">
        <v>-109967.7</v>
      </c>
      <c r="H35" s="11">
        <v>518352.82</v>
      </c>
      <c r="I35" s="11">
        <v>-27507.200000000004</v>
      </c>
      <c r="J35" s="31">
        <f t="shared" si="0"/>
        <v>5722083.04</v>
      </c>
    </row>
    <row r="36" spans="1:10" x14ac:dyDescent="0.25">
      <c r="A36" s="10" t="s">
        <v>77</v>
      </c>
      <c r="B36" s="9" t="s">
        <v>78</v>
      </c>
      <c r="C36" s="9" t="s">
        <v>79</v>
      </c>
      <c r="D36" s="11">
        <v>4484420.0199999996</v>
      </c>
      <c r="E36" s="11">
        <v>204321.44</v>
      </c>
      <c r="F36" s="11">
        <v>-146624.85</v>
      </c>
      <c r="G36" s="11">
        <v>-251635.83</v>
      </c>
      <c r="H36" s="11">
        <v>-6862.8</v>
      </c>
      <c r="I36" s="11">
        <v>62132.26</v>
      </c>
      <c r="J36" s="31">
        <f t="shared" si="0"/>
        <v>3937107.3599999989</v>
      </c>
    </row>
    <row r="37" spans="1:10" x14ac:dyDescent="0.25">
      <c r="A37" s="10" t="s">
        <v>80</v>
      </c>
      <c r="B37" s="9" t="s">
        <v>81</v>
      </c>
      <c r="C37" s="9" t="s">
        <v>79</v>
      </c>
      <c r="D37" s="11">
        <v>1029871.1</v>
      </c>
      <c r="E37" s="11">
        <v>192230.18</v>
      </c>
      <c r="F37" s="11">
        <v>-62714.04</v>
      </c>
      <c r="G37" s="11">
        <v>-646427.24</v>
      </c>
      <c r="H37" s="11">
        <v>-11859.4</v>
      </c>
      <c r="I37" s="11">
        <v>476313.09</v>
      </c>
      <c r="J37" s="31">
        <f t="shared" si="0"/>
        <v>592953.32999999996</v>
      </c>
    </row>
    <row r="38" spans="1:10" x14ac:dyDescent="0.25">
      <c r="A38" s="10" t="s">
        <v>82</v>
      </c>
      <c r="B38" s="9" t="s">
        <v>83</v>
      </c>
      <c r="C38" s="9" t="s">
        <v>84</v>
      </c>
      <c r="D38" s="11">
        <v>9430133.3699999992</v>
      </c>
      <c r="E38" s="11">
        <v>1075888.6200000001</v>
      </c>
      <c r="F38" s="11">
        <v>-259854.09</v>
      </c>
      <c r="G38" s="11">
        <v>-62895.49</v>
      </c>
      <c r="H38" s="11">
        <v>535909.54</v>
      </c>
      <c r="I38" s="11">
        <v>-164903.92000000001</v>
      </c>
      <c r="J38" s="31">
        <f t="shared" si="0"/>
        <v>8402500.7899999991</v>
      </c>
    </row>
    <row r="39" spans="1:10" x14ac:dyDescent="0.25">
      <c r="A39" s="10" t="s">
        <v>85</v>
      </c>
      <c r="B39" s="9" t="s">
        <v>86</v>
      </c>
      <c r="C39" s="9" t="s">
        <v>87</v>
      </c>
      <c r="D39" s="11">
        <v>13607467.960000001</v>
      </c>
      <c r="E39" s="11">
        <v>1195140.5</v>
      </c>
      <c r="F39" s="11">
        <v>-2253756.37</v>
      </c>
      <c r="G39" s="11">
        <v>-664656.34</v>
      </c>
      <c r="H39" s="11">
        <v>-219132.25</v>
      </c>
      <c r="I39" s="11">
        <v>65068.72</v>
      </c>
      <c r="J39" s="31">
        <f t="shared" si="0"/>
        <v>9339851.2200000007</v>
      </c>
    </row>
    <row r="40" spans="1:10" x14ac:dyDescent="0.25">
      <c r="A40" s="10" t="s">
        <v>88</v>
      </c>
      <c r="B40" s="9" t="s">
        <v>89</v>
      </c>
      <c r="C40" s="9" t="s">
        <v>79</v>
      </c>
      <c r="D40" s="11">
        <v>8281942.1200000001</v>
      </c>
      <c r="E40" s="11">
        <v>554882.88</v>
      </c>
      <c r="F40" s="11">
        <v>-1461616.44</v>
      </c>
      <c r="G40" s="11">
        <v>-616250.64</v>
      </c>
      <c r="H40" s="11">
        <v>-296185.36</v>
      </c>
      <c r="I40" s="11">
        <v>556482.04999999993</v>
      </c>
      <c r="J40" s="31">
        <f t="shared" si="0"/>
        <v>5909488.8500000006</v>
      </c>
    </row>
    <row r="41" spans="1:10" x14ac:dyDescent="0.25">
      <c r="A41" s="10" t="s">
        <v>90</v>
      </c>
      <c r="B41" s="9" t="s">
        <v>91</v>
      </c>
      <c r="C41" s="9" t="s">
        <v>71</v>
      </c>
      <c r="D41" s="11">
        <v>9380327.2699999996</v>
      </c>
      <c r="E41" s="11">
        <v>669284.27</v>
      </c>
      <c r="F41" s="11">
        <v>-122112.43</v>
      </c>
      <c r="G41" s="11">
        <v>-152470.92000000001</v>
      </c>
      <c r="H41" s="11">
        <v>-636490.49</v>
      </c>
      <c r="I41" s="11">
        <v>134064.80000000002</v>
      </c>
      <c r="J41" s="31">
        <f t="shared" si="0"/>
        <v>7934033.96</v>
      </c>
    </row>
    <row r="42" spans="1:10" x14ac:dyDescent="0.25">
      <c r="A42" s="10" t="s">
        <v>92</v>
      </c>
      <c r="B42" s="9" t="s">
        <v>93</v>
      </c>
      <c r="C42" s="9" t="s">
        <v>94</v>
      </c>
      <c r="D42" s="11">
        <v>14445365.43</v>
      </c>
      <c r="E42" s="11">
        <v>679329.91</v>
      </c>
      <c r="F42" s="11">
        <v>-318601.03999999998</v>
      </c>
      <c r="G42" s="11">
        <v>0</v>
      </c>
      <c r="H42" s="11">
        <v>-627604.74</v>
      </c>
      <c r="I42" s="11">
        <v>-25355.460000000021</v>
      </c>
      <c r="J42" s="31">
        <f t="shared" si="0"/>
        <v>12794474.279999999</v>
      </c>
    </row>
    <row r="43" spans="1:10" x14ac:dyDescent="0.25">
      <c r="A43" s="10" t="s">
        <v>95</v>
      </c>
      <c r="B43" s="9" t="s">
        <v>96</v>
      </c>
      <c r="C43" s="9" t="s">
        <v>97</v>
      </c>
      <c r="D43" s="11">
        <v>9656554.6500000004</v>
      </c>
      <c r="E43" s="11">
        <v>658640.57999999996</v>
      </c>
      <c r="F43" s="11">
        <v>-408504.58</v>
      </c>
      <c r="G43" s="11">
        <v>-121890.66</v>
      </c>
      <c r="H43" s="11">
        <v>-282966.53000000003</v>
      </c>
      <c r="I43" s="11">
        <v>-49603.010000000009</v>
      </c>
      <c r="J43" s="31">
        <f t="shared" si="0"/>
        <v>8134949.29</v>
      </c>
    </row>
    <row r="44" spans="1:10" x14ac:dyDescent="0.25">
      <c r="A44" s="10" t="s">
        <v>98</v>
      </c>
      <c r="B44" s="9" t="s">
        <v>99</v>
      </c>
      <c r="C44" s="9" t="s">
        <v>100</v>
      </c>
      <c r="D44" s="11">
        <v>4075414.62</v>
      </c>
      <c r="E44" s="11">
        <v>168740.98</v>
      </c>
      <c r="F44" s="11">
        <v>-283604.81</v>
      </c>
      <c r="G44" s="11">
        <v>0</v>
      </c>
      <c r="H44" s="11">
        <v>-377005.79</v>
      </c>
      <c r="I44" s="11">
        <v>-13009.920000000002</v>
      </c>
      <c r="J44" s="31">
        <f t="shared" si="0"/>
        <v>3233053.12</v>
      </c>
    </row>
    <row r="45" spans="1:10" x14ac:dyDescent="0.25">
      <c r="A45" s="10" t="s">
        <v>101</v>
      </c>
      <c r="B45" s="9" t="s">
        <v>102</v>
      </c>
      <c r="C45" s="9" t="s">
        <v>94</v>
      </c>
      <c r="D45" s="11">
        <v>6435993.4900000002</v>
      </c>
      <c r="E45" s="11">
        <v>711093.37</v>
      </c>
      <c r="F45" s="11">
        <v>-128652.09</v>
      </c>
      <c r="G45" s="11">
        <v>-47965.5</v>
      </c>
      <c r="H45" s="11">
        <v>339241.41</v>
      </c>
      <c r="I45" s="11">
        <v>-19177.309999999998</v>
      </c>
      <c r="J45" s="31">
        <f t="shared" si="0"/>
        <v>5868346.6300000008</v>
      </c>
    </row>
    <row r="46" spans="1:10" x14ac:dyDescent="0.25">
      <c r="A46" s="10" t="s">
        <v>103</v>
      </c>
      <c r="B46" s="9" t="s">
        <v>104</v>
      </c>
      <c r="C46" s="9" t="s">
        <v>105</v>
      </c>
      <c r="D46" s="11">
        <v>3595533.27</v>
      </c>
      <c r="E46" s="11">
        <v>412411.83</v>
      </c>
      <c r="F46" s="11">
        <v>-165350.92000000001</v>
      </c>
      <c r="G46" s="11">
        <v>-123966.5</v>
      </c>
      <c r="H46" s="11">
        <v>333483.96999999997</v>
      </c>
      <c r="I46" s="11">
        <v>80562.530000000028</v>
      </c>
      <c r="J46" s="31">
        <f t="shared" si="0"/>
        <v>3307850.5200000005</v>
      </c>
    </row>
    <row r="47" spans="1:10" x14ac:dyDescent="0.25">
      <c r="A47" s="10" t="s">
        <v>106</v>
      </c>
      <c r="B47" s="9" t="s">
        <v>107</v>
      </c>
      <c r="C47" s="9" t="s">
        <v>79</v>
      </c>
      <c r="D47" s="11">
        <v>10480549.98</v>
      </c>
      <c r="E47" s="11">
        <v>1036058.72</v>
      </c>
      <c r="F47" s="11">
        <v>-2214116.0499999998</v>
      </c>
      <c r="G47" s="11">
        <v>-504879.6</v>
      </c>
      <c r="H47" s="11">
        <v>-155017.44</v>
      </c>
      <c r="I47" s="11">
        <v>375266.11000000004</v>
      </c>
      <c r="J47" s="31">
        <f t="shared" si="0"/>
        <v>6945744.2800000003</v>
      </c>
    </row>
    <row r="48" spans="1:10" x14ac:dyDescent="0.25">
      <c r="A48" s="10" t="s">
        <v>108</v>
      </c>
      <c r="B48" s="9" t="s">
        <v>109</v>
      </c>
      <c r="C48" s="9" t="s">
        <v>110</v>
      </c>
      <c r="D48" s="11">
        <v>4639088.28</v>
      </c>
      <c r="E48" s="11">
        <v>569474.23</v>
      </c>
      <c r="F48" s="11">
        <v>-326327.31</v>
      </c>
      <c r="G48" s="11">
        <v>-138136.54</v>
      </c>
      <c r="H48" s="11">
        <v>529342.75</v>
      </c>
      <c r="I48" s="11">
        <v>160470.32</v>
      </c>
      <c r="J48" s="31">
        <f t="shared" si="0"/>
        <v>4294963.2700000005</v>
      </c>
    </row>
    <row r="49" spans="1:10" x14ac:dyDescent="0.25">
      <c r="A49" s="10" t="s">
        <v>111</v>
      </c>
      <c r="B49" s="9" t="s">
        <v>112</v>
      </c>
      <c r="C49" s="9" t="s">
        <v>20</v>
      </c>
      <c r="D49" s="11">
        <v>4318119.5199999996</v>
      </c>
      <c r="E49" s="11">
        <v>343690.02</v>
      </c>
      <c r="F49" s="11">
        <v>-115418.76</v>
      </c>
      <c r="G49" s="11">
        <v>-42744.76</v>
      </c>
      <c r="H49" s="11">
        <v>213621.32</v>
      </c>
      <c r="I49" s="11">
        <v>-30038.55</v>
      </c>
      <c r="J49" s="31">
        <f t="shared" si="0"/>
        <v>3999848.75</v>
      </c>
    </row>
    <row r="50" spans="1:10" x14ac:dyDescent="0.25">
      <c r="A50" s="10" t="s">
        <v>113</v>
      </c>
      <c r="B50" s="9" t="s">
        <v>114</v>
      </c>
      <c r="C50" s="9" t="s">
        <v>115</v>
      </c>
      <c r="D50" s="11">
        <v>4607214.82</v>
      </c>
      <c r="E50" s="11">
        <v>580847.69999999995</v>
      </c>
      <c r="F50" s="11">
        <v>-209704.62</v>
      </c>
      <c r="G50" s="11">
        <v>-72065.850000000006</v>
      </c>
      <c r="H50" s="11">
        <v>-136857.38</v>
      </c>
      <c r="I50" s="11">
        <v>-30488.959999999999</v>
      </c>
      <c r="J50" s="31">
        <f t="shared" si="0"/>
        <v>3577250.31</v>
      </c>
    </row>
    <row r="51" spans="1:10" x14ac:dyDescent="0.25">
      <c r="A51" s="10" t="s">
        <v>116</v>
      </c>
      <c r="B51" s="9" t="s">
        <v>117</v>
      </c>
      <c r="C51" s="9" t="s">
        <v>74</v>
      </c>
      <c r="D51" s="11">
        <v>9584229.4499999993</v>
      </c>
      <c r="E51" s="11">
        <v>373028.66</v>
      </c>
      <c r="F51" s="11">
        <v>-336266.15</v>
      </c>
      <c r="G51" s="11">
        <v>-32442.5</v>
      </c>
      <c r="H51" s="11">
        <v>456839.87</v>
      </c>
      <c r="I51" s="11">
        <v>-126886.45000000001</v>
      </c>
      <c r="J51" s="31">
        <f t="shared" si="0"/>
        <v>9172445.5599999987</v>
      </c>
    </row>
    <row r="52" spans="1:10" x14ac:dyDescent="0.25">
      <c r="A52" s="10" t="s">
        <v>118</v>
      </c>
      <c r="B52" s="9" t="s">
        <v>119</v>
      </c>
      <c r="C52" s="9" t="s">
        <v>120</v>
      </c>
      <c r="D52" s="11">
        <v>4384352.96</v>
      </c>
      <c r="E52" s="11">
        <v>53655.01</v>
      </c>
      <c r="F52" s="11">
        <v>-138589.5</v>
      </c>
      <c r="G52" s="11">
        <v>-259253.27</v>
      </c>
      <c r="H52" s="11">
        <v>-22865.119999999999</v>
      </c>
      <c r="I52" s="11">
        <v>-1587.23</v>
      </c>
      <c r="J52" s="31">
        <f t="shared" si="0"/>
        <v>3908402.83</v>
      </c>
    </row>
    <row r="53" spans="1:10" x14ac:dyDescent="0.25">
      <c r="A53" s="10" t="s">
        <v>121</v>
      </c>
      <c r="B53" s="9" t="s">
        <v>122</v>
      </c>
      <c r="C53" s="9" t="s">
        <v>123</v>
      </c>
      <c r="D53" s="11">
        <v>6357827.6500000004</v>
      </c>
      <c r="E53" s="11">
        <v>865488.16</v>
      </c>
      <c r="F53" s="11">
        <v>-406923.65</v>
      </c>
      <c r="G53" s="11">
        <v>-449801.1</v>
      </c>
      <c r="H53" s="11">
        <v>194264.68</v>
      </c>
      <c r="I53" s="11">
        <v>68457.89</v>
      </c>
      <c r="J53" s="31">
        <f t="shared" si="0"/>
        <v>4898337.3099999996</v>
      </c>
    </row>
    <row r="54" spans="1:10" x14ac:dyDescent="0.25">
      <c r="A54" s="10" t="s">
        <v>124</v>
      </c>
      <c r="B54" s="9" t="s">
        <v>125</v>
      </c>
      <c r="C54" s="9" t="s">
        <v>126</v>
      </c>
      <c r="D54" s="11">
        <v>7007062.3799999999</v>
      </c>
      <c r="E54" s="11">
        <v>692358</v>
      </c>
      <c r="F54" s="11">
        <v>-302569.95</v>
      </c>
      <c r="G54" s="11">
        <v>-49077.39</v>
      </c>
      <c r="H54" s="11">
        <v>-693516.53</v>
      </c>
      <c r="I54" s="11">
        <v>41212.06</v>
      </c>
      <c r="J54" s="31">
        <f t="shared" si="0"/>
        <v>5310752.5699999994</v>
      </c>
    </row>
    <row r="55" spans="1:10" x14ac:dyDescent="0.25">
      <c r="A55" s="10" t="s">
        <v>127</v>
      </c>
      <c r="B55" s="9" t="s">
        <v>128</v>
      </c>
      <c r="C55" s="9" t="s">
        <v>129</v>
      </c>
      <c r="D55" s="11">
        <v>10823781.09</v>
      </c>
      <c r="E55" s="11">
        <v>796637.28</v>
      </c>
      <c r="F55" s="11">
        <v>-176844.09</v>
      </c>
      <c r="G55" s="11">
        <v>-23307.18</v>
      </c>
      <c r="H55" s="11">
        <v>490103.6</v>
      </c>
      <c r="I55" s="11">
        <v>-125630.11</v>
      </c>
      <c r="J55" s="31">
        <f t="shared" si="0"/>
        <v>10191466.030000001</v>
      </c>
    </row>
    <row r="56" spans="1:10" x14ac:dyDescent="0.25">
      <c r="A56" s="10" t="s">
        <v>130</v>
      </c>
      <c r="B56" s="9" t="s">
        <v>131</v>
      </c>
      <c r="C56" s="9" t="s">
        <v>20</v>
      </c>
      <c r="D56" s="11">
        <v>5157005.4000000004</v>
      </c>
      <c r="E56" s="11">
        <v>604971.61</v>
      </c>
      <c r="F56" s="11">
        <v>-221266.51</v>
      </c>
      <c r="G56" s="11">
        <v>-316877.3</v>
      </c>
      <c r="H56" s="11">
        <v>313512.26</v>
      </c>
      <c r="I56" s="11">
        <v>46446.68</v>
      </c>
      <c r="J56" s="31">
        <f t="shared" si="0"/>
        <v>4373848.92</v>
      </c>
    </row>
    <row r="57" spans="1:10" x14ac:dyDescent="0.25">
      <c r="A57" s="10" t="s">
        <v>135</v>
      </c>
      <c r="B57" s="9" t="s">
        <v>136</v>
      </c>
      <c r="C57" s="9" t="s">
        <v>137</v>
      </c>
      <c r="D57" s="11">
        <v>1533172.36</v>
      </c>
      <c r="E57" s="11">
        <v>162267.79</v>
      </c>
      <c r="F57" s="11">
        <v>-44077.120000000003</v>
      </c>
      <c r="G57" s="11">
        <v>-2129.1799999999998</v>
      </c>
      <c r="H57" s="11">
        <v>97822.96</v>
      </c>
      <c r="I57" s="11">
        <v>-10468.68</v>
      </c>
      <c r="J57" s="31">
        <f t="shared" si="0"/>
        <v>1412052.55</v>
      </c>
    </row>
    <row r="58" spans="1:10" x14ac:dyDescent="0.25">
      <c r="A58" s="10" t="s">
        <v>132</v>
      </c>
      <c r="B58" s="9" t="s">
        <v>133</v>
      </c>
      <c r="C58" s="9" t="s">
        <v>134</v>
      </c>
      <c r="D58" s="11">
        <v>8583667.5899999999</v>
      </c>
      <c r="E58" s="11">
        <v>896732.94</v>
      </c>
      <c r="F58" s="11">
        <v>-71159.87</v>
      </c>
      <c r="G58" s="11">
        <v>-49945.5</v>
      </c>
      <c r="H58" s="11">
        <v>84383.97</v>
      </c>
      <c r="I58" s="11">
        <v>0</v>
      </c>
      <c r="J58" s="31">
        <f t="shared" si="0"/>
        <v>7650213.25</v>
      </c>
    </row>
    <row r="59" spans="1:10" x14ac:dyDescent="0.25">
      <c r="A59" s="10" t="s">
        <v>138</v>
      </c>
      <c r="B59" s="9" t="s">
        <v>139</v>
      </c>
      <c r="C59" s="9" t="s">
        <v>14</v>
      </c>
      <c r="D59" s="11">
        <v>4693664.92</v>
      </c>
      <c r="E59" s="11">
        <v>232486.59</v>
      </c>
      <c r="F59" s="11">
        <v>-70541.45</v>
      </c>
      <c r="G59" s="11">
        <v>-18927.59</v>
      </c>
      <c r="H59" s="11">
        <v>1044591.23</v>
      </c>
      <c r="I59" s="11">
        <v>85035.36</v>
      </c>
      <c r="J59" s="31">
        <f t="shared" si="0"/>
        <v>5501335.8799999999</v>
      </c>
    </row>
    <row r="60" spans="1:10" x14ac:dyDescent="0.25">
      <c r="A60" s="10" t="s">
        <v>140</v>
      </c>
      <c r="B60" s="9" t="s">
        <v>141</v>
      </c>
      <c r="C60" s="9" t="s">
        <v>59</v>
      </c>
      <c r="D60" s="11">
        <v>9741447.1300000008</v>
      </c>
      <c r="E60" s="11">
        <v>905173.57</v>
      </c>
      <c r="F60" s="11">
        <v>-920824.63</v>
      </c>
      <c r="G60" s="11">
        <v>-1210001.78</v>
      </c>
      <c r="H60" s="11">
        <v>-1223081.55</v>
      </c>
      <c r="I60" s="11">
        <v>-153778.54</v>
      </c>
      <c r="J60" s="31">
        <f t="shared" si="0"/>
        <v>5328587.0600000005</v>
      </c>
    </row>
    <row r="61" spans="1:10" x14ac:dyDescent="0.25">
      <c r="A61" s="10" t="s">
        <v>142</v>
      </c>
      <c r="B61" s="9" t="s">
        <v>143</v>
      </c>
      <c r="C61" s="9" t="s">
        <v>26</v>
      </c>
      <c r="D61" s="11">
        <v>2720775.37</v>
      </c>
      <c r="E61" s="11">
        <v>196837.89</v>
      </c>
      <c r="F61" s="11">
        <v>-26864.42</v>
      </c>
      <c r="G61" s="11">
        <v>0</v>
      </c>
      <c r="H61" s="11">
        <v>1376373.48</v>
      </c>
      <c r="I61" s="11">
        <v>215651.72</v>
      </c>
      <c r="J61" s="31">
        <f t="shared" si="0"/>
        <v>4089098.2600000002</v>
      </c>
    </row>
    <row r="62" spans="1:10" x14ac:dyDescent="0.25">
      <c r="A62" s="10" t="s">
        <v>144</v>
      </c>
      <c r="B62" s="9" t="s">
        <v>145</v>
      </c>
      <c r="C62" s="9" t="s">
        <v>146</v>
      </c>
      <c r="D62" s="11">
        <v>8329850.3799999999</v>
      </c>
      <c r="E62" s="11">
        <v>609494.52</v>
      </c>
      <c r="F62" s="11">
        <v>-445030.54</v>
      </c>
      <c r="G62" s="11">
        <v>-470231.26</v>
      </c>
      <c r="H62" s="11">
        <v>-551971.24</v>
      </c>
      <c r="I62" s="11">
        <v>-93517.98</v>
      </c>
      <c r="J62" s="31">
        <f t="shared" si="0"/>
        <v>6159604.8399999989</v>
      </c>
    </row>
    <row r="63" spans="1:10" x14ac:dyDescent="0.25">
      <c r="A63" s="10" t="s">
        <v>147</v>
      </c>
      <c r="B63" s="9" t="s">
        <v>148</v>
      </c>
      <c r="C63" s="9" t="s">
        <v>115</v>
      </c>
      <c r="D63" s="11">
        <v>4158972.69</v>
      </c>
      <c r="E63" s="11">
        <v>98163.7</v>
      </c>
      <c r="F63" s="11">
        <v>-29422.73</v>
      </c>
      <c r="G63" s="11">
        <v>-22318.5</v>
      </c>
      <c r="H63" s="11">
        <v>3700</v>
      </c>
      <c r="I63" s="11">
        <v>86154.29</v>
      </c>
      <c r="J63" s="31">
        <f t="shared" si="0"/>
        <v>4098922.05</v>
      </c>
    </row>
    <row r="64" spans="1:10" x14ac:dyDescent="0.25">
      <c r="A64" s="10" t="s">
        <v>149</v>
      </c>
      <c r="B64" s="9" t="s">
        <v>150</v>
      </c>
      <c r="C64" s="9" t="s">
        <v>79</v>
      </c>
      <c r="D64" s="11">
        <v>4721283.8600000003</v>
      </c>
      <c r="E64" s="11">
        <v>502640.08</v>
      </c>
      <c r="F64" s="11">
        <v>-290294.02</v>
      </c>
      <c r="G64" s="11">
        <v>-643200.73</v>
      </c>
      <c r="H64" s="11">
        <v>-6260.8</v>
      </c>
      <c r="I64" s="11">
        <v>50102.58</v>
      </c>
      <c r="J64" s="31">
        <f t="shared" si="0"/>
        <v>3328990.8100000005</v>
      </c>
    </row>
    <row r="65" spans="1:10" x14ac:dyDescent="0.25">
      <c r="A65" s="10" t="s">
        <v>151</v>
      </c>
      <c r="B65" s="9" t="s">
        <v>152</v>
      </c>
      <c r="C65" s="9" t="s">
        <v>71</v>
      </c>
      <c r="D65" s="11">
        <v>5416909.5499999998</v>
      </c>
      <c r="E65" s="11">
        <v>227960.48</v>
      </c>
      <c r="F65" s="11">
        <v>-42889.06</v>
      </c>
      <c r="G65" s="11">
        <v>-67255.53</v>
      </c>
      <c r="H65" s="11">
        <v>257288.27</v>
      </c>
      <c r="I65" s="11">
        <v>44136.869999999995</v>
      </c>
      <c r="J65" s="31">
        <f t="shared" si="0"/>
        <v>5380229.6199999992</v>
      </c>
    </row>
    <row r="66" spans="1:10" x14ac:dyDescent="0.25">
      <c r="A66" s="10" t="s">
        <v>153</v>
      </c>
      <c r="B66" s="9" t="s">
        <v>154</v>
      </c>
      <c r="C66" s="9" t="s">
        <v>155</v>
      </c>
      <c r="D66" s="11">
        <v>5969412.46</v>
      </c>
      <c r="E66" s="11">
        <v>857775</v>
      </c>
      <c r="F66" s="11">
        <v>-43459.47</v>
      </c>
      <c r="G66" s="11">
        <v>0</v>
      </c>
      <c r="H66" s="11">
        <v>-196728.46</v>
      </c>
      <c r="I66" s="11">
        <v>17988.03</v>
      </c>
      <c r="J66" s="31">
        <f t="shared" si="0"/>
        <v>4889437.5600000005</v>
      </c>
    </row>
    <row r="67" spans="1:10" x14ac:dyDescent="0.25">
      <c r="A67" s="10" t="s">
        <v>156</v>
      </c>
      <c r="B67" s="9" t="s">
        <v>157</v>
      </c>
      <c r="C67" s="9" t="s">
        <v>137</v>
      </c>
      <c r="D67" s="11">
        <v>3854675.75</v>
      </c>
      <c r="E67" s="11">
        <v>294760.19</v>
      </c>
      <c r="F67" s="11">
        <v>-93503.09</v>
      </c>
      <c r="G67" s="11">
        <v>-7663.75</v>
      </c>
      <c r="H67" s="11">
        <v>-272354.15000000002</v>
      </c>
      <c r="I67" s="11">
        <v>19839.78</v>
      </c>
      <c r="J67" s="31">
        <f t="shared" si="0"/>
        <v>3206234.35</v>
      </c>
    </row>
    <row r="68" spans="1:10" x14ac:dyDescent="0.25">
      <c r="A68" s="10" t="s">
        <v>158</v>
      </c>
      <c r="B68" s="9" t="s">
        <v>159</v>
      </c>
      <c r="C68" s="9" t="s">
        <v>137</v>
      </c>
      <c r="D68" s="11">
        <v>5823201.7300000004</v>
      </c>
      <c r="E68" s="11">
        <v>347401.82</v>
      </c>
      <c r="F68" s="11">
        <v>-141720.21</v>
      </c>
      <c r="G68" s="11">
        <v>-81000</v>
      </c>
      <c r="H68" s="11">
        <v>12193.34</v>
      </c>
      <c r="I68" s="11">
        <v>-10013.77</v>
      </c>
      <c r="J68" s="31">
        <f t="shared" si="0"/>
        <v>5255259.2700000005</v>
      </c>
    </row>
    <row r="69" spans="1:10" x14ac:dyDescent="0.25">
      <c r="A69" s="10" t="s">
        <v>160</v>
      </c>
      <c r="B69" s="9" t="s">
        <v>161</v>
      </c>
      <c r="C69" s="9" t="s">
        <v>79</v>
      </c>
      <c r="D69" s="11">
        <v>1139036.8999999999</v>
      </c>
      <c r="E69" s="11">
        <v>22034.17</v>
      </c>
      <c r="F69" s="11">
        <v>-425387.49</v>
      </c>
      <c r="G69" s="11">
        <v>-20050</v>
      </c>
      <c r="H69" s="11">
        <v>-118237.56</v>
      </c>
      <c r="I69" s="11">
        <v>-64932.61</v>
      </c>
      <c r="J69" s="31">
        <f t="shared" si="0"/>
        <v>488395.06999999995</v>
      </c>
    </row>
    <row r="70" spans="1:10" x14ac:dyDescent="0.25">
      <c r="A70" s="10" t="s">
        <v>162</v>
      </c>
      <c r="B70" s="9" t="s">
        <v>163</v>
      </c>
      <c r="C70" s="9" t="s">
        <v>164</v>
      </c>
      <c r="D70" s="11">
        <v>6372322.3499999996</v>
      </c>
      <c r="E70" s="11">
        <v>350634.44</v>
      </c>
      <c r="F70" s="11">
        <v>-142665.67000000001</v>
      </c>
      <c r="G70" s="11">
        <v>-32696.9</v>
      </c>
      <c r="H70" s="11">
        <v>-141012.72</v>
      </c>
      <c r="I70" s="11">
        <v>10013.19</v>
      </c>
      <c r="J70" s="31">
        <f t="shared" si="0"/>
        <v>5715325.8099999996</v>
      </c>
    </row>
    <row r="71" spans="1:10" x14ac:dyDescent="0.25">
      <c r="A71" s="10" t="s">
        <v>165</v>
      </c>
      <c r="B71" s="9" t="s">
        <v>166</v>
      </c>
      <c r="C71" s="9" t="s">
        <v>167</v>
      </c>
      <c r="D71" s="11">
        <v>3097166.87</v>
      </c>
      <c r="E71" s="11">
        <v>218733.74</v>
      </c>
      <c r="F71" s="11">
        <v>-153517.85</v>
      </c>
      <c r="G71" s="11">
        <v>-33484.75</v>
      </c>
      <c r="H71" s="11">
        <v>-259914.2</v>
      </c>
      <c r="I71" s="11">
        <v>-27740.92</v>
      </c>
      <c r="J71" s="31">
        <f t="shared" si="0"/>
        <v>2403775.4099999997</v>
      </c>
    </row>
    <row r="72" spans="1:10" x14ac:dyDescent="0.25">
      <c r="A72" s="10" t="s">
        <v>168</v>
      </c>
      <c r="B72" s="9" t="s">
        <v>169</v>
      </c>
      <c r="C72" s="9" t="s">
        <v>126</v>
      </c>
      <c r="D72" s="11">
        <v>26857368.649999999</v>
      </c>
      <c r="E72" s="11">
        <v>1590119.83</v>
      </c>
      <c r="F72" s="11">
        <v>-732190.58</v>
      </c>
      <c r="G72" s="11">
        <v>-216777.8</v>
      </c>
      <c r="H72" s="11">
        <v>-274206.36</v>
      </c>
      <c r="I72" s="11">
        <v>-20812.830000000002</v>
      </c>
      <c r="J72" s="31">
        <f t="shared" ref="J72:J135" si="1">D72-E72+F72+G72+H72+I72</f>
        <v>24023261.250000004</v>
      </c>
    </row>
    <row r="73" spans="1:10" x14ac:dyDescent="0.25">
      <c r="A73" s="10" t="s">
        <v>170</v>
      </c>
      <c r="B73" s="9" t="s">
        <v>171</v>
      </c>
      <c r="C73" s="9" t="s">
        <v>172</v>
      </c>
      <c r="D73" s="11">
        <v>7609576.4100000001</v>
      </c>
      <c r="E73" s="11">
        <v>444427.73</v>
      </c>
      <c r="F73" s="11">
        <v>-55276.86</v>
      </c>
      <c r="G73" s="11">
        <v>-362536.09</v>
      </c>
      <c r="H73" s="11">
        <v>105834.13</v>
      </c>
      <c r="I73" s="11">
        <v>-6287.0599999999977</v>
      </c>
      <c r="J73" s="31">
        <f t="shared" si="1"/>
        <v>6846882.7999999998</v>
      </c>
    </row>
    <row r="74" spans="1:10" x14ac:dyDescent="0.25">
      <c r="A74" s="10" t="s">
        <v>173</v>
      </c>
      <c r="B74" s="9" t="s">
        <v>174</v>
      </c>
      <c r="C74" s="9" t="s">
        <v>175</v>
      </c>
      <c r="D74" s="11">
        <v>4914276.93</v>
      </c>
      <c r="E74" s="11">
        <v>387463.38</v>
      </c>
      <c r="F74" s="11">
        <v>-279728.40999999997</v>
      </c>
      <c r="G74" s="11">
        <v>-87249.1</v>
      </c>
      <c r="H74" s="11">
        <v>-602490.27</v>
      </c>
      <c r="I74" s="11">
        <v>-95211.299999999988</v>
      </c>
      <c r="J74" s="31">
        <f t="shared" si="1"/>
        <v>3462134.4699999997</v>
      </c>
    </row>
    <row r="75" spans="1:10" x14ac:dyDescent="0.25">
      <c r="A75" s="10" t="s">
        <v>176</v>
      </c>
      <c r="B75" s="9" t="s">
        <v>177</v>
      </c>
      <c r="C75" s="9" t="s">
        <v>51</v>
      </c>
      <c r="D75" s="11">
        <v>6825365.5300000003</v>
      </c>
      <c r="E75" s="11">
        <v>591111.16</v>
      </c>
      <c r="F75" s="11">
        <v>-156130.57</v>
      </c>
      <c r="G75" s="11">
        <v>-62241.55</v>
      </c>
      <c r="H75" s="11">
        <v>1421261.56</v>
      </c>
      <c r="I75" s="11">
        <v>102763.84000000001</v>
      </c>
      <c r="J75" s="31">
        <f t="shared" si="1"/>
        <v>7539907.6500000004</v>
      </c>
    </row>
    <row r="76" spans="1:10" x14ac:dyDescent="0.25">
      <c r="A76" s="10" t="s">
        <v>178</v>
      </c>
      <c r="B76" s="9" t="s">
        <v>177</v>
      </c>
      <c r="C76" s="9" t="s">
        <v>179</v>
      </c>
      <c r="D76" s="11">
        <v>9344974.6699999999</v>
      </c>
      <c r="E76" s="11">
        <v>881344.54</v>
      </c>
      <c r="F76" s="11">
        <v>-157468.99</v>
      </c>
      <c r="G76" s="11">
        <v>-102291.09</v>
      </c>
      <c r="H76" s="11">
        <v>-1657588.12</v>
      </c>
      <c r="I76" s="11">
        <v>-192694.69</v>
      </c>
      <c r="J76" s="31">
        <f t="shared" si="1"/>
        <v>6353587.2399999984</v>
      </c>
    </row>
    <row r="77" spans="1:10" x14ac:dyDescent="0.25">
      <c r="A77" s="10" t="s">
        <v>180</v>
      </c>
      <c r="B77" s="9" t="s">
        <v>177</v>
      </c>
      <c r="C77" s="9" t="s">
        <v>126</v>
      </c>
      <c r="D77" s="11">
        <v>4867061.28</v>
      </c>
      <c r="E77" s="11">
        <v>481927.57</v>
      </c>
      <c r="F77" s="11">
        <v>-243541.71</v>
      </c>
      <c r="G77" s="11">
        <v>-151030.38</v>
      </c>
      <c r="H77" s="11">
        <v>863748.9</v>
      </c>
      <c r="I77" s="11">
        <v>156090.92000000001</v>
      </c>
      <c r="J77" s="31">
        <f t="shared" si="1"/>
        <v>5010401.4400000004</v>
      </c>
    </row>
    <row r="78" spans="1:10" x14ac:dyDescent="0.25">
      <c r="A78" s="10" t="s">
        <v>181</v>
      </c>
      <c r="B78" s="9" t="s">
        <v>182</v>
      </c>
      <c r="C78" s="9" t="s">
        <v>123</v>
      </c>
      <c r="D78" s="11">
        <v>4659043.3600000003</v>
      </c>
      <c r="E78" s="11">
        <v>1055823.45</v>
      </c>
      <c r="F78" s="11">
        <v>-507663.34</v>
      </c>
      <c r="G78" s="11">
        <v>-231134.91</v>
      </c>
      <c r="H78" s="11">
        <v>-87200.18</v>
      </c>
      <c r="I78" s="11">
        <v>23233.17</v>
      </c>
      <c r="J78" s="31">
        <f t="shared" si="1"/>
        <v>2800454.65</v>
      </c>
    </row>
    <row r="79" spans="1:10" x14ac:dyDescent="0.25">
      <c r="A79" s="10" t="s">
        <v>183</v>
      </c>
      <c r="B79" s="9" t="s">
        <v>184</v>
      </c>
      <c r="C79" s="9" t="s">
        <v>175</v>
      </c>
      <c r="D79" s="11">
        <v>11933448.210000001</v>
      </c>
      <c r="E79" s="11">
        <v>264194.53999999998</v>
      </c>
      <c r="F79" s="11">
        <v>-473301.23</v>
      </c>
      <c r="G79" s="11">
        <v>-24700</v>
      </c>
      <c r="H79" s="11">
        <v>-1724639.92</v>
      </c>
      <c r="I79" s="11">
        <v>-433512.54000000004</v>
      </c>
      <c r="J79" s="31">
        <f t="shared" si="1"/>
        <v>9013099.9800000004</v>
      </c>
    </row>
    <row r="80" spans="1:10" x14ac:dyDescent="0.25">
      <c r="A80" s="10" t="s">
        <v>185</v>
      </c>
      <c r="B80" s="9" t="s">
        <v>186</v>
      </c>
      <c r="C80" s="9" t="s">
        <v>187</v>
      </c>
      <c r="D80" s="11">
        <v>5777659.2999999998</v>
      </c>
      <c r="E80" s="11">
        <v>550980.52</v>
      </c>
      <c r="F80" s="11">
        <v>-158276.76999999999</v>
      </c>
      <c r="G80" s="11">
        <v>0</v>
      </c>
      <c r="H80" s="11">
        <v>-406611.07</v>
      </c>
      <c r="I80" s="11">
        <v>-178904</v>
      </c>
      <c r="J80" s="31">
        <f t="shared" si="1"/>
        <v>4482886.9399999995</v>
      </c>
    </row>
    <row r="81" spans="1:10" x14ac:dyDescent="0.25">
      <c r="A81" s="10" t="s">
        <v>188</v>
      </c>
      <c r="B81" s="9" t="s">
        <v>189</v>
      </c>
      <c r="C81" s="9" t="s">
        <v>190</v>
      </c>
      <c r="D81" s="11">
        <v>13196491</v>
      </c>
      <c r="E81" s="11">
        <v>508637.26</v>
      </c>
      <c r="F81" s="11">
        <v>-404045.78</v>
      </c>
      <c r="G81" s="11">
        <v>-26768.38</v>
      </c>
      <c r="H81" s="11">
        <v>-1078646.58</v>
      </c>
      <c r="I81" s="11">
        <v>-319478</v>
      </c>
      <c r="J81" s="31">
        <f t="shared" si="1"/>
        <v>10858915</v>
      </c>
    </row>
    <row r="82" spans="1:10" x14ac:dyDescent="0.25">
      <c r="A82" s="10" t="s">
        <v>191</v>
      </c>
      <c r="B82" s="9" t="s">
        <v>192</v>
      </c>
      <c r="C82" s="9" t="s">
        <v>59</v>
      </c>
      <c r="D82" s="11">
        <v>15048991.4</v>
      </c>
      <c r="E82" s="11">
        <v>460982.75</v>
      </c>
      <c r="F82" s="11">
        <v>-607038.80000000005</v>
      </c>
      <c r="G82" s="11">
        <v>-334809.3</v>
      </c>
      <c r="H82" s="11">
        <v>-982956.23</v>
      </c>
      <c r="I82" s="11">
        <v>-84517.85</v>
      </c>
      <c r="J82" s="31">
        <f t="shared" si="1"/>
        <v>12578686.469999999</v>
      </c>
    </row>
    <row r="83" spans="1:10" x14ac:dyDescent="0.25">
      <c r="A83" s="10" t="s">
        <v>193</v>
      </c>
      <c r="B83" s="9" t="s">
        <v>194</v>
      </c>
      <c r="C83" s="9" t="s">
        <v>120</v>
      </c>
      <c r="D83" s="11">
        <v>19258585.73</v>
      </c>
      <c r="E83" s="11">
        <v>1253598.4099999999</v>
      </c>
      <c r="F83" s="11">
        <v>-857014.89</v>
      </c>
      <c r="G83" s="11">
        <v>-262519.67</v>
      </c>
      <c r="H83" s="11">
        <v>219501.41</v>
      </c>
      <c r="I83" s="11">
        <v>4647.6500000000087</v>
      </c>
      <c r="J83" s="31">
        <f t="shared" si="1"/>
        <v>17109601.819999997</v>
      </c>
    </row>
    <row r="84" spans="1:10" x14ac:dyDescent="0.25">
      <c r="A84" s="10" t="s">
        <v>195</v>
      </c>
      <c r="B84" s="9" t="s">
        <v>196</v>
      </c>
      <c r="C84" s="9" t="s">
        <v>59</v>
      </c>
      <c r="D84" s="11">
        <v>6048115.79</v>
      </c>
      <c r="E84" s="11">
        <v>378878.94</v>
      </c>
      <c r="F84" s="11">
        <v>-297932</v>
      </c>
      <c r="G84" s="11">
        <v>-386005.35</v>
      </c>
      <c r="H84" s="11">
        <v>-706400.6</v>
      </c>
      <c r="I84" s="11">
        <v>-96425.05</v>
      </c>
      <c r="J84" s="31">
        <f t="shared" si="1"/>
        <v>4182473.8500000006</v>
      </c>
    </row>
    <row r="85" spans="1:10" x14ac:dyDescent="0.25">
      <c r="A85" s="10" t="s">
        <v>197</v>
      </c>
      <c r="B85" s="9" t="s">
        <v>198</v>
      </c>
      <c r="C85" s="9" t="s">
        <v>17</v>
      </c>
      <c r="D85" s="11">
        <v>97682548.879999995</v>
      </c>
      <c r="E85" s="11">
        <v>3795281.99</v>
      </c>
      <c r="F85" s="11">
        <v>-10271312.6</v>
      </c>
      <c r="G85" s="11">
        <v>-3659176</v>
      </c>
      <c r="H85" s="11">
        <v>-2337601.3199999998</v>
      </c>
      <c r="I85" s="11">
        <v>-649247.52</v>
      </c>
      <c r="J85" s="31">
        <f t="shared" si="1"/>
        <v>76969929.450000018</v>
      </c>
    </row>
    <row r="86" spans="1:10" x14ac:dyDescent="0.25">
      <c r="A86" s="10" t="s">
        <v>199</v>
      </c>
      <c r="B86" s="9" t="s">
        <v>200</v>
      </c>
      <c r="C86" s="9" t="s">
        <v>17</v>
      </c>
      <c r="D86" s="11">
        <v>8938399.9900000002</v>
      </c>
      <c r="E86" s="11">
        <v>368288.32</v>
      </c>
      <c r="F86" s="11">
        <v>-335755.54</v>
      </c>
      <c r="G86" s="11">
        <v>-105294.5</v>
      </c>
      <c r="H86" s="11">
        <v>50097.17</v>
      </c>
      <c r="I86" s="11">
        <v>258284.03999999998</v>
      </c>
      <c r="J86" s="31">
        <f t="shared" si="1"/>
        <v>8437442.8399999999</v>
      </c>
    </row>
    <row r="87" spans="1:10" x14ac:dyDescent="0.25">
      <c r="A87" s="10" t="s">
        <v>201</v>
      </c>
      <c r="B87" s="9" t="s">
        <v>202</v>
      </c>
      <c r="C87" s="9" t="s">
        <v>110</v>
      </c>
      <c r="D87" s="11">
        <v>2448103.2799999998</v>
      </c>
      <c r="E87" s="11">
        <v>357957.28</v>
      </c>
      <c r="F87" s="11">
        <v>-253985.62</v>
      </c>
      <c r="G87" s="11">
        <v>-40645.33</v>
      </c>
      <c r="H87" s="11">
        <v>-177688.83</v>
      </c>
      <c r="I87" s="11">
        <v>-27468.879999999997</v>
      </c>
      <c r="J87" s="31">
        <f t="shared" si="1"/>
        <v>1590357.3399999999</v>
      </c>
    </row>
    <row r="88" spans="1:10" x14ac:dyDescent="0.25">
      <c r="A88" s="10" t="s">
        <v>203</v>
      </c>
      <c r="B88" s="9" t="s">
        <v>204</v>
      </c>
      <c r="C88" s="9" t="s">
        <v>205</v>
      </c>
      <c r="D88" s="11">
        <v>7030361.6299999999</v>
      </c>
      <c r="E88" s="11">
        <v>322927.23</v>
      </c>
      <c r="F88" s="11">
        <v>-299925.19</v>
      </c>
      <c r="G88" s="11">
        <v>-36952.879999999997</v>
      </c>
      <c r="H88" s="11">
        <v>-59899.23</v>
      </c>
      <c r="I88" s="11">
        <v>12168.220000000001</v>
      </c>
      <c r="J88" s="31">
        <f t="shared" si="1"/>
        <v>6322825.3199999994</v>
      </c>
    </row>
    <row r="89" spans="1:10" x14ac:dyDescent="0.25">
      <c r="A89" s="10" t="s">
        <v>206</v>
      </c>
      <c r="B89" s="9" t="s">
        <v>207</v>
      </c>
      <c r="C89" s="9" t="s">
        <v>208</v>
      </c>
      <c r="D89" s="11">
        <v>5613880.5300000003</v>
      </c>
      <c r="E89" s="11">
        <v>241104.87</v>
      </c>
      <c r="F89" s="11">
        <v>-108064.21</v>
      </c>
      <c r="G89" s="11">
        <v>-58593.22</v>
      </c>
      <c r="H89" s="11">
        <v>227311.46</v>
      </c>
      <c r="I89" s="11">
        <v>-31700.489999999998</v>
      </c>
      <c r="J89" s="31">
        <f t="shared" si="1"/>
        <v>5401729.2000000002</v>
      </c>
    </row>
    <row r="90" spans="1:10" x14ac:dyDescent="0.25">
      <c r="A90" s="10" t="s">
        <v>209</v>
      </c>
      <c r="B90" s="9" t="s">
        <v>210</v>
      </c>
      <c r="C90" s="9" t="s">
        <v>211</v>
      </c>
      <c r="D90" s="11">
        <v>8769593.2599999998</v>
      </c>
      <c r="E90" s="11">
        <v>454975.09</v>
      </c>
      <c r="F90" s="11">
        <v>-349932.81</v>
      </c>
      <c r="G90" s="11">
        <v>-76009.33</v>
      </c>
      <c r="H90" s="11">
        <v>281077.2</v>
      </c>
      <c r="I90" s="11">
        <v>35348.33</v>
      </c>
      <c r="J90" s="31">
        <f t="shared" si="1"/>
        <v>8205101.5600000005</v>
      </c>
    </row>
    <row r="91" spans="1:10" x14ac:dyDescent="0.25">
      <c r="A91" s="10" t="s">
        <v>212</v>
      </c>
      <c r="B91" s="9" t="s">
        <v>213</v>
      </c>
      <c r="C91" s="9" t="s">
        <v>167</v>
      </c>
      <c r="D91" s="11">
        <v>10799456.960000001</v>
      </c>
      <c r="E91" s="11">
        <v>875596.48</v>
      </c>
      <c r="F91" s="11">
        <v>-261869.46</v>
      </c>
      <c r="G91" s="11">
        <v>-40454.75</v>
      </c>
      <c r="H91" s="11">
        <v>-615602.73</v>
      </c>
      <c r="I91" s="11">
        <v>-47113.070000000007</v>
      </c>
      <c r="J91" s="31">
        <f t="shared" si="1"/>
        <v>8958820.4699999988</v>
      </c>
    </row>
    <row r="92" spans="1:10" x14ac:dyDescent="0.25">
      <c r="A92" s="10" t="s">
        <v>214</v>
      </c>
      <c r="B92" s="9" t="s">
        <v>215</v>
      </c>
      <c r="C92" s="9" t="s">
        <v>87</v>
      </c>
      <c r="D92" s="11">
        <v>2607102.89</v>
      </c>
      <c r="E92" s="11">
        <v>113521.26</v>
      </c>
      <c r="F92" s="11">
        <v>-68377.77</v>
      </c>
      <c r="G92" s="11">
        <v>-34102.79</v>
      </c>
      <c r="H92" s="11">
        <v>398572.71</v>
      </c>
      <c r="I92" s="11">
        <v>87282.409999999989</v>
      </c>
      <c r="J92" s="31">
        <f t="shared" si="1"/>
        <v>2876956.1900000004</v>
      </c>
    </row>
    <row r="93" spans="1:10" x14ac:dyDescent="0.25">
      <c r="A93" s="10" t="s">
        <v>216</v>
      </c>
      <c r="B93" s="9" t="s">
        <v>217</v>
      </c>
      <c r="C93" s="9" t="s">
        <v>218</v>
      </c>
      <c r="D93" s="11">
        <v>12306826.300000001</v>
      </c>
      <c r="E93" s="11">
        <v>753815.22</v>
      </c>
      <c r="F93" s="11">
        <v>-271794.63</v>
      </c>
      <c r="G93" s="11">
        <v>-117542.25</v>
      </c>
      <c r="H93" s="11">
        <v>-1653985.25</v>
      </c>
      <c r="I93" s="11">
        <v>-279168.95999999996</v>
      </c>
      <c r="J93" s="31">
        <f t="shared" si="1"/>
        <v>9230519.9899999984</v>
      </c>
    </row>
    <row r="94" spans="1:10" x14ac:dyDescent="0.25">
      <c r="A94" s="10" t="s">
        <v>219</v>
      </c>
      <c r="B94" s="9" t="s">
        <v>220</v>
      </c>
      <c r="C94" s="9" t="s">
        <v>221</v>
      </c>
      <c r="D94" s="11">
        <v>5890985.0800000001</v>
      </c>
      <c r="E94" s="11">
        <v>389892.61</v>
      </c>
      <c r="F94" s="11">
        <v>-211533.45</v>
      </c>
      <c r="G94" s="11">
        <v>-18311.72</v>
      </c>
      <c r="H94" s="11">
        <v>203765.55</v>
      </c>
      <c r="I94" s="11">
        <v>5601.2900000000009</v>
      </c>
      <c r="J94" s="31">
        <f t="shared" si="1"/>
        <v>5480614.1399999997</v>
      </c>
    </row>
    <row r="95" spans="1:10" x14ac:dyDescent="0.25">
      <c r="A95" s="10" t="s">
        <v>222</v>
      </c>
      <c r="B95" s="9" t="s">
        <v>223</v>
      </c>
      <c r="C95" s="9" t="s">
        <v>164</v>
      </c>
      <c r="D95" s="11">
        <v>13167113.720000001</v>
      </c>
      <c r="E95" s="11">
        <v>1202604.29</v>
      </c>
      <c r="F95" s="11">
        <v>-790659.99</v>
      </c>
      <c r="G95" s="11">
        <v>-320218.65999999997</v>
      </c>
      <c r="H95" s="11">
        <v>-306544.65999999997</v>
      </c>
      <c r="I95" s="11">
        <v>275707.77999999997</v>
      </c>
      <c r="J95" s="31">
        <f t="shared" si="1"/>
        <v>10822793.899999999</v>
      </c>
    </row>
    <row r="96" spans="1:10" x14ac:dyDescent="0.25">
      <c r="A96" s="10" t="s">
        <v>224</v>
      </c>
      <c r="B96" s="9" t="s">
        <v>225</v>
      </c>
      <c r="C96" s="9" t="s">
        <v>66</v>
      </c>
      <c r="D96" s="11">
        <v>6611681.1200000001</v>
      </c>
      <c r="E96" s="11">
        <v>544535.09</v>
      </c>
      <c r="F96" s="11">
        <v>-39943.760000000002</v>
      </c>
      <c r="G96" s="11">
        <v>0</v>
      </c>
      <c r="H96" s="11">
        <v>-290080.11</v>
      </c>
      <c r="I96" s="11">
        <v>28254.239999999998</v>
      </c>
      <c r="J96" s="31">
        <f t="shared" si="1"/>
        <v>5765376.4000000004</v>
      </c>
    </row>
    <row r="97" spans="1:10" x14ac:dyDescent="0.25">
      <c r="A97" s="10" t="s">
        <v>226</v>
      </c>
      <c r="B97" s="9" t="s">
        <v>227</v>
      </c>
      <c r="C97" s="9" t="s">
        <v>79</v>
      </c>
      <c r="D97" s="11">
        <v>1682357.67</v>
      </c>
      <c r="E97" s="11">
        <v>169033.46</v>
      </c>
      <c r="F97" s="11">
        <v>-43208.66</v>
      </c>
      <c r="G97" s="11">
        <v>-186929.19</v>
      </c>
      <c r="H97" s="11">
        <v>188727</v>
      </c>
      <c r="I97" s="11">
        <v>53654.07</v>
      </c>
      <c r="J97" s="31">
        <f t="shared" si="1"/>
        <v>1525567.4300000002</v>
      </c>
    </row>
    <row r="98" spans="1:10" x14ac:dyDescent="0.25">
      <c r="A98" s="10" t="s">
        <v>228</v>
      </c>
      <c r="B98" s="9" t="s">
        <v>229</v>
      </c>
      <c r="C98" s="9" t="s">
        <v>137</v>
      </c>
      <c r="D98" s="11">
        <v>7285474.5199999996</v>
      </c>
      <c r="E98" s="11">
        <v>459587.33</v>
      </c>
      <c r="F98" s="11">
        <v>-237726.23</v>
      </c>
      <c r="G98" s="11">
        <v>-98838.01</v>
      </c>
      <c r="H98" s="11">
        <v>102334.8</v>
      </c>
      <c r="I98" s="11">
        <v>-637.05999999999767</v>
      </c>
      <c r="J98" s="31">
        <f t="shared" si="1"/>
        <v>6591020.6899999995</v>
      </c>
    </row>
    <row r="99" spans="1:10" x14ac:dyDescent="0.25">
      <c r="A99" s="10" t="s">
        <v>230</v>
      </c>
      <c r="B99" s="9" t="s">
        <v>231</v>
      </c>
      <c r="C99" s="9" t="s">
        <v>110</v>
      </c>
      <c r="D99" s="11">
        <v>5452628.3499999996</v>
      </c>
      <c r="E99" s="11">
        <v>578480.73</v>
      </c>
      <c r="F99" s="11">
        <v>-569878.65</v>
      </c>
      <c r="G99" s="11">
        <v>-202625.52</v>
      </c>
      <c r="H99" s="11">
        <v>21055.599999999999</v>
      </c>
      <c r="I99" s="11">
        <v>-31050.019999999997</v>
      </c>
      <c r="J99" s="31">
        <f t="shared" si="1"/>
        <v>4091649.0299999989</v>
      </c>
    </row>
    <row r="100" spans="1:10" x14ac:dyDescent="0.25">
      <c r="A100" s="10" t="s">
        <v>232</v>
      </c>
      <c r="B100" s="9" t="s">
        <v>233</v>
      </c>
      <c r="C100" s="9" t="s">
        <v>234</v>
      </c>
      <c r="D100" s="11">
        <v>8778653.9600000009</v>
      </c>
      <c r="E100" s="11">
        <v>514829.53</v>
      </c>
      <c r="F100" s="11">
        <v>-268651.51</v>
      </c>
      <c r="G100" s="11">
        <v>0</v>
      </c>
      <c r="H100" s="11">
        <v>815905.16</v>
      </c>
      <c r="I100" s="11">
        <v>0</v>
      </c>
      <c r="J100" s="31">
        <f t="shared" si="1"/>
        <v>8811078.0800000001</v>
      </c>
    </row>
    <row r="101" spans="1:10" x14ac:dyDescent="0.25">
      <c r="A101" s="10" t="s">
        <v>235</v>
      </c>
      <c r="B101" s="9" t="s">
        <v>236</v>
      </c>
      <c r="C101" s="9" t="s">
        <v>5</v>
      </c>
      <c r="D101" s="11">
        <v>15607198.119999999</v>
      </c>
      <c r="E101" s="11">
        <v>599090.72</v>
      </c>
      <c r="F101" s="11">
        <v>-381899.05</v>
      </c>
      <c r="G101" s="11">
        <v>-372317.3</v>
      </c>
      <c r="H101" s="11">
        <v>-2801678.33</v>
      </c>
      <c r="I101" s="11">
        <v>-273261.21000000002</v>
      </c>
      <c r="J101" s="31">
        <f t="shared" si="1"/>
        <v>11178951.509999996</v>
      </c>
    </row>
    <row r="102" spans="1:10" x14ac:dyDescent="0.25">
      <c r="A102" s="10" t="s">
        <v>237</v>
      </c>
      <c r="B102" s="9" t="s">
        <v>238</v>
      </c>
      <c r="C102" s="9" t="s">
        <v>239</v>
      </c>
      <c r="D102" s="11">
        <v>5024519.82</v>
      </c>
      <c r="E102" s="11">
        <v>244125.42</v>
      </c>
      <c r="F102" s="11">
        <v>-115441.15</v>
      </c>
      <c r="G102" s="11">
        <v>-77689.990000000005</v>
      </c>
      <c r="H102" s="11">
        <v>225329.84</v>
      </c>
      <c r="I102" s="11">
        <v>-18652.880000000005</v>
      </c>
      <c r="J102" s="31">
        <f t="shared" si="1"/>
        <v>4793940.22</v>
      </c>
    </row>
    <row r="103" spans="1:10" x14ac:dyDescent="0.25">
      <c r="A103" s="10" t="s">
        <v>240</v>
      </c>
      <c r="B103" s="9" t="s">
        <v>241</v>
      </c>
      <c r="C103" s="9" t="s">
        <v>242</v>
      </c>
      <c r="D103" s="11">
        <v>205975703.34</v>
      </c>
      <c r="E103" s="11">
        <v>12305542.82</v>
      </c>
      <c r="F103" s="11">
        <v>-47566886.299999997</v>
      </c>
      <c r="G103" s="11">
        <v>-32873292.699999999</v>
      </c>
      <c r="H103" s="11">
        <v>43085.99</v>
      </c>
      <c r="I103" s="11">
        <v>-2708101.52</v>
      </c>
      <c r="J103" s="31">
        <f t="shared" si="1"/>
        <v>110564965.99000002</v>
      </c>
    </row>
    <row r="104" spans="1:10" x14ac:dyDescent="0.25">
      <c r="A104" s="10" t="s">
        <v>243</v>
      </c>
      <c r="B104" s="9" t="s">
        <v>244</v>
      </c>
      <c r="C104" s="9" t="s">
        <v>245</v>
      </c>
      <c r="D104" s="11">
        <v>11495152.51</v>
      </c>
      <c r="E104" s="11">
        <v>698433.73</v>
      </c>
      <c r="F104" s="11">
        <v>-487055.17</v>
      </c>
      <c r="G104" s="11">
        <v>-157152.94</v>
      </c>
      <c r="H104" s="11">
        <v>199095.18</v>
      </c>
      <c r="I104" s="11">
        <v>-113795.65</v>
      </c>
      <c r="J104" s="31">
        <f t="shared" si="1"/>
        <v>10237810.199999999</v>
      </c>
    </row>
    <row r="105" spans="1:10" x14ac:dyDescent="0.25">
      <c r="A105" s="10" t="s">
        <v>246</v>
      </c>
      <c r="B105" s="9" t="s">
        <v>247</v>
      </c>
      <c r="C105" s="9" t="s">
        <v>248</v>
      </c>
      <c r="D105" s="11">
        <v>6885319.3300000001</v>
      </c>
      <c r="E105" s="11">
        <v>403256.62</v>
      </c>
      <c r="F105" s="11">
        <v>-945622.84</v>
      </c>
      <c r="G105" s="11">
        <v>-352058.52</v>
      </c>
      <c r="H105" s="11">
        <v>80685.009999999995</v>
      </c>
      <c r="I105" s="11">
        <v>1374.75</v>
      </c>
      <c r="J105" s="31">
        <f t="shared" si="1"/>
        <v>5266441.1099999994</v>
      </c>
    </row>
    <row r="106" spans="1:10" x14ac:dyDescent="0.25">
      <c r="A106" s="10" t="s">
        <v>249</v>
      </c>
      <c r="B106" s="9" t="s">
        <v>250</v>
      </c>
      <c r="C106" s="9" t="s">
        <v>134</v>
      </c>
      <c r="D106" s="11">
        <v>3894650.2</v>
      </c>
      <c r="E106" s="11">
        <v>267217.03000000003</v>
      </c>
      <c r="F106" s="11">
        <v>-121560.76</v>
      </c>
      <c r="G106" s="11">
        <v>-115791.6</v>
      </c>
      <c r="H106" s="11">
        <v>1072084.1200000001</v>
      </c>
      <c r="I106" s="11">
        <v>0</v>
      </c>
      <c r="J106" s="31">
        <f t="shared" si="1"/>
        <v>4462164.93</v>
      </c>
    </row>
    <row r="107" spans="1:10" x14ac:dyDescent="0.25">
      <c r="A107" s="10" t="s">
        <v>251</v>
      </c>
      <c r="B107" s="9" t="s">
        <v>252</v>
      </c>
      <c r="C107" s="9" t="s">
        <v>253</v>
      </c>
      <c r="D107" s="11">
        <v>15965860.859999999</v>
      </c>
      <c r="E107" s="11">
        <v>549718</v>
      </c>
      <c r="F107" s="11">
        <v>-256476.54</v>
      </c>
      <c r="G107" s="11">
        <v>-70414.45</v>
      </c>
      <c r="H107" s="11">
        <v>-909292.68</v>
      </c>
      <c r="I107" s="11">
        <v>-120575.67</v>
      </c>
      <c r="J107" s="31">
        <f t="shared" si="1"/>
        <v>14059383.520000001</v>
      </c>
    </row>
    <row r="108" spans="1:10" x14ac:dyDescent="0.25">
      <c r="A108" s="10" t="s">
        <v>254</v>
      </c>
      <c r="B108" s="9" t="s">
        <v>255</v>
      </c>
      <c r="C108" s="9" t="s">
        <v>256</v>
      </c>
      <c r="D108" s="11">
        <v>8236751.21</v>
      </c>
      <c r="E108" s="11">
        <v>519603.81</v>
      </c>
      <c r="F108" s="11">
        <v>-355395.96</v>
      </c>
      <c r="G108" s="11">
        <v>-193595.8</v>
      </c>
      <c r="H108" s="11">
        <v>799090.21</v>
      </c>
      <c r="I108" s="11">
        <v>66265.489999999991</v>
      </c>
      <c r="J108" s="31">
        <f t="shared" si="1"/>
        <v>8033511.3400000008</v>
      </c>
    </row>
    <row r="109" spans="1:10" x14ac:dyDescent="0.25">
      <c r="A109" s="10" t="s">
        <v>257</v>
      </c>
      <c r="B109" s="9" t="s">
        <v>258</v>
      </c>
      <c r="C109" s="9" t="s">
        <v>23</v>
      </c>
      <c r="D109" s="11">
        <v>11114385.01</v>
      </c>
      <c r="E109" s="11">
        <v>328532.31</v>
      </c>
      <c r="F109" s="11">
        <v>-663500.88</v>
      </c>
      <c r="G109" s="11">
        <v>-133362.26</v>
      </c>
      <c r="H109" s="11">
        <v>3680692.94</v>
      </c>
      <c r="I109" s="11">
        <v>144095.59999999998</v>
      </c>
      <c r="J109" s="31">
        <f t="shared" si="1"/>
        <v>13813778.099999998</v>
      </c>
    </row>
    <row r="110" spans="1:10" x14ac:dyDescent="0.25">
      <c r="A110" s="10" t="s">
        <v>259</v>
      </c>
      <c r="B110" s="9" t="s">
        <v>260</v>
      </c>
      <c r="C110" s="9" t="s">
        <v>74</v>
      </c>
      <c r="D110" s="11">
        <v>5782323.2199999997</v>
      </c>
      <c r="E110" s="11">
        <v>754058.55</v>
      </c>
      <c r="F110" s="11">
        <v>-214816.53</v>
      </c>
      <c r="G110" s="11">
        <v>-168457.13</v>
      </c>
      <c r="H110" s="11">
        <v>-944529.87</v>
      </c>
      <c r="I110" s="11">
        <v>2829.2300000000105</v>
      </c>
      <c r="J110" s="31">
        <f t="shared" si="1"/>
        <v>3703290.3699999996</v>
      </c>
    </row>
    <row r="111" spans="1:10" x14ac:dyDescent="0.25">
      <c r="A111" s="10" t="s">
        <v>261</v>
      </c>
      <c r="B111" s="9" t="s">
        <v>262</v>
      </c>
      <c r="C111" s="9" t="s">
        <v>79</v>
      </c>
      <c r="D111" s="11">
        <v>21307454.949999999</v>
      </c>
      <c r="E111" s="11">
        <v>484950.54</v>
      </c>
      <c r="F111" s="11">
        <v>-2640927.11</v>
      </c>
      <c r="G111" s="11">
        <v>-10183493.140000001</v>
      </c>
      <c r="H111" s="11">
        <v>-784430.01</v>
      </c>
      <c r="I111" s="11">
        <v>469596.93999999994</v>
      </c>
      <c r="J111" s="31">
        <f t="shared" si="1"/>
        <v>7683251.0899999999</v>
      </c>
    </row>
    <row r="112" spans="1:10" x14ac:dyDescent="0.25">
      <c r="A112" s="10" t="s">
        <v>263</v>
      </c>
      <c r="B112" s="9" t="s">
        <v>264</v>
      </c>
      <c r="C112" s="9" t="s">
        <v>79</v>
      </c>
      <c r="D112" s="11">
        <v>445674459.32999998</v>
      </c>
      <c r="E112" s="11">
        <v>15319125.619999999</v>
      </c>
      <c r="F112" s="11">
        <v>-125317274.90000001</v>
      </c>
      <c r="G112" s="11">
        <v>-28494636.77</v>
      </c>
      <c r="H112" s="11">
        <v>4244123.4000000004</v>
      </c>
      <c r="I112" s="11">
        <v>-2240075.4700000002</v>
      </c>
      <c r="J112" s="31">
        <f t="shared" si="1"/>
        <v>278547469.96999991</v>
      </c>
    </row>
    <row r="113" spans="1:10" x14ac:dyDescent="0.25">
      <c r="A113" s="10" t="s">
        <v>265</v>
      </c>
      <c r="B113" s="9" t="s">
        <v>266</v>
      </c>
      <c r="C113" s="9" t="s">
        <v>129</v>
      </c>
      <c r="D113" s="11">
        <v>8614392.6500000004</v>
      </c>
      <c r="E113" s="11">
        <v>853227.57</v>
      </c>
      <c r="F113" s="11">
        <v>-182395.65</v>
      </c>
      <c r="G113" s="11">
        <v>-55514.25</v>
      </c>
      <c r="H113" s="11">
        <v>482174.23</v>
      </c>
      <c r="I113" s="11">
        <v>3452.7100000000064</v>
      </c>
      <c r="J113" s="31">
        <f t="shared" si="1"/>
        <v>8008882.1200000001</v>
      </c>
    </row>
    <row r="114" spans="1:10" x14ac:dyDescent="0.25">
      <c r="A114" s="10" t="s">
        <v>267</v>
      </c>
      <c r="B114" s="9" t="s">
        <v>268</v>
      </c>
      <c r="C114" s="9" t="s">
        <v>126</v>
      </c>
      <c r="D114" s="11">
        <v>8746886.5700000003</v>
      </c>
      <c r="E114" s="11">
        <v>885322.68</v>
      </c>
      <c r="F114" s="11">
        <v>-252542.81</v>
      </c>
      <c r="G114" s="11">
        <v>-61022.94</v>
      </c>
      <c r="H114" s="11">
        <v>-237037.36</v>
      </c>
      <c r="I114" s="11">
        <v>39771.37000000001</v>
      </c>
      <c r="J114" s="31">
        <f t="shared" si="1"/>
        <v>7350732.1500000004</v>
      </c>
    </row>
    <row r="115" spans="1:10" x14ac:dyDescent="0.25">
      <c r="A115" s="10" t="s">
        <v>269</v>
      </c>
      <c r="B115" s="9" t="s">
        <v>270</v>
      </c>
      <c r="C115" s="9" t="s">
        <v>271</v>
      </c>
      <c r="D115" s="11">
        <v>12282000.060000001</v>
      </c>
      <c r="E115" s="11">
        <v>846251.69</v>
      </c>
      <c r="F115" s="11">
        <v>-356203.77</v>
      </c>
      <c r="G115" s="11">
        <v>-24643.29</v>
      </c>
      <c r="H115" s="11">
        <v>749009.54</v>
      </c>
      <c r="I115" s="11">
        <v>161285.41</v>
      </c>
      <c r="J115" s="31">
        <f t="shared" si="1"/>
        <v>11965196.260000002</v>
      </c>
    </row>
    <row r="116" spans="1:10" x14ac:dyDescent="0.25">
      <c r="A116" s="10" t="s">
        <v>272</v>
      </c>
      <c r="B116" s="9" t="s">
        <v>273</v>
      </c>
      <c r="C116" s="9" t="s">
        <v>218</v>
      </c>
      <c r="D116" s="11">
        <v>6925941.8200000003</v>
      </c>
      <c r="E116" s="11">
        <v>207886.2</v>
      </c>
      <c r="F116" s="11">
        <v>-19146.03</v>
      </c>
      <c r="G116" s="11">
        <v>-26250</v>
      </c>
      <c r="H116" s="11">
        <v>892887.98</v>
      </c>
      <c r="I116" s="11">
        <v>218630.25</v>
      </c>
      <c r="J116" s="31">
        <f t="shared" si="1"/>
        <v>7784177.8200000003</v>
      </c>
    </row>
    <row r="117" spans="1:10" x14ac:dyDescent="0.25">
      <c r="A117" s="10" t="s">
        <v>274</v>
      </c>
      <c r="B117" s="9" t="s">
        <v>275</v>
      </c>
      <c r="C117" s="9" t="s">
        <v>276</v>
      </c>
      <c r="D117" s="11">
        <v>624111.9</v>
      </c>
      <c r="E117" s="11">
        <v>0</v>
      </c>
      <c r="F117" s="11">
        <v>0</v>
      </c>
      <c r="G117" s="11">
        <v>0</v>
      </c>
      <c r="H117" s="11">
        <v>1625.4</v>
      </c>
      <c r="I117" s="11">
        <v>5847.41</v>
      </c>
      <c r="J117" s="31">
        <f t="shared" si="1"/>
        <v>631584.71000000008</v>
      </c>
    </row>
    <row r="118" spans="1:10" x14ac:dyDescent="0.25">
      <c r="A118" s="10" t="s">
        <v>277</v>
      </c>
      <c r="B118" s="9" t="s">
        <v>278</v>
      </c>
      <c r="C118" s="9" t="s">
        <v>175</v>
      </c>
      <c r="D118" s="11">
        <v>3871114.52</v>
      </c>
      <c r="E118" s="11">
        <v>501049.51</v>
      </c>
      <c r="F118" s="11">
        <v>-107144.48</v>
      </c>
      <c r="G118" s="11">
        <v>-6038.41</v>
      </c>
      <c r="H118" s="11">
        <v>1200917.49</v>
      </c>
      <c r="I118" s="11">
        <v>388017.31</v>
      </c>
      <c r="J118" s="31">
        <f t="shared" si="1"/>
        <v>4845816.919999999</v>
      </c>
    </row>
    <row r="119" spans="1:10" x14ac:dyDescent="0.25">
      <c r="A119" s="10" t="s">
        <v>279</v>
      </c>
      <c r="B119" s="9" t="s">
        <v>280</v>
      </c>
      <c r="C119" s="9" t="s">
        <v>23</v>
      </c>
      <c r="D119" s="11">
        <v>2132641.7000000002</v>
      </c>
      <c r="E119" s="11">
        <v>136140.14000000001</v>
      </c>
      <c r="F119" s="11">
        <v>-205524.84</v>
      </c>
      <c r="G119" s="11">
        <v>-29573.08</v>
      </c>
      <c r="H119" s="11">
        <v>395502.69</v>
      </c>
      <c r="I119" s="11">
        <v>-8295.19</v>
      </c>
      <c r="J119" s="31">
        <f t="shared" si="1"/>
        <v>2148611.14</v>
      </c>
    </row>
    <row r="120" spans="1:10" x14ac:dyDescent="0.25">
      <c r="A120" s="10" t="s">
        <v>281</v>
      </c>
      <c r="B120" s="9" t="s">
        <v>282</v>
      </c>
      <c r="C120" s="9" t="s">
        <v>84</v>
      </c>
      <c r="D120" s="11">
        <v>3175221.24</v>
      </c>
      <c r="E120" s="11">
        <v>163122.69</v>
      </c>
      <c r="F120" s="11">
        <v>-112284.47</v>
      </c>
      <c r="G120" s="11">
        <v>-120159.18</v>
      </c>
      <c r="H120" s="11">
        <v>626947.25</v>
      </c>
      <c r="I120" s="11">
        <v>56931.7</v>
      </c>
      <c r="J120" s="31">
        <f t="shared" si="1"/>
        <v>3463533.85</v>
      </c>
    </row>
    <row r="121" spans="1:10" x14ac:dyDescent="0.25">
      <c r="A121" s="10" t="s">
        <v>283</v>
      </c>
      <c r="B121" s="9" t="s">
        <v>284</v>
      </c>
      <c r="C121" s="9" t="s">
        <v>120</v>
      </c>
      <c r="D121" s="11">
        <v>346780602.45999998</v>
      </c>
      <c r="E121" s="11">
        <v>29177537.25</v>
      </c>
      <c r="F121" s="11">
        <v>-163923004.80000001</v>
      </c>
      <c r="G121" s="11">
        <v>-38066370.659999996</v>
      </c>
      <c r="H121" s="11">
        <v>-1089501.8400000001</v>
      </c>
      <c r="I121" s="11">
        <v>-791372.48</v>
      </c>
      <c r="J121" s="31">
        <f t="shared" si="1"/>
        <v>113732815.42999996</v>
      </c>
    </row>
    <row r="122" spans="1:10" x14ac:dyDescent="0.25">
      <c r="A122" s="10" t="s">
        <v>285</v>
      </c>
      <c r="B122" s="9" t="s">
        <v>286</v>
      </c>
      <c r="C122" s="9" t="s">
        <v>287</v>
      </c>
      <c r="D122" s="11">
        <v>5684735.9400000004</v>
      </c>
      <c r="E122" s="11">
        <v>286115.28000000003</v>
      </c>
      <c r="F122" s="11">
        <v>-37918.080000000002</v>
      </c>
      <c r="G122" s="11">
        <v>0</v>
      </c>
      <c r="H122" s="11">
        <v>-24516.76</v>
      </c>
      <c r="I122" s="11">
        <v>-63321.509999999995</v>
      </c>
      <c r="J122" s="31">
        <f t="shared" si="1"/>
        <v>5272864.3100000005</v>
      </c>
    </row>
    <row r="123" spans="1:10" x14ac:dyDescent="0.25">
      <c r="A123" s="10" t="s">
        <v>288</v>
      </c>
      <c r="B123" s="9" t="s">
        <v>289</v>
      </c>
      <c r="C123" s="9" t="s">
        <v>51</v>
      </c>
      <c r="D123" s="11">
        <v>11082116.52</v>
      </c>
      <c r="E123" s="11">
        <v>604725.66</v>
      </c>
      <c r="F123" s="11">
        <v>-384623.67</v>
      </c>
      <c r="G123" s="11">
        <v>-63442</v>
      </c>
      <c r="H123" s="11">
        <v>-83356.960000000006</v>
      </c>
      <c r="I123" s="11">
        <v>86070.92</v>
      </c>
      <c r="J123" s="31">
        <f t="shared" si="1"/>
        <v>10032039.149999999</v>
      </c>
    </row>
    <row r="124" spans="1:10" x14ac:dyDescent="0.25">
      <c r="A124" s="10" t="s">
        <v>290</v>
      </c>
      <c r="B124" s="9" t="s">
        <v>291</v>
      </c>
      <c r="C124" s="9" t="s">
        <v>292</v>
      </c>
      <c r="D124" s="11">
        <v>2244805.0699999998</v>
      </c>
      <c r="E124" s="11">
        <v>197515.3</v>
      </c>
      <c r="F124" s="11">
        <v>-38375.120000000003</v>
      </c>
      <c r="G124" s="11">
        <v>0</v>
      </c>
      <c r="H124" s="11">
        <v>347336.43</v>
      </c>
      <c r="I124" s="11">
        <v>307741.8</v>
      </c>
      <c r="J124" s="31">
        <f t="shared" si="1"/>
        <v>2663992.8799999994</v>
      </c>
    </row>
    <row r="125" spans="1:10" x14ac:dyDescent="0.25">
      <c r="A125" s="10" t="s">
        <v>293</v>
      </c>
      <c r="B125" s="9" t="s">
        <v>294</v>
      </c>
      <c r="C125" s="9" t="s">
        <v>287</v>
      </c>
      <c r="D125" s="11">
        <v>3885048.05</v>
      </c>
      <c r="E125" s="11">
        <v>212698.5</v>
      </c>
      <c r="F125" s="11">
        <v>-98434.02</v>
      </c>
      <c r="G125" s="11">
        <v>-33734</v>
      </c>
      <c r="H125" s="11">
        <v>-504171.11</v>
      </c>
      <c r="I125" s="11">
        <v>18907.38</v>
      </c>
      <c r="J125" s="31">
        <f t="shared" si="1"/>
        <v>3054917.8</v>
      </c>
    </row>
    <row r="126" spans="1:10" x14ac:dyDescent="0.25">
      <c r="A126" s="10" t="s">
        <v>295</v>
      </c>
      <c r="B126" s="9" t="s">
        <v>296</v>
      </c>
      <c r="C126" s="9" t="s">
        <v>8</v>
      </c>
      <c r="D126" s="11">
        <v>2376759.6</v>
      </c>
      <c r="E126" s="11">
        <v>414940.47</v>
      </c>
      <c r="F126" s="11">
        <v>-304421.71000000002</v>
      </c>
      <c r="G126" s="11">
        <v>-319991.37</v>
      </c>
      <c r="H126" s="11">
        <v>-353880.71</v>
      </c>
      <c r="I126" s="11">
        <v>-41232.83</v>
      </c>
      <c r="J126" s="31">
        <f t="shared" si="1"/>
        <v>942292.51000000036</v>
      </c>
    </row>
    <row r="127" spans="1:10" x14ac:dyDescent="0.25">
      <c r="A127" s="10" t="s">
        <v>297</v>
      </c>
      <c r="B127" s="9" t="s">
        <v>298</v>
      </c>
      <c r="C127" s="9" t="s">
        <v>38</v>
      </c>
      <c r="D127" s="11">
        <v>3483480.02</v>
      </c>
      <c r="E127" s="11">
        <v>267191.53999999998</v>
      </c>
      <c r="F127" s="11">
        <v>-70855.009999999995</v>
      </c>
      <c r="G127" s="11">
        <v>0</v>
      </c>
      <c r="H127" s="11">
        <v>-948807.13</v>
      </c>
      <c r="I127" s="11">
        <v>-55076.14</v>
      </c>
      <c r="J127" s="31">
        <f t="shared" si="1"/>
        <v>2141550.2000000002</v>
      </c>
    </row>
    <row r="128" spans="1:10" x14ac:dyDescent="0.25">
      <c r="A128" s="10" t="s">
        <v>299</v>
      </c>
      <c r="B128" s="9" t="s">
        <v>300</v>
      </c>
      <c r="C128" s="9" t="s">
        <v>301</v>
      </c>
      <c r="D128" s="11">
        <v>12385986.83</v>
      </c>
      <c r="E128" s="11">
        <v>452272.56</v>
      </c>
      <c r="F128" s="11">
        <v>-575453.89</v>
      </c>
      <c r="G128" s="11">
        <v>-121591.69</v>
      </c>
      <c r="H128" s="11">
        <v>-1006030.86</v>
      </c>
      <c r="I128" s="11">
        <v>-92797.66</v>
      </c>
      <c r="J128" s="31">
        <f t="shared" si="1"/>
        <v>10137840.17</v>
      </c>
    </row>
    <row r="129" spans="1:10" x14ac:dyDescent="0.25">
      <c r="A129" s="10" t="s">
        <v>302</v>
      </c>
      <c r="B129" s="9" t="s">
        <v>303</v>
      </c>
      <c r="C129" s="9" t="s">
        <v>8</v>
      </c>
      <c r="D129" s="11">
        <v>4275244.83</v>
      </c>
      <c r="E129" s="11">
        <v>303615.49</v>
      </c>
      <c r="F129" s="11">
        <v>-274673.48</v>
      </c>
      <c r="G129" s="11">
        <v>-188225.5</v>
      </c>
      <c r="H129" s="11">
        <v>2472015.21</v>
      </c>
      <c r="I129" s="11">
        <v>362447.52</v>
      </c>
      <c r="J129" s="31">
        <f t="shared" si="1"/>
        <v>6343193.0899999999</v>
      </c>
    </row>
    <row r="130" spans="1:10" x14ac:dyDescent="0.25">
      <c r="A130" s="10" t="s">
        <v>304</v>
      </c>
      <c r="B130" s="9" t="s">
        <v>305</v>
      </c>
      <c r="C130" s="9" t="s">
        <v>115</v>
      </c>
      <c r="D130" s="11">
        <v>4352073.16</v>
      </c>
      <c r="E130" s="11">
        <v>159417.70000000001</v>
      </c>
      <c r="F130" s="11">
        <v>-65910</v>
      </c>
      <c r="G130" s="11">
        <v>-34968.85</v>
      </c>
      <c r="H130" s="11">
        <v>374531.45</v>
      </c>
      <c r="I130" s="11">
        <v>68861.22</v>
      </c>
      <c r="J130" s="31">
        <f t="shared" si="1"/>
        <v>4535169.2799999993</v>
      </c>
    </row>
    <row r="131" spans="1:10" x14ac:dyDescent="0.25">
      <c r="A131" s="10" t="s">
        <v>306</v>
      </c>
      <c r="B131" s="9" t="s">
        <v>307</v>
      </c>
      <c r="C131" s="9" t="s">
        <v>175</v>
      </c>
      <c r="D131" s="11">
        <v>6579036.1299999999</v>
      </c>
      <c r="E131" s="11">
        <v>259288.26</v>
      </c>
      <c r="F131" s="11">
        <v>-386190.5</v>
      </c>
      <c r="G131" s="11">
        <v>-192535.7</v>
      </c>
      <c r="H131" s="11">
        <v>-775070.23</v>
      </c>
      <c r="I131" s="11">
        <v>-93813.110000000015</v>
      </c>
      <c r="J131" s="31">
        <f t="shared" si="1"/>
        <v>4872138.3299999991</v>
      </c>
    </row>
    <row r="132" spans="1:10" x14ac:dyDescent="0.25">
      <c r="A132" s="10" t="s">
        <v>308</v>
      </c>
      <c r="B132" s="9" t="s">
        <v>309</v>
      </c>
      <c r="C132" s="9" t="s">
        <v>84</v>
      </c>
      <c r="D132" s="11">
        <v>5775915.0700000003</v>
      </c>
      <c r="E132" s="11">
        <v>419977.71</v>
      </c>
      <c r="F132" s="11">
        <v>-146710.79999999999</v>
      </c>
      <c r="G132" s="11">
        <v>-27000</v>
      </c>
      <c r="H132" s="11">
        <v>2107984.86</v>
      </c>
      <c r="I132" s="11">
        <v>383112.53</v>
      </c>
      <c r="J132" s="31">
        <f t="shared" si="1"/>
        <v>7673323.9500000002</v>
      </c>
    </row>
    <row r="133" spans="1:10" x14ac:dyDescent="0.25">
      <c r="A133" s="10" t="s">
        <v>310</v>
      </c>
      <c r="B133" s="9" t="s">
        <v>309</v>
      </c>
      <c r="C133" s="9" t="s">
        <v>256</v>
      </c>
      <c r="D133" s="11">
        <v>7620681.7800000003</v>
      </c>
      <c r="E133" s="11">
        <v>447665.22</v>
      </c>
      <c r="F133" s="11">
        <v>-220011.83</v>
      </c>
      <c r="G133" s="11">
        <v>-20885</v>
      </c>
      <c r="H133" s="11">
        <v>-428438.78</v>
      </c>
      <c r="I133" s="11">
        <v>-38821.370000000003</v>
      </c>
      <c r="J133" s="31">
        <f t="shared" si="1"/>
        <v>6464859.5800000001</v>
      </c>
    </row>
    <row r="134" spans="1:10" x14ac:dyDescent="0.25">
      <c r="A134" s="10" t="s">
        <v>311</v>
      </c>
      <c r="B134" s="9" t="s">
        <v>309</v>
      </c>
      <c r="C134" s="9" t="s">
        <v>312</v>
      </c>
      <c r="D134" s="11">
        <v>4363758.49</v>
      </c>
      <c r="E134" s="11">
        <v>196803.6</v>
      </c>
      <c r="F134" s="11">
        <v>-33045.160000000003</v>
      </c>
      <c r="G134" s="11">
        <v>0</v>
      </c>
      <c r="H134" s="11">
        <v>270042.81</v>
      </c>
      <c r="I134" s="11">
        <v>140984.99</v>
      </c>
      <c r="J134" s="31">
        <f t="shared" si="1"/>
        <v>4544937.53</v>
      </c>
    </row>
    <row r="135" spans="1:10" x14ac:dyDescent="0.25">
      <c r="A135" s="10" t="s">
        <v>313</v>
      </c>
      <c r="B135" s="9" t="s">
        <v>314</v>
      </c>
      <c r="C135" s="9" t="s">
        <v>56</v>
      </c>
      <c r="D135" s="11">
        <v>10219031.810000001</v>
      </c>
      <c r="E135" s="11">
        <v>603368.79</v>
      </c>
      <c r="F135" s="11">
        <v>-703290.71</v>
      </c>
      <c r="G135" s="11">
        <v>-54546.92</v>
      </c>
      <c r="H135" s="11">
        <v>-104236.2</v>
      </c>
      <c r="I135" s="11">
        <v>-27873.32</v>
      </c>
      <c r="J135" s="31">
        <f t="shared" si="1"/>
        <v>8725715.8699999992</v>
      </c>
    </row>
    <row r="136" spans="1:10" x14ac:dyDescent="0.25">
      <c r="A136" s="10" t="s">
        <v>315</v>
      </c>
      <c r="B136" s="9" t="s">
        <v>316</v>
      </c>
      <c r="C136" s="9" t="s">
        <v>317</v>
      </c>
      <c r="D136" s="11">
        <v>9522026.1999999993</v>
      </c>
      <c r="E136" s="11">
        <v>526194.68999999994</v>
      </c>
      <c r="F136" s="11">
        <v>-105776.38</v>
      </c>
      <c r="G136" s="11">
        <v>0</v>
      </c>
      <c r="H136" s="11">
        <v>994231.3</v>
      </c>
      <c r="I136" s="11">
        <v>328534.84999999998</v>
      </c>
      <c r="J136" s="31">
        <f t="shared" ref="J136:J199" si="2">D136-E136+F136+G136+H136+I136</f>
        <v>10212821.279999999</v>
      </c>
    </row>
    <row r="137" spans="1:10" x14ac:dyDescent="0.25">
      <c r="A137" s="10" t="s">
        <v>318</v>
      </c>
      <c r="B137" s="9" t="s">
        <v>319</v>
      </c>
      <c r="C137" s="9" t="s">
        <v>8</v>
      </c>
      <c r="D137" s="11">
        <v>15741556.42</v>
      </c>
      <c r="E137" s="11">
        <v>211814.37</v>
      </c>
      <c r="F137" s="11">
        <v>-1282288.81</v>
      </c>
      <c r="G137" s="11">
        <v>-797506.49</v>
      </c>
      <c r="H137" s="11">
        <v>1525325.17</v>
      </c>
      <c r="I137" s="11">
        <v>522962.86000000004</v>
      </c>
      <c r="J137" s="31">
        <f t="shared" si="2"/>
        <v>15498234.779999999</v>
      </c>
    </row>
    <row r="138" spans="1:10" x14ac:dyDescent="0.25">
      <c r="A138" s="10" t="s">
        <v>320</v>
      </c>
      <c r="B138" s="9" t="s">
        <v>321</v>
      </c>
      <c r="C138" s="9" t="s">
        <v>79</v>
      </c>
      <c r="D138" s="11">
        <v>0</v>
      </c>
      <c r="E138" s="11">
        <v>94696.92</v>
      </c>
      <c r="F138" s="11">
        <v>-28612.99</v>
      </c>
      <c r="G138" s="11">
        <v>0</v>
      </c>
      <c r="H138" s="11">
        <v>0</v>
      </c>
      <c r="I138" s="11">
        <v>0</v>
      </c>
      <c r="J138" s="31">
        <f t="shared" si="2"/>
        <v>-123309.91</v>
      </c>
    </row>
    <row r="139" spans="1:10" x14ac:dyDescent="0.25">
      <c r="A139" s="10" t="s">
        <v>322</v>
      </c>
      <c r="B139" s="9" t="s">
        <v>323</v>
      </c>
      <c r="C139" s="9" t="s">
        <v>239</v>
      </c>
      <c r="D139" s="11">
        <v>3083307.59</v>
      </c>
      <c r="E139" s="11">
        <v>232962.59</v>
      </c>
      <c r="F139" s="11">
        <v>-74716.03</v>
      </c>
      <c r="G139" s="11">
        <v>-22632.76</v>
      </c>
      <c r="H139" s="11">
        <v>420690.09</v>
      </c>
      <c r="I139" s="11">
        <v>-16209.789999999994</v>
      </c>
      <c r="J139" s="31">
        <f t="shared" si="2"/>
        <v>3157476.5100000002</v>
      </c>
    </row>
    <row r="140" spans="1:10" x14ac:dyDescent="0.25">
      <c r="A140" s="10" t="s">
        <v>324</v>
      </c>
      <c r="B140" s="9" t="s">
        <v>325</v>
      </c>
      <c r="C140" s="9" t="s">
        <v>105</v>
      </c>
      <c r="D140" s="11">
        <v>595380.4</v>
      </c>
      <c r="E140" s="11">
        <v>126793.42</v>
      </c>
      <c r="F140" s="11">
        <v>-73690.929999999993</v>
      </c>
      <c r="G140" s="11">
        <v>-54000</v>
      </c>
      <c r="H140" s="11">
        <v>119445.44</v>
      </c>
      <c r="I140" s="11">
        <v>49463.770000000004</v>
      </c>
      <c r="J140" s="31">
        <f t="shared" si="2"/>
        <v>509805.26000000007</v>
      </c>
    </row>
    <row r="141" spans="1:10" x14ac:dyDescent="0.25">
      <c r="A141" s="10" t="s">
        <v>326</v>
      </c>
      <c r="B141" s="9" t="s">
        <v>327</v>
      </c>
      <c r="C141" s="9" t="s">
        <v>221</v>
      </c>
      <c r="D141" s="11">
        <v>3831977.79</v>
      </c>
      <c r="E141" s="11">
        <v>186347.94</v>
      </c>
      <c r="F141" s="11">
        <v>-119635.59</v>
      </c>
      <c r="G141" s="11">
        <v>0</v>
      </c>
      <c r="H141" s="11">
        <v>463310.4</v>
      </c>
      <c r="I141" s="11">
        <v>129530.94</v>
      </c>
      <c r="J141" s="31">
        <f t="shared" si="2"/>
        <v>4118835.6</v>
      </c>
    </row>
    <row r="142" spans="1:10" x14ac:dyDescent="0.25">
      <c r="A142" s="10" t="s">
        <v>328</v>
      </c>
      <c r="B142" s="9" t="s">
        <v>329</v>
      </c>
      <c r="C142" s="9" t="s">
        <v>234</v>
      </c>
      <c r="D142" s="11">
        <v>10947738.130000001</v>
      </c>
      <c r="E142" s="11">
        <v>540557.19999999995</v>
      </c>
      <c r="F142" s="11">
        <v>-100207.13</v>
      </c>
      <c r="G142" s="11">
        <v>0</v>
      </c>
      <c r="H142" s="11">
        <v>1024545.36</v>
      </c>
      <c r="I142" s="11">
        <v>0</v>
      </c>
      <c r="J142" s="31">
        <f t="shared" si="2"/>
        <v>11331519.16</v>
      </c>
    </row>
    <row r="143" spans="1:10" x14ac:dyDescent="0.25">
      <c r="A143" s="10" t="s">
        <v>330</v>
      </c>
      <c r="B143" s="9" t="s">
        <v>331</v>
      </c>
      <c r="C143" s="9" t="s">
        <v>164</v>
      </c>
      <c r="D143" s="11">
        <v>191220328.55000001</v>
      </c>
      <c r="E143" s="11">
        <v>7028699.9299999997</v>
      </c>
      <c r="F143" s="11">
        <v>-55290560.649999999</v>
      </c>
      <c r="G143" s="11">
        <v>-16337334.960000001</v>
      </c>
      <c r="H143" s="11">
        <v>-6227622.1600000001</v>
      </c>
      <c r="I143" s="11">
        <v>-1963853.7400000002</v>
      </c>
      <c r="J143" s="31">
        <f t="shared" si="2"/>
        <v>104372257.11</v>
      </c>
    </row>
    <row r="144" spans="1:10" x14ac:dyDescent="0.25">
      <c r="A144" s="10" t="s">
        <v>332</v>
      </c>
      <c r="B144" s="9" t="s">
        <v>333</v>
      </c>
      <c r="C144" s="9" t="s">
        <v>242</v>
      </c>
      <c r="D144" s="11">
        <v>3381254.21</v>
      </c>
      <c r="E144" s="11">
        <v>15005.51</v>
      </c>
      <c r="F144" s="11">
        <v>-124023.58</v>
      </c>
      <c r="G144" s="11">
        <v>-157745.67000000001</v>
      </c>
      <c r="H144" s="11">
        <v>-167962.84</v>
      </c>
      <c r="I144" s="11">
        <v>-1052.2200000000012</v>
      </c>
      <c r="J144" s="31">
        <f t="shared" si="2"/>
        <v>2915464.39</v>
      </c>
    </row>
    <row r="145" spans="1:10" x14ac:dyDescent="0.25">
      <c r="A145" s="10" t="s">
        <v>334</v>
      </c>
      <c r="B145" s="9" t="s">
        <v>335</v>
      </c>
      <c r="C145" s="9" t="s">
        <v>66</v>
      </c>
      <c r="D145" s="11">
        <v>16744075.359999999</v>
      </c>
      <c r="E145" s="11">
        <v>1102315.3700000001</v>
      </c>
      <c r="F145" s="11">
        <v>-302641.62</v>
      </c>
      <c r="G145" s="11">
        <v>-264700.34999999998</v>
      </c>
      <c r="H145" s="11">
        <v>-653256.75</v>
      </c>
      <c r="I145" s="11">
        <v>554.71000000002095</v>
      </c>
      <c r="J145" s="31">
        <f t="shared" si="2"/>
        <v>14421715.98</v>
      </c>
    </row>
    <row r="146" spans="1:10" x14ac:dyDescent="0.25">
      <c r="A146" s="10" t="s">
        <v>336</v>
      </c>
      <c r="B146" s="9" t="s">
        <v>337</v>
      </c>
      <c r="C146" s="9" t="s">
        <v>123</v>
      </c>
      <c r="D146" s="11">
        <v>17296541.57</v>
      </c>
      <c r="E146" s="11">
        <v>1092036.32</v>
      </c>
      <c r="F146" s="11">
        <v>-1069156.47</v>
      </c>
      <c r="G146" s="11">
        <v>-784835.85</v>
      </c>
      <c r="H146" s="11">
        <v>-53637.24</v>
      </c>
      <c r="I146" s="11">
        <v>-92833.69</v>
      </c>
      <c r="J146" s="31">
        <f t="shared" si="2"/>
        <v>14204042</v>
      </c>
    </row>
    <row r="147" spans="1:10" x14ac:dyDescent="0.25">
      <c r="A147" s="10" t="s">
        <v>338</v>
      </c>
      <c r="B147" s="9" t="s">
        <v>339</v>
      </c>
      <c r="C147" s="9" t="s">
        <v>14</v>
      </c>
      <c r="D147" s="11">
        <v>3842895.01</v>
      </c>
      <c r="E147" s="11">
        <v>165653.87</v>
      </c>
      <c r="F147" s="11">
        <v>-59896.2</v>
      </c>
      <c r="G147" s="11">
        <v>-165326.69</v>
      </c>
      <c r="H147" s="11">
        <v>-444358.6</v>
      </c>
      <c r="I147" s="11">
        <v>-33044.31</v>
      </c>
      <c r="J147" s="31">
        <f t="shared" si="2"/>
        <v>2974615.3399999994</v>
      </c>
    </row>
    <row r="148" spans="1:10" x14ac:dyDescent="0.25">
      <c r="A148" s="10" t="s">
        <v>340</v>
      </c>
      <c r="B148" s="9" t="s">
        <v>341</v>
      </c>
      <c r="C148" s="9" t="s">
        <v>253</v>
      </c>
      <c r="D148" s="11">
        <v>8612113.4499999993</v>
      </c>
      <c r="E148" s="11">
        <v>427651.46</v>
      </c>
      <c r="F148" s="11">
        <v>-295164.84999999998</v>
      </c>
      <c r="G148" s="11">
        <v>-6140</v>
      </c>
      <c r="H148" s="11">
        <v>-212027.28</v>
      </c>
      <c r="I148" s="11">
        <v>-120195.86000000002</v>
      </c>
      <c r="J148" s="31">
        <f t="shared" si="2"/>
        <v>7550933.9999999991</v>
      </c>
    </row>
    <row r="149" spans="1:10" x14ac:dyDescent="0.25">
      <c r="A149" s="10" t="s">
        <v>342</v>
      </c>
      <c r="B149" s="9" t="s">
        <v>343</v>
      </c>
      <c r="C149" s="9" t="s">
        <v>120</v>
      </c>
      <c r="D149" s="11">
        <v>21554736.23</v>
      </c>
      <c r="E149" s="11">
        <v>2033989.92</v>
      </c>
      <c r="F149" s="11">
        <v>-1921816.24</v>
      </c>
      <c r="G149" s="11">
        <v>-1372408.98</v>
      </c>
      <c r="H149" s="11">
        <v>-136223.10999999999</v>
      </c>
      <c r="I149" s="11">
        <v>140575.9</v>
      </c>
      <c r="J149" s="31">
        <f t="shared" si="2"/>
        <v>16230873.880000005</v>
      </c>
    </row>
    <row r="150" spans="1:10" x14ac:dyDescent="0.25">
      <c r="A150" s="10" t="s">
        <v>344</v>
      </c>
      <c r="B150" s="9" t="s">
        <v>345</v>
      </c>
      <c r="C150" s="9" t="s">
        <v>79</v>
      </c>
      <c r="D150" s="11">
        <v>31522727.530000001</v>
      </c>
      <c r="E150" s="11">
        <v>67891.05</v>
      </c>
      <c r="F150" s="11">
        <v>-5097966.12</v>
      </c>
      <c r="G150" s="11">
        <v>-963904.43</v>
      </c>
      <c r="H150" s="11">
        <v>1851000.36</v>
      </c>
      <c r="I150" s="11">
        <v>1091713.1200000001</v>
      </c>
      <c r="J150" s="31">
        <f t="shared" si="2"/>
        <v>28335679.41</v>
      </c>
    </row>
    <row r="151" spans="1:10" x14ac:dyDescent="0.25">
      <c r="A151" s="10" t="s">
        <v>346</v>
      </c>
      <c r="B151" s="9" t="s">
        <v>347</v>
      </c>
      <c r="C151" s="9" t="s">
        <v>129</v>
      </c>
      <c r="D151" s="11">
        <v>8684845.1500000004</v>
      </c>
      <c r="E151" s="11">
        <v>538871.12</v>
      </c>
      <c r="F151" s="11">
        <v>-295676.3</v>
      </c>
      <c r="G151" s="11">
        <v>-11857.5</v>
      </c>
      <c r="H151" s="11">
        <v>-51717.88</v>
      </c>
      <c r="I151" s="11">
        <v>-10249.330000000002</v>
      </c>
      <c r="J151" s="31">
        <f t="shared" si="2"/>
        <v>7776473.0200000005</v>
      </c>
    </row>
    <row r="152" spans="1:10" x14ac:dyDescent="0.25">
      <c r="A152" s="10" t="s">
        <v>348</v>
      </c>
      <c r="B152" s="9" t="s">
        <v>349</v>
      </c>
      <c r="C152" s="9" t="s">
        <v>190</v>
      </c>
      <c r="D152" s="11">
        <v>6097274.8200000003</v>
      </c>
      <c r="E152" s="11">
        <v>623992.46</v>
      </c>
      <c r="F152" s="11">
        <v>-100041.55</v>
      </c>
      <c r="G152" s="11">
        <v>0</v>
      </c>
      <c r="H152" s="11">
        <v>769890.42</v>
      </c>
      <c r="I152" s="11">
        <v>458874.89999999997</v>
      </c>
      <c r="J152" s="31">
        <f t="shared" si="2"/>
        <v>6602006.1300000008</v>
      </c>
    </row>
    <row r="153" spans="1:10" x14ac:dyDescent="0.25">
      <c r="A153" s="10" t="s">
        <v>350</v>
      </c>
      <c r="B153" s="9" t="s">
        <v>351</v>
      </c>
      <c r="C153" s="9" t="s">
        <v>352</v>
      </c>
      <c r="D153" s="11">
        <v>4152385.29</v>
      </c>
      <c r="E153" s="11">
        <v>632979.93999999994</v>
      </c>
      <c r="F153" s="11">
        <v>-137771.60999999999</v>
      </c>
      <c r="G153" s="11">
        <v>-27000</v>
      </c>
      <c r="H153" s="11">
        <v>969129.46</v>
      </c>
      <c r="I153" s="11">
        <v>156051.91</v>
      </c>
      <c r="J153" s="31">
        <f t="shared" si="2"/>
        <v>4479815.1100000003</v>
      </c>
    </row>
    <row r="154" spans="1:10" x14ac:dyDescent="0.25">
      <c r="A154" s="10" t="s">
        <v>353</v>
      </c>
      <c r="B154" s="9" t="s">
        <v>354</v>
      </c>
      <c r="C154" s="9" t="s">
        <v>221</v>
      </c>
      <c r="D154" s="11">
        <v>3926193.98</v>
      </c>
      <c r="E154" s="11">
        <v>419402.44</v>
      </c>
      <c r="F154" s="11">
        <v>-233267.77</v>
      </c>
      <c r="G154" s="11">
        <v>-9112.08</v>
      </c>
      <c r="H154" s="11">
        <v>-1224483.31</v>
      </c>
      <c r="I154" s="11">
        <v>-150425.33000000002</v>
      </c>
      <c r="J154" s="31">
        <f t="shared" si="2"/>
        <v>1889503.0499999998</v>
      </c>
    </row>
    <row r="155" spans="1:10" x14ac:dyDescent="0.25">
      <c r="A155" s="10" t="s">
        <v>355</v>
      </c>
      <c r="B155" s="9" t="s">
        <v>356</v>
      </c>
      <c r="C155" s="9" t="s">
        <v>84</v>
      </c>
      <c r="D155" s="11">
        <v>21338273.539999999</v>
      </c>
      <c r="E155" s="11">
        <v>857917.09</v>
      </c>
      <c r="F155" s="11">
        <v>-938063.53</v>
      </c>
      <c r="G155" s="11">
        <v>-80681</v>
      </c>
      <c r="H155" s="11">
        <v>-1249161.51</v>
      </c>
      <c r="I155" s="11">
        <v>-60104.700000000012</v>
      </c>
      <c r="J155" s="31">
        <f t="shared" si="2"/>
        <v>18152345.709999997</v>
      </c>
    </row>
    <row r="156" spans="1:10" x14ac:dyDescent="0.25">
      <c r="A156" s="10" t="s">
        <v>357</v>
      </c>
      <c r="B156" s="9" t="s">
        <v>358</v>
      </c>
      <c r="C156" s="9" t="s">
        <v>359</v>
      </c>
      <c r="D156" s="11">
        <v>9466586.7899999991</v>
      </c>
      <c r="E156" s="11">
        <v>1245668.3400000001</v>
      </c>
      <c r="F156" s="11">
        <v>-366143.84</v>
      </c>
      <c r="G156" s="11">
        <v>-26999</v>
      </c>
      <c r="H156" s="11">
        <v>804924.17</v>
      </c>
      <c r="I156" s="11">
        <v>30311.940000000002</v>
      </c>
      <c r="J156" s="31">
        <f t="shared" si="2"/>
        <v>8663011.7199999988</v>
      </c>
    </row>
    <row r="157" spans="1:10" x14ac:dyDescent="0.25">
      <c r="A157" s="10" t="s">
        <v>360</v>
      </c>
      <c r="B157" s="9" t="s">
        <v>361</v>
      </c>
      <c r="C157" s="9" t="s">
        <v>84</v>
      </c>
      <c r="D157" s="11">
        <v>8141425.1699999999</v>
      </c>
      <c r="E157" s="11">
        <v>331644.78999999998</v>
      </c>
      <c r="F157" s="11">
        <v>-149968.37</v>
      </c>
      <c r="G157" s="11">
        <v>-29883.25</v>
      </c>
      <c r="H157" s="11">
        <v>-1090167.53</v>
      </c>
      <c r="I157" s="11">
        <v>-219281.45</v>
      </c>
      <c r="J157" s="31">
        <f t="shared" si="2"/>
        <v>6320479.7799999993</v>
      </c>
    </row>
    <row r="158" spans="1:10" x14ac:dyDescent="0.25">
      <c r="A158" s="10" t="s">
        <v>362</v>
      </c>
      <c r="B158" s="9" t="s">
        <v>363</v>
      </c>
      <c r="C158" s="9" t="s">
        <v>364</v>
      </c>
      <c r="D158" s="11">
        <v>7493692.5700000003</v>
      </c>
      <c r="E158" s="11">
        <v>688072.44</v>
      </c>
      <c r="F158" s="11">
        <v>-147001.84</v>
      </c>
      <c r="G158" s="11">
        <v>-43757.25</v>
      </c>
      <c r="H158" s="11">
        <v>-247319.99</v>
      </c>
      <c r="I158" s="11">
        <v>-44864.119999999995</v>
      </c>
      <c r="J158" s="31">
        <f t="shared" si="2"/>
        <v>6322676.9300000006</v>
      </c>
    </row>
    <row r="159" spans="1:10" x14ac:dyDescent="0.25">
      <c r="A159" s="10" t="s">
        <v>365</v>
      </c>
      <c r="B159" s="9" t="s">
        <v>363</v>
      </c>
      <c r="C159" s="9" t="s">
        <v>366</v>
      </c>
      <c r="D159" s="11">
        <v>6624349.46</v>
      </c>
      <c r="E159" s="11">
        <v>375885.48</v>
      </c>
      <c r="F159" s="11">
        <v>-77562.89</v>
      </c>
      <c r="G159" s="11">
        <v>-34425</v>
      </c>
      <c r="H159" s="11">
        <v>214661.22</v>
      </c>
      <c r="I159" s="11">
        <v>-16367.469999999994</v>
      </c>
      <c r="J159" s="31">
        <f t="shared" si="2"/>
        <v>6334769.8400000008</v>
      </c>
    </row>
    <row r="160" spans="1:10" x14ac:dyDescent="0.25">
      <c r="A160" s="10" t="s">
        <v>367</v>
      </c>
      <c r="B160" s="9" t="s">
        <v>363</v>
      </c>
      <c r="C160" s="9" t="s">
        <v>368</v>
      </c>
      <c r="D160" s="11">
        <v>9828939.8800000008</v>
      </c>
      <c r="E160" s="11">
        <v>639469.62</v>
      </c>
      <c r="F160" s="11">
        <v>-52194.36</v>
      </c>
      <c r="G160" s="11">
        <v>-41623.81</v>
      </c>
      <c r="H160" s="11">
        <v>-84546.08</v>
      </c>
      <c r="I160" s="11">
        <v>151613.54999999999</v>
      </c>
      <c r="J160" s="31">
        <f t="shared" si="2"/>
        <v>9162719.5600000024</v>
      </c>
    </row>
    <row r="161" spans="1:10" x14ac:dyDescent="0.25">
      <c r="A161" s="10" t="s">
        <v>369</v>
      </c>
      <c r="B161" s="9" t="s">
        <v>370</v>
      </c>
      <c r="C161" s="9" t="s">
        <v>146</v>
      </c>
      <c r="D161" s="11">
        <v>6048825.1200000001</v>
      </c>
      <c r="E161" s="11">
        <v>538503.22</v>
      </c>
      <c r="F161" s="11">
        <v>-90244.77</v>
      </c>
      <c r="G161" s="11">
        <v>-66374.240000000005</v>
      </c>
      <c r="H161" s="11">
        <v>502038.68</v>
      </c>
      <c r="I161" s="11">
        <v>51838.05</v>
      </c>
      <c r="J161" s="31">
        <f t="shared" si="2"/>
        <v>5907579.6200000001</v>
      </c>
    </row>
    <row r="162" spans="1:10" x14ac:dyDescent="0.25">
      <c r="A162" s="10" t="s">
        <v>371</v>
      </c>
      <c r="B162" s="9" t="s">
        <v>372</v>
      </c>
      <c r="C162" s="9" t="s">
        <v>276</v>
      </c>
      <c r="D162" s="11">
        <v>10477748.57</v>
      </c>
      <c r="E162" s="11">
        <v>795919.06</v>
      </c>
      <c r="F162" s="11">
        <v>-256932.56</v>
      </c>
      <c r="G162" s="11">
        <v>-10025</v>
      </c>
      <c r="H162" s="11">
        <v>-453756.79</v>
      </c>
      <c r="I162" s="11">
        <v>-228414.06000000003</v>
      </c>
      <c r="J162" s="31">
        <f t="shared" si="2"/>
        <v>8732701.0999999996</v>
      </c>
    </row>
    <row r="163" spans="1:10" x14ac:dyDescent="0.25">
      <c r="A163" s="10" t="s">
        <v>373</v>
      </c>
      <c r="B163" s="9" t="s">
        <v>374</v>
      </c>
      <c r="C163" s="9" t="s">
        <v>172</v>
      </c>
      <c r="D163" s="11">
        <v>3782521.21</v>
      </c>
      <c r="E163" s="11">
        <v>155250.88</v>
      </c>
      <c r="F163" s="11">
        <v>-44794.52</v>
      </c>
      <c r="G163" s="11">
        <v>-81751.100000000006</v>
      </c>
      <c r="H163" s="11">
        <v>165344.25</v>
      </c>
      <c r="I163" s="11">
        <v>54946.31</v>
      </c>
      <c r="J163" s="31">
        <f t="shared" si="2"/>
        <v>3721015.27</v>
      </c>
    </row>
    <row r="164" spans="1:10" x14ac:dyDescent="0.25">
      <c r="A164" s="10" t="s">
        <v>375</v>
      </c>
      <c r="B164" s="9" t="s">
        <v>376</v>
      </c>
      <c r="C164" s="9" t="s">
        <v>377</v>
      </c>
      <c r="D164" s="11">
        <v>17021277.73</v>
      </c>
      <c r="E164" s="11">
        <v>1028114.44</v>
      </c>
      <c r="F164" s="11">
        <v>-868647.88</v>
      </c>
      <c r="G164" s="11">
        <v>-30827.52</v>
      </c>
      <c r="H164" s="11">
        <v>1129663.3799999999</v>
      </c>
      <c r="I164" s="11">
        <v>199519.82</v>
      </c>
      <c r="J164" s="31">
        <f t="shared" si="2"/>
        <v>16422871.09</v>
      </c>
    </row>
    <row r="165" spans="1:10" x14ac:dyDescent="0.25">
      <c r="A165" s="10" t="s">
        <v>378</v>
      </c>
      <c r="B165" s="9" t="s">
        <v>379</v>
      </c>
      <c r="C165" s="9" t="s">
        <v>380</v>
      </c>
      <c r="D165" s="11">
        <v>5021690.1900000004</v>
      </c>
      <c r="E165" s="11">
        <v>380013.55</v>
      </c>
      <c r="F165" s="11">
        <v>-184509.13</v>
      </c>
      <c r="G165" s="11">
        <v>-70126</v>
      </c>
      <c r="H165" s="11">
        <v>625530.06999999995</v>
      </c>
      <c r="I165" s="11">
        <v>-17943.73000000001</v>
      </c>
      <c r="J165" s="31">
        <f t="shared" si="2"/>
        <v>4994627.8500000006</v>
      </c>
    </row>
    <row r="166" spans="1:10" x14ac:dyDescent="0.25">
      <c r="A166" s="10" t="s">
        <v>381</v>
      </c>
      <c r="B166" s="9" t="s">
        <v>379</v>
      </c>
      <c r="C166" s="9" t="s">
        <v>179</v>
      </c>
      <c r="D166" s="11">
        <v>7695191.1399999997</v>
      </c>
      <c r="E166" s="11">
        <v>972397.83</v>
      </c>
      <c r="F166" s="11">
        <v>-245691.26</v>
      </c>
      <c r="G166" s="11">
        <v>-132034.79</v>
      </c>
      <c r="H166" s="11">
        <v>-1902401.34</v>
      </c>
      <c r="I166" s="11">
        <v>-106144.03999999998</v>
      </c>
      <c r="J166" s="31">
        <f t="shared" si="2"/>
        <v>4336521.88</v>
      </c>
    </row>
    <row r="167" spans="1:10" x14ac:dyDescent="0.25">
      <c r="A167" s="10" t="s">
        <v>382</v>
      </c>
      <c r="B167" s="9" t="s">
        <v>383</v>
      </c>
      <c r="C167" s="9" t="s">
        <v>172</v>
      </c>
      <c r="D167" s="11">
        <v>3895128.33</v>
      </c>
      <c r="E167" s="11">
        <v>279649.03999999998</v>
      </c>
      <c r="F167" s="11">
        <v>-70662.66</v>
      </c>
      <c r="G167" s="11">
        <v>-121726.6</v>
      </c>
      <c r="H167" s="11">
        <v>42757.7</v>
      </c>
      <c r="I167" s="11">
        <v>-12407.710000000006</v>
      </c>
      <c r="J167" s="31">
        <f t="shared" si="2"/>
        <v>3453440.02</v>
      </c>
    </row>
    <row r="168" spans="1:10" x14ac:dyDescent="0.25">
      <c r="A168" s="10" t="s">
        <v>384</v>
      </c>
      <c r="B168" s="9" t="s">
        <v>385</v>
      </c>
      <c r="C168" s="9" t="s">
        <v>386</v>
      </c>
      <c r="D168" s="11">
        <v>6059607.3499999996</v>
      </c>
      <c r="E168" s="11">
        <v>595469.56999999995</v>
      </c>
      <c r="F168" s="11">
        <v>-220501.93</v>
      </c>
      <c r="G168" s="11">
        <v>-76612.91</v>
      </c>
      <c r="H168" s="11">
        <v>525925.69999999995</v>
      </c>
      <c r="I168" s="11">
        <v>76125.859999999986</v>
      </c>
      <c r="J168" s="31">
        <f t="shared" si="2"/>
        <v>5769074.5</v>
      </c>
    </row>
    <row r="169" spans="1:10" x14ac:dyDescent="0.25">
      <c r="A169" s="10" t="s">
        <v>387</v>
      </c>
      <c r="B169" s="9" t="s">
        <v>388</v>
      </c>
      <c r="C169" s="9" t="s">
        <v>14</v>
      </c>
      <c r="D169" s="11">
        <v>10353057.810000001</v>
      </c>
      <c r="E169" s="11">
        <v>663023.97</v>
      </c>
      <c r="F169" s="11">
        <v>-909684.08</v>
      </c>
      <c r="G169" s="11">
        <v>-324207.12</v>
      </c>
      <c r="H169" s="11">
        <v>-628928.67000000004</v>
      </c>
      <c r="I169" s="11">
        <v>-167524.58000000002</v>
      </c>
      <c r="J169" s="31">
        <f t="shared" si="2"/>
        <v>7659689.3900000006</v>
      </c>
    </row>
    <row r="170" spans="1:10" x14ac:dyDescent="0.25">
      <c r="A170" s="10" t="s">
        <v>389</v>
      </c>
      <c r="B170" s="9" t="s">
        <v>390</v>
      </c>
      <c r="C170" s="9" t="s">
        <v>146</v>
      </c>
      <c r="D170" s="11">
        <v>6948043.8700000001</v>
      </c>
      <c r="E170" s="11">
        <v>602409.43000000005</v>
      </c>
      <c r="F170" s="11">
        <v>-59077.42</v>
      </c>
      <c r="G170" s="11">
        <v>-84613.85</v>
      </c>
      <c r="H170" s="11">
        <v>201901.94</v>
      </c>
      <c r="I170" s="11">
        <v>95582.87999999999</v>
      </c>
      <c r="J170" s="31">
        <f t="shared" si="2"/>
        <v>6499427.9900000012</v>
      </c>
    </row>
    <row r="171" spans="1:10" x14ac:dyDescent="0.25">
      <c r="A171" s="10" t="s">
        <v>391</v>
      </c>
      <c r="B171" s="9" t="s">
        <v>392</v>
      </c>
      <c r="C171" s="9" t="s">
        <v>23</v>
      </c>
      <c r="D171" s="11">
        <v>38478069.159999996</v>
      </c>
      <c r="E171" s="11">
        <v>996796.51</v>
      </c>
      <c r="F171" s="11">
        <v>-5602783.1600000001</v>
      </c>
      <c r="G171" s="11">
        <v>-1067627.44</v>
      </c>
      <c r="H171" s="11">
        <v>-1986564.48</v>
      </c>
      <c r="I171" s="11">
        <v>102656.22999999998</v>
      </c>
      <c r="J171" s="31">
        <f t="shared" si="2"/>
        <v>28926953.799999997</v>
      </c>
    </row>
    <row r="172" spans="1:10" x14ac:dyDescent="0.25">
      <c r="A172" s="10" t="s">
        <v>393</v>
      </c>
      <c r="B172" s="9" t="s">
        <v>394</v>
      </c>
      <c r="C172" s="9" t="s">
        <v>79</v>
      </c>
      <c r="D172" s="11">
        <v>44251239.640000001</v>
      </c>
      <c r="E172" s="11">
        <v>1222123.93</v>
      </c>
      <c r="F172" s="11">
        <v>-11506241.77</v>
      </c>
      <c r="G172" s="11">
        <v>-7184061.2699999996</v>
      </c>
      <c r="H172" s="11">
        <v>-1677006.46</v>
      </c>
      <c r="I172" s="11">
        <v>-113644.07999999996</v>
      </c>
      <c r="J172" s="31">
        <f t="shared" si="2"/>
        <v>22548162.130000003</v>
      </c>
    </row>
    <row r="173" spans="1:10" x14ac:dyDescent="0.25">
      <c r="A173" s="10" t="s">
        <v>395</v>
      </c>
      <c r="B173" s="9" t="s">
        <v>396</v>
      </c>
      <c r="C173" s="9" t="s">
        <v>43</v>
      </c>
      <c r="D173" s="11">
        <v>5083890.1500000004</v>
      </c>
      <c r="E173" s="11">
        <v>624879.78</v>
      </c>
      <c r="F173" s="11">
        <v>-215751.92</v>
      </c>
      <c r="G173" s="11">
        <v>-53256.87</v>
      </c>
      <c r="H173" s="11">
        <v>100072.83</v>
      </c>
      <c r="I173" s="11">
        <v>24928.879999999997</v>
      </c>
      <c r="J173" s="31">
        <f t="shared" si="2"/>
        <v>4315003.29</v>
      </c>
    </row>
    <row r="174" spans="1:10" x14ac:dyDescent="0.25">
      <c r="A174" s="10" t="s">
        <v>397</v>
      </c>
      <c r="B174" s="9" t="s">
        <v>398</v>
      </c>
      <c r="C174" s="9" t="s">
        <v>399</v>
      </c>
      <c r="D174" s="11">
        <v>2644648.54</v>
      </c>
      <c r="E174" s="11">
        <v>351463.45</v>
      </c>
      <c r="F174" s="11">
        <v>-111847.67</v>
      </c>
      <c r="G174" s="11">
        <v>-86440.99</v>
      </c>
      <c r="H174" s="11">
        <v>291099.73</v>
      </c>
      <c r="I174" s="11">
        <v>0</v>
      </c>
      <c r="J174" s="31">
        <f t="shared" si="2"/>
        <v>2385996.16</v>
      </c>
    </row>
    <row r="175" spans="1:10" x14ac:dyDescent="0.25">
      <c r="A175" s="10" t="s">
        <v>400</v>
      </c>
      <c r="B175" s="9" t="s">
        <v>401</v>
      </c>
      <c r="C175" s="9" t="s">
        <v>87</v>
      </c>
      <c r="D175" s="11">
        <v>21445923.84</v>
      </c>
      <c r="E175" s="11">
        <v>1096574.18</v>
      </c>
      <c r="F175" s="11">
        <v>-3231791.05</v>
      </c>
      <c r="G175" s="11">
        <v>-436327.73</v>
      </c>
      <c r="H175" s="11">
        <v>-23165.58</v>
      </c>
      <c r="I175" s="11">
        <v>-140358.53000000003</v>
      </c>
      <c r="J175" s="31">
        <f t="shared" si="2"/>
        <v>16517706.77</v>
      </c>
    </row>
    <row r="176" spans="1:10" x14ac:dyDescent="0.25">
      <c r="A176" s="10" t="s">
        <v>402</v>
      </c>
      <c r="B176" s="9" t="s">
        <v>403</v>
      </c>
      <c r="C176" s="9" t="s">
        <v>377</v>
      </c>
      <c r="D176" s="11">
        <v>33137810.170000002</v>
      </c>
      <c r="E176" s="11">
        <v>2445255.4900000002</v>
      </c>
      <c r="F176" s="11">
        <v>-1167362.52</v>
      </c>
      <c r="G176" s="11">
        <v>-1171151.72</v>
      </c>
      <c r="H176" s="11">
        <v>310323.67</v>
      </c>
      <c r="I176" s="11">
        <v>82933.669999999984</v>
      </c>
      <c r="J176" s="31">
        <f t="shared" si="2"/>
        <v>28747297.780000005</v>
      </c>
    </row>
    <row r="177" spans="1:10" x14ac:dyDescent="0.25">
      <c r="A177" s="10" t="s">
        <v>404</v>
      </c>
      <c r="B177" s="9" t="s">
        <v>405</v>
      </c>
      <c r="C177" s="9" t="s">
        <v>155</v>
      </c>
      <c r="D177" s="11">
        <v>7916464.9299999997</v>
      </c>
      <c r="E177" s="11">
        <v>462002.58</v>
      </c>
      <c r="F177" s="11">
        <v>-150600.5</v>
      </c>
      <c r="G177" s="11">
        <v>-5697.71</v>
      </c>
      <c r="H177" s="11">
        <v>386665.36</v>
      </c>
      <c r="I177" s="11">
        <v>90703.13</v>
      </c>
      <c r="J177" s="31">
        <f t="shared" si="2"/>
        <v>7775532.6299999999</v>
      </c>
    </row>
    <row r="178" spans="1:10" x14ac:dyDescent="0.25">
      <c r="A178" s="10" t="s">
        <v>406</v>
      </c>
      <c r="B178" s="9" t="s">
        <v>407</v>
      </c>
      <c r="C178" s="9" t="s">
        <v>20</v>
      </c>
      <c r="D178" s="11">
        <v>9531403.8800000008</v>
      </c>
      <c r="E178" s="11">
        <v>913481.18</v>
      </c>
      <c r="F178" s="11">
        <v>-313614.09999999998</v>
      </c>
      <c r="G178" s="11">
        <v>-43127.17</v>
      </c>
      <c r="H178" s="11">
        <v>1031872.98</v>
      </c>
      <c r="I178" s="11">
        <v>76981.87000000001</v>
      </c>
      <c r="J178" s="31">
        <f t="shared" si="2"/>
        <v>9370036.2800000012</v>
      </c>
    </row>
    <row r="179" spans="1:10" x14ac:dyDescent="0.25">
      <c r="A179" s="10" t="s">
        <v>408</v>
      </c>
      <c r="B179" s="9" t="s">
        <v>409</v>
      </c>
      <c r="C179" s="9" t="s">
        <v>234</v>
      </c>
      <c r="D179" s="11">
        <v>8319913.6900000004</v>
      </c>
      <c r="E179" s="11">
        <v>295178.38</v>
      </c>
      <c r="F179" s="11">
        <v>-247323.79</v>
      </c>
      <c r="G179" s="11">
        <v>0</v>
      </c>
      <c r="H179" s="11">
        <v>21138.78</v>
      </c>
      <c r="I179" s="11">
        <v>-22351.45</v>
      </c>
      <c r="J179" s="31">
        <f t="shared" si="2"/>
        <v>7776198.8500000006</v>
      </c>
    </row>
    <row r="180" spans="1:10" x14ac:dyDescent="0.25">
      <c r="A180" s="10" t="s">
        <v>410</v>
      </c>
      <c r="B180" s="9" t="s">
        <v>411</v>
      </c>
      <c r="C180" s="9" t="s">
        <v>26</v>
      </c>
      <c r="D180" s="11">
        <v>2540057.2000000002</v>
      </c>
      <c r="E180" s="11">
        <v>255426.11</v>
      </c>
      <c r="F180" s="11">
        <v>-19404.63</v>
      </c>
      <c r="G180" s="11">
        <v>0</v>
      </c>
      <c r="H180" s="11">
        <v>1378904.51</v>
      </c>
      <c r="I180" s="11">
        <v>277851.83</v>
      </c>
      <c r="J180" s="31">
        <f t="shared" si="2"/>
        <v>3921982.8000000007</v>
      </c>
    </row>
    <row r="181" spans="1:10" x14ac:dyDescent="0.25">
      <c r="A181" s="10" t="s">
        <v>412</v>
      </c>
      <c r="B181" s="9" t="s">
        <v>413</v>
      </c>
      <c r="C181" s="9" t="s">
        <v>17</v>
      </c>
      <c r="D181" s="11">
        <v>8569175.9000000004</v>
      </c>
      <c r="E181" s="11">
        <v>535147.71</v>
      </c>
      <c r="F181" s="11">
        <v>-144470.15</v>
      </c>
      <c r="G181" s="11">
        <v>-89198</v>
      </c>
      <c r="H181" s="11">
        <v>-245396.97</v>
      </c>
      <c r="I181" s="11">
        <v>81930.540000000008</v>
      </c>
      <c r="J181" s="31">
        <f t="shared" si="2"/>
        <v>7636893.6100000003</v>
      </c>
    </row>
    <row r="182" spans="1:10" x14ac:dyDescent="0.25">
      <c r="A182" s="10" t="s">
        <v>414</v>
      </c>
      <c r="B182" s="9" t="s">
        <v>415</v>
      </c>
      <c r="C182" s="9" t="s">
        <v>416</v>
      </c>
      <c r="D182" s="11">
        <v>2392648.4500000002</v>
      </c>
      <c r="E182" s="11">
        <v>0</v>
      </c>
      <c r="F182" s="11">
        <v>-37258.910000000003</v>
      </c>
      <c r="G182" s="11">
        <v>-48894.69</v>
      </c>
      <c r="H182" s="11">
        <v>1591119.66</v>
      </c>
      <c r="I182" s="11">
        <v>172001.47999999998</v>
      </c>
      <c r="J182" s="31">
        <f t="shared" si="2"/>
        <v>4069615.9899999998</v>
      </c>
    </row>
    <row r="183" spans="1:10" x14ac:dyDescent="0.25">
      <c r="A183" s="10" t="s">
        <v>417</v>
      </c>
      <c r="B183" s="9" t="s">
        <v>418</v>
      </c>
      <c r="C183" s="9" t="s">
        <v>79</v>
      </c>
      <c r="D183" s="11">
        <v>2704228.39</v>
      </c>
      <c r="E183" s="11">
        <v>131307.56</v>
      </c>
      <c r="F183" s="11">
        <v>-308963.12</v>
      </c>
      <c r="G183" s="11">
        <v>-182810.47</v>
      </c>
      <c r="H183" s="11">
        <v>-65265.760000000002</v>
      </c>
      <c r="I183" s="11">
        <v>6431.489999999998</v>
      </c>
      <c r="J183" s="31">
        <f t="shared" si="2"/>
        <v>2022312.97</v>
      </c>
    </row>
    <row r="184" spans="1:10" x14ac:dyDescent="0.25">
      <c r="A184" s="10" t="s">
        <v>419</v>
      </c>
      <c r="B184" s="9" t="s">
        <v>420</v>
      </c>
      <c r="C184" s="9" t="s">
        <v>43</v>
      </c>
      <c r="D184" s="11">
        <v>3485317.55</v>
      </c>
      <c r="E184" s="11">
        <v>155241.37</v>
      </c>
      <c r="F184" s="11">
        <v>-59969.48</v>
      </c>
      <c r="G184" s="11">
        <v>-45301.25</v>
      </c>
      <c r="H184" s="11">
        <v>-154006.46</v>
      </c>
      <c r="I184" s="11">
        <v>-17645.480000000003</v>
      </c>
      <c r="J184" s="31">
        <f t="shared" si="2"/>
        <v>3053153.51</v>
      </c>
    </row>
    <row r="185" spans="1:10" x14ac:dyDescent="0.25">
      <c r="A185" s="10" t="s">
        <v>421</v>
      </c>
      <c r="B185" s="9" t="s">
        <v>422</v>
      </c>
      <c r="C185" s="9" t="s">
        <v>364</v>
      </c>
      <c r="D185" s="11">
        <v>4569579.54</v>
      </c>
      <c r="E185" s="11">
        <v>247932.06</v>
      </c>
      <c r="F185" s="11">
        <v>-80387.58</v>
      </c>
      <c r="G185" s="11">
        <v>-16540.75</v>
      </c>
      <c r="H185" s="11">
        <v>689338.42</v>
      </c>
      <c r="I185" s="11">
        <v>119822.43000000001</v>
      </c>
      <c r="J185" s="31">
        <f t="shared" si="2"/>
        <v>5033880</v>
      </c>
    </row>
    <row r="186" spans="1:10" x14ac:dyDescent="0.25">
      <c r="A186" s="10" t="s">
        <v>423</v>
      </c>
      <c r="B186" s="9" t="s">
        <v>424</v>
      </c>
      <c r="C186" s="9" t="s">
        <v>11</v>
      </c>
      <c r="D186" s="11">
        <v>8714113.1300000008</v>
      </c>
      <c r="E186" s="11">
        <v>1455522.29</v>
      </c>
      <c r="F186" s="11">
        <v>-184288.23</v>
      </c>
      <c r="G186" s="11">
        <v>-54000</v>
      </c>
      <c r="H186" s="11">
        <v>-747601.18</v>
      </c>
      <c r="I186" s="11">
        <v>-29559.850000000006</v>
      </c>
      <c r="J186" s="31">
        <f t="shared" si="2"/>
        <v>6243141.580000001</v>
      </c>
    </row>
    <row r="187" spans="1:10" x14ac:dyDescent="0.25">
      <c r="A187" s="10" t="s">
        <v>425</v>
      </c>
      <c r="B187" s="9" t="s">
        <v>426</v>
      </c>
      <c r="C187" s="9" t="s">
        <v>74</v>
      </c>
      <c r="D187" s="11">
        <v>7786179.96</v>
      </c>
      <c r="E187" s="11">
        <v>429551.32</v>
      </c>
      <c r="F187" s="11">
        <v>-191336.95999999999</v>
      </c>
      <c r="G187" s="11">
        <v>-47425</v>
      </c>
      <c r="H187" s="11">
        <v>364.73</v>
      </c>
      <c r="I187" s="11">
        <v>-19747.429999999993</v>
      </c>
      <c r="J187" s="31">
        <f t="shared" si="2"/>
        <v>7098483.9800000004</v>
      </c>
    </row>
    <row r="188" spans="1:10" x14ac:dyDescent="0.25">
      <c r="A188" s="10" t="s">
        <v>427</v>
      </c>
      <c r="B188" s="9" t="s">
        <v>428</v>
      </c>
      <c r="C188" s="9" t="s">
        <v>56</v>
      </c>
      <c r="D188" s="11">
        <v>6871573.7800000003</v>
      </c>
      <c r="E188" s="11">
        <v>339731.53</v>
      </c>
      <c r="F188" s="11">
        <v>-737029.67</v>
      </c>
      <c r="G188" s="11">
        <v>-196262.81</v>
      </c>
      <c r="H188" s="11">
        <v>-182025.94</v>
      </c>
      <c r="I188" s="11">
        <v>5344.75</v>
      </c>
      <c r="J188" s="31">
        <f t="shared" si="2"/>
        <v>5421868.5800000001</v>
      </c>
    </row>
    <row r="189" spans="1:10" x14ac:dyDescent="0.25">
      <c r="A189" s="10" t="s">
        <v>429</v>
      </c>
      <c r="B189" s="9" t="s">
        <v>430</v>
      </c>
      <c r="C189" s="9" t="s">
        <v>38</v>
      </c>
      <c r="D189" s="11">
        <v>22800429.870000001</v>
      </c>
      <c r="E189" s="11">
        <v>634695.6</v>
      </c>
      <c r="F189" s="11">
        <v>-1079029.46</v>
      </c>
      <c r="G189" s="11">
        <v>-500326.9</v>
      </c>
      <c r="H189" s="11">
        <v>-680958.33</v>
      </c>
      <c r="I189" s="11">
        <v>584260.26</v>
      </c>
      <c r="J189" s="31">
        <f t="shared" si="2"/>
        <v>20489679.840000004</v>
      </c>
    </row>
    <row r="190" spans="1:10" x14ac:dyDescent="0.25">
      <c r="A190" s="10" t="s">
        <v>431</v>
      </c>
      <c r="B190" s="9" t="s">
        <v>432</v>
      </c>
      <c r="C190" s="9" t="s">
        <v>242</v>
      </c>
      <c r="D190" s="11">
        <v>7317109.3300000001</v>
      </c>
      <c r="E190" s="11">
        <v>256370.35</v>
      </c>
      <c r="F190" s="11">
        <v>-468445.35</v>
      </c>
      <c r="G190" s="11">
        <v>-191638.44</v>
      </c>
      <c r="H190" s="11">
        <v>-353069.8</v>
      </c>
      <c r="I190" s="11">
        <v>1128.7000000000116</v>
      </c>
      <c r="J190" s="31">
        <f t="shared" si="2"/>
        <v>6048714.0900000008</v>
      </c>
    </row>
    <row r="191" spans="1:10" x14ac:dyDescent="0.25">
      <c r="A191" s="10" t="s">
        <v>433</v>
      </c>
      <c r="B191" s="9" t="s">
        <v>434</v>
      </c>
      <c r="C191" s="9" t="s">
        <v>23</v>
      </c>
      <c r="D191" s="11">
        <v>6829299.0099999998</v>
      </c>
      <c r="E191" s="11">
        <v>601844.74</v>
      </c>
      <c r="F191" s="11">
        <v>-166754.03</v>
      </c>
      <c r="G191" s="11">
        <v>-116998.37</v>
      </c>
      <c r="H191" s="11">
        <v>1462530.28</v>
      </c>
      <c r="I191" s="11">
        <v>372603.76</v>
      </c>
      <c r="J191" s="31">
        <f t="shared" si="2"/>
        <v>7778835.9099999992</v>
      </c>
    </row>
    <row r="192" spans="1:10" x14ac:dyDescent="0.25">
      <c r="A192" s="10" t="s">
        <v>435</v>
      </c>
      <c r="B192" s="9" t="s">
        <v>436</v>
      </c>
      <c r="C192" s="9" t="s">
        <v>242</v>
      </c>
      <c r="D192" s="11">
        <v>18406497.210000001</v>
      </c>
      <c r="E192" s="11">
        <v>1173226.6100000001</v>
      </c>
      <c r="F192" s="11">
        <v>-343961.88</v>
      </c>
      <c r="G192" s="11">
        <v>-1064042.04</v>
      </c>
      <c r="H192" s="11">
        <v>-476419.37</v>
      </c>
      <c r="I192" s="11">
        <v>117097.20000000001</v>
      </c>
      <c r="J192" s="31">
        <f t="shared" si="2"/>
        <v>15465944.510000004</v>
      </c>
    </row>
    <row r="193" spans="1:10" x14ac:dyDescent="0.25">
      <c r="A193" s="10" t="s">
        <v>437</v>
      </c>
      <c r="B193" s="9" t="s">
        <v>438</v>
      </c>
      <c r="C193" s="9" t="s">
        <v>100</v>
      </c>
      <c r="D193" s="11">
        <v>4197540.5</v>
      </c>
      <c r="E193" s="11">
        <v>507020.53</v>
      </c>
      <c r="F193" s="11">
        <v>-28389.79</v>
      </c>
      <c r="G193" s="11">
        <v>-27000</v>
      </c>
      <c r="H193" s="11">
        <v>284716.03999999998</v>
      </c>
      <c r="I193" s="11">
        <v>48457.099999999991</v>
      </c>
      <c r="J193" s="31">
        <f t="shared" si="2"/>
        <v>3968303.32</v>
      </c>
    </row>
    <row r="194" spans="1:10" x14ac:dyDescent="0.25">
      <c r="A194" s="10" t="s">
        <v>439</v>
      </c>
      <c r="B194" s="9" t="s">
        <v>440</v>
      </c>
      <c r="C194" s="9" t="s">
        <v>26</v>
      </c>
      <c r="D194" s="11">
        <v>4489882.07</v>
      </c>
      <c r="E194" s="11">
        <v>210342.96</v>
      </c>
      <c r="F194" s="11">
        <v>-17793.72</v>
      </c>
      <c r="G194" s="11">
        <v>-22165</v>
      </c>
      <c r="H194" s="11">
        <v>-69048.399999999994</v>
      </c>
      <c r="I194" s="11">
        <v>-2830.78</v>
      </c>
      <c r="J194" s="31">
        <f t="shared" si="2"/>
        <v>4167701.2100000009</v>
      </c>
    </row>
    <row r="195" spans="1:10" x14ac:dyDescent="0.25">
      <c r="A195" s="10" t="s">
        <v>441</v>
      </c>
      <c r="B195" s="9" t="s">
        <v>442</v>
      </c>
      <c r="C195" s="9" t="s">
        <v>218</v>
      </c>
      <c r="D195" s="11">
        <v>5731130.4500000002</v>
      </c>
      <c r="E195" s="11">
        <v>230324.64</v>
      </c>
      <c r="F195" s="11">
        <v>0</v>
      </c>
      <c r="G195" s="11">
        <v>0</v>
      </c>
      <c r="H195" s="11">
        <v>241409.04</v>
      </c>
      <c r="I195" s="11">
        <v>-6401.2000000000007</v>
      </c>
      <c r="J195" s="31">
        <f t="shared" si="2"/>
        <v>5735813.6500000004</v>
      </c>
    </row>
    <row r="196" spans="1:10" x14ac:dyDescent="0.25">
      <c r="A196" s="10" t="s">
        <v>443</v>
      </c>
      <c r="B196" s="9" t="s">
        <v>444</v>
      </c>
      <c r="C196" s="9" t="s">
        <v>445</v>
      </c>
      <c r="D196" s="11">
        <v>15199253.789999999</v>
      </c>
      <c r="E196" s="11">
        <v>538395.14</v>
      </c>
      <c r="F196" s="11">
        <v>-1319870.04</v>
      </c>
      <c r="G196" s="11">
        <v>-320205.27</v>
      </c>
      <c r="H196" s="11">
        <v>-2391188.11</v>
      </c>
      <c r="I196" s="11">
        <v>-291683.75</v>
      </c>
      <c r="J196" s="31">
        <f t="shared" si="2"/>
        <v>10337911.48</v>
      </c>
    </row>
    <row r="197" spans="1:10" x14ac:dyDescent="0.25">
      <c r="A197" s="10" t="s">
        <v>446</v>
      </c>
      <c r="B197" s="9" t="s">
        <v>447</v>
      </c>
      <c r="C197" s="9" t="s">
        <v>211</v>
      </c>
      <c r="D197" s="11">
        <v>12459348.07</v>
      </c>
      <c r="E197" s="11">
        <v>420083.55</v>
      </c>
      <c r="F197" s="11">
        <v>-681681.7</v>
      </c>
      <c r="G197" s="11">
        <v>-336220.39</v>
      </c>
      <c r="H197" s="11">
        <v>144376.29</v>
      </c>
      <c r="I197" s="11">
        <v>202609.05</v>
      </c>
      <c r="J197" s="31">
        <f t="shared" si="2"/>
        <v>11368347.77</v>
      </c>
    </row>
    <row r="198" spans="1:10" x14ac:dyDescent="0.25">
      <c r="A198" s="10" t="s">
        <v>448</v>
      </c>
      <c r="B198" s="9" t="s">
        <v>449</v>
      </c>
      <c r="C198" s="9" t="s">
        <v>359</v>
      </c>
      <c r="D198" s="11">
        <v>12394653.449999999</v>
      </c>
      <c r="E198" s="11">
        <v>1304323.3400000001</v>
      </c>
      <c r="F198" s="11">
        <v>-349345.73</v>
      </c>
      <c r="G198" s="11">
        <v>-14079.25</v>
      </c>
      <c r="H198" s="11">
        <v>-169121.8</v>
      </c>
      <c r="I198" s="11">
        <v>47972.610000000015</v>
      </c>
      <c r="J198" s="31">
        <f t="shared" si="2"/>
        <v>10605755.939999998</v>
      </c>
    </row>
    <row r="199" spans="1:10" x14ac:dyDescent="0.25">
      <c r="A199" s="10" t="s">
        <v>450</v>
      </c>
      <c r="B199" s="9" t="s">
        <v>451</v>
      </c>
      <c r="C199" s="9" t="s">
        <v>29</v>
      </c>
      <c r="D199" s="11">
        <v>3338200.35</v>
      </c>
      <c r="E199" s="11">
        <v>360322.31</v>
      </c>
      <c r="F199" s="11">
        <v>-22404.02</v>
      </c>
      <c r="G199" s="11">
        <v>-9973</v>
      </c>
      <c r="H199" s="11">
        <v>444384.46</v>
      </c>
      <c r="I199" s="11">
        <v>84389.16</v>
      </c>
      <c r="J199" s="31">
        <f t="shared" si="2"/>
        <v>3474274.64</v>
      </c>
    </row>
    <row r="200" spans="1:10" x14ac:dyDescent="0.25">
      <c r="A200" s="10" t="s">
        <v>452</v>
      </c>
      <c r="B200" s="9" t="s">
        <v>453</v>
      </c>
      <c r="C200" s="9" t="s">
        <v>221</v>
      </c>
      <c r="D200" s="11">
        <v>5995256.6100000003</v>
      </c>
      <c r="E200" s="11">
        <v>435833.65</v>
      </c>
      <c r="F200" s="11">
        <v>-191325.76</v>
      </c>
      <c r="G200" s="11">
        <v>-49632.24</v>
      </c>
      <c r="H200" s="11">
        <v>858140.19</v>
      </c>
      <c r="I200" s="11">
        <v>152782.76999999999</v>
      </c>
      <c r="J200" s="31">
        <f t="shared" ref="J200:J263" si="3">D200-E200+F200+G200+H200+I200</f>
        <v>6329387.9199999999</v>
      </c>
    </row>
    <row r="201" spans="1:10" x14ac:dyDescent="0.25">
      <c r="A201" s="10" t="s">
        <v>454</v>
      </c>
      <c r="B201" s="9" t="s">
        <v>455</v>
      </c>
      <c r="C201" s="9" t="s">
        <v>271</v>
      </c>
      <c r="D201" s="11">
        <v>17717126.07</v>
      </c>
      <c r="E201" s="11">
        <v>873525.18</v>
      </c>
      <c r="F201" s="11">
        <v>-1481748.51</v>
      </c>
      <c r="G201" s="11">
        <v>-297105.8</v>
      </c>
      <c r="H201" s="11">
        <v>-2181826.69</v>
      </c>
      <c r="I201" s="11">
        <v>-348495.34</v>
      </c>
      <c r="J201" s="31">
        <f t="shared" si="3"/>
        <v>12534424.550000001</v>
      </c>
    </row>
    <row r="202" spans="1:10" x14ac:dyDescent="0.25">
      <c r="A202" s="10" t="s">
        <v>456</v>
      </c>
      <c r="B202" s="9" t="s">
        <v>457</v>
      </c>
      <c r="C202" s="9" t="s">
        <v>100</v>
      </c>
      <c r="D202" s="11">
        <v>5645102.3899999997</v>
      </c>
      <c r="E202" s="11">
        <v>595237.04</v>
      </c>
      <c r="F202" s="11">
        <v>-70491.12</v>
      </c>
      <c r="G202" s="11">
        <v>-4650</v>
      </c>
      <c r="H202" s="11">
        <v>-159922.99</v>
      </c>
      <c r="I202" s="11">
        <v>-37165.020000000004</v>
      </c>
      <c r="J202" s="31">
        <f t="shared" si="3"/>
        <v>4777636.22</v>
      </c>
    </row>
    <row r="203" spans="1:10" x14ac:dyDescent="0.25">
      <c r="A203" s="10" t="s">
        <v>458</v>
      </c>
      <c r="B203" s="9" t="s">
        <v>459</v>
      </c>
      <c r="C203" s="9" t="s">
        <v>120</v>
      </c>
      <c r="D203" s="11">
        <v>14926693.01</v>
      </c>
      <c r="E203" s="11">
        <v>1003204.43</v>
      </c>
      <c r="F203" s="11">
        <v>-1414596.23</v>
      </c>
      <c r="G203" s="11">
        <v>-1394371.07</v>
      </c>
      <c r="H203" s="11">
        <v>-128772.12</v>
      </c>
      <c r="I203" s="11">
        <v>36261.410000000003</v>
      </c>
      <c r="J203" s="31">
        <f t="shared" si="3"/>
        <v>11022010.57</v>
      </c>
    </row>
    <row r="204" spans="1:10" x14ac:dyDescent="0.25">
      <c r="A204" s="10" t="s">
        <v>460</v>
      </c>
      <c r="B204" s="9" t="s">
        <v>461</v>
      </c>
      <c r="C204" s="9" t="s">
        <v>175</v>
      </c>
      <c r="D204" s="11">
        <v>14129206.529999999</v>
      </c>
      <c r="E204" s="11">
        <v>480997.65</v>
      </c>
      <c r="F204" s="11">
        <v>-1012710.76</v>
      </c>
      <c r="G204" s="11">
        <v>-206474.89</v>
      </c>
      <c r="H204" s="11">
        <v>-526192.93999999994</v>
      </c>
      <c r="I204" s="11">
        <v>-97279.020000000019</v>
      </c>
      <c r="J204" s="31">
        <f t="shared" si="3"/>
        <v>11805551.27</v>
      </c>
    </row>
    <row r="205" spans="1:10" x14ac:dyDescent="0.25">
      <c r="A205" s="10" t="s">
        <v>462</v>
      </c>
      <c r="B205" s="9" t="s">
        <v>463</v>
      </c>
      <c r="C205" s="9" t="s">
        <v>464</v>
      </c>
      <c r="D205" s="11">
        <v>12252317.279999999</v>
      </c>
      <c r="E205" s="11">
        <v>1843931.79</v>
      </c>
      <c r="F205" s="11">
        <v>-202753.67</v>
      </c>
      <c r="G205" s="11">
        <v>0</v>
      </c>
      <c r="H205" s="11">
        <v>-544728.43999999994</v>
      </c>
      <c r="I205" s="11">
        <v>52197.75</v>
      </c>
      <c r="J205" s="31">
        <f t="shared" si="3"/>
        <v>9713101.129999999</v>
      </c>
    </row>
    <row r="206" spans="1:10" x14ac:dyDescent="0.25">
      <c r="A206" s="10" t="s">
        <v>465</v>
      </c>
      <c r="B206" s="9" t="s">
        <v>466</v>
      </c>
      <c r="C206" s="9" t="s">
        <v>464</v>
      </c>
      <c r="D206" s="11">
        <v>11580079.4</v>
      </c>
      <c r="E206" s="11">
        <v>887992.82</v>
      </c>
      <c r="F206" s="11">
        <v>-210969.52</v>
      </c>
      <c r="G206" s="11">
        <v>0</v>
      </c>
      <c r="H206" s="11">
        <v>36025.81</v>
      </c>
      <c r="I206" s="11">
        <v>16195.580000000016</v>
      </c>
      <c r="J206" s="31">
        <f t="shared" si="3"/>
        <v>10533338.450000001</v>
      </c>
    </row>
    <row r="207" spans="1:10" x14ac:dyDescent="0.25">
      <c r="A207" s="10" t="s">
        <v>467</v>
      </c>
      <c r="B207" s="9" t="s">
        <v>468</v>
      </c>
      <c r="C207" s="9" t="s">
        <v>253</v>
      </c>
      <c r="D207" s="11">
        <v>4169971.3</v>
      </c>
      <c r="E207" s="11">
        <v>562624.18000000005</v>
      </c>
      <c r="F207" s="11">
        <v>-132076.89000000001</v>
      </c>
      <c r="G207" s="11">
        <v>-6578</v>
      </c>
      <c r="H207" s="11">
        <v>607482.48</v>
      </c>
      <c r="I207" s="11">
        <v>-2309.1399999999994</v>
      </c>
      <c r="J207" s="31">
        <f t="shared" si="3"/>
        <v>4073865.5699999994</v>
      </c>
    </row>
    <row r="208" spans="1:10" x14ac:dyDescent="0.25">
      <c r="A208" s="10" t="s">
        <v>469</v>
      </c>
      <c r="B208" s="9" t="s">
        <v>470</v>
      </c>
      <c r="C208" s="9" t="s">
        <v>79</v>
      </c>
      <c r="D208" s="11">
        <v>24029451.129999999</v>
      </c>
      <c r="E208" s="11">
        <v>711305.33</v>
      </c>
      <c r="F208" s="11">
        <v>-3104984.73</v>
      </c>
      <c r="G208" s="11">
        <v>-1442315.8</v>
      </c>
      <c r="H208" s="11">
        <v>-718104.19</v>
      </c>
      <c r="I208" s="11">
        <v>-328055.17000000004</v>
      </c>
      <c r="J208" s="31">
        <f t="shared" si="3"/>
        <v>17724685.909999996</v>
      </c>
    </row>
    <row r="209" spans="1:10" x14ac:dyDescent="0.25">
      <c r="A209" s="10" t="s">
        <v>471</v>
      </c>
      <c r="B209" s="9" t="s">
        <v>472</v>
      </c>
      <c r="C209" s="9" t="s">
        <v>51</v>
      </c>
      <c r="D209" s="11">
        <v>11414070.609999999</v>
      </c>
      <c r="E209" s="11">
        <v>434422.45</v>
      </c>
      <c r="F209" s="11">
        <v>-631493.75</v>
      </c>
      <c r="G209" s="11">
        <v>-198590.27</v>
      </c>
      <c r="H209" s="11">
        <v>561680.31999999995</v>
      </c>
      <c r="I209" s="11">
        <v>255960.98</v>
      </c>
      <c r="J209" s="31">
        <f t="shared" si="3"/>
        <v>10967205.440000001</v>
      </c>
    </row>
    <row r="210" spans="1:10" x14ac:dyDescent="0.25">
      <c r="A210" s="10" t="s">
        <v>473</v>
      </c>
      <c r="B210" s="9" t="s">
        <v>474</v>
      </c>
      <c r="C210" s="9" t="s">
        <v>105</v>
      </c>
      <c r="D210" s="11">
        <v>5710722.0800000001</v>
      </c>
      <c r="E210" s="11">
        <v>528383.14</v>
      </c>
      <c r="F210" s="11">
        <v>-126527.19</v>
      </c>
      <c r="G210" s="11">
        <v>-43918.42</v>
      </c>
      <c r="H210" s="11">
        <v>631657.05000000005</v>
      </c>
      <c r="I210" s="11">
        <v>2156.7499999999927</v>
      </c>
      <c r="J210" s="31">
        <f t="shared" si="3"/>
        <v>5645707.1299999999</v>
      </c>
    </row>
    <row r="211" spans="1:10" x14ac:dyDescent="0.25">
      <c r="A211" s="10" t="s">
        <v>475</v>
      </c>
      <c r="B211" s="9" t="s">
        <v>476</v>
      </c>
      <c r="C211" s="9" t="s">
        <v>364</v>
      </c>
      <c r="D211" s="11">
        <v>7210506.3399999999</v>
      </c>
      <c r="E211" s="11">
        <v>322876.63</v>
      </c>
      <c r="F211" s="11">
        <v>-108358.54</v>
      </c>
      <c r="G211" s="11">
        <v>-33675</v>
      </c>
      <c r="H211" s="11">
        <v>252723.1</v>
      </c>
      <c r="I211" s="11">
        <v>28781.17</v>
      </c>
      <c r="J211" s="31">
        <f t="shared" si="3"/>
        <v>7027100.4399999995</v>
      </c>
    </row>
    <row r="212" spans="1:10" x14ac:dyDescent="0.25">
      <c r="A212" s="10" t="s">
        <v>477</v>
      </c>
      <c r="B212" s="9" t="s">
        <v>478</v>
      </c>
      <c r="C212" s="9" t="s">
        <v>271</v>
      </c>
      <c r="D212" s="11">
        <v>5372449.6900000004</v>
      </c>
      <c r="E212" s="11">
        <v>105321.79</v>
      </c>
      <c r="F212" s="11">
        <v>-154149.01999999999</v>
      </c>
      <c r="G212" s="11">
        <v>-13831.6</v>
      </c>
      <c r="H212" s="11">
        <v>260505.55</v>
      </c>
      <c r="I212" s="11">
        <v>-30820.03</v>
      </c>
      <c r="J212" s="31">
        <f t="shared" si="3"/>
        <v>5328832.8000000007</v>
      </c>
    </row>
    <row r="213" spans="1:10" x14ac:dyDescent="0.25">
      <c r="A213" s="10" t="s">
        <v>479</v>
      </c>
      <c r="B213" s="9" t="s">
        <v>480</v>
      </c>
      <c r="C213" s="9" t="s">
        <v>137</v>
      </c>
      <c r="D213" s="11">
        <v>12267805.720000001</v>
      </c>
      <c r="E213" s="11">
        <v>860028.36</v>
      </c>
      <c r="F213" s="11">
        <v>-200433.01</v>
      </c>
      <c r="G213" s="11">
        <v>-107278.75</v>
      </c>
      <c r="H213" s="11">
        <v>1278745.3899999999</v>
      </c>
      <c r="I213" s="11">
        <v>213937.94999999998</v>
      </c>
      <c r="J213" s="31">
        <f t="shared" si="3"/>
        <v>12592748.940000001</v>
      </c>
    </row>
    <row r="214" spans="1:10" x14ac:dyDescent="0.25">
      <c r="A214" s="10" t="s">
        <v>481</v>
      </c>
      <c r="B214" s="9" t="s">
        <v>482</v>
      </c>
      <c r="C214" s="9" t="s">
        <v>74</v>
      </c>
      <c r="D214" s="11">
        <v>17368434.890000001</v>
      </c>
      <c r="E214" s="11">
        <v>1229700.8999999999</v>
      </c>
      <c r="F214" s="11">
        <v>-248589.7</v>
      </c>
      <c r="G214" s="11">
        <v>-92645</v>
      </c>
      <c r="H214" s="11">
        <v>1213311.8899999999</v>
      </c>
      <c r="I214" s="11">
        <v>63171.3</v>
      </c>
      <c r="J214" s="31">
        <f t="shared" si="3"/>
        <v>17073982.48</v>
      </c>
    </row>
    <row r="215" spans="1:10" x14ac:dyDescent="0.25">
      <c r="A215" s="10" t="s">
        <v>483</v>
      </c>
      <c r="B215" s="9" t="s">
        <v>484</v>
      </c>
      <c r="C215" s="9" t="s">
        <v>485</v>
      </c>
      <c r="D215" s="11">
        <v>10247575.58</v>
      </c>
      <c r="E215" s="11">
        <v>997639.34</v>
      </c>
      <c r="F215" s="11">
        <v>-453511.35</v>
      </c>
      <c r="G215" s="11">
        <v>-57420.14</v>
      </c>
      <c r="H215" s="11">
        <v>-70640.42</v>
      </c>
      <c r="I215" s="11">
        <v>126975.65999999999</v>
      </c>
      <c r="J215" s="31">
        <f t="shared" si="3"/>
        <v>8795339.9900000002</v>
      </c>
    </row>
    <row r="216" spans="1:10" x14ac:dyDescent="0.25">
      <c r="A216" s="10" t="s">
        <v>486</v>
      </c>
      <c r="B216" s="9" t="s">
        <v>487</v>
      </c>
      <c r="C216" s="9" t="s">
        <v>51</v>
      </c>
      <c r="D216" s="11">
        <v>6200011.3799999999</v>
      </c>
      <c r="E216" s="11">
        <v>685480.34</v>
      </c>
      <c r="F216" s="11">
        <v>-187718</v>
      </c>
      <c r="G216" s="11">
        <v>-33065.32</v>
      </c>
      <c r="H216" s="11">
        <v>195846.45</v>
      </c>
      <c r="I216" s="11">
        <v>103172.88999999998</v>
      </c>
      <c r="J216" s="31">
        <f t="shared" si="3"/>
        <v>5592767.0599999996</v>
      </c>
    </row>
    <row r="217" spans="1:10" x14ac:dyDescent="0.25">
      <c r="A217" s="10" t="s">
        <v>488</v>
      </c>
      <c r="B217" s="9" t="s">
        <v>489</v>
      </c>
      <c r="C217" s="9" t="s">
        <v>120</v>
      </c>
      <c r="D217" s="11">
        <v>1484058.27</v>
      </c>
      <c r="E217" s="11">
        <v>0</v>
      </c>
      <c r="F217" s="11">
        <v>-81505.94</v>
      </c>
      <c r="G217" s="11">
        <v>-42531.27</v>
      </c>
      <c r="H217" s="11">
        <v>-20641.21</v>
      </c>
      <c r="I217" s="11">
        <v>20205.21</v>
      </c>
      <c r="J217" s="31">
        <f t="shared" si="3"/>
        <v>1359585.06</v>
      </c>
    </row>
    <row r="218" spans="1:10" x14ac:dyDescent="0.25">
      <c r="A218" s="10" t="s">
        <v>490</v>
      </c>
      <c r="B218" s="9" t="s">
        <v>491</v>
      </c>
      <c r="C218" s="9" t="s">
        <v>492</v>
      </c>
      <c r="D218" s="11">
        <v>6478175.6699999999</v>
      </c>
      <c r="E218" s="11">
        <v>410277.18</v>
      </c>
      <c r="F218" s="11">
        <v>-80712.19</v>
      </c>
      <c r="G218" s="11">
        <v>-190776.07</v>
      </c>
      <c r="H218" s="11">
        <v>-252064.19</v>
      </c>
      <c r="I218" s="11">
        <v>-20755.36</v>
      </c>
      <c r="J218" s="31">
        <f t="shared" si="3"/>
        <v>5523590.6799999988</v>
      </c>
    </row>
    <row r="219" spans="1:10" x14ac:dyDescent="0.25">
      <c r="A219" s="10" t="s">
        <v>493</v>
      </c>
      <c r="B219" s="9" t="s">
        <v>494</v>
      </c>
      <c r="C219" s="9" t="s">
        <v>134</v>
      </c>
      <c r="D219" s="11">
        <v>4838443.4800000004</v>
      </c>
      <c r="E219" s="11">
        <v>342079.11</v>
      </c>
      <c r="F219" s="11">
        <v>-98862.8</v>
      </c>
      <c r="G219" s="11">
        <v>-17460</v>
      </c>
      <c r="H219" s="11">
        <v>-527394.43000000005</v>
      </c>
      <c r="I219" s="11">
        <v>18762.400000000001</v>
      </c>
      <c r="J219" s="31">
        <f t="shared" si="3"/>
        <v>3871409.54</v>
      </c>
    </row>
    <row r="220" spans="1:10" x14ac:dyDescent="0.25">
      <c r="A220" s="10" t="s">
        <v>495</v>
      </c>
      <c r="B220" s="9" t="s">
        <v>494</v>
      </c>
      <c r="C220" s="9" t="s">
        <v>8</v>
      </c>
      <c r="D220" s="11">
        <v>12494663.560000001</v>
      </c>
      <c r="E220" s="11">
        <v>938972.02</v>
      </c>
      <c r="F220" s="11">
        <v>-386386.56</v>
      </c>
      <c r="G220" s="11">
        <v>-485710.13</v>
      </c>
      <c r="H220" s="11">
        <v>-190947.18</v>
      </c>
      <c r="I220" s="11">
        <v>-120229.79999999999</v>
      </c>
      <c r="J220" s="31">
        <f t="shared" si="3"/>
        <v>10372417.869999999</v>
      </c>
    </row>
    <row r="221" spans="1:10" x14ac:dyDescent="0.25">
      <c r="A221" s="10" t="s">
        <v>496</v>
      </c>
      <c r="B221" s="9" t="s">
        <v>494</v>
      </c>
      <c r="C221" s="9" t="s">
        <v>239</v>
      </c>
      <c r="D221" s="11">
        <v>5088509.6900000004</v>
      </c>
      <c r="E221" s="11">
        <v>406544.41</v>
      </c>
      <c r="F221" s="11">
        <v>-144043.32999999999</v>
      </c>
      <c r="G221" s="11">
        <v>-106124.68</v>
      </c>
      <c r="H221" s="11">
        <v>688004.06</v>
      </c>
      <c r="I221" s="11">
        <v>46340.099999999991</v>
      </c>
      <c r="J221" s="31">
        <f t="shared" si="3"/>
        <v>5166141.43</v>
      </c>
    </row>
    <row r="222" spans="1:10" x14ac:dyDescent="0.25">
      <c r="A222" s="10" t="s">
        <v>497</v>
      </c>
      <c r="B222" s="9" t="s">
        <v>498</v>
      </c>
      <c r="C222" s="9" t="s">
        <v>87</v>
      </c>
      <c r="D222" s="11">
        <v>5415425.5499999998</v>
      </c>
      <c r="E222" s="11">
        <v>497806.4</v>
      </c>
      <c r="F222" s="11">
        <v>-183167.35</v>
      </c>
      <c r="G222" s="11">
        <v>-43815.42</v>
      </c>
      <c r="H222" s="11">
        <v>624858.22</v>
      </c>
      <c r="I222" s="11">
        <v>-57053.19</v>
      </c>
      <c r="J222" s="31">
        <f t="shared" si="3"/>
        <v>5258441.4099999992</v>
      </c>
    </row>
    <row r="223" spans="1:10" x14ac:dyDescent="0.25">
      <c r="A223" s="10" t="s">
        <v>499</v>
      </c>
      <c r="B223" s="9" t="s">
        <v>500</v>
      </c>
      <c r="C223" s="9" t="s">
        <v>155</v>
      </c>
      <c r="D223" s="11">
        <v>15676752.34</v>
      </c>
      <c r="E223" s="11">
        <v>1133692.22</v>
      </c>
      <c r="F223" s="11">
        <v>-268984.45</v>
      </c>
      <c r="G223" s="11">
        <v>-11195.13</v>
      </c>
      <c r="H223" s="11">
        <v>-390700.67</v>
      </c>
      <c r="I223" s="11">
        <v>-41272.289999999994</v>
      </c>
      <c r="J223" s="31">
        <f t="shared" si="3"/>
        <v>13830907.58</v>
      </c>
    </row>
    <row r="224" spans="1:10" x14ac:dyDescent="0.25">
      <c r="A224" s="10" t="s">
        <v>501</v>
      </c>
      <c r="B224" s="9" t="s">
        <v>502</v>
      </c>
      <c r="C224" s="9" t="s">
        <v>248</v>
      </c>
      <c r="D224" s="11">
        <v>6344024.6399999997</v>
      </c>
      <c r="E224" s="11">
        <v>501626.18</v>
      </c>
      <c r="F224" s="11">
        <v>-1062413.6499999999</v>
      </c>
      <c r="G224" s="11">
        <v>-210733.58</v>
      </c>
      <c r="H224" s="11">
        <v>-332263.07</v>
      </c>
      <c r="I224" s="11">
        <v>-12414.330000000002</v>
      </c>
      <c r="J224" s="31">
        <f t="shared" si="3"/>
        <v>4224573.83</v>
      </c>
    </row>
    <row r="225" spans="1:10" x14ac:dyDescent="0.25">
      <c r="A225" s="10" t="s">
        <v>503</v>
      </c>
      <c r="B225" s="9" t="s">
        <v>504</v>
      </c>
      <c r="C225" s="9" t="s">
        <v>29</v>
      </c>
      <c r="D225" s="11">
        <v>13092775.529999999</v>
      </c>
      <c r="E225" s="11">
        <v>701854.89</v>
      </c>
      <c r="F225" s="11">
        <v>-371574.99</v>
      </c>
      <c r="G225" s="11">
        <v>-176288.5</v>
      </c>
      <c r="H225" s="11">
        <v>-2408462.9700000002</v>
      </c>
      <c r="I225" s="11">
        <v>-216296.96000000002</v>
      </c>
      <c r="J225" s="31">
        <f t="shared" si="3"/>
        <v>9218297.2199999969</v>
      </c>
    </row>
    <row r="226" spans="1:10" x14ac:dyDescent="0.25">
      <c r="A226" s="10" t="s">
        <v>505</v>
      </c>
      <c r="B226" s="9" t="s">
        <v>506</v>
      </c>
      <c r="C226" s="9" t="s">
        <v>120</v>
      </c>
      <c r="D226" s="11">
        <v>41636991.909999996</v>
      </c>
      <c r="E226" s="11">
        <v>2276973.38</v>
      </c>
      <c r="F226" s="11">
        <v>-9339730.8399999999</v>
      </c>
      <c r="G226" s="11">
        <v>-1707457.81</v>
      </c>
      <c r="H226" s="11">
        <v>-1182765.92</v>
      </c>
      <c r="I226" s="11">
        <v>-33170.140000000014</v>
      </c>
      <c r="J226" s="31">
        <f t="shared" si="3"/>
        <v>27096893.819999993</v>
      </c>
    </row>
    <row r="227" spans="1:10" x14ac:dyDescent="0.25">
      <c r="A227" s="10" t="s">
        <v>507</v>
      </c>
      <c r="B227" s="9" t="s">
        <v>508</v>
      </c>
      <c r="C227" s="9" t="s">
        <v>377</v>
      </c>
      <c r="D227" s="11">
        <v>76280243.439999998</v>
      </c>
      <c r="E227" s="11">
        <v>3057492.94</v>
      </c>
      <c r="F227" s="11">
        <v>-2820919.67</v>
      </c>
      <c r="G227" s="11">
        <v>-1509034.08</v>
      </c>
      <c r="H227" s="11">
        <v>-1045971.39</v>
      </c>
      <c r="I227" s="11">
        <v>-698964.84</v>
      </c>
      <c r="J227" s="31">
        <f t="shared" si="3"/>
        <v>67147860.519999996</v>
      </c>
    </row>
    <row r="228" spans="1:10" x14ac:dyDescent="0.25">
      <c r="A228" s="10" t="s">
        <v>509</v>
      </c>
      <c r="B228" s="9" t="s">
        <v>510</v>
      </c>
      <c r="C228" s="9" t="s">
        <v>120</v>
      </c>
      <c r="D228" s="11">
        <v>24095607.690000001</v>
      </c>
      <c r="E228" s="11">
        <v>1487872.06</v>
      </c>
      <c r="F228" s="11">
        <v>-1044610.41</v>
      </c>
      <c r="G228" s="11">
        <v>-247511.11</v>
      </c>
      <c r="H228" s="11">
        <v>-99802.46</v>
      </c>
      <c r="I228" s="11">
        <v>-40595.93</v>
      </c>
      <c r="J228" s="31">
        <f t="shared" si="3"/>
        <v>21175215.720000003</v>
      </c>
    </row>
    <row r="229" spans="1:10" x14ac:dyDescent="0.25">
      <c r="A229" s="10" t="s">
        <v>511</v>
      </c>
      <c r="B229" s="9" t="s">
        <v>512</v>
      </c>
      <c r="C229" s="9" t="s">
        <v>2</v>
      </c>
      <c r="D229" s="11">
        <v>2818996.58</v>
      </c>
      <c r="E229" s="11">
        <v>149855.9</v>
      </c>
      <c r="F229" s="11">
        <v>-120335.69</v>
      </c>
      <c r="G229" s="11">
        <v>0</v>
      </c>
      <c r="H229" s="11">
        <v>-72200.37</v>
      </c>
      <c r="I229" s="11">
        <v>55692.069999999992</v>
      </c>
      <c r="J229" s="31">
        <f t="shared" si="3"/>
        <v>2532296.69</v>
      </c>
    </row>
    <row r="230" spans="1:10" x14ac:dyDescent="0.25">
      <c r="A230" s="10" t="s">
        <v>513</v>
      </c>
      <c r="B230" s="9" t="s">
        <v>514</v>
      </c>
      <c r="C230" s="9" t="s">
        <v>26</v>
      </c>
      <c r="D230" s="11">
        <v>5324662.51</v>
      </c>
      <c r="E230" s="11">
        <v>407254.88</v>
      </c>
      <c r="F230" s="11">
        <v>-36660.6</v>
      </c>
      <c r="G230" s="11">
        <v>-83643.25</v>
      </c>
      <c r="H230" s="11">
        <v>176637.96</v>
      </c>
      <c r="I230" s="11">
        <v>142965.14000000001</v>
      </c>
      <c r="J230" s="31">
        <f t="shared" si="3"/>
        <v>5116706.88</v>
      </c>
    </row>
    <row r="231" spans="1:10" x14ac:dyDescent="0.25">
      <c r="A231" s="10" t="s">
        <v>515</v>
      </c>
      <c r="B231" s="9" t="s">
        <v>516</v>
      </c>
      <c r="C231" s="9" t="s">
        <v>292</v>
      </c>
      <c r="D231" s="11">
        <v>10005575.789999999</v>
      </c>
      <c r="E231" s="11">
        <v>943759.08</v>
      </c>
      <c r="F231" s="11">
        <v>-522723.45</v>
      </c>
      <c r="G231" s="11">
        <v>-5255.87</v>
      </c>
      <c r="H231" s="11">
        <v>-1053121.05</v>
      </c>
      <c r="I231" s="11">
        <v>-305086.16000000003</v>
      </c>
      <c r="J231" s="31">
        <f t="shared" si="3"/>
        <v>7175630.1800000006</v>
      </c>
    </row>
    <row r="232" spans="1:10" x14ac:dyDescent="0.25">
      <c r="A232" s="10" t="s">
        <v>517</v>
      </c>
      <c r="B232" s="9" t="s">
        <v>518</v>
      </c>
      <c r="C232" s="9" t="s">
        <v>492</v>
      </c>
      <c r="D232" s="11">
        <v>6344926.3700000001</v>
      </c>
      <c r="E232" s="11">
        <v>291817.11</v>
      </c>
      <c r="F232" s="11">
        <v>-397070.14</v>
      </c>
      <c r="G232" s="11">
        <v>-222775.79</v>
      </c>
      <c r="H232" s="11">
        <v>1076626.76</v>
      </c>
      <c r="I232" s="11">
        <v>7083.1399999999994</v>
      </c>
      <c r="J232" s="31">
        <f t="shared" si="3"/>
        <v>6516973.2299999995</v>
      </c>
    </row>
    <row r="233" spans="1:10" x14ac:dyDescent="0.25">
      <c r="A233" s="10" t="s">
        <v>519</v>
      </c>
      <c r="B233" s="9" t="s">
        <v>520</v>
      </c>
      <c r="C233" s="9" t="s">
        <v>66</v>
      </c>
      <c r="D233" s="11">
        <v>6449949.1900000004</v>
      </c>
      <c r="E233" s="11">
        <v>230811.1</v>
      </c>
      <c r="F233" s="11">
        <v>-110753.46</v>
      </c>
      <c r="G233" s="11">
        <v>-54000</v>
      </c>
      <c r="H233" s="11">
        <v>318641.63</v>
      </c>
      <c r="I233" s="11">
        <v>2103.8100000000013</v>
      </c>
      <c r="J233" s="31">
        <f t="shared" si="3"/>
        <v>6375130.0700000003</v>
      </c>
    </row>
    <row r="234" spans="1:10" x14ac:dyDescent="0.25">
      <c r="A234" s="10" t="s">
        <v>521</v>
      </c>
      <c r="B234" s="9" t="s">
        <v>522</v>
      </c>
      <c r="C234" s="9" t="s">
        <v>126</v>
      </c>
      <c r="D234" s="11">
        <v>4866903.55</v>
      </c>
      <c r="E234" s="11">
        <v>658826.72</v>
      </c>
      <c r="F234" s="11">
        <v>-213134.07999999999</v>
      </c>
      <c r="G234" s="11">
        <v>-229413.03</v>
      </c>
      <c r="H234" s="11">
        <v>-132245.42000000001</v>
      </c>
      <c r="I234" s="11">
        <v>10946.060000000001</v>
      </c>
      <c r="J234" s="31">
        <f t="shared" si="3"/>
        <v>3644230.3600000003</v>
      </c>
    </row>
    <row r="235" spans="1:10" x14ac:dyDescent="0.25">
      <c r="A235" s="10" t="s">
        <v>523</v>
      </c>
      <c r="B235" s="9" t="s">
        <v>522</v>
      </c>
      <c r="C235" s="9" t="s">
        <v>205</v>
      </c>
      <c r="D235" s="11">
        <v>9621484.4100000001</v>
      </c>
      <c r="E235" s="11">
        <v>1102720.3</v>
      </c>
      <c r="F235" s="11">
        <v>-340959.47</v>
      </c>
      <c r="G235" s="11">
        <v>-52140.14</v>
      </c>
      <c r="H235" s="11">
        <v>732253.15</v>
      </c>
      <c r="I235" s="11">
        <v>165297.68</v>
      </c>
      <c r="J235" s="31">
        <f t="shared" si="3"/>
        <v>9023215.3300000001</v>
      </c>
    </row>
    <row r="236" spans="1:10" x14ac:dyDescent="0.25">
      <c r="A236" s="10" t="s">
        <v>524</v>
      </c>
      <c r="B236" s="9" t="s">
        <v>525</v>
      </c>
      <c r="C236" s="9" t="s">
        <v>120</v>
      </c>
      <c r="D236" s="11">
        <v>50154611.020000003</v>
      </c>
      <c r="E236" s="11">
        <v>3033766.94</v>
      </c>
      <c r="F236" s="11">
        <v>-2460545.65</v>
      </c>
      <c r="G236" s="11">
        <v>-1693435.1</v>
      </c>
      <c r="H236" s="11">
        <v>-244400.96</v>
      </c>
      <c r="I236" s="11">
        <v>-59689.34</v>
      </c>
      <c r="J236" s="31">
        <f t="shared" si="3"/>
        <v>42662773.030000001</v>
      </c>
    </row>
    <row r="237" spans="1:10" x14ac:dyDescent="0.25">
      <c r="A237" s="10" t="s">
        <v>526</v>
      </c>
      <c r="B237" s="9" t="s">
        <v>527</v>
      </c>
      <c r="C237" s="9" t="s">
        <v>155</v>
      </c>
      <c r="D237" s="11">
        <v>14893283.449999999</v>
      </c>
      <c r="E237" s="11">
        <v>1234056.7</v>
      </c>
      <c r="F237" s="11">
        <v>-362074.75</v>
      </c>
      <c r="G237" s="11">
        <v>-66541.179999999993</v>
      </c>
      <c r="H237" s="11">
        <v>-123267.75</v>
      </c>
      <c r="I237" s="11">
        <v>-15699.839999999997</v>
      </c>
      <c r="J237" s="31">
        <f t="shared" si="3"/>
        <v>13091643.23</v>
      </c>
    </row>
    <row r="238" spans="1:10" x14ac:dyDescent="0.25">
      <c r="A238" s="10" t="s">
        <v>528</v>
      </c>
      <c r="B238" s="9" t="s">
        <v>529</v>
      </c>
      <c r="C238" s="9" t="s">
        <v>48</v>
      </c>
      <c r="D238" s="11">
        <v>3676681.29</v>
      </c>
      <c r="E238" s="11">
        <v>336427.58</v>
      </c>
      <c r="F238" s="11">
        <v>-106646.99</v>
      </c>
      <c r="G238" s="11">
        <v>-60384.37</v>
      </c>
      <c r="H238" s="11">
        <v>-111321.76</v>
      </c>
      <c r="I238" s="11">
        <v>29065.58</v>
      </c>
      <c r="J238" s="31">
        <f t="shared" si="3"/>
        <v>3090966.17</v>
      </c>
    </row>
    <row r="239" spans="1:10" x14ac:dyDescent="0.25">
      <c r="A239" s="10" t="s">
        <v>530</v>
      </c>
      <c r="B239" s="9" t="s">
        <v>531</v>
      </c>
      <c r="C239" s="9" t="s">
        <v>532</v>
      </c>
      <c r="D239" s="11">
        <v>3146357.32</v>
      </c>
      <c r="E239" s="11">
        <v>161421.65</v>
      </c>
      <c r="F239" s="11">
        <v>-65182.85</v>
      </c>
      <c r="G239" s="11">
        <v>-36642.42</v>
      </c>
      <c r="H239" s="11">
        <v>26960.04</v>
      </c>
      <c r="I239" s="11">
        <v>49509.469999999994</v>
      </c>
      <c r="J239" s="31">
        <f t="shared" si="3"/>
        <v>2959579.91</v>
      </c>
    </row>
    <row r="240" spans="1:10" x14ac:dyDescent="0.25">
      <c r="A240" s="10" t="s">
        <v>533</v>
      </c>
      <c r="B240" s="9" t="s">
        <v>534</v>
      </c>
      <c r="C240" s="9" t="s">
        <v>445</v>
      </c>
      <c r="D240" s="11">
        <v>3232818.66</v>
      </c>
      <c r="E240" s="11">
        <v>183654.35</v>
      </c>
      <c r="F240" s="11">
        <v>-230273.01</v>
      </c>
      <c r="G240" s="11">
        <v>-23785.8</v>
      </c>
      <c r="H240" s="11">
        <v>867439.4</v>
      </c>
      <c r="I240" s="11">
        <v>22738.36</v>
      </c>
      <c r="J240" s="31">
        <f t="shared" si="3"/>
        <v>3685283.26</v>
      </c>
    </row>
    <row r="241" spans="1:10" x14ac:dyDescent="0.25">
      <c r="A241" s="10" t="s">
        <v>535</v>
      </c>
      <c r="B241" s="9" t="s">
        <v>536</v>
      </c>
      <c r="C241" s="9" t="s">
        <v>137</v>
      </c>
      <c r="D241" s="11">
        <v>6977247.5499999998</v>
      </c>
      <c r="E241" s="11">
        <v>440485.59</v>
      </c>
      <c r="F241" s="11">
        <v>-847952.53</v>
      </c>
      <c r="G241" s="11">
        <v>-302728.08</v>
      </c>
      <c r="H241" s="11">
        <v>-19715.55</v>
      </c>
      <c r="I241" s="11">
        <v>5528.1700000000128</v>
      </c>
      <c r="J241" s="31">
        <f t="shared" si="3"/>
        <v>5371893.9699999997</v>
      </c>
    </row>
    <row r="242" spans="1:10" x14ac:dyDescent="0.25">
      <c r="A242" s="10" t="s">
        <v>537</v>
      </c>
      <c r="B242" s="9" t="s">
        <v>538</v>
      </c>
      <c r="C242" s="9" t="s">
        <v>137</v>
      </c>
      <c r="D242" s="11">
        <v>8699783.6500000004</v>
      </c>
      <c r="E242" s="11">
        <v>557024.78</v>
      </c>
      <c r="F242" s="11">
        <v>-153777.13</v>
      </c>
      <c r="G242" s="11">
        <v>-209482.03</v>
      </c>
      <c r="H242" s="11">
        <v>1452488.74</v>
      </c>
      <c r="I242" s="11">
        <v>43972.01</v>
      </c>
      <c r="J242" s="31">
        <f t="shared" si="3"/>
        <v>9275960.459999999</v>
      </c>
    </row>
    <row r="243" spans="1:10" x14ac:dyDescent="0.25">
      <c r="A243" s="10" t="s">
        <v>539</v>
      </c>
      <c r="B243" s="9" t="s">
        <v>540</v>
      </c>
      <c r="C243" s="9" t="s">
        <v>164</v>
      </c>
      <c r="D243" s="11">
        <v>35893350.060000002</v>
      </c>
      <c r="E243" s="11">
        <v>1039741.24</v>
      </c>
      <c r="F243" s="11">
        <v>-2843739.1</v>
      </c>
      <c r="G243" s="11">
        <v>-830733.6</v>
      </c>
      <c r="H243" s="11">
        <v>-1227592.67</v>
      </c>
      <c r="I243" s="11">
        <v>-52758.520000000019</v>
      </c>
      <c r="J243" s="31">
        <f t="shared" si="3"/>
        <v>29898784.929999996</v>
      </c>
    </row>
    <row r="244" spans="1:10" x14ac:dyDescent="0.25">
      <c r="A244" s="10" t="s">
        <v>541</v>
      </c>
      <c r="B244" s="9" t="s">
        <v>542</v>
      </c>
      <c r="C244" s="9" t="s">
        <v>8</v>
      </c>
      <c r="D244" s="11">
        <v>10704999.23</v>
      </c>
      <c r="E244" s="11">
        <v>616696.22</v>
      </c>
      <c r="F244" s="11">
        <v>-139490.07999999999</v>
      </c>
      <c r="G244" s="11">
        <v>-407683.13</v>
      </c>
      <c r="H244" s="11">
        <v>-112833.44</v>
      </c>
      <c r="I244" s="11">
        <v>1370.25</v>
      </c>
      <c r="J244" s="31">
        <f t="shared" si="3"/>
        <v>9429666.6099999994</v>
      </c>
    </row>
    <row r="245" spans="1:10" x14ac:dyDescent="0.25">
      <c r="A245" s="10" t="s">
        <v>543</v>
      </c>
      <c r="B245" s="9" t="s">
        <v>544</v>
      </c>
      <c r="C245" s="9" t="s">
        <v>5</v>
      </c>
      <c r="D245" s="11">
        <v>13275664.26</v>
      </c>
      <c r="E245" s="11">
        <v>826647.66</v>
      </c>
      <c r="F245" s="11">
        <v>-207185.76</v>
      </c>
      <c r="G245" s="11">
        <v>0</v>
      </c>
      <c r="H245" s="11">
        <v>465135.57</v>
      </c>
      <c r="I245" s="11">
        <v>221080.06999999998</v>
      </c>
      <c r="J245" s="31">
        <f t="shared" si="3"/>
        <v>12928046.48</v>
      </c>
    </row>
    <row r="246" spans="1:10" x14ac:dyDescent="0.25">
      <c r="A246" s="10" t="s">
        <v>545</v>
      </c>
      <c r="B246" s="9" t="s">
        <v>546</v>
      </c>
      <c r="C246" s="9" t="s">
        <v>380</v>
      </c>
      <c r="D246" s="11">
        <v>2294988.08</v>
      </c>
      <c r="E246" s="11">
        <v>117321.56</v>
      </c>
      <c r="F246" s="11">
        <v>-174380.18</v>
      </c>
      <c r="G246" s="11">
        <v>-23410</v>
      </c>
      <c r="H246" s="11">
        <v>353780.99</v>
      </c>
      <c r="I246" s="11">
        <v>56007.06</v>
      </c>
      <c r="J246" s="31">
        <f t="shared" si="3"/>
        <v>2389664.39</v>
      </c>
    </row>
    <row r="247" spans="1:10" x14ac:dyDescent="0.25">
      <c r="A247" s="10" t="s">
        <v>547</v>
      </c>
      <c r="B247" s="9" t="s">
        <v>548</v>
      </c>
      <c r="C247" s="9" t="s">
        <v>79</v>
      </c>
      <c r="D247" s="11">
        <v>612123.01</v>
      </c>
      <c r="E247" s="11">
        <v>139785.43</v>
      </c>
      <c r="F247" s="11">
        <v>-20623.580000000002</v>
      </c>
      <c r="G247" s="11">
        <v>-143879.85</v>
      </c>
      <c r="H247" s="11">
        <v>-12663.04</v>
      </c>
      <c r="I247" s="11">
        <v>0</v>
      </c>
      <c r="J247" s="31">
        <f t="shared" si="3"/>
        <v>295171.11000000004</v>
      </c>
    </row>
    <row r="248" spans="1:10" x14ac:dyDescent="0.25">
      <c r="A248" s="10" t="s">
        <v>549</v>
      </c>
      <c r="B248" s="9" t="s">
        <v>550</v>
      </c>
      <c r="C248" s="9" t="s">
        <v>179</v>
      </c>
      <c r="D248" s="11">
        <v>9213073.9700000007</v>
      </c>
      <c r="E248" s="11">
        <v>563412.32999999996</v>
      </c>
      <c r="F248" s="11">
        <v>-320410.07</v>
      </c>
      <c r="G248" s="11">
        <v>-461310.11</v>
      </c>
      <c r="H248" s="11">
        <v>-1615465.56</v>
      </c>
      <c r="I248" s="11">
        <v>4707.7799999999988</v>
      </c>
      <c r="J248" s="31">
        <f t="shared" si="3"/>
        <v>6257183.6800000006</v>
      </c>
    </row>
    <row r="249" spans="1:10" x14ac:dyDescent="0.25">
      <c r="A249" s="10" t="s">
        <v>551</v>
      </c>
      <c r="B249" s="9" t="s">
        <v>552</v>
      </c>
      <c r="C249" s="9" t="s">
        <v>242</v>
      </c>
      <c r="D249" s="11">
        <v>1297519.33</v>
      </c>
      <c r="E249" s="11">
        <v>330039.78000000003</v>
      </c>
      <c r="F249" s="11">
        <v>-72807.91</v>
      </c>
      <c r="G249" s="11">
        <v>-231550.25</v>
      </c>
      <c r="H249" s="11">
        <v>-38795.050000000003</v>
      </c>
      <c r="I249" s="11">
        <v>0</v>
      </c>
      <c r="J249" s="31">
        <f t="shared" si="3"/>
        <v>624326.34</v>
      </c>
    </row>
    <row r="250" spans="1:10" x14ac:dyDescent="0.25">
      <c r="A250" s="10" t="s">
        <v>553</v>
      </c>
      <c r="B250" s="9" t="s">
        <v>554</v>
      </c>
      <c r="C250" s="9" t="s">
        <v>94</v>
      </c>
      <c r="D250" s="11">
        <v>4512210.5599999996</v>
      </c>
      <c r="E250" s="11">
        <v>335097.21000000002</v>
      </c>
      <c r="F250" s="11">
        <v>-199061.86</v>
      </c>
      <c r="G250" s="11">
        <v>-42840.45</v>
      </c>
      <c r="H250" s="11">
        <v>425371.03</v>
      </c>
      <c r="I250" s="11">
        <v>153370.34</v>
      </c>
      <c r="J250" s="31">
        <f t="shared" si="3"/>
        <v>4513952.4099999992</v>
      </c>
    </row>
    <row r="251" spans="1:10" x14ac:dyDescent="0.25">
      <c r="A251" s="10" t="s">
        <v>555</v>
      </c>
      <c r="B251" s="9" t="s">
        <v>556</v>
      </c>
      <c r="C251" s="9" t="s">
        <v>253</v>
      </c>
      <c r="D251" s="11">
        <v>11136617.949999999</v>
      </c>
      <c r="E251" s="11">
        <v>1187319.6200000001</v>
      </c>
      <c r="F251" s="11">
        <v>-128800.13</v>
      </c>
      <c r="G251" s="11">
        <v>0</v>
      </c>
      <c r="H251" s="11">
        <v>1800088</v>
      </c>
      <c r="I251" s="11">
        <v>79166.930000000008</v>
      </c>
      <c r="J251" s="31">
        <f t="shared" si="3"/>
        <v>11699753.129999997</v>
      </c>
    </row>
    <row r="252" spans="1:10" x14ac:dyDescent="0.25">
      <c r="A252" s="10" t="s">
        <v>557</v>
      </c>
      <c r="B252" s="9" t="s">
        <v>558</v>
      </c>
      <c r="C252" s="9" t="s">
        <v>234</v>
      </c>
      <c r="D252" s="11">
        <v>9986634.8300000001</v>
      </c>
      <c r="E252" s="11">
        <v>562135.19999999995</v>
      </c>
      <c r="F252" s="11">
        <v>-143451.88</v>
      </c>
      <c r="G252" s="11">
        <v>0</v>
      </c>
      <c r="H252" s="11">
        <v>210871.03</v>
      </c>
      <c r="I252" s="11">
        <v>0</v>
      </c>
      <c r="J252" s="31">
        <f t="shared" si="3"/>
        <v>9491918.7799999993</v>
      </c>
    </row>
    <row r="253" spans="1:10" x14ac:dyDescent="0.25">
      <c r="A253" s="10" t="s">
        <v>559</v>
      </c>
      <c r="B253" s="9" t="s">
        <v>560</v>
      </c>
      <c r="C253" s="9" t="s">
        <v>26</v>
      </c>
      <c r="D253" s="11">
        <v>3050346.8</v>
      </c>
      <c r="E253" s="11">
        <v>146598.97</v>
      </c>
      <c r="F253" s="11">
        <v>-59956.76</v>
      </c>
      <c r="G253" s="11">
        <v>0</v>
      </c>
      <c r="H253" s="11">
        <v>252223.05</v>
      </c>
      <c r="I253" s="11">
        <v>-67022.929999999993</v>
      </c>
      <c r="J253" s="31">
        <f t="shared" si="3"/>
        <v>3028991.1899999995</v>
      </c>
    </row>
    <row r="254" spans="1:10" x14ac:dyDescent="0.25">
      <c r="A254" s="10" t="s">
        <v>561</v>
      </c>
      <c r="B254" s="9" t="s">
        <v>562</v>
      </c>
      <c r="C254" s="9" t="s">
        <v>563</v>
      </c>
      <c r="D254" s="11">
        <v>14153829.359999999</v>
      </c>
      <c r="E254" s="11">
        <v>1320823.04</v>
      </c>
      <c r="F254" s="11">
        <v>-281150.42</v>
      </c>
      <c r="G254" s="11">
        <v>-132479.79</v>
      </c>
      <c r="H254" s="11">
        <v>839651.38</v>
      </c>
      <c r="I254" s="11">
        <v>83742.429999999993</v>
      </c>
      <c r="J254" s="31">
        <f t="shared" si="3"/>
        <v>13342769.920000002</v>
      </c>
    </row>
    <row r="255" spans="1:10" x14ac:dyDescent="0.25">
      <c r="A255" s="10" t="s">
        <v>564</v>
      </c>
      <c r="B255" s="9" t="s">
        <v>565</v>
      </c>
      <c r="C255" s="9" t="s">
        <v>17</v>
      </c>
      <c r="D255" s="11">
        <v>7579850.96</v>
      </c>
      <c r="E255" s="11">
        <v>714192.08</v>
      </c>
      <c r="F255" s="11">
        <v>-386260.38</v>
      </c>
      <c r="G255" s="11">
        <v>-280480.94</v>
      </c>
      <c r="H255" s="11">
        <v>-728790.87</v>
      </c>
      <c r="I255" s="11">
        <v>10195.049999999988</v>
      </c>
      <c r="J255" s="31">
        <f t="shared" si="3"/>
        <v>5480321.7399999993</v>
      </c>
    </row>
    <row r="256" spans="1:10" x14ac:dyDescent="0.25">
      <c r="A256" s="10" t="s">
        <v>566</v>
      </c>
      <c r="B256" s="9" t="s">
        <v>567</v>
      </c>
      <c r="C256" s="9" t="s">
        <v>59</v>
      </c>
      <c r="D256" s="11">
        <v>2107257.4500000002</v>
      </c>
      <c r="E256" s="11">
        <v>245558.09</v>
      </c>
      <c r="F256" s="11">
        <v>-97336.45</v>
      </c>
      <c r="G256" s="11">
        <v>-9882.7099999999991</v>
      </c>
      <c r="H256" s="11">
        <v>495272.02</v>
      </c>
      <c r="I256" s="11">
        <v>75032.62</v>
      </c>
      <c r="J256" s="31">
        <f t="shared" si="3"/>
        <v>2324784.8400000003</v>
      </c>
    </row>
    <row r="257" spans="1:10" x14ac:dyDescent="0.25">
      <c r="A257" s="10" t="s">
        <v>568</v>
      </c>
      <c r="B257" s="9" t="s">
        <v>569</v>
      </c>
      <c r="C257" s="9" t="s">
        <v>56</v>
      </c>
      <c r="D257" s="11">
        <v>6303615.7199999997</v>
      </c>
      <c r="E257" s="11">
        <v>388529.74</v>
      </c>
      <c r="F257" s="11">
        <v>-278934.67</v>
      </c>
      <c r="G257" s="11">
        <v>-8627.57</v>
      </c>
      <c r="H257" s="11">
        <v>1182727.8799999999</v>
      </c>
      <c r="I257" s="11">
        <v>88705.460000000021</v>
      </c>
      <c r="J257" s="31">
        <f t="shared" si="3"/>
        <v>6898957.0799999991</v>
      </c>
    </row>
    <row r="258" spans="1:10" x14ac:dyDescent="0.25">
      <c r="A258" s="10" t="s">
        <v>570</v>
      </c>
      <c r="B258" s="9" t="s">
        <v>571</v>
      </c>
      <c r="C258" s="9" t="s">
        <v>51</v>
      </c>
      <c r="D258" s="11">
        <v>8298524.2699999996</v>
      </c>
      <c r="E258" s="11">
        <v>772751.8</v>
      </c>
      <c r="F258" s="11">
        <v>-182184.98</v>
      </c>
      <c r="G258" s="11">
        <v>-74049.919999999998</v>
      </c>
      <c r="H258" s="11">
        <v>326155.25</v>
      </c>
      <c r="I258" s="11">
        <v>64392.86</v>
      </c>
      <c r="J258" s="31">
        <f t="shared" si="3"/>
        <v>7660085.6799999997</v>
      </c>
    </row>
    <row r="259" spans="1:10" x14ac:dyDescent="0.25">
      <c r="A259" s="10" t="s">
        <v>572</v>
      </c>
      <c r="B259" s="9" t="s">
        <v>573</v>
      </c>
      <c r="C259" s="9" t="s">
        <v>574</v>
      </c>
      <c r="D259" s="11">
        <v>4336319.71</v>
      </c>
      <c r="E259" s="11">
        <v>217865.01</v>
      </c>
      <c r="F259" s="11">
        <v>-186918.17</v>
      </c>
      <c r="G259" s="11">
        <v>-37145</v>
      </c>
      <c r="H259" s="11">
        <v>309933.68</v>
      </c>
      <c r="I259" s="11">
        <v>14510.98</v>
      </c>
      <c r="J259" s="31">
        <f t="shared" si="3"/>
        <v>4218836.1900000004</v>
      </c>
    </row>
    <row r="260" spans="1:10" x14ac:dyDescent="0.25">
      <c r="A260" s="10" t="s">
        <v>575</v>
      </c>
      <c r="B260" s="9" t="s">
        <v>576</v>
      </c>
      <c r="C260" s="9" t="s">
        <v>164</v>
      </c>
      <c r="D260" s="11">
        <v>3480307.28</v>
      </c>
      <c r="E260" s="11">
        <v>221158.8</v>
      </c>
      <c r="F260" s="11">
        <v>-705135.24</v>
      </c>
      <c r="G260" s="11">
        <v>-501346.02</v>
      </c>
      <c r="H260" s="11">
        <v>-390253.4</v>
      </c>
      <c r="I260" s="11">
        <v>-74648.08</v>
      </c>
      <c r="J260" s="31">
        <f t="shared" si="3"/>
        <v>1587765.7400000002</v>
      </c>
    </row>
    <row r="261" spans="1:10" x14ac:dyDescent="0.25">
      <c r="A261" s="10" t="s">
        <v>577</v>
      </c>
      <c r="B261" s="9" t="s">
        <v>578</v>
      </c>
      <c r="C261" s="9" t="s">
        <v>287</v>
      </c>
      <c r="D261" s="11">
        <v>2308610.9300000002</v>
      </c>
      <c r="E261" s="11">
        <v>127313.13</v>
      </c>
      <c r="F261" s="11">
        <v>-13515.84</v>
      </c>
      <c r="G261" s="11">
        <v>0</v>
      </c>
      <c r="H261" s="11">
        <v>243742.28</v>
      </c>
      <c r="I261" s="11">
        <v>-8536.5400000000009</v>
      </c>
      <c r="J261" s="31">
        <f t="shared" si="3"/>
        <v>2402987.7000000002</v>
      </c>
    </row>
    <row r="262" spans="1:10" x14ac:dyDescent="0.25">
      <c r="A262" s="10" t="s">
        <v>579</v>
      </c>
      <c r="B262" s="9" t="s">
        <v>580</v>
      </c>
      <c r="C262" s="9" t="s">
        <v>492</v>
      </c>
      <c r="D262" s="11">
        <v>5062752.13</v>
      </c>
      <c r="E262" s="11">
        <v>256052.48000000001</v>
      </c>
      <c r="F262" s="11">
        <v>-265987.69</v>
      </c>
      <c r="G262" s="11">
        <v>-136031.17000000001</v>
      </c>
      <c r="H262" s="11">
        <v>-151953.07</v>
      </c>
      <c r="I262" s="11">
        <v>-57948.389999999992</v>
      </c>
      <c r="J262" s="31">
        <f t="shared" si="3"/>
        <v>4194779.3299999991</v>
      </c>
    </row>
    <row r="263" spans="1:10" x14ac:dyDescent="0.25">
      <c r="A263" s="10" t="s">
        <v>581</v>
      </c>
      <c r="B263" s="9" t="s">
        <v>582</v>
      </c>
      <c r="C263" s="9" t="s">
        <v>574</v>
      </c>
      <c r="D263" s="11">
        <v>7878305.2999999998</v>
      </c>
      <c r="E263" s="11">
        <v>757007.89</v>
      </c>
      <c r="F263" s="11">
        <v>-111168.31</v>
      </c>
      <c r="G263" s="11">
        <v>-151367.57</v>
      </c>
      <c r="H263" s="11">
        <v>591934.30000000005</v>
      </c>
      <c r="I263" s="11">
        <v>-34036.22</v>
      </c>
      <c r="J263" s="31">
        <f t="shared" si="3"/>
        <v>7416659.6100000003</v>
      </c>
    </row>
    <row r="264" spans="1:10" x14ac:dyDescent="0.25">
      <c r="A264" s="10" t="s">
        <v>583</v>
      </c>
      <c r="B264" s="9" t="s">
        <v>584</v>
      </c>
      <c r="C264" s="9" t="s">
        <v>137</v>
      </c>
      <c r="D264" s="11">
        <v>4636076.2300000004</v>
      </c>
      <c r="E264" s="11">
        <v>553150.34</v>
      </c>
      <c r="F264" s="11">
        <v>-88630.23</v>
      </c>
      <c r="G264" s="11">
        <v>0</v>
      </c>
      <c r="H264" s="11">
        <v>-186718.13</v>
      </c>
      <c r="I264" s="11">
        <v>-26453.23</v>
      </c>
      <c r="J264" s="31">
        <f t="shared" ref="J264:J327" si="4">D264-E264+F264+G264+H264+I264</f>
        <v>3781124.3000000007</v>
      </c>
    </row>
    <row r="265" spans="1:10" x14ac:dyDescent="0.25">
      <c r="A265" s="10" t="s">
        <v>585</v>
      </c>
      <c r="B265" s="9" t="s">
        <v>586</v>
      </c>
      <c r="C265" s="9" t="s">
        <v>287</v>
      </c>
      <c r="D265" s="11">
        <v>2963390.07</v>
      </c>
      <c r="E265" s="11">
        <v>104754.74</v>
      </c>
      <c r="F265" s="11">
        <v>-67282.490000000005</v>
      </c>
      <c r="G265" s="11">
        <v>0</v>
      </c>
      <c r="H265" s="11">
        <v>135698.37</v>
      </c>
      <c r="I265" s="11">
        <v>38017.490000000005</v>
      </c>
      <c r="J265" s="31">
        <f t="shared" si="4"/>
        <v>2965068.6999999997</v>
      </c>
    </row>
    <row r="266" spans="1:10" x14ac:dyDescent="0.25">
      <c r="A266" s="10" t="s">
        <v>587</v>
      </c>
      <c r="B266" s="9" t="s">
        <v>588</v>
      </c>
      <c r="C266" s="9" t="s">
        <v>380</v>
      </c>
      <c r="D266" s="11">
        <v>11813.63</v>
      </c>
      <c r="E266" s="11">
        <v>0</v>
      </c>
      <c r="F266" s="11">
        <v>0</v>
      </c>
      <c r="G266" s="11">
        <v>0</v>
      </c>
      <c r="H266" s="11">
        <v>-1565.2</v>
      </c>
      <c r="I266" s="11">
        <v>0</v>
      </c>
      <c r="J266" s="31">
        <f t="shared" si="4"/>
        <v>10248.429999999998</v>
      </c>
    </row>
    <row r="267" spans="1:10" x14ac:dyDescent="0.25">
      <c r="A267" s="10" t="s">
        <v>589</v>
      </c>
      <c r="B267" s="9" t="s">
        <v>590</v>
      </c>
      <c r="C267" s="9" t="s">
        <v>110</v>
      </c>
      <c r="D267" s="11">
        <v>3691407.79</v>
      </c>
      <c r="E267" s="11">
        <v>462987.31</v>
      </c>
      <c r="F267" s="11">
        <v>-146098.81</v>
      </c>
      <c r="G267" s="11">
        <v>-416170.46</v>
      </c>
      <c r="H267" s="11">
        <v>87578</v>
      </c>
      <c r="I267" s="11">
        <v>40252.31</v>
      </c>
      <c r="J267" s="31">
        <f t="shared" si="4"/>
        <v>2793981.52</v>
      </c>
    </row>
    <row r="268" spans="1:10" x14ac:dyDescent="0.25">
      <c r="A268" s="10" t="s">
        <v>591</v>
      </c>
      <c r="B268" s="9" t="s">
        <v>592</v>
      </c>
      <c r="C268" s="9" t="s">
        <v>56</v>
      </c>
      <c r="D268" s="11">
        <v>13089626.779999999</v>
      </c>
      <c r="E268" s="11">
        <v>596249.80000000005</v>
      </c>
      <c r="F268" s="11">
        <v>-578346.78</v>
      </c>
      <c r="G268" s="11">
        <v>-205799.22</v>
      </c>
      <c r="H268" s="11">
        <v>1311280.47</v>
      </c>
      <c r="I268" s="11">
        <v>58013.860000000015</v>
      </c>
      <c r="J268" s="31">
        <f t="shared" si="4"/>
        <v>13078525.309999999</v>
      </c>
    </row>
    <row r="269" spans="1:10" x14ac:dyDescent="0.25">
      <c r="A269" s="10" t="s">
        <v>593</v>
      </c>
      <c r="B269" s="9" t="s">
        <v>594</v>
      </c>
      <c r="C269" s="9" t="s">
        <v>2</v>
      </c>
      <c r="D269" s="11">
        <v>11271949.84</v>
      </c>
      <c r="E269" s="11">
        <v>524736.41</v>
      </c>
      <c r="F269" s="11">
        <v>-488428.25</v>
      </c>
      <c r="G269" s="11">
        <v>0</v>
      </c>
      <c r="H269" s="11">
        <v>163892.66</v>
      </c>
      <c r="I269" s="11">
        <v>-29114.199999999997</v>
      </c>
      <c r="J269" s="31">
        <f t="shared" si="4"/>
        <v>10393563.640000001</v>
      </c>
    </row>
    <row r="270" spans="1:10" x14ac:dyDescent="0.25">
      <c r="A270" s="10" t="s">
        <v>595</v>
      </c>
      <c r="B270" s="9" t="s">
        <v>596</v>
      </c>
      <c r="C270" s="9" t="s">
        <v>164</v>
      </c>
      <c r="D270" s="11">
        <v>16586450.609999999</v>
      </c>
      <c r="E270" s="11">
        <v>945121.07</v>
      </c>
      <c r="F270" s="11">
        <v>-1414239.06</v>
      </c>
      <c r="G270" s="11">
        <v>-715054.89</v>
      </c>
      <c r="H270" s="11">
        <v>-207031.36</v>
      </c>
      <c r="I270" s="11">
        <v>64707.079999999987</v>
      </c>
      <c r="J270" s="31">
        <f t="shared" si="4"/>
        <v>13369711.309999999</v>
      </c>
    </row>
    <row r="271" spans="1:10" x14ac:dyDescent="0.25">
      <c r="A271" s="10" t="s">
        <v>597</v>
      </c>
      <c r="B271" s="9" t="s">
        <v>598</v>
      </c>
      <c r="C271" s="9" t="s">
        <v>23</v>
      </c>
      <c r="D271" s="11">
        <v>6140905.1299999999</v>
      </c>
      <c r="E271" s="11">
        <v>415625.63</v>
      </c>
      <c r="F271" s="11">
        <v>-155462.68</v>
      </c>
      <c r="G271" s="11">
        <v>-26416</v>
      </c>
      <c r="H271" s="11">
        <v>404660.84</v>
      </c>
      <c r="I271" s="11">
        <v>11654.719999999994</v>
      </c>
      <c r="J271" s="31">
        <f t="shared" si="4"/>
        <v>5959716.3799999999</v>
      </c>
    </row>
    <row r="272" spans="1:10" x14ac:dyDescent="0.25">
      <c r="A272" s="10" t="s">
        <v>599</v>
      </c>
      <c r="B272" s="9" t="s">
        <v>600</v>
      </c>
      <c r="C272" s="9" t="s">
        <v>211</v>
      </c>
      <c r="D272" s="11">
        <v>9461051.75</v>
      </c>
      <c r="E272" s="11">
        <v>787869.85</v>
      </c>
      <c r="F272" s="11">
        <v>-406388.43</v>
      </c>
      <c r="G272" s="11">
        <v>-684333.57</v>
      </c>
      <c r="H272" s="11">
        <v>347970.03</v>
      </c>
      <c r="I272" s="11">
        <v>31625.430000000008</v>
      </c>
      <c r="J272" s="31">
        <f t="shared" si="4"/>
        <v>7962055.3600000003</v>
      </c>
    </row>
    <row r="273" spans="1:10" x14ac:dyDescent="0.25">
      <c r="A273" s="10" t="s">
        <v>601</v>
      </c>
      <c r="B273" s="9" t="s">
        <v>602</v>
      </c>
      <c r="C273" s="9" t="s">
        <v>416</v>
      </c>
      <c r="D273" s="11">
        <v>1009455.59</v>
      </c>
      <c r="E273" s="11">
        <v>180906.09</v>
      </c>
      <c r="F273" s="11">
        <v>-34816.57</v>
      </c>
      <c r="G273" s="11">
        <v>-134133.18</v>
      </c>
      <c r="H273" s="11">
        <v>-24080</v>
      </c>
      <c r="I273" s="11">
        <v>0</v>
      </c>
      <c r="J273" s="31">
        <f t="shared" si="4"/>
        <v>635519.75</v>
      </c>
    </row>
    <row r="274" spans="1:10" x14ac:dyDescent="0.25">
      <c r="A274" s="10" t="s">
        <v>603</v>
      </c>
      <c r="B274" s="9" t="s">
        <v>604</v>
      </c>
      <c r="C274" s="9" t="s">
        <v>137</v>
      </c>
      <c r="D274" s="11">
        <v>7750889.4299999997</v>
      </c>
      <c r="E274" s="11">
        <v>406143.03</v>
      </c>
      <c r="F274" s="11">
        <v>-250618.78</v>
      </c>
      <c r="G274" s="11">
        <v>-17800.07</v>
      </c>
      <c r="H274" s="11">
        <v>762565.24</v>
      </c>
      <c r="I274" s="11">
        <v>-8091.1499999999942</v>
      </c>
      <c r="J274" s="31">
        <f t="shared" si="4"/>
        <v>7830801.6399999987</v>
      </c>
    </row>
    <row r="275" spans="1:10" x14ac:dyDescent="0.25">
      <c r="A275" s="10" t="s">
        <v>605</v>
      </c>
      <c r="B275" s="9" t="s">
        <v>606</v>
      </c>
      <c r="C275" s="9" t="s">
        <v>17</v>
      </c>
      <c r="D275" s="11">
        <v>16890811.34</v>
      </c>
      <c r="E275" s="11">
        <v>979927.63</v>
      </c>
      <c r="F275" s="11">
        <v>-279039.63</v>
      </c>
      <c r="G275" s="11">
        <v>-324337.65999999997</v>
      </c>
      <c r="H275" s="11">
        <v>-297801.38</v>
      </c>
      <c r="I275" s="11">
        <v>60839.200000000004</v>
      </c>
      <c r="J275" s="31">
        <f t="shared" si="4"/>
        <v>15070544.239999996</v>
      </c>
    </row>
    <row r="276" spans="1:10" x14ac:dyDescent="0.25">
      <c r="A276" s="10" t="s">
        <v>607</v>
      </c>
      <c r="B276" s="9" t="s">
        <v>606</v>
      </c>
      <c r="C276" s="9" t="s">
        <v>146</v>
      </c>
      <c r="D276" s="11">
        <v>5812131.7300000004</v>
      </c>
      <c r="E276" s="11">
        <v>392276.5</v>
      </c>
      <c r="F276" s="11">
        <v>-242419.18</v>
      </c>
      <c r="G276" s="11">
        <v>-91328.27</v>
      </c>
      <c r="H276" s="11">
        <v>442747.47</v>
      </c>
      <c r="I276" s="11">
        <v>43783.25</v>
      </c>
      <c r="J276" s="31">
        <f t="shared" si="4"/>
        <v>5572638.5000000009</v>
      </c>
    </row>
    <row r="277" spans="1:10" x14ac:dyDescent="0.25">
      <c r="A277" s="10" t="s">
        <v>608</v>
      </c>
      <c r="B277" s="9" t="s">
        <v>609</v>
      </c>
      <c r="C277" s="9" t="s">
        <v>137</v>
      </c>
      <c r="D277" s="11">
        <v>6442793.5499999998</v>
      </c>
      <c r="E277" s="11">
        <v>411405.82</v>
      </c>
      <c r="F277" s="11">
        <v>-323827.51</v>
      </c>
      <c r="G277" s="11">
        <v>-54000</v>
      </c>
      <c r="H277" s="11">
        <v>-101421.48</v>
      </c>
      <c r="I277" s="11">
        <v>-52476.039999999994</v>
      </c>
      <c r="J277" s="31">
        <f t="shared" si="4"/>
        <v>5499662.6999999993</v>
      </c>
    </row>
    <row r="278" spans="1:10" x14ac:dyDescent="0.25">
      <c r="A278" s="10" t="s">
        <v>610</v>
      </c>
      <c r="B278" s="9" t="s">
        <v>611</v>
      </c>
      <c r="C278" s="9" t="s">
        <v>79</v>
      </c>
      <c r="D278" s="11">
        <v>17477847.539999999</v>
      </c>
      <c r="E278" s="11">
        <v>43756.51</v>
      </c>
      <c r="F278" s="11">
        <v>-1344052.08</v>
      </c>
      <c r="G278" s="11">
        <v>-443425.62</v>
      </c>
      <c r="H278" s="11">
        <v>-260222.62</v>
      </c>
      <c r="I278" s="11">
        <v>-114642.09000000003</v>
      </c>
      <c r="J278" s="31">
        <f t="shared" si="4"/>
        <v>15271748.619999999</v>
      </c>
    </row>
    <row r="279" spans="1:10" x14ac:dyDescent="0.25">
      <c r="A279" s="10" t="s">
        <v>612</v>
      </c>
      <c r="B279" s="9" t="s">
        <v>613</v>
      </c>
      <c r="C279" s="9" t="s">
        <v>492</v>
      </c>
      <c r="D279" s="11">
        <v>5187993.25</v>
      </c>
      <c r="E279" s="11">
        <v>553475.18000000005</v>
      </c>
      <c r="F279" s="11">
        <v>-368837.24</v>
      </c>
      <c r="G279" s="11">
        <v>-170196.35</v>
      </c>
      <c r="H279" s="11">
        <v>-176827.19</v>
      </c>
      <c r="I279" s="11">
        <v>-4458.8199999999779</v>
      </c>
      <c r="J279" s="31">
        <f t="shared" si="4"/>
        <v>3914198.47</v>
      </c>
    </row>
    <row r="280" spans="1:10" x14ac:dyDescent="0.25">
      <c r="A280" s="10" t="s">
        <v>614</v>
      </c>
      <c r="B280" s="9" t="s">
        <v>615</v>
      </c>
      <c r="C280" s="9" t="s">
        <v>377</v>
      </c>
      <c r="D280" s="11">
        <v>48368149.189999998</v>
      </c>
      <c r="E280" s="11">
        <v>3525452.52</v>
      </c>
      <c r="F280" s="11">
        <v>-1184010.32</v>
      </c>
      <c r="G280" s="11">
        <v>-2169736.87</v>
      </c>
      <c r="H280" s="11">
        <v>289893.7</v>
      </c>
      <c r="I280" s="11">
        <v>633177.1399999999</v>
      </c>
      <c r="J280" s="31">
        <f t="shared" si="4"/>
        <v>42412020.32</v>
      </c>
    </row>
    <row r="281" spans="1:10" x14ac:dyDescent="0.25">
      <c r="A281" s="10" t="s">
        <v>616</v>
      </c>
      <c r="B281" s="9" t="s">
        <v>615</v>
      </c>
      <c r="C281" s="9" t="s">
        <v>271</v>
      </c>
      <c r="D281" s="11">
        <v>5661228.2999999998</v>
      </c>
      <c r="E281" s="11">
        <v>607381.19999999995</v>
      </c>
      <c r="F281" s="11">
        <v>-240158.16</v>
      </c>
      <c r="G281" s="11">
        <v>-33472</v>
      </c>
      <c r="H281" s="11">
        <v>213710.62</v>
      </c>
      <c r="I281" s="11">
        <v>29799.869999999995</v>
      </c>
      <c r="J281" s="31">
        <f t="shared" si="4"/>
        <v>5023727.43</v>
      </c>
    </row>
    <row r="282" spans="1:10" x14ac:dyDescent="0.25">
      <c r="A282" s="10" t="s">
        <v>617</v>
      </c>
      <c r="B282" s="9" t="s">
        <v>618</v>
      </c>
      <c r="C282" s="9" t="s">
        <v>20</v>
      </c>
      <c r="D282" s="11">
        <v>28680033.48</v>
      </c>
      <c r="E282" s="11">
        <v>911182.45</v>
      </c>
      <c r="F282" s="11">
        <v>-1061231.94</v>
      </c>
      <c r="G282" s="11">
        <v>-425005.66</v>
      </c>
      <c r="H282" s="11">
        <v>-1651343.48</v>
      </c>
      <c r="I282" s="11">
        <v>-216421.01</v>
      </c>
      <c r="J282" s="31">
        <f t="shared" si="4"/>
        <v>24414848.939999998</v>
      </c>
    </row>
    <row r="283" spans="1:10" x14ac:dyDescent="0.25">
      <c r="A283" s="10" t="s">
        <v>619</v>
      </c>
      <c r="B283" s="9" t="s">
        <v>620</v>
      </c>
      <c r="C283" s="9" t="s">
        <v>211</v>
      </c>
      <c r="D283" s="11">
        <v>20948813.199999999</v>
      </c>
      <c r="E283" s="11">
        <v>1521887.96</v>
      </c>
      <c r="F283" s="11">
        <v>-884236.47</v>
      </c>
      <c r="G283" s="11">
        <v>-432804.92</v>
      </c>
      <c r="H283" s="11">
        <v>-504775.91</v>
      </c>
      <c r="I283" s="11">
        <v>-71505.950000000012</v>
      </c>
      <c r="J283" s="31">
        <f t="shared" si="4"/>
        <v>17533601.989999998</v>
      </c>
    </row>
    <row r="284" spans="1:10" x14ac:dyDescent="0.25">
      <c r="A284" s="10" t="s">
        <v>621</v>
      </c>
      <c r="B284" s="9" t="s">
        <v>622</v>
      </c>
      <c r="C284" s="9" t="s">
        <v>84</v>
      </c>
      <c r="D284" s="11">
        <v>5892926.4800000004</v>
      </c>
      <c r="E284" s="11">
        <v>199188.65</v>
      </c>
      <c r="F284" s="11">
        <v>-89398.16</v>
      </c>
      <c r="G284" s="11">
        <v>-31965.25</v>
      </c>
      <c r="H284" s="11">
        <v>-346809.91</v>
      </c>
      <c r="I284" s="11">
        <v>116966.21</v>
      </c>
      <c r="J284" s="31">
        <f t="shared" si="4"/>
        <v>5342530.72</v>
      </c>
    </row>
    <row r="285" spans="1:10" x14ac:dyDescent="0.25">
      <c r="A285" s="10" t="s">
        <v>623</v>
      </c>
      <c r="B285" s="9" t="s">
        <v>624</v>
      </c>
      <c r="C285" s="9" t="s">
        <v>287</v>
      </c>
      <c r="D285" s="11">
        <v>4440055.32</v>
      </c>
      <c r="E285" s="11">
        <v>134439.09</v>
      </c>
      <c r="F285" s="11">
        <v>-34935.31</v>
      </c>
      <c r="G285" s="11">
        <v>-37774.75</v>
      </c>
      <c r="H285" s="11">
        <v>-68175.39</v>
      </c>
      <c r="I285" s="11">
        <v>-37600.74</v>
      </c>
      <c r="J285" s="31">
        <f t="shared" si="4"/>
        <v>4127130.0400000005</v>
      </c>
    </row>
    <row r="286" spans="1:10" x14ac:dyDescent="0.25">
      <c r="A286" s="10" t="s">
        <v>625</v>
      </c>
      <c r="B286" s="9" t="s">
        <v>626</v>
      </c>
      <c r="C286" s="9" t="s">
        <v>256</v>
      </c>
      <c r="D286" s="11">
        <v>10335659.52</v>
      </c>
      <c r="E286" s="11">
        <v>546328.51</v>
      </c>
      <c r="F286" s="11">
        <v>-347740.28</v>
      </c>
      <c r="G286" s="11">
        <v>-410743.19</v>
      </c>
      <c r="H286" s="11">
        <v>-1015945.86</v>
      </c>
      <c r="I286" s="11">
        <v>-93706.71</v>
      </c>
      <c r="J286" s="31">
        <f t="shared" si="4"/>
        <v>7921194.9700000007</v>
      </c>
    </row>
    <row r="287" spans="1:10" x14ac:dyDescent="0.25">
      <c r="A287" s="10" t="s">
        <v>627</v>
      </c>
      <c r="B287" s="9" t="s">
        <v>628</v>
      </c>
      <c r="C287" s="9" t="s">
        <v>38</v>
      </c>
      <c r="D287" s="11">
        <v>5071174.04</v>
      </c>
      <c r="E287" s="11">
        <v>320822.71000000002</v>
      </c>
      <c r="F287" s="11">
        <v>-62390.19</v>
      </c>
      <c r="G287" s="11">
        <v>-45572.97</v>
      </c>
      <c r="H287" s="11">
        <v>1297188.8600000001</v>
      </c>
      <c r="I287" s="11">
        <v>56618.03</v>
      </c>
      <c r="J287" s="31">
        <f t="shared" si="4"/>
        <v>5996195.0600000005</v>
      </c>
    </row>
    <row r="288" spans="1:10" x14ac:dyDescent="0.25">
      <c r="A288" s="10" t="s">
        <v>629</v>
      </c>
      <c r="B288" s="9" t="s">
        <v>630</v>
      </c>
      <c r="C288" s="9" t="s">
        <v>532</v>
      </c>
      <c r="D288" s="11">
        <v>5831137.6900000004</v>
      </c>
      <c r="E288" s="11">
        <v>299961.28000000003</v>
      </c>
      <c r="F288" s="11">
        <v>-60405.01</v>
      </c>
      <c r="G288" s="11">
        <v>-94861.11</v>
      </c>
      <c r="H288" s="11">
        <v>678863.88</v>
      </c>
      <c r="I288" s="11">
        <v>615983.15</v>
      </c>
      <c r="J288" s="31">
        <f t="shared" si="4"/>
        <v>6670757.3200000003</v>
      </c>
    </row>
    <row r="289" spans="1:10" x14ac:dyDescent="0.25">
      <c r="A289" s="10" t="s">
        <v>631</v>
      </c>
      <c r="B289" s="9" t="s">
        <v>632</v>
      </c>
      <c r="C289" s="9" t="s">
        <v>137</v>
      </c>
      <c r="D289" s="11">
        <v>5079258.1100000003</v>
      </c>
      <c r="E289" s="11">
        <v>379832.82</v>
      </c>
      <c r="F289" s="11">
        <v>-361774.66</v>
      </c>
      <c r="G289" s="11">
        <v>-266802</v>
      </c>
      <c r="H289" s="11">
        <v>-410407.73</v>
      </c>
      <c r="I289" s="11">
        <v>-8191.8099999999977</v>
      </c>
      <c r="J289" s="31">
        <f t="shared" si="4"/>
        <v>3652249.09</v>
      </c>
    </row>
    <row r="290" spans="1:10" x14ac:dyDescent="0.25">
      <c r="A290" s="10" t="s">
        <v>633</v>
      </c>
      <c r="B290" s="9" t="s">
        <v>634</v>
      </c>
      <c r="C290" s="9" t="s">
        <v>20</v>
      </c>
      <c r="D290" s="11">
        <v>6315701.6799999997</v>
      </c>
      <c r="E290" s="11">
        <v>346203.95</v>
      </c>
      <c r="F290" s="11">
        <v>-73480.320000000007</v>
      </c>
      <c r="G290" s="11">
        <v>-102656.91</v>
      </c>
      <c r="H290" s="11">
        <v>393278.32</v>
      </c>
      <c r="I290" s="11">
        <v>53170.86</v>
      </c>
      <c r="J290" s="31">
        <f t="shared" si="4"/>
        <v>6239809.6799999997</v>
      </c>
    </row>
    <row r="291" spans="1:10" x14ac:dyDescent="0.25">
      <c r="A291" s="10" t="s">
        <v>635</v>
      </c>
      <c r="B291" s="9" t="s">
        <v>636</v>
      </c>
      <c r="C291" s="9" t="s">
        <v>492</v>
      </c>
      <c r="D291" s="11">
        <v>12629056.470000001</v>
      </c>
      <c r="E291" s="11">
        <v>1559232.66</v>
      </c>
      <c r="F291" s="11">
        <v>-1514628.8</v>
      </c>
      <c r="G291" s="11">
        <v>-667934.71</v>
      </c>
      <c r="H291" s="11">
        <v>-88556.42</v>
      </c>
      <c r="I291" s="11">
        <v>1048.1000000000022</v>
      </c>
      <c r="J291" s="31">
        <f t="shared" si="4"/>
        <v>8799751.9800000004</v>
      </c>
    </row>
    <row r="292" spans="1:10" x14ac:dyDescent="0.25">
      <c r="A292" s="10" t="s">
        <v>637</v>
      </c>
      <c r="B292" s="9" t="s">
        <v>638</v>
      </c>
      <c r="C292" s="9" t="s">
        <v>492</v>
      </c>
      <c r="D292" s="11">
        <v>10561479.630000001</v>
      </c>
      <c r="E292" s="11">
        <v>1099054.25</v>
      </c>
      <c r="F292" s="11">
        <v>-98098</v>
      </c>
      <c r="G292" s="11">
        <v>-182268.66</v>
      </c>
      <c r="H292" s="11">
        <v>892602.64</v>
      </c>
      <c r="I292" s="11">
        <v>-4754.2400000000016</v>
      </c>
      <c r="J292" s="31">
        <f t="shared" si="4"/>
        <v>10069907.120000001</v>
      </c>
    </row>
    <row r="293" spans="1:10" x14ac:dyDescent="0.25">
      <c r="A293" s="10" t="s">
        <v>639</v>
      </c>
      <c r="B293" s="9" t="s">
        <v>640</v>
      </c>
      <c r="C293" s="9" t="s">
        <v>14</v>
      </c>
      <c r="D293" s="11">
        <v>45124572.280000001</v>
      </c>
      <c r="E293" s="11">
        <v>582637.93000000005</v>
      </c>
      <c r="F293" s="11">
        <v>-2368732.12</v>
      </c>
      <c r="G293" s="11">
        <v>-3319592.01</v>
      </c>
      <c r="H293" s="11">
        <v>-3590867.57</v>
      </c>
      <c r="I293" s="11">
        <v>-305627.14</v>
      </c>
      <c r="J293" s="31">
        <f t="shared" si="4"/>
        <v>34957115.510000005</v>
      </c>
    </row>
    <row r="294" spans="1:10" x14ac:dyDescent="0.25">
      <c r="A294" s="10" t="s">
        <v>641</v>
      </c>
      <c r="B294" s="9" t="s">
        <v>642</v>
      </c>
      <c r="C294" s="9" t="s">
        <v>312</v>
      </c>
      <c r="D294" s="11">
        <v>4017346.37</v>
      </c>
      <c r="E294" s="11">
        <v>276428.52</v>
      </c>
      <c r="F294" s="11">
        <v>-57188.59</v>
      </c>
      <c r="G294" s="11">
        <v>-5625</v>
      </c>
      <c r="H294" s="11">
        <v>771754.47</v>
      </c>
      <c r="I294" s="11">
        <v>240054.21999999997</v>
      </c>
      <c r="J294" s="31">
        <f t="shared" si="4"/>
        <v>4689912.95</v>
      </c>
    </row>
    <row r="295" spans="1:10" x14ac:dyDescent="0.25">
      <c r="A295" s="10" t="s">
        <v>643</v>
      </c>
      <c r="B295" s="9" t="s">
        <v>644</v>
      </c>
      <c r="C295" s="9" t="s">
        <v>84</v>
      </c>
      <c r="D295" s="11">
        <v>5988441.0999999996</v>
      </c>
      <c r="E295" s="11">
        <v>176797.47</v>
      </c>
      <c r="F295" s="11">
        <v>-140478.35999999999</v>
      </c>
      <c r="G295" s="11">
        <v>-14975</v>
      </c>
      <c r="H295" s="11">
        <v>312079.03000000003</v>
      </c>
      <c r="I295" s="11">
        <v>64474.3</v>
      </c>
      <c r="J295" s="31">
        <f t="shared" si="4"/>
        <v>6032743.5999999996</v>
      </c>
    </row>
    <row r="296" spans="1:10" x14ac:dyDescent="0.25">
      <c r="A296" s="10" t="s">
        <v>645</v>
      </c>
      <c r="B296" s="9" t="s">
        <v>646</v>
      </c>
      <c r="C296" s="9" t="s">
        <v>211</v>
      </c>
      <c r="D296" s="11">
        <v>13300063.130000001</v>
      </c>
      <c r="E296" s="11">
        <v>1475170.65</v>
      </c>
      <c r="F296" s="11">
        <v>-583112.51</v>
      </c>
      <c r="G296" s="11">
        <v>-509792.97</v>
      </c>
      <c r="H296" s="11">
        <v>-1244565.3400000001</v>
      </c>
      <c r="I296" s="11">
        <v>69650.47</v>
      </c>
      <c r="J296" s="31">
        <f t="shared" si="4"/>
        <v>9557072.1300000008</v>
      </c>
    </row>
    <row r="297" spans="1:10" x14ac:dyDescent="0.25">
      <c r="A297" s="10" t="s">
        <v>647</v>
      </c>
      <c r="B297" s="9" t="s">
        <v>648</v>
      </c>
      <c r="C297" s="9" t="s">
        <v>242</v>
      </c>
      <c r="D297" s="11">
        <v>4162188.02</v>
      </c>
      <c r="E297" s="11">
        <v>9986.35</v>
      </c>
      <c r="F297" s="11">
        <v>-256594.24</v>
      </c>
      <c r="G297" s="11">
        <v>-180450</v>
      </c>
      <c r="H297" s="11">
        <v>-190445.64</v>
      </c>
      <c r="I297" s="11">
        <v>-49325.770000000004</v>
      </c>
      <c r="J297" s="31">
        <f t="shared" si="4"/>
        <v>3475386.0199999996</v>
      </c>
    </row>
    <row r="298" spans="1:10" x14ac:dyDescent="0.25">
      <c r="A298" s="10" t="s">
        <v>649</v>
      </c>
      <c r="B298" s="9" t="s">
        <v>650</v>
      </c>
      <c r="C298" s="9" t="s">
        <v>245</v>
      </c>
      <c r="D298" s="11">
        <v>8123914.21</v>
      </c>
      <c r="E298" s="11">
        <v>1210275.33</v>
      </c>
      <c r="F298" s="11">
        <v>-217891.94</v>
      </c>
      <c r="G298" s="11">
        <v>-95552.3</v>
      </c>
      <c r="H298" s="11">
        <v>-97410.06</v>
      </c>
      <c r="I298" s="11">
        <v>149127.39000000001</v>
      </c>
      <c r="J298" s="31">
        <f t="shared" si="4"/>
        <v>6651911.9699999997</v>
      </c>
    </row>
    <row r="299" spans="1:10" x14ac:dyDescent="0.25">
      <c r="A299" s="10" t="s">
        <v>651</v>
      </c>
      <c r="B299" s="9" t="s">
        <v>652</v>
      </c>
      <c r="C299" s="9" t="s">
        <v>653</v>
      </c>
      <c r="D299" s="11">
        <v>21673330.190000001</v>
      </c>
      <c r="E299" s="11">
        <v>2368454.16</v>
      </c>
      <c r="F299" s="11">
        <v>-301380.83</v>
      </c>
      <c r="G299" s="11">
        <v>-108002.5</v>
      </c>
      <c r="H299" s="11">
        <v>386175.19</v>
      </c>
      <c r="I299" s="11">
        <v>-121764.22</v>
      </c>
      <c r="J299" s="31">
        <f t="shared" si="4"/>
        <v>19159903.670000006</v>
      </c>
    </row>
    <row r="300" spans="1:10" x14ac:dyDescent="0.25">
      <c r="A300" s="10" t="s">
        <v>654</v>
      </c>
      <c r="B300" s="9" t="s">
        <v>655</v>
      </c>
      <c r="C300" s="9" t="s">
        <v>574</v>
      </c>
      <c r="D300" s="11">
        <v>8151477.1399999997</v>
      </c>
      <c r="E300" s="11">
        <v>484365.61</v>
      </c>
      <c r="F300" s="11">
        <v>-422743.05</v>
      </c>
      <c r="G300" s="11">
        <v>-152649.79999999999</v>
      </c>
      <c r="H300" s="11">
        <v>105299.11</v>
      </c>
      <c r="I300" s="11">
        <v>-32373.5</v>
      </c>
      <c r="J300" s="31">
        <f t="shared" si="4"/>
        <v>7164644.29</v>
      </c>
    </row>
    <row r="301" spans="1:10" x14ac:dyDescent="0.25">
      <c r="A301" s="10" t="s">
        <v>656</v>
      </c>
      <c r="B301" s="9" t="s">
        <v>657</v>
      </c>
      <c r="C301" s="9" t="s">
        <v>23</v>
      </c>
      <c r="D301" s="11">
        <v>90890702.140000001</v>
      </c>
      <c r="E301" s="11">
        <v>850893.51</v>
      </c>
      <c r="F301" s="11">
        <v>-18119331.48</v>
      </c>
      <c r="G301" s="11">
        <v>-6907681.5</v>
      </c>
      <c r="H301" s="11">
        <v>-5584815.9000000004</v>
      </c>
      <c r="I301" s="11">
        <v>-633475.73</v>
      </c>
      <c r="J301" s="31">
        <f t="shared" si="4"/>
        <v>58794504.019999996</v>
      </c>
    </row>
    <row r="302" spans="1:10" x14ac:dyDescent="0.25">
      <c r="A302" s="10" t="s">
        <v>658</v>
      </c>
      <c r="B302" s="9" t="s">
        <v>659</v>
      </c>
      <c r="C302" s="9" t="s">
        <v>137</v>
      </c>
      <c r="D302" s="11">
        <v>1142552.96</v>
      </c>
      <c r="E302" s="11">
        <v>129504.61</v>
      </c>
      <c r="F302" s="11">
        <v>-86499.07</v>
      </c>
      <c r="G302" s="11">
        <v>-52650</v>
      </c>
      <c r="H302" s="11">
        <v>210177.61</v>
      </c>
      <c r="I302" s="11">
        <v>52647.199999999997</v>
      </c>
      <c r="J302" s="31">
        <f t="shared" si="4"/>
        <v>1136724.0900000001</v>
      </c>
    </row>
    <row r="303" spans="1:10" x14ac:dyDescent="0.25">
      <c r="A303" s="10" t="s">
        <v>660</v>
      </c>
      <c r="B303" s="9" t="s">
        <v>661</v>
      </c>
      <c r="C303" s="9" t="s">
        <v>48</v>
      </c>
      <c r="D303" s="11">
        <v>5218510.79</v>
      </c>
      <c r="E303" s="11">
        <v>337115.16</v>
      </c>
      <c r="F303" s="11">
        <v>-138762.98000000001</v>
      </c>
      <c r="G303" s="11">
        <v>0</v>
      </c>
      <c r="H303" s="11">
        <v>-5460.43</v>
      </c>
      <c r="I303" s="11">
        <v>-13941.57</v>
      </c>
      <c r="J303" s="31">
        <f t="shared" si="4"/>
        <v>4723230.6499999994</v>
      </c>
    </row>
    <row r="304" spans="1:10" x14ac:dyDescent="0.25">
      <c r="A304" s="10" t="s">
        <v>662</v>
      </c>
      <c r="B304" s="9" t="s">
        <v>663</v>
      </c>
      <c r="C304" s="9" t="s">
        <v>17</v>
      </c>
      <c r="D304" s="11">
        <v>14258261.77</v>
      </c>
      <c r="E304" s="11">
        <v>704724.9</v>
      </c>
      <c r="F304" s="11">
        <v>-261787.25</v>
      </c>
      <c r="G304" s="11">
        <v>-114690.09</v>
      </c>
      <c r="H304" s="11">
        <v>206656.96</v>
      </c>
      <c r="I304" s="11">
        <v>-18781.440000000002</v>
      </c>
      <c r="J304" s="31">
        <f t="shared" si="4"/>
        <v>13364935.050000001</v>
      </c>
    </row>
    <row r="305" spans="1:10" x14ac:dyDescent="0.25">
      <c r="A305" s="10" t="s">
        <v>664</v>
      </c>
      <c r="B305" s="9" t="s">
        <v>665</v>
      </c>
      <c r="C305" s="9" t="s">
        <v>242</v>
      </c>
      <c r="D305" s="11">
        <v>12875114.779999999</v>
      </c>
      <c r="E305" s="11">
        <v>958478.29</v>
      </c>
      <c r="F305" s="11">
        <v>-281401.61</v>
      </c>
      <c r="G305" s="11">
        <v>-469824.51</v>
      </c>
      <c r="H305" s="11">
        <v>-161438.62</v>
      </c>
      <c r="I305" s="11">
        <v>-56363.58</v>
      </c>
      <c r="J305" s="31">
        <f t="shared" si="4"/>
        <v>10947608.17</v>
      </c>
    </row>
    <row r="306" spans="1:10" x14ac:dyDescent="0.25">
      <c r="A306" s="10" t="s">
        <v>666</v>
      </c>
      <c r="B306" s="9" t="s">
        <v>667</v>
      </c>
      <c r="C306" s="9" t="s">
        <v>59</v>
      </c>
      <c r="D306" s="11">
        <v>2063178.03</v>
      </c>
      <c r="E306" s="11">
        <v>75553.919999999998</v>
      </c>
      <c r="F306" s="11">
        <v>-59773.61</v>
      </c>
      <c r="G306" s="11">
        <v>-196427.68</v>
      </c>
      <c r="H306" s="11">
        <v>1519228.76</v>
      </c>
      <c r="I306" s="11">
        <v>168491.44</v>
      </c>
      <c r="J306" s="31">
        <f t="shared" si="4"/>
        <v>3419143.02</v>
      </c>
    </row>
    <row r="307" spans="1:10" x14ac:dyDescent="0.25">
      <c r="A307" s="10" t="s">
        <v>668</v>
      </c>
      <c r="B307" s="9" t="s">
        <v>669</v>
      </c>
      <c r="C307" s="9" t="s">
        <v>256</v>
      </c>
      <c r="D307" s="11">
        <v>2783050.8</v>
      </c>
      <c r="E307" s="11">
        <v>145534.28</v>
      </c>
      <c r="F307" s="11">
        <v>-51500</v>
      </c>
      <c r="G307" s="11">
        <v>-39134.43</v>
      </c>
      <c r="H307" s="11">
        <v>177911.12</v>
      </c>
      <c r="I307" s="11">
        <v>99213.53</v>
      </c>
      <c r="J307" s="31">
        <f t="shared" si="4"/>
        <v>2824006.7399999998</v>
      </c>
    </row>
    <row r="308" spans="1:10" x14ac:dyDescent="0.25">
      <c r="A308" s="10" t="s">
        <v>670</v>
      </c>
      <c r="B308" s="9" t="s">
        <v>671</v>
      </c>
      <c r="C308" s="9" t="s">
        <v>155</v>
      </c>
      <c r="D308" s="11">
        <v>10314158.039999999</v>
      </c>
      <c r="E308" s="11">
        <v>1146432.27</v>
      </c>
      <c r="F308" s="11">
        <v>-70730.720000000001</v>
      </c>
      <c r="G308" s="11">
        <v>0</v>
      </c>
      <c r="H308" s="11">
        <v>260051.93</v>
      </c>
      <c r="I308" s="11">
        <v>94675.50999999998</v>
      </c>
      <c r="J308" s="31">
        <f t="shared" si="4"/>
        <v>9451722.4899999984</v>
      </c>
    </row>
    <row r="309" spans="1:10" x14ac:dyDescent="0.25">
      <c r="A309" s="10" t="s">
        <v>672</v>
      </c>
      <c r="B309" s="9" t="s">
        <v>673</v>
      </c>
      <c r="C309" s="9" t="s">
        <v>164</v>
      </c>
      <c r="D309" s="11">
        <v>26156687.75</v>
      </c>
      <c r="E309" s="11">
        <v>1412547.59</v>
      </c>
      <c r="F309" s="11">
        <v>-1439814.67</v>
      </c>
      <c r="G309" s="11">
        <v>-434605.72</v>
      </c>
      <c r="H309" s="11">
        <v>4509827.83</v>
      </c>
      <c r="I309" s="11">
        <v>508786.13999999996</v>
      </c>
      <c r="J309" s="31">
        <f t="shared" si="4"/>
        <v>27888333.740000002</v>
      </c>
    </row>
    <row r="310" spans="1:10" x14ac:dyDescent="0.25">
      <c r="A310" s="10" t="s">
        <v>674</v>
      </c>
      <c r="B310" s="9" t="s">
        <v>675</v>
      </c>
      <c r="C310" s="9" t="s">
        <v>242</v>
      </c>
      <c r="D310" s="11">
        <v>2652699.06</v>
      </c>
      <c r="E310" s="11">
        <v>162570.82999999999</v>
      </c>
      <c r="F310" s="11">
        <v>-793.37</v>
      </c>
      <c r="G310" s="11">
        <v>-198334.14</v>
      </c>
      <c r="H310" s="11">
        <v>-58754.71</v>
      </c>
      <c r="I310" s="11">
        <v>47690.91</v>
      </c>
      <c r="J310" s="31">
        <f t="shared" si="4"/>
        <v>2279936.92</v>
      </c>
    </row>
    <row r="311" spans="1:10" x14ac:dyDescent="0.25">
      <c r="A311" s="10" t="s">
        <v>676</v>
      </c>
      <c r="B311" s="9" t="s">
        <v>677</v>
      </c>
      <c r="C311" s="9" t="s">
        <v>377</v>
      </c>
      <c r="D311" s="11">
        <v>8932249.0899999999</v>
      </c>
      <c r="E311" s="11">
        <v>612010.21</v>
      </c>
      <c r="F311" s="11">
        <v>-241151.05</v>
      </c>
      <c r="G311" s="11">
        <v>-69835</v>
      </c>
      <c r="H311" s="11">
        <v>455286.67</v>
      </c>
      <c r="I311" s="11">
        <v>27331.879999999997</v>
      </c>
      <c r="J311" s="31">
        <f t="shared" si="4"/>
        <v>8491871.3800000008</v>
      </c>
    </row>
    <row r="312" spans="1:10" x14ac:dyDescent="0.25">
      <c r="A312" s="10" t="s">
        <v>678</v>
      </c>
      <c r="B312" s="9" t="s">
        <v>677</v>
      </c>
      <c r="C312" s="9" t="s">
        <v>416</v>
      </c>
      <c r="D312" s="11">
        <v>12779532.960000001</v>
      </c>
      <c r="E312" s="11">
        <v>658996.79</v>
      </c>
      <c r="F312" s="11">
        <v>-472567.95</v>
      </c>
      <c r="G312" s="11">
        <v>-162714.01999999999</v>
      </c>
      <c r="H312" s="11">
        <v>1051017.1000000001</v>
      </c>
      <c r="I312" s="11">
        <v>76208.62000000001</v>
      </c>
      <c r="J312" s="31">
        <f t="shared" si="4"/>
        <v>12612479.920000002</v>
      </c>
    </row>
    <row r="313" spans="1:10" x14ac:dyDescent="0.25">
      <c r="A313" s="10" t="s">
        <v>679</v>
      </c>
      <c r="B313" s="9" t="s">
        <v>677</v>
      </c>
      <c r="C313" s="9" t="s">
        <v>256</v>
      </c>
      <c r="D313" s="11">
        <v>19117235.579999998</v>
      </c>
      <c r="E313" s="11">
        <v>999448.56</v>
      </c>
      <c r="F313" s="11">
        <v>-1377499.39</v>
      </c>
      <c r="G313" s="11">
        <v>-671685.46</v>
      </c>
      <c r="H313" s="11">
        <v>-719468.59</v>
      </c>
      <c r="I313" s="11">
        <v>-309471.13</v>
      </c>
      <c r="J313" s="31">
        <f t="shared" si="4"/>
        <v>15039662.449999997</v>
      </c>
    </row>
    <row r="314" spans="1:10" x14ac:dyDescent="0.25">
      <c r="A314" s="10" t="s">
        <v>680</v>
      </c>
      <c r="B314" s="9" t="s">
        <v>681</v>
      </c>
      <c r="C314" s="9" t="s">
        <v>574</v>
      </c>
      <c r="D314" s="11">
        <v>5097410.13</v>
      </c>
      <c r="E314" s="11">
        <v>344994.67</v>
      </c>
      <c r="F314" s="11">
        <v>-223654.11</v>
      </c>
      <c r="G314" s="11">
        <v>-4393.41</v>
      </c>
      <c r="H314" s="11">
        <v>-457561.15</v>
      </c>
      <c r="I314" s="11">
        <v>14731</v>
      </c>
      <c r="J314" s="31">
        <f t="shared" si="4"/>
        <v>4081537.7899999996</v>
      </c>
    </row>
    <row r="315" spans="1:10" x14ac:dyDescent="0.25">
      <c r="A315" s="10" t="s">
        <v>682</v>
      </c>
      <c r="B315" s="9" t="s">
        <v>683</v>
      </c>
      <c r="C315" s="9" t="s">
        <v>684</v>
      </c>
      <c r="D315" s="11">
        <v>3712452.63</v>
      </c>
      <c r="E315" s="11">
        <v>239508.35</v>
      </c>
      <c r="F315" s="11">
        <v>-87907.06</v>
      </c>
      <c r="G315" s="11">
        <v>0</v>
      </c>
      <c r="H315" s="11">
        <v>127192.08</v>
      </c>
      <c r="I315" s="11">
        <v>5010.9899999999907</v>
      </c>
      <c r="J315" s="31">
        <f t="shared" si="4"/>
        <v>3517240.29</v>
      </c>
    </row>
    <row r="316" spans="1:10" x14ac:dyDescent="0.25">
      <c r="A316" s="10" t="s">
        <v>685</v>
      </c>
      <c r="B316" s="9" t="s">
        <v>683</v>
      </c>
      <c r="C316" s="9" t="s">
        <v>8</v>
      </c>
      <c r="D316" s="11">
        <v>5134852.21</v>
      </c>
      <c r="E316" s="11">
        <v>282946.27</v>
      </c>
      <c r="F316" s="11">
        <v>-170478.63</v>
      </c>
      <c r="G316" s="11">
        <v>-212448.24</v>
      </c>
      <c r="H316" s="11">
        <v>524036.29</v>
      </c>
      <c r="I316" s="11">
        <v>-23404.62000000001</v>
      </c>
      <c r="J316" s="31">
        <f t="shared" si="4"/>
        <v>4969610.7399999993</v>
      </c>
    </row>
    <row r="317" spans="1:10" x14ac:dyDescent="0.25">
      <c r="A317" s="10" t="s">
        <v>686</v>
      </c>
      <c r="B317" s="9" t="s">
        <v>687</v>
      </c>
      <c r="C317" s="9" t="s">
        <v>256</v>
      </c>
      <c r="D317" s="11">
        <v>36912015.5</v>
      </c>
      <c r="E317" s="11">
        <v>1275018.97</v>
      </c>
      <c r="F317" s="11">
        <v>-8038287.8700000001</v>
      </c>
      <c r="G317" s="11">
        <v>-2453670.48</v>
      </c>
      <c r="H317" s="11">
        <v>-2091042.41</v>
      </c>
      <c r="I317" s="11">
        <v>133184.22000000003</v>
      </c>
      <c r="J317" s="31">
        <f t="shared" si="4"/>
        <v>23187179.989999998</v>
      </c>
    </row>
    <row r="318" spans="1:10" x14ac:dyDescent="0.25">
      <c r="A318" s="10" t="s">
        <v>688</v>
      </c>
      <c r="B318" s="9" t="s">
        <v>689</v>
      </c>
      <c r="C318" s="9" t="s">
        <v>79</v>
      </c>
      <c r="D318" s="11">
        <v>26255740.32</v>
      </c>
      <c r="E318" s="11">
        <v>690827.06</v>
      </c>
      <c r="F318" s="11">
        <v>-3965449.65</v>
      </c>
      <c r="G318" s="11">
        <v>-1333351.44</v>
      </c>
      <c r="H318" s="11">
        <v>-666245.28</v>
      </c>
      <c r="I318" s="11">
        <v>-151663.94999999998</v>
      </c>
      <c r="J318" s="31">
        <f t="shared" si="4"/>
        <v>19448202.940000001</v>
      </c>
    </row>
    <row r="319" spans="1:10" x14ac:dyDescent="0.25">
      <c r="A319" s="10" t="s">
        <v>690</v>
      </c>
      <c r="B319" s="9" t="s">
        <v>691</v>
      </c>
      <c r="C319" s="9" t="s">
        <v>48</v>
      </c>
      <c r="D319" s="11">
        <v>4814198.21</v>
      </c>
      <c r="E319" s="11">
        <v>354186.92</v>
      </c>
      <c r="F319" s="11">
        <v>-169334.58</v>
      </c>
      <c r="G319" s="11">
        <v>-33562.75</v>
      </c>
      <c r="H319" s="11">
        <v>-119799.81</v>
      </c>
      <c r="I319" s="11">
        <v>27613.85</v>
      </c>
      <c r="J319" s="31">
        <f t="shared" si="4"/>
        <v>4164928</v>
      </c>
    </row>
    <row r="320" spans="1:10" x14ac:dyDescent="0.25">
      <c r="A320" s="10" t="s">
        <v>692</v>
      </c>
      <c r="B320" s="9" t="s">
        <v>693</v>
      </c>
      <c r="C320" s="9" t="s">
        <v>137</v>
      </c>
      <c r="D320" s="11">
        <v>4955043.43</v>
      </c>
      <c r="E320" s="11">
        <v>472981.65</v>
      </c>
      <c r="F320" s="11">
        <v>-203436.95</v>
      </c>
      <c r="G320" s="11">
        <v>0</v>
      </c>
      <c r="H320" s="11">
        <v>66023.5</v>
      </c>
      <c r="I320" s="11">
        <v>-28698.449999999997</v>
      </c>
      <c r="J320" s="31">
        <f t="shared" si="4"/>
        <v>4315949.879999999</v>
      </c>
    </row>
    <row r="321" spans="1:10" x14ac:dyDescent="0.25">
      <c r="A321" s="10" t="s">
        <v>694</v>
      </c>
      <c r="B321" s="9" t="s">
        <v>695</v>
      </c>
      <c r="C321" s="9" t="s">
        <v>380</v>
      </c>
      <c r="D321" s="11">
        <v>4150094.58</v>
      </c>
      <c r="E321" s="11">
        <v>329763.81</v>
      </c>
      <c r="F321" s="11">
        <v>-312772.15000000002</v>
      </c>
      <c r="G321" s="11">
        <v>-46657.46</v>
      </c>
      <c r="H321" s="11">
        <v>478374.1</v>
      </c>
      <c r="I321" s="11">
        <v>221550.47000000003</v>
      </c>
      <c r="J321" s="31">
        <f t="shared" si="4"/>
        <v>4160825.7300000004</v>
      </c>
    </row>
    <row r="322" spans="1:10" x14ac:dyDescent="0.25">
      <c r="A322" s="10" t="s">
        <v>696</v>
      </c>
      <c r="B322" s="9" t="s">
        <v>697</v>
      </c>
      <c r="C322" s="9" t="s">
        <v>242</v>
      </c>
      <c r="D322" s="11">
        <v>3095254.66</v>
      </c>
      <c r="E322" s="11">
        <v>88865.84</v>
      </c>
      <c r="F322" s="11">
        <v>-45115.45</v>
      </c>
      <c r="G322" s="11">
        <v>-154009.57999999999</v>
      </c>
      <c r="H322" s="11">
        <v>-60218.28</v>
      </c>
      <c r="I322" s="11">
        <v>-58458.57</v>
      </c>
      <c r="J322" s="31">
        <f t="shared" si="4"/>
        <v>2688586.9400000004</v>
      </c>
    </row>
    <row r="323" spans="1:10" x14ac:dyDescent="0.25">
      <c r="A323" s="10" t="s">
        <v>698</v>
      </c>
      <c r="B323" s="9" t="s">
        <v>699</v>
      </c>
      <c r="C323" s="9" t="s">
        <v>100</v>
      </c>
      <c r="D323" s="11">
        <v>8950320.5500000007</v>
      </c>
      <c r="E323" s="11">
        <v>478224.95</v>
      </c>
      <c r="F323" s="11">
        <v>-427053.11</v>
      </c>
      <c r="G323" s="11">
        <v>0</v>
      </c>
      <c r="H323" s="11">
        <v>-262442.25</v>
      </c>
      <c r="I323" s="11">
        <v>-65915.12</v>
      </c>
      <c r="J323" s="31">
        <f t="shared" si="4"/>
        <v>7716685.120000001</v>
      </c>
    </row>
    <row r="324" spans="1:10" x14ac:dyDescent="0.25">
      <c r="A324" s="10" t="s">
        <v>700</v>
      </c>
      <c r="B324" s="9" t="s">
        <v>701</v>
      </c>
      <c r="C324" s="9" t="s">
        <v>386</v>
      </c>
      <c r="D324" s="11">
        <v>44559165.369999997</v>
      </c>
      <c r="E324" s="11">
        <v>910875.41</v>
      </c>
      <c r="F324" s="11">
        <v>-2472311.23</v>
      </c>
      <c r="G324" s="11">
        <v>-181736.68</v>
      </c>
      <c r="H324" s="11">
        <v>-3172016.49</v>
      </c>
      <c r="I324" s="11">
        <v>-409759.02000000008</v>
      </c>
      <c r="J324" s="31">
        <f t="shared" si="4"/>
        <v>37412466.539999999</v>
      </c>
    </row>
    <row r="325" spans="1:10" x14ac:dyDescent="0.25">
      <c r="A325" s="10" t="s">
        <v>702</v>
      </c>
      <c r="B325" s="9" t="s">
        <v>703</v>
      </c>
      <c r="C325" s="9" t="s">
        <v>218</v>
      </c>
      <c r="D325" s="11">
        <v>5089914.07</v>
      </c>
      <c r="E325" s="11">
        <v>237719.1</v>
      </c>
      <c r="F325" s="11">
        <v>-27809.59</v>
      </c>
      <c r="G325" s="11">
        <v>0</v>
      </c>
      <c r="H325" s="11">
        <v>265273.17</v>
      </c>
      <c r="I325" s="11">
        <v>80595.289999999994</v>
      </c>
      <c r="J325" s="31">
        <f t="shared" si="4"/>
        <v>5170253.8400000008</v>
      </c>
    </row>
    <row r="326" spans="1:10" x14ac:dyDescent="0.25">
      <c r="A326" s="10" t="s">
        <v>704</v>
      </c>
      <c r="B326" s="9" t="s">
        <v>705</v>
      </c>
      <c r="C326" s="9" t="s">
        <v>17</v>
      </c>
      <c r="D326" s="11">
        <v>9236644.8800000008</v>
      </c>
      <c r="E326" s="11">
        <v>791148.24</v>
      </c>
      <c r="F326" s="11">
        <v>-328857.27</v>
      </c>
      <c r="G326" s="11">
        <v>-157352.67000000001</v>
      </c>
      <c r="H326" s="11">
        <v>1142466.98</v>
      </c>
      <c r="I326" s="11">
        <v>9857.0699999999779</v>
      </c>
      <c r="J326" s="31">
        <f t="shared" si="4"/>
        <v>9111610.7500000019</v>
      </c>
    </row>
    <row r="327" spans="1:10" x14ac:dyDescent="0.25">
      <c r="A327" s="10" t="s">
        <v>706</v>
      </c>
      <c r="B327" s="9" t="s">
        <v>707</v>
      </c>
      <c r="C327" s="9" t="s">
        <v>71</v>
      </c>
      <c r="D327" s="11">
        <v>10470938.5</v>
      </c>
      <c r="E327" s="11">
        <v>674605.77</v>
      </c>
      <c r="F327" s="11">
        <v>-98782.53</v>
      </c>
      <c r="G327" s="11">
        <v>-119125</v>
      </c>
      <c r="H327" s="11">
        <v>452585.95</v>
      </c>
      <c r="I327" s="11">
        <v>46400.550000000017</v>
      </c>
      <c r="J327" s="31">
        <f t="shared" si="4"/>
        <v>10077411.700000001</v>
      </c>
    </row>
    <row r="328" spans="1:10" x14ac:dyDescent="0.25">
      <c r="A328" s="10" t="s">
        <v>708</v>
      </c>
      <c r="B328" s="9" t="s">
        <v>709</v>
      </c>
      <c r="C328" s="9" t="s">
        <v>399</v>
      </c>
      <c r="D328" s="11">
        <v>22215027.760000002</v>
      </c>
      <c r="E328" s="11">
        <v>1453163.24</v>
      </c>
      <c r="F328" s="11">
        <v>-643766.55000000005</v>
      </c>
      <c r="G328" s="11">
        <v>-301179</v>
      </c>
      <c r="H328" s="11">
        <v>-966493.62</v>
      </c>
      <c r="I328" s="11">
        <v>-62048.369999999995</v>
      </c>
      <c r="J328" s="31">
        <f t="shared" ref="J328:J391" si="5">D328-E328+F328+G328+H328+I328</f>
        <v>18788376.98</v>
      </c>
    </row>
    <row r="329" spans="1:10" x14ac:dyDescent="0.25">
      <c r="A329" s="10" t="s">
        <v>710</v>
      </c>
      <c r="B329" s="9" t="s">
        <v>711</v>
      </c>
      <c r="C329" s="9" t="s">
        <v>211</v>
      </c>
      <c r="D329" s="11">
        <v>34390798.329999998</v>
      </c>
      <c r="E329" s="11">
        <v>2627076.31</v>
      </c>
      <c r="F329" s="11">
        <v>-376328.86</v>
      </c>
      <c r="G329" s="11">
        <v>-780786.09</v>
      </c>
      <c r="H329" s="11">
        <v>753315.74</v>
      </c>
      <c r="I329" s="11">
        <v>954620.6399999999</v>
      </c>
      <c r="J329" s="31">
        <f t="shared" si="5"/>
        <v>32314543.449999999</v>
      </c>
    </row>
    <row r="330" spans="1:10" x14ac:dyDescent="0.25">
      <c r="A330" s="10" t="s">
        <v>712</v>
      </c>
      <c r="B330" s="9" t="s">
        <v>713</v>
      </c>
      <c r="C330" s="9" t="s">
        <v>17</v>
      </c>
      <c r="D330" s="11">
        <v>29687436.07</v>
      </c>
      <c r="E330" s="11">
        <v>1299302.6200000001</v>
      </c>
      <c r="F330" s="11">
        <v>-757013.72</v>
      </c>
      <c r="G330" s="11">
        <v>-367504.76</v>
      </c>
      <c r="H330" s="11">
        <v>-243100.33</v>
      </c>
      <c r="I330" s="11">
        <v>-57188.820000000007</v>
      </c>
      <c r="J330" s="31">
        <f t="shared" si="5"/>
        <v>26963325.82</v>
      </c>
    </row>
    <row r="331" spans="1:10" x14ac:dyDescent="0.25">
      <c r="A331" s="10" t="s">
        <v>714</v>
      </c>
      <c r="B331" s="9" t="s">
        <v>715</v>
      </c>
      <c r="C331" s="9" t="s">
        <v>137</v>
      </c>
      <c r="D331" s="11">
        <v>2434055.41</v>
      </c>
      <c r="E331" s="11">
        <v>280164.09000000003</v>
      </c>
      <c r="F331" s="11">
        <v>-130542.01</v>
      </c>
      <c r="G331" s="11">
        <v>-52920</v>
      </c>
      <c r="H331" s="11">
        <v>-217710.5</v>
      </c>
      <c r="I331" s="11">
        <v>37790.930000000008</v>
      </c>
      <c r="J331" s="31">
        <f t="shared" si="5"/>
        <v>1790509.7400000002</v>
      </c>
    </row>
    <row r="332" spans="1:10" x14ac:dyDescent="0.25">
      <c r="A332" s="10" t="s">
        <v>716</v>
      </c>
      <c r="B332" s="9" t="s">
        <v>717</v>
      </c>
      <c r="C332" s="9" t="s">
        <v>32</v>
      </c>
      <c r="D332" s="11">
        <v>5931312.0800000001</v>
      </c>
      <c r="E332" s="11">
        <v>339847.96</v>
      </c>
      <c r="F332" s="11">
        <v>-589325.5</v>
      </c>
      <c r="G332" s="11">
        <v>-187921.76</v>
      </c>
      <c r="H332" s="11">
        <v>-219788.08</v>
      </c>
      <c r="I332" s="11">
        <v>18385.599999999999</v>
      </c>
      <c r="J332" s="31">
        <f t="shared" si="5"/>
        <v>4612814.38</v>
      </c>
    </row>
    <row r="333" spans="1:10" x14ac:dyDescent="0.25">
      <c r="A333" s="10" t="s">
        <v>718</v>
      </c>
      <c r="B333" s="9" t="s">
        <v>719</v>
      </c>
      <c r="C333" s="9" t="s">
        <v>79</v>
      </c>
      <c r="D333" s="11">
        <v>2663968.85</v>
      </c>
      <c r="E333" s="11">
        <v>429441.81</v>
      </c>
      <c r="F333" s="11">
        <v>-201600.59</v>
      </c>
      <c r="G333" s="11">
        <v>-696284.84</v>
      </c>
      <c r="H333" s="11">
        <v>-94047.360000000001</v>
      </c>
      <c r="I333" s="11">
        <v>175064.6</v>
      </c>
      <c r="J333" s="31">
        <f t="shared" si="5"/>
        <v>1417658.8499999999</v>
      </c>
    </row>
    <row r="334" spans="1:10" x14ac:dyDescent="0.25">
      <c r="A334" s="10" t="s">
        <v>720</v>
      </c>
      <c r="B334" s="9" t="s">
        <v>721</v>
      </c>
      <c r="C334" s="9" t="s">
        <v>359</v>
      </c>
      <c r="D334" s="11">
        <v>13495375.630000001</v>
      </c>
      <c r="E334" s="11">
        <v>1087725.82</v>
      </c>
      <c r="F334" s="11">
        <v>-789611.62</v>
      </c>
      <c r="G334" s="11">
        <v>-70288</v>
      </c>
      <c r="H334" s="11">
        <v>2194597.08</v>
      </c>
      <c r="I334" s="11">
        <v>-82052.77</v>
      </c>
      <c r="J334" s="31">
        <f t="shared" si="5"/>
        <v>13660294.500000002</v>
      </c>
    </row>
    <row r="335" spans="1:10" x14ac:dyDescent="0.25">
      <c r="A335" s="10" t="s">
        <v>722</v>
      </c>
      <c r="B335" s="9" t="s">
        <v>723</v>
      </c>
      <c r="C335" s="9" t="s">
        <v>38</v>
      </c>
      <c r="D335" s="11">
        <v>4575047.13</v>
      </c>
      <c r="E335" s="11">
        <v>278981.02</v>
      </c>
      <c r="F335" s="11">
        <v>-54459.79</v>
      </c>
      <c r="G335" s="11">
        <v>-85760.28</v>
      </c>
      <c r="H335" s="11">
        <v>-224290.52</v>
      </c>
      <c r="I335" s="11">
        <v>-46268.560000000005</v>
      </c>
      <c r="J335" s="31">
        <f t="shared" si="5"/>
        <v>3885286.9599999995</v>
      </c>
    </row>
    <row r="336" spans="1:10" x14ac:dyDescent="0.25">
      <c r="A336" s="10" t="s">
        <v>724</v>
      </c>
      <c r="B336" s="9" t="s">
        <v>725</v>
      </c>
      <c r="C336" s="9" t="s">
        <v>137</v>
      </c>
      <c r="D336" s="11">
        <v>5411401.3200000003</v>
      </c>
      <c r="E336" s="11">
        <v>53325.4</v>
      </c>
      <c r="F336" s="11">
        <v>-46467.16</v>
      </c>
      <c r="G336" s="11">
        <v>0</v>
      </c>
      <c r="H336" s="11">
        <v>1106672.52</v>
      </c>
      <c r="I336" s="11">
        <v>143175.28000000003</v>
      </c>
      <c r="J336" s="31">
        <f t="shared" si="5"/>
        <v>6561456.5599999996</v>
      </c>
    </row>
    <row r="337" spans="1:10" x14ac:dyDescent="0.25">
      <c r="A337" s="10" t="s">
        <v>726</v>
      </c>
      <c r="B337" s="9" t="s">
        <v>727</v>
      </c>
      <c r="C337" s="9" t="s">
        <v>485</v>
      </c>
      <c r="D337" s="11">
        <v>5051402.43</v>
      </c>
      <c r="E337" s="11">
        <v>306241.07</v>
      </c>
      <c r="F337" s="11">
        <v>-112376.14</v>
      </c>
      <c r="G337" s="11">
        <v>-25188.33</v>
      </c>
      <c r="H337" s="11">
        <v>464941.72</v>
      </c>
      <c r="I337" s="11">
        <v>54783.519999999997</v>
      </c>
      <c r="J337" s="31">
        <f t="shared" si="5"/>
        <v>5127322.129999999</v>
      </c>
    </row>
    <row r="338" spans="1:10" x14ac:dyDescent="0.25">
      <c r="A338" s="10" t="s">
        <v>728</v>
      </c>
      <c r="B338" s="9" t="s">
        <v>729</v>
      </c>
      <c r="C338" s="9" t="s">
        <v>126</v>
      </c>
      <c r="D338" s="11">
        <v>18366514.07</v>
      </c>
      <c r="E338" s="11">
        <v>911728.83</v>
      </c>
      <c r="F338" s="11">
        <v>-594978.46</v>
      </c>
      <c r="G338" s="11">
        <v>-283544.02</v>
      </c>
      <c r="H338" s="11">
        <v>-744305.45</v>
      </c>
      <c r="I338" s="11">
        <v>-150176.09999999998</v>
      </c>
      <c r="J338" s="31">
        <f t="shared" si="5"/>
        <v>15681781.210000003</v>
      </c>
    </row>
    <row r="339" spans="1:10" x14ac:dyDescent="0.25">
      <c r="A339" s="10" t="s">
        <v>730</v>
      </c>
      <c r="B339" s="9" t="s">
        <v>731</v>
      </c>
      <c r="C339" s="9" t="s">
        <v>366</v>
      </c>
      <c r="D339" s="11">
        <v>17217698.59</v>
      </c>
      <c r="E339" s="11">
        <v>1381366.25</v>
      </c>
      <c r="F339" s="11">
        <v>-278165.28000000003</v>
      </c>
      <c r="G339" s="11">
        <v>-136030.96</v>
      </c>
      <c r="H339" s="11">
        <v>-402044.37</v>
      </c>
      <c r="I339" s="11">
        <v>-52187.48</v>
      </c>
      <c r="J339" s="31">
        <f t="shared" si="5"/>
        <v>14967904.25</v>
      </c>
    </row>
    <row r="340" spans="1:10" x14ac:dyDescent="0.25">
      <c r="A340" s="10" t="s">
        <v>732</v>
      </c>
      <c r="B340" s="9" t="s">
        <v>733</v>
      </c>
      <c r="C340" s="9" t="s">
        <v>416</v>
      </c>
      <c r="D340" s="11">
        <v>15772230.710000001</v>
      </c>
      <c r="E340" s="11">
        <v>1094612.48</v>
      </c>
      <c r="F340" s="11">
        <v>-605713.72</v>
      </c>
      <c r="G340" s="11">
        <v>-553071.62</v>
      </c>
      <c r="H340" s="11">
        <v>-311729.65999999997</v>
      </c>
      <c r="I340" s="11">
        <v>-89359.28</v>
      </c>
      <c r="J340" s="31">
        <f t="shared" si="5"/>
        <v>13117743.950000001</v>
      </c>
    </row>
    <row r="341" spans="1:10" x14ac:dyDescent="0.25">
      <c r="A341" s="10" t="s">
        <v>734</v>
      </c>
      <c r="B341" s="9" t="s">
        <v>735</v>
      </c>
      <c r="C341" s="9" t="s">
        <v>115</v>
      </c>
      <c r="D341" s="11">
        <v>5540536.5999999996</v>
      </c>
      <c r="E341" s="11">
        <v>496758.63</v>
      </c>
      <c r="F341" s="11">
        <v>-118105.87</v>
      </c>
      <c r="G341" s="11">
        <v>-27000</v>
      </c>
      <c r="H341" s="11">
        <v>-250775.83</v>
      </c>
      <c r="I341" s="11">
        <v>-8120.75</v>
      </c>
      <c r="J341" s="31">
        <f t="shared" si="5"/>
        <v>4639775.5199999996</v>
      </c>
    </row>
    <row r="342" spans="1:10" x14ac:dyDescent="0.25">
      <c r="A342" s="10" t="s">
        <v>736</v>
      </c>
      <c r="B342" s="9" t="s">
        <v>737</v>
      </c>
      <c r="C342" s="9" t="s">
        <v>738</v>
      </c>
      <c r="D342" s="11">
        <v>11094933.470000001</v>
      </c>
      <c r="E342" s="11">
        <v>1604876.93</v>
      </c>
      <c r="F342" s="11">
        <v>-337465.45</v>
      </c>
      <c r="G342" s="11">
        <v>-77398.2</v>
      </c>
      <c r="H342" s="11">
        <v>656414.09</v>
      </c>
      <c r="I342" s="11">
        <v>224164.31</v>
      </c>
      <c r="J342" s="31">
        <f t="shared" si="5"/>
        <v>9955771.2900000028</v>
      </c>
    </row>
    <row r="343" spans="1:10" x14ac:dyDescent="0.25">
      <c r="A343" s="10" t="s">
        <v>739</v>
      </c>
      <c r="B343" s="9" t="s">
        <v>740</v>
      </c>
      <c r="C343" s="9" t="s">
        <v>164</v>
      </c>
      <c r="D343" s="11">
        <v>16230911.810000001</v>
      </c>
      <c r="E343" s="11">
        <v>1007607.84</v>
      </c>
      <c r="F343" s="11">
        <v>-954694.29</v>
      </c>
      <c r="G343" s="11">
        <v>-353837.33</v>
      </c>
      <c r="H343" s="11">
        <v>-417203.51</v>
      </c>
      <c r="I343" s="11">
        <v>63417.09</v>
      </c>
      <c r="J343" s="31">
        <f t="shared" si="5"/>
        <v>13560985.93</v>
      </c>
    </row>
    <row r="344" spans="1:10" x14ac:dyDescent="0.25">
      <c r="A344" s="10" t="s">
        <v>741</v>
      </c>
      <c r="B344" s="9" t="s">
        <v>742</v>
      </c>
      <c r="C344" s="9" t="s">
        <v>377</v>
      </c>
      <c r="D344" s="11">
        <v>39772007.810000002</v>
      </c>
      <c r="E344" s="11">
        <v>2307032.98</v>
      </c>
      <c r="F344" s="11">
        <v>-7912020.6699999999</v>
      </c>
      <c r="G344" s="11">
        <v>-1547214.2</v>
      </c>
      <c r="H344" s="11">
        <v>-1678211.28</v>
      </c>
      <c r="I344" s="11">
        <v>-635749.85</v>
      </c>
      <c r="J344" s="31">
        <f t="shared" si="5"/>
        <v>25691778.830000002</v>
      </c>
    </row>
    <row r="345" spans="1:10" x14ac:dyDescent="0.25">
      <c r="A345" s="10" t="s">
        <v>743</v>
      </c>
      <c r="B345" s="9" t="s">
        <v>744</v>
      </c>
      <c r="C345" s="9" t="s">
        <v>23</v>
      </c>
      <c r="D345" s="11">
        <v>10652061.539999999</v>
      </c>
      <c r="E345" s="11">
        <v>559116.57999999996</v>
      </c>
      <c r="F345" s="11">
        <v>-608872.25</v>
      </c>
      <c r="G345" s="11">
        <v>-167140.87</v>
      </c>
      <c r="H345" s="11">
        <v>2206008.08</v>
      </c>
      <c r="I345" s="11">
        <v>32805.839999999997</v>
      </c>
      <c r="J345" s="31">
        <f t="shared" si="5"/>
        <v>11555745.76</v>
      </c>
    </row>
    <row r="346" spans="1:10" x14ac:dyDescent="0.25">
      <c r="A346" s="10" t="s">
        <v>745</v>
      </c>
      <c r="B346" s="9" t="s">
        <v>746</v>
      </c>
      <c r="C346" s="9" t="s">
        <v>74</v>
      </c>
      <c r="D346" s="11">
        <v>23413302.48</v>
      </c>
      <c r="E346" s="11">
        <v>1893556.15</v>
      </c>
      <c r="F346" s="11">
        <v>-489269.2</v>
      </c>
      <c r="G346" s="11">
        <v>-653353.69999999995</v>
      </c>
      <c r="H346" s="11">
        <v>338977.65</v>
      </c>
      <c r="I346" s="11">
        <v>-72483.97</v>
      </c>
      <c r="J346" s="31">
        <f t="shared" si="5"/>
        <v>20643617.110000003</v>
      </c>
    </row>
    <row r="347" spans="1:10" x14ac:dyDescent="0.25">
      <c r="A347" s="10" t="s">
        <v>747</v>
      </c>
      <c r="B347" s="9" t="s">
        <v>748</v>
      </c>
      <c r="C347" s="9" t="s">
        <v>172</v>
      </c>
      <c r="D347" s="11">
        <v>4078760.25</v>
      </c>
      <c r="E347" s="11">
        <v>190865.9</v>
      </c>
      <c r="F347" s="11">
        <v>-84749.79</v>
      </c>
      <c r="G347" s="11">
        <v>-119530</v>
      </c>
      <c r="H347" s="11">
        <v>218976.5</v>
      </c>
      <c r="I347" s="11">
        <v>29553.769999999997</v>
      </c>
      <c r="J347" s="31">
        <f t="shared" si="5"/>
        <v>3932144.83</v>
      </c>
    </row>
    <row r="348" spans="1:10" x14ac:dyDescent="0.25">
      <c r="A348" s="10" t="s">
        <v>749</v>
      </c>
      <c r="B348" s="9" t="s">
        <v>750</v>
      </c>
      <c r="C348" s="9" t="s">
        <v>287</v>
      </c>
      <c r="D348" s="11">
        <v>3089607.73</v>
      </c>
      <c r="E348" s="11">
        <v>166401.12</v>
      </c>
      <c r="F348" s="11">
        <v>0</v>
      </c>
      <c r="G348" s="11">
        <v>0</v>
      </c>
      <c r="H348" s="11">
        <v>452877.38</v>
      </c>
      <c r="I348" s="11">
        <v>-9843.48</v>
      </c>
      <c r="J348" s="31">
        <f t="shared" si="5"/>
        <v>3366240.51</v>
      </c>
    </row>
    <row r="349" spans="1:10" x14ac:dyDescent="0.25">
      <c r="A349" s="10" t="s">
        <v>751</v>
      </c>
      <c r="B349" s="9" t="s">
        <v>752</v>
      </c>
      <c r="C349" s="9" t="s">
        <v>115</v>
      </c>
      <c r="D349" s="11">
        <v>6362842.1200000001</v>
      </c>
      <c r="E349" s="11">
        <v>488776.35</v>
      </c>
      <c r="F349" s="11">
        <v>-169926.32</v>
      </c>
      <c r="G349" s="11">
        <v>-37025</v>
      </c>
      <c r="H349" s="11">
        <v>350839.45</v>
      </c>
      <c r="I349" s="11">
        <v>60572.059999999983</v>
      </c>
      <c r="J349" s="31">
        <f t="shared" si="5"/>
        <v>6078525.96</v>
      </c>
    </row>
    <row r="350" spans="1:10" x14ac:dyDescent="0.25">
      <c r="A350" s="10" t="s">
        <v>753</v>
      </c>
      <c r="B350" s="9" t="s">
        <v>754</v>
      </c>
      <c r="C350" s="9" t="s">
        <v>17</v>
      </c>
      <c r="D350" s="11">
        <v>10923414.09</v>
      </c>
      <c r="E350" s="11">
        <v>762349.91</v>
      </c>
      <c r="F350" s="11">
        <v>-141992.06</v>
      </c>
      <c r="G350" s="11">
        <v>-2315</v>
      </c>
      <c r="H350" s="11">
        <v>600579.74</v>
      </c>
      <c r="I350" s="11">
        <v>90697.049999999988</v>
      </c>
      <c r="J350" s="31">
        <f t="shared" si="5"/>
        <v>10708033.91</v>
      </c>
    </row>
    <row r="351" spans="1:10" x14ac:dyDescent="0.25">
      <c r="A351" s="10" t="s">
        <v>755</v>
      </c>
      <c r="B351" s="9" t="s">
        <v>756</v>
      </c>
      <c r="C351" s="9" t="s">
        <v>134</v>
      </c>
      <c r="D351" s="11">
        <v>11708324.380000001</v>
      </c>
      <c r="E351" s="11">
        <v>1026783.09</v>
      </c>
      <c r="F351" s="11">
        <v>-303449.09000000003</v>
      </c>
      <c r="G351" s="11">
        <v>-67237.75</v>
      </c>
      <c r="H351" s="11">
        <v>194728.88</v>
      </c>
      <c r="I351" s="11">
        <v>32347.550000000003</v>
      </c>
      <c r="J351" s="31">
        <f t="shared" si="5"/>
        <v>10537930.880000003</v>
      </c>
    </row>
    <row r="352" spans="1:10" x14ac:dyDescent="0.25">
      <c r="A352" s="10" t="s">
        <v>757</v>
      </c>
      <c r="B352" s="9" t="s">
        <v>758</v>
      </c>
      <c r="C352" s="9" t="s">
        <v>759</v>
      </c>
      <c r="D352" s="11">
        <v>3414748.12</v>
      </c>
      <c r="E352" s="11">
        <v>105700.6</v>
      </c>
      <c r="F352" s="11">
        <v>-16891.61</v>
      </c>
      <c r="G352" s="11">
        <v>0</v>
      </c>
      <c r="H352" s="11">
        <v>-39067.800000000003</v>
      </c>
      <c r="I352" s="11">
        <v>-35729.03</v>
      </c>
      <c r="J352" s="31">
        <f t="shared" si="5"/>
        <v>3217359.0800000005</v>
      </c>
    </row>
    <row r="353" spans="1:10" x14ac:dyDescent="0.25">
      <c r="A353" s="10" t="s">
        <v>760</v>
      </c>
      <c r="B353" s="9" t="s">
        <v>761</v>
      </c>
      <c r="C353" s="9" t="s">
        <v>29</v>
      </c>
      <c r="D353" s="11">
        <v>4723938.04</v>
      </c>
      <c r="E353" s="11">
        <v>338058.54</v>
      </c>
      <c r="F353" s="11">
        <v>-39798.879999999997</v>
      </c>
      <c r="G353" s="11">
        <v>0</v>
      </c>
      <c r="H353" s="11">
        <v>-205005.61</v>
      </c>
      <c r="I353" s="11">
        <v>-55970.44</v>
      </c>
      <c r="J353" s="31">
        <f t="shared" si="5"/>
        <v>4085104.5700000003</v>
      </c>
    </row>
    <row r="354" spans="1:10" x14ac:dyDescent="0.25">
      <c r="A354" s="10" t="s">
        <v>762</v>
      </c>
      <c r="B354" s="9" t="s">
        <v>763</v>
      </c>
      <c r="C354" s="9" t="s">
        <v>8</v>
      </c>
      <c r="D354" s="11">
        <v>3704204</v>
      </c>
      <c r="E354" s="11">
        <v>67327.520000000004</v>
      </c>
      <c r="F354" s="11">
        <v>-129224.38</v>
      </c>
      <c r="G354" s="11">
        <v>-27000</v>
      </c>
      <c r="H354" s="11">
        <v>1466545.74</v>
      </c>
      <c r="I354" s="11">
        <v>-37835.760000000002</v>
      </c>
      <c r="J354" s="31">
        <f t="shared" si="5"/>
        <v>4909362.08</v>
      </c>
    </row>
    <row r="355" spans="1:10" x14ac:dyDescent="0.25">
      <c r="A355" s="10" t="s">
        <v>764</v>
      </c>
      <c r="B355" s="9" t="s">
        <v>765</v>
      </c>
      <c r="C355" s="9" t="s">
        <v>208</v>
      </c>
      <c r="D355" s="11">
        <v>4684528.55</v>
      </c>
      <c r="E355" s="11">
        <v>338200.82</v>
      </c>
      <c r="F355" s="11">
        <v>-248661.16</v>
      </c>
      <c r="G355" s="11">
        <v>-10024.5</v>
      </c>
      <c r="H355" s="11">
        <v>304240.96000000002</v>
      </c>
      <c r="I355" s="11">
        <v>121253.48</v>
      </c>
      <c r="J355" s="31">
        <f t="shared" si="5"/>
        <v>4513136.51</v>
      </c>
    </row>
    <row r="356" spans="1:10" x14ac:dyDescent="0.25">
      <c r="A356" s="10" t="s">
        <v>766</v>
      </c>
      <c r="B356" s="9" t="s">
        <v>767</v>
      </c>
      <c r="C356" s="9" t="s">
        <v>377</v>
      </c>
      <c r="D356" s="11">
        <v>7699059.6799999997</v>
      </c>
      <c r="E356" s="11">
        <v>1092473.8899999999</v>
      </c>
      <c r="F356" s="11">
        <v>-340316.88</v>
      </c>
      <c r="G356" s="11">
        <v>-171588.23</v>
      </c>
      <c r="H356" s="11">
        <v>73723.86</v>
      </c>
      <c r="I356" s="11">
        <v>12300.009999999995</v>
      </c>
      <c r="J356" s="31">
        <f t="shared" si="5"/>
        <v>6180704.5499999998</v>
      </c>
    </row>
    <row r="357" spans="1:10" x14ac:dyDescent="0.25">
      <c r="A357" s="10" t="s">
        <v>768</v>
      </c>
      <c r="B357" s="9" t="s">
        <v>769</v>
      </c>
      <c r="C357" s="9" t="s">
        <v>97</v>
      </c>
      <c r="D357" s="11">
        <v>3021364.79</v>
      </c>
      <c r="E357" s="11">
        <v>173319.08</v>
      </c>
      <c r="F357" s="11">
        <v>-102379.3</v>
      </c>
      <c r="G357" s="11">
        <v>-23306.25</v>
      </c>
      <c r="H357" s="11">
        <v>298970.99</v>
      </c>
      <c r="I357" s="11">
        <v>7418.8699999999953</v>
      </c>
      <c r="J357" s="31">
        <f t="shared" si="5"/>
        <v>3028750.0200000005</v>
      </c>
    </row>
    <row r="358" spans="1:10" x14ac:dyDescent="0.25">
      <c r="A358" s="10" t="s">
        <v>770</v>
      </c>
      <c r="B358" s="9" t="s">
        <v>771</v>
      </c>
      <c r="C358" s="9" t="s">
        <v>172</v>
      </c>
      <c r="D358" s="11">
        <v>7858817.6600000001</v>
      </c>
      <c r="E358" s="11">
        <v>454814.36</v>
      </c>
      <c r="F358" s="11">
        <v>-88960.93</v>
      </c>
      <c r="G358" s="11">
        <v>-92866.82</v>
      </c>
      <c r="H358" s="11">
        <v>-378816.03</v>
      </c>
      <c r="I358" s="11">
        <v>-32829.200000000012</v>
      </c>
      <c r="J358" s="31">
        <f t="shared" si="5"/>
        <v>6810530.3199999994</v>
      </c>
    </row>
    <row r="359" spans="1:10" x14ac:dyDescent="0.25">
      <c r="A359" s="10" t="s">
        <v>772</v>
      </c>
      <c r="B359" s="9" t="s">
        <v>773</v>
      </c>
      <c r="C359" s="9" t="s">
        <v>774</v>
      </c>
      <c r="D359" s="11">
        <v>14903023.880000001</v>
      </c>
      <c r="E359" s="11">
        <v>2111065.3199999998</v>
      </c>
      <c r="F359" s="11">
        <v>-301271.34999999998</v>
      </c>
      <c r="G359" s="11">
        <v>-27175</v>
      </c>
      <c r="H359" s="11">
        <v>-993118.38</v>
      </c>
      <c r="I359" s="11">
        <v>-120179.45999999999</v>
      </c>
      <c r="J359" s="31">
        <f t="shared" si="5"/>
        <v>11350214.369999999</v>
      </c>
    </row>
    <row r="360" spans="1:10" x14ac:dyDescent="0.25">
      <c r="A360" s="10" t="s">
        <v>775</v>
      </c>
      <c r="B360" s="9" t="s">
        <v>776</v>
      </c>
      <c r="C360" s="9" t="s">
        <v>205</v>
      </c>
      <c r="D360" s="11">
        <v>7297978.4800000004</v>
      </c>
      <c r="E360" s="11">
        <v>345963.75</v>
      </c>
      <c r="F360" s="11">
        <v>-379022.86</v>
      </c>
      <c r="G360" s="11">
        <v>-219018.48</v>
      </c>
      <c r="H360" s="11">
        <v>-225400.23</v>
      </c>
      <c r="I360" s="11">
        <v>-116212.45999999999</v>
      </c>
      <c r="J360" s="31">
        <f t="shared" si="5"/>
        <v>6012360.6999999993</v>
      </c>
    </row>
    <row r="361" spans="1:10" x14ac:dyDescent="0.25">
      <c r="A361" s="10" t="s">
        <v>777</v>
      </c>
      <c r="B361" s="9" t="s">
        <v>778</v>
      </c>
      <c r="C361" s="9" t="s">
        <v>242</v>
      </c>
      <c r="D361" s="11">
        <v>30481601.030000001</v>
      </c>
      <c r="E361" s="11">
        <v>1057503.4099999999</v>
      </c>
      <c r="F361" s="11">
        <v>-4088711.71</v>
      </c>
      <c r="G361" s="11">
        <v>-1738838.23</v>
      </c>
      <c r="H361" s="11">
        <v>-1415628.33</v>
      </c>
      <c r="I361" s="11">
        <v>80160.51999999999</v>
      </c>
      <c r="J361" s="31">
        <f t="shared" si="5"/>
        <v>22261079.870000001</v>
      </c>
    </row>
    <row r="362" spans="1:10" x14ac:dyDescent="0.25">
      <c r="A362" s="10" t="s">
        <v>779</v>
      </c>
      <c r="B362" s="9" t="s">
        <v>780</v>
      </c>
      <c r="C362" s="9" t="s">
        <v>221</v>
      </c>
      <c r="D362" s="11">
        <v>17000197.780000001</v>
      </c>
      <c r="E362" s="11">
        <v>963835.25</v>
      </c>
      <c r="F362" s="11">
        <v>-761080.21</v>
      </c>
      <c r="G362" s="11">
        <v>-332426.40000000002</v>
      </c>
      <c r="H362" s="11">
        <v>-314722.45</v>
      </c>
      <c r="I362" s="11">
        <v>-223117.8</v>
      </c>
      <c r="J362" s="31">
        <f t="shared" si="5"/>
        <v>14405015.67</v>
      </c>
    </row>
    <row r="363" spans="1:10" x14ac:dyDescent="0.25">
      <c r="A363" s="10" t="s">
        <v>781</v>
      </c>
      <c r="B363" s="9" t="s">
        <v>782</v>
      </c>
      <c r="C363" s="9" t="s">
        <v>532</v>
      </c>
      <c r="D363" s="11">
        <v>8919627.9199999999</v>
      </c>
      <c r="E363" s="11">
        <v>517382.77</v>
      </c>
      <c r="F363" s="11">
        <v>-212721.38</v>
      </c>
      <c r="G363" s="11">
        <v>-331765.28999999998</v>
      </c>
      <c r="H363" s="11">
        <v>-859773.31</v>
      </c>
      <c r="I363" s="11">
        <v>-73379.459999999992</v>
      </c>
      <c r="J363" s="31">
        <f t="shared" si="5"/>
        <v>6924605.71</v>
      </c>
    </row>
    <row r="364" spans="1:10" x14ac:dyDescent="0.25">
      <c r="A364" s="10" t="s">
        <v>783</v>
      </c>
      <c r="B364" s="9" t="s">
        <v>784</v>
      </c>
      <c r="C364" s="9" t="s">
        <v>276</v>
      </c>
      <c r="D364" s="11">
        <v>6539765.1299999999</v>
      </c>
      <c r="E364" s="11">
        <v>593018.91</v>
      </c>
      <c r="F364" s="11">
        <v>-227511.65</v>
      </c>
      <c r="G364" s="11">
        <v>-18695</v>
      </c>
      <c r="H364" s="11">
        <v>-59941.57</v>
      </c>
      <c r="I364" s="11">
        <v>22263.919999999998</v>
      </c>
      <c r="J364" s="31">
        <f t="shared" si="5"/>
        <v>5662861.919999999</v>
      </c>
    </row>
    <row r="365" spans="1:10" x14ac:dyDescent="0.25">
      <c r="A365" s="10" t="s">
        <v>785</v>
      </c>
      <c r="B365" s="9" t="s">
        <v>786</v>
      </c>
      <c r="C365" s="9" t="s">
        <v>11</v>
      </c>
      <c r="D365" s="11">
        <v>10590884.17</v>
      </c>
      <c r="E365" s="11">
        <v>586567.26</v>
      </c>
      <c r="F365" s="11">
        <v>-200840.82</v>
      </c>
      <c r="G365" s="11">
        <v>-27000</v>
      </c>
      <c r="H365" s="11">
        <v>353912.67</v>
      </c>
      <c r="I365" s="11">
        <v>1612.2800000000134</v>
      </c>
      <c r="J365" s="31">
        <f t="shared" si="5"/>
        <v>10132001.039999999</v>
      </c>
    </row>
    <row r="366" spans="1:10" x14ac:dyDescent="0.25">
      <c r="A366" s="10" t="s">
        <v>787</v>
      </c>
      <c r="B366" s="9" t="s">
        <v>788</v>
      </c>
      <c r="C366" s="9" t="s">
        <v>120</v>
      </c>
      <c r="D366" s="11">
        <v>3636123.44</v>
      </c>
      <c r="E366" s="11">
        <v>677737.65</v>
      </c>
      <c r="F366" s="11">
        <v>-396488.01</v>
      </c>
      <c r="G366" s="11">
        <v>-506059.91</v>
      </c>
      <c r="H366" s="11">
        <v>-44767.98</v>
      </c>
      <c r="I366" s="11">
        <v>-16684.46</v>
      </c>
      <c r="J366" s="31">
        <f t="shared" si="5"/>
        <v>1994385.4300000004</v>
      </c>
    </row>
    <row r="367" spans="1:10" x14ac:dyDescent="0.25">
      <c r="A367" s="10" t="s">
        <v>789</v>
      </c>
      <c r="B367" s="9" t="s">
        <v>790</v>
      </c>
      <c r="C367" s="9" t="s">
        <v>134</v>
      </c>
      <c r="D367" s="11">
        <v>3388539.7</v>
      </c>
      <c r="E367" s="11">
        <v>53801.68</v>
      </c>
      <c r="F367" s="11">
        <v>-193488.47</v>
      </c>
      <c r="G367" s="11">
        <v>-30070.32</v>
      </c>
      <c r="H367" s="11">
        <v>633267.88</v>
      </c>
      <c r="I367" s="11">
        <v>0</v>
      </c>
      <c r="J367" s="31">
        <f t="shared" si="5"/>
        <v>3744447.11</v>
      </c>
    </row>
    <row r="368" spans="1:10" x14ac:dyDescent="0.25">
      <c r="A368" s="10" t="s">
        <v>791</v>
      </c>
      <c r="B368" s="9" t="s">
        <v>792</v>
      </c>
      <c r="C368" s="9" t="s">
        <v>759</v>
      </c>
      <c r="D368" s="11">
        <v>3203727.66</v>
      </c>
      <c r="E368" s="11">
        <v>104118.77</v>
      </c>
      <c r="F368" s="11">
        <v>-24673.96</v>
      </c>
      <c r="G368" s="11">
        <v>-37025</v>
      </c>
      <c r="H368" s="11">
        <v>313833.93</v>
      </c>
      <c r="I368" s="11">
        <v>108606.64</v>
      </c>
      <c r="J368" s="31">
        <f t="shared" si="5"/>
        <v>3460350.5000000005</v>
      </c>
    </row>
    <row r="369" spans="1:10" x14ac:dyDescent="0.25">
      <c r="A369" s="10" t="s">
        <v>793</v>
      </c>
      <c r="B369" s="9" t="s">
        <v>794</v>
      </c>
      <c r="C369" s="9" t="s">
        <v>759</v>
      </c>
      <c r="D369" s="11">
        <v>2579147.7799999998</v>
      </c>
      <c r="E369" s="11">
        <v>73620.34</v>
      </c>
      <c r="F369" s="11">
        <v>-36511.33</v>
      </c>
      <c r="G369" s="11">
        <v>0</v>
      </c>
      <c r="H369" s="11">
        <v>-114937.60000000001</v>
      </c>
      <c r="I369" s="11">
        <v>-24889.579999999998</v>
      </c>
      <c r="J369" s="31">
        <f t="shared" si="5"/>
        <v>2329188.9299999997</v>
      </c>
    </row>
    <row r="370" spans="1:10" x14ac:dyDescent="0.25">
      <c r="A370" s="10" t="s">
        <v>795</v>
      </c>
      <c r="B370" s="9" t="s">
        <v>796</v>
      </c>
      <c r="C370" s="9" t="s">
        <v>164</v>
      </c>
      <c r="D370" s="11">
        <v>7142294.8899999997</v>
      </c>
      <c r="E370" s="11">
        <v>304372.31</v>
      </c>
      <c r="F370" s="11">
        <v>-188567.57</v>
      </c>
      <c r="G370" s="11">
        <v>-27000</v>
      </c>
      <c r="H370" s="11">
        <v>880935.44</v>
      </c>
      <c r="I370" s="11">
        <v>224272.82</v>
      </c>
      <c r="J370" s="31">
        <f t="shared" si="5"/>
        <v>7727563.2699999996</v>
      </c>
    </row>
    <row r="371" spans="1:10" x14ac:dyDescent="0.25">
      <c r="A371" s="10" t="s">
        <v>797</v>
      </c>
      <c r="B371" s="9" t="s">
        <v>798</v>
      </c>
      <c r="C371" s="9" t="s">
        <v>317</v>
      </c>
      <c r="D371" s="11">
        <v>15987473.560000001</v>
      </c>
      <c r="E371" s="11">
        <v>1173412.5</v>
      </c>
      <c r="F371" s="11">
        <v>-395840.2</v>
      </c>
      <c r="G371" s="11">
        <v>-112228.64</v>
      </c>
      <c r="H371" s="11">
        <v>75976.73</v>
      </c>
      <c r="I371" s="11">
        <v>123291.23</v>
      </c>
      <c r="J371" s="31">
        <f t="shared" si="5"/>
        <v>14505260.180000002</v>
      </c>
    </row>
    <row r="372" spans="1:10" x14ac:dyDescent="0.25">
      <c r="A372" s="10" t="s">
        <v>799</v>
      </c>
      <c r="B372" s="9" t="s">
        <v>800</v>
      </c>
      <c r="C372" s="9" t="s">
        <v>97</v>
      </c>
      <c r="D372" s="11">
        <v>6745287.2400000002</v>
      </c>
      <c r="E372" s="11">
        <v>343981.77</v>
      </c>
      <c r="F372" s="11">
        <v>-213509.68</v>
      </c>
      <c r="G372" s="11">
        <v>-4650</v>
      </c>
      <c r="H372" s="11">
        <v>9384.41</v>
      </c>
      <c r="I372" s="11">
        <v>-64770.829999999994</v>
      </c>
      <c r="J372" s="31">
        <f t="shared" si="5"/>
        <v>6127759.370000001</v>
      </c>
    </row>
    <row r="373" spans="1:10" x14ac:dyDescent="0.25">
      <c r="A373" s="10" t="s">
        <v>801</v>
      </c>
      <c r="B373" s="9" t="s">
        <v>802</v>
      </c>
      <c r="C373" s="9" t="s">
        <v>377</v>
      </c>
      <c r="D373" s="11">
        <v>6121310.0999999996</v>
      </c>
      <c r="E373" s="11">
        <v>247803.54</v>
      </c>
      <c r="F373" s="11">
        <v>-123858.06</v>
      </c>
      <c r="G373" s="11">
        <v>-10025</v>
      </c>
      <c r="H373" s="11">
        <v>318843.28000000003</v>
      </c>
      <c r="I373" s="11">
        <v>101967.1</v>
      </c>
      <c r="J373" s="31">
        <f t="shared" si="5"/>
        <v>6160433.8799999999</v>
      </c>
    </row>
    <row r="374" spans="1:10" x14ac:dyDescent="0.25">
      <c r="A374" s="10" t="s">
        <v>803</v>
      </c>
      <c r="B374" s="9" t="s">
        <v>804</v>
      </c>
      <c r="C374" s="9" t="s">
        <v>253</v>
      </c>
      <c r="D374" s="11">
        <v>12676427.439999999</v>
      </c>
      <c r="E374" s="11">
        <v>356223.26</v>
      </c>
      <c r="F374" s="11">
        <v>-720414.76</v>
      </c>
      <c r="G374" s="11">
        <v>-48394</v>
      </c>
      <c r="H374" s="11">
        <v>-610742.68000000005</v>
      </c>
      <c r="I374" s="11">
        <v>-66190.819999999992</v>
      </c>
      <c r="J374" s="31">
        <f t="shared" si="5"/>
        <v>10874461.92</v>
      </c>
    </row>
    <row r="375" spans="1:10" x14ac:dyDescent="0.25">
      <c r="A375" s="10" t="s">
        <v>805</v>
      </c>
      <c r="B375" s="9" t="s">
        <v>806</v>
      </c>
      <c r="C375" s="9" t="s">
        <v>74</v>
      </c>
      <c r="D375" s="11">
        <v>5112282.24</v>
      </c>
      <c r="E375" s="11">
        <v>541807.67000000004</v>
      </c>
      <c r="F375" s="11">
        <v>-226392.89</v>
      </c>
      <c r="G375" s="11">
        <v>-135800.24</v>
      </c>
      <c r="H375" s="11">
        <v>645735.04</v>
      </c>
      <c r="I375" s="11">
        <v>224013.65</v>
      </c>
      <c r="J375" s="31">
        <f t="shared" si="5"/>
        <v>5078030.1300000008</v>
      </c>
    </row>
    <row r="376" spans="1:10" x14ac:dyDescent="0.25">
      <c r="A376" s="10" t="s">
        <v>807</v>
      </c>
      <c r="B376" s="9" t="s">
        <v>808</v>
      </c>
      <c r="C376" s="9" t="s">
        <v>445</v>
      </c>
      <c r="D376" s="11">
        <v>2339305.17</v>
      </c>
      <c r="E376" s="11">
        <v>138735.67000000001</v>
      </c>
      <c r="F376" s="11">
        <v>-34935.910000000003</v>
      </c>
      <c r="G376" s="11">
        <v>0</v>
      </c>
      <c r="H376" s="11">
        <v>697922.68</v>
      </c>
      <c r="I376" s="11">
        <v>135217.34000000003</v>
      </c>
      <c r="J376" s="31">
        <f t="shared" si="5"/>
        <v>2998773.61</v>
      </c>
    </row>
    <row r="377" spans="1:10" x14ac:dyDescent="0.25">
      <c r="A377" s="10" t="s">
        <v>809</v>
      </c>
      <c r="B377" s="9" t="s">
        <v>810</v>
      </c>
      <c r="C377" s="9" t="s">
        <v>492</v>
      </c>
      <c r="D377" s="11">
        <v>38373233.240000002</v>
      </c>
      <c r="E377" s="11">
        <v>1438048.06</v>
      </c>
      <c r="F377" s="11">
        <v>-2719216.29</v>
      </c>
      <c r="G377" s="11">
        <v>-1145297.99</v>
      </c>
      <c r="H377" s="11">
        <v>-1180277.94</v>
      </c>
      <c r="I377" s="11">
        <v>-146343.84000000003</v>
      </c>
      <c r="J377" s="31">
        <f t="shared" si="5"/>
        <v>31744049.120000001</v>
      </c>
    </row>
    <row r="378" spans="1:10" x14ac:dyDescent="0.25">
      <c r="A378" s="10" t="s">
        <v>811</v>
      </c>
      <c r="B378" s="9" t="s">
        <v>812</v>
      </c>
      <c r="C378" s="9" t="s">
        <v>253</v>
      </c>
      <c r="D378" s="11">
        <v>7574489.4800000004</v>
      </c>
      <c r="E378" s="11">
        <v>380423.84</v>
      </c>
      <c r="F378" s="11">
        <v>-57567.77</v>
      </c>
      <c r="G378" s="11">
        <v>0</v>
      </c>
      <c r="H378" s="11">
        <v>-51691.92</v>
      </c>
      <c r="I378" s="11">
        <v>62791.990000000005</v>
      </c>
      <c r="J378" s="31">
        <f t="shared" si="5"/>
        <v>7147597.9400000013</v>
      </c>
    </row>
    <row r="379" spans="1:10" x14ac:dyDescent="0.25">
      <c r="A379" s="10" t="s">
        <v>813</v>
      </c>
      <c r="B379" s="9" t="s">
        <v>814</v>
      </c>
      <c r="C379" s="9" t="s">
        <v>137</v>
      </c>
      <c r="D379" s="11">
        <v>7358167.9699999997</v>
      </c>
      <c r="E379" s="11">
        <v>263657.34999999998</v>
      </c>
      <c r="F379" s="11">
        <v>-371912.79</v>
      </c>
      <c r="G379" s="11">
        <v>-83435.16</v>
      </c>
      <c r="H379" s="11">
        <v>-374414.78</v>
      </c>
      <c r="I379" s="11">
        <v>-30146.930000000008</v>
      </c>
      <c r="J379" s="31">
        <f t="shared" si="5"/>
        <v>6234600.96</v>
      </c>
    </row>
    <row r="380" spans="1:10" x14ac:dyDescent="0.25">
      <c r="A380" s="10" t="s">
        <v>815</v>
      </c>
      <c r="B380" s="9" t="s">
        <v>816</v>
      </c>
      <c r="C380" s="9" t="s">
        <v>115</v>
      </c>
      <c r="D380" s="11">
        <v>3154269.92</v>
      </c>
      <c r="E380" s="11">
        <v>164610.85</v>
      </c>
      <c r="F380" s="11">
        <v>-41035.31</v>
      </c>
      <c r="G380" s="11">
        <v>0</v>
      </c>
      <c r="H380" s="11">
        <v>628636.51</v>
      </c>
      <c r="I380" s="11">
        <v>-26246.75</v>
      </c>
      <c r="J380" s="31">
        <f t="shared" si="5"/>
        <v>3551013.5199999996</v>
      </c>
    </row>
    <row r="381" spans="1:10" x14ac:dyDescent="0.25">
      <c r="A381" s="10" t="s">
        <v>817</v>
      </c>
      <c r="B381" s="9" t="s">
        <v>818</v>
      </c>
      <c r="C381" s="9" t="s">
        <v>137</v>
      </c>
      <c r="D381" s="11">
        <v>17424731.57</v>
      </c>
      <c r="E381" s="11">
        <v>688852.26</v>
      </c>
      <c r="F381" s="11">
        <v>-820306.53</v>
      </c>
      <c r="G381" s="11">
        <v>-304335.84999999998</v>
      </c>
      <c r="H381" s="11">
        <v>-770705.62</v>
      </c>
      <c r="I381" s="11">
        <v>-189809.21000000002</v>
      </c>
      <c r="J381" s="31">
        <f t="shared" si="5"/>
        <v>14650722.100000001</v>
      </c>
    </row>
    <row r="382" spans="1:10" x14ac:dyDescent="0.25">
      <c r="A382" s="10" t="s">
        <v>819</v>
      </c>
      <c r="B382" s="9" t="s">
        <v>820</v>
      </c>
      <c r="C382" s="9" t="s">
        <v>187</v>
      </c>
      <c r="D382" s="11">
        <v>5262786.29</v>
      </c>
      <c r="E382" s="11">
        <v>496717.09</v>
      </c>
      <c r="F382" s="11">
        <v>-135882.17000000001</v>
      </c>
      <c r="G382" s="11">
        <v>0</v>
      </c>
      <c r="H382" s="11">
        <v>507363.84000000003</v>
      </c>
      <c r="I382" s="11">
        <v>163833.35999999999</v>
      </c>
      <c r="J382" s="31">
        <f t="shared" si="5"/>
        <v>5301384.2300000004</v>
      </c>
    </row>
    <row r="383" spans="1:10" x14ac:dyDescent="0.25">
      <c r="A383" s="10" t="s">
        <v>821</v>
      </c>
      <c r="B383" s="9" t="s">
        <v>822</v>
      </c>
      <c r="C383" s="9" t="s">
        <v>8</v>
      </c>
      <c r="D383" s="11">
        <v>4586643.83</v>
      </c>
      <c r="E383" s="11">
        <v>512669.56</v>
      </c>
      <c r="F383" s="11">
        <v>-226803.45</v>
      </c>
      <c r="G383" s="11">
        <v>-407211.39</v>
      </c>
      <c r="H383" s="11">
        <v>-116502.16</v>
      </c>
      <c r="I383" s="11">
        <v>-51742.62</v>
      </c>
      <c r="J383" s="31">
        <f t="shared" si="5"/>
        <v>3271714.6499999994</v>
      </c>
    </row>
    <row r="384" spans="1:10" x14ac:dyDescent="0.25">
      <c r="A384" s="10" t="s">
        <v>823</v>
      </c>
      <c r="B384" s="9" t="s">
        <v>824</v>
      </c>
      <c r="C384" s="9" t="s">
        <v>146</v>
      </c>
      <c r="D384" s="11">
        <v>4164713.46</v>
      </c>
      <c r="E384" s="11">
        <v>165911.28</v>
      </c>
      <c r="F384" s="11">
        <v>-78727.27</v>
      </c>
      <c r="G384" s="11">
        <v>-108364.75</v>
      </c>
      <c r="H384" s="11">
        <v>-2372.52</v>
      </c>
      <c r="I384" s="11">
        <v>-11583</v>
      </c>
      <c r="J384" s="31">
        <f t="shared" si="5"/>
        <v>3797754.64</v>
      </c>
    </row>
    <row r="385" spans="1:10" x14ac:dyDescent="0.25">
      <c r="A385" s="10" t="s">
        <v>825</v>
      </c>
      <c r="B385" s="9" t="s">
        <v>826</v>
      </c>
      <c r="C385" s="9" t="s">
        <v>17</v>
      </c>
      <c r="D385" s="11">
        <v>16022450.43</v>
      </c>
      <c r="E385" s="11">
        <v>749953.03</v>
      </c>
      <c r="F385" s="11">
        <v>-272488.71999999997</v>
      </c>
      <c r="G385" s="11">
        <v>-415949.82</v>
      </c>
      <c r="H385" s="11">
        <v>-208672.79</v>
      </c>
      <c r="I385" s="11">
        <v>10707.609999999999</v>
      </c>
      <c r="J385" s="31">
        <f t="shared" si="5"/>
        <v>14386093.68</v>
      </c>
    </row>
    <row r="386" spans="1:10" x14ac:dyDescent="0.25">
      <c r="A386" s="10" t="s">
        <v>827</v>
      </c>
      <c r="B386" s="9" t="s">
        <v>828</v>
      </c>
      <c r="C386" s="9" t="s">
        <v>172</v>
      </c>
      <c r="D386" s="11">
        <v>3827844.46</v>
      </c>
      <c r="E386" s="11">
        <v>302743</v>
      </c>
      <c r="F386" s="11">
        <v>-31171.83</v>
      </c>
      <c r="G386" s="11">
        <v>-124739</v>
      </c>
      <c r="H386" s="11">
        <v>-100147.96</v>
      </c>
      <c r="I386" s="11">
        <v>-78922.260000000009</v>
      </c>
      <c r="J386" s="31">
        <f t="shared" si="5"/>
        <v>3190120.41</v>
      </c>
    </row>
    <row r="387" spans="1:10" x14ac:dyDescent="0.25">
      <c r="A387" s="10" t="s">
        <v>829</v>
      </c>
      <c r="B387" s="9" t="s">
        <v>830</v>
      </c>
      <c r="C387" s="9" t="s">
        <v>242</v>
      </c>
      <c r="D387" s="11">
        <v>12956059.42</v>
      </c>
      <c r="E387" s="11">
        <v>34384.67</v>
      </c>
      <c r="F387" s="11">
        <v>-1344197.18</v>
      </c>
      <c r="G387" s="11">
        <v>-591292.74</v>
      </c>
      <c r="H387" s="11">
        <v>-311618.53000000003</v>
      </c>
      <c r="I387" s="11">
        <v>47766.11</v>
      </c>
      <c r="J387" s="31">
        <f t="shared" si="5"/>
        <v>10722332.41</v>
      </c>
    </row>
    <row r="388" spans="1:10" x14ac:dyDescent="0.25">
      <c r="A388" s="10" t="s">
        <v>831</v>
      </c>
      <c r="B388" s="9" t="s">
        <v>832</v>
      </c>
      <c r="C388" s="9" t="s">
        <v>492</v>
      </c>
      <c r="D388" s="11">
        <v>8120859.46</v>
      </c>
      <c r="E388" s="11">
        <v>1003662.63</v>
      </c>
      <c r="F388" s="11">
        <v>-269154.38</v>
      </c>
      <c r="G388" s="11">
        <v>-257722.08</v>
      </c>
      <c r="H388" s="11">
        <v>11078.49</v>
      </c>
      <c r="I388" s="11">
        <v>8797.3000000000029</v>
      </c>
      <c r="J388" s="31">
        <f t="shared" si="5"/>
        <v>6610196.1600000001</v>
      </c>
    </row>
    <row r="389" spans="1:10" x14ac:dyDescent="0.25">
      <c r="A389" s="10" t="s">
        <v>833</v>
      </c>
      <c r="B389" s="9" t="s">
        <v>834</v>
      </c>
      <c r="C389" s="9" t="s">
        <v>79</v>
      </c>
      <c r="D389" s="11">
        <v>8754507.9700000007</v>
      </c>
      <c r="E389" s="11">
        <v>419032.47</v>
      </c>
      <c r="F389" s="11">
        <v>-661257.36</v>
      </c>
      <c r="G389" s="11">
        <v>-261552.53</v>
      </c>
      <c r="H389" s="11">
        <v>-88450.15</v>
      </c>
      <c r="I389" s="11">
        <v>63433.409999999996</v>
      </c>
      <c r="J389" s="31">
        <f t="shared" si="5"/>
        <v>7387648.8700000001</v>
      </c>
    </row>
    <row r="390" spans="1:10" x14ac:dyDescent="0.25">
      <c r="A390" s="10" t="s">
        <v>835</v>
      </c>
      <c r="B390" s="9" t="s">
        <v>836</v>
      </c>
      <c r="C390" s="9" t="s">
        <v>23</v>
      </c>
      <c r="D390" s="11">
        <v>11803411.029999999</v>
      </c>
      <c r="E390" s="11">
        <v>689694.17</v>
      </c>
      <c r="F390" s="11">
        <v>-715391.81</v>
      </c>
      <c r="G390" s="11">
        <v>-474114.2</v>
      </c>
      <c r="H390" s="11">
        <v>-182702.12</v>
      </c>
      <c r="I390" s="11">
        <v>6478.010000000002</v>
      </c>
      <c r="J390" s="31">
        <f t="shared" si="5"/>
        <v>9747986.7400000002</v>
      </c>
    </row>
    <row r="391" spans="1:10" x14ac:dyDescent="0.25">
      <c r="A391" s="10" t="s">
        <v>837</v>
      </c>
      <c r="B391" s="9" t="s">
        <v>838</v>
      </c>
      <c r="C391" s="9" t="s">
        <v>79</v>
      </c>
      <c r="D391" s="11">
        <v>5798703.5899999999</v>
      </c>
      <c r="E391" s="11">
        <v>603634.57999999996</v>
      </c>
      <c r="F391" s="11">
        <v>-408362.69</v>
      </c>
      <c r="G391" s="11">
        <v>-690912.8</v>
      </c>
      <c r="H391" s="11">
        <v>-35883.68</v>
      </c>
      <c r="I391" s="11">
        <v>-76516.78</v>
      </c>
      <c r="J391" s="31">
        <f t="shared" si="5"/>
        <v>3983393.0599999996</v>
      </c>
    </row>
    <row r="392" spans="1:10" x14ac:dyDescent="0.25">
      <c r="A392" s="10" t="s">
        <v>839</v>
      </c>
      <c r="B392" s="9" t="s">
        <v>840</v>
      </c>
      <c r="C392" s="9" t="s">
        <v>399</v>
      </c>
      <c r="D392" s="11">
        <v>7846991.8899999997</v>
      </c>
      <c r="E392" s="11">
        <v>599414.07999999996</v>
      </c>
      <c r="F392" s="11">
        <v>-212737.26</v>
      </c>
      <c r="G392" s="11">
        <v>-7290</v>
      </c>
      <c r="H392" s="11">
        <v>904263.81</v>
      </c>
      <c r="I392" s="11">
        <v>164814.35</v>
      </c>
      <c r="J392" s="31">
        <f t="shared" ref="J392:J455" si="6">D392-E392+F392+G392+H392+I392</f>
        <v>8096628.709999999</v>
      </c>
    </row>
    <row r="393" spans="1:10" x14ac:dyDescent="0.25">
      <c r="A393" s="10" t="s">
        <v>841</v>
      </c>
      <c r="B393" s="9" t="s">
        <v>842</v>
      </c>
      <c r="C393" s="9" t="s">
        <v>248</v>
      </c>
      <c r="D393" s="11">
        <v>13082509.41</v>
      </c>
      <c r="E393" s="11">
        <v>1211739.8999999999</v>
      </c>
      <c r="F393" s="11">
        <v>-1512663.06</v>
      </c>
      <c r="G393" s="11">
        <v>-293926.08</v>
      </c>
      <c r="H393" s="11">
        <v>318323.38</v>
      </c>
      <c r="I393" s="11">
        <v>85446.8</v>
      </c>
      <c r="J393" s="31">
        <f t="shared" si="6"/>
        <v>10467950.550000001</v>
      </c>
    </row>
    <row r="394" spans="1:10" x14ac:dyDescent="0.25">
      <c r="A394" s="10" t="s">
        <v>843</v>
      </c>
      <c r="B394" s="9" t="s">
        <v>842</v>
      </c>
      <c r="C394" s="9" t="s">
        <v>66</v>
      </c>
      <c r="D394" s="11">
        <v>2917930.82</v>
      </c>
      <c r="E394" s="11">
        <v>330724.06</v>
      </c>
      <c r="F394" s="11">
        <v>-61088.81</v>
      </c>
      <c r="G394" s="11">
        <v>-77410</v>
      </c>
      <c r="H394" s="11">
        <v>425792.79</v>
      </c>
      <c r="I394" s="11">
        <v>26615.260000000009</v>
      </c>
      <c r="J394" s="31">
        <f t="shared" si="6"/>
        <v>2901116</v>
      </c>
    </row>
    <row r="395" spans="1:10" x14ac:dyDescent="0.25">
      <c r="A395" s="10" t="s">
        <v>844</v>
      </c>
      <c r="B395" s="9" t="s">
        <v>845</v>
      </c>
      <c r="C395" s="9" t="s">
        <v>317</v>
      </c>
      <c r="D395" s="11">
        <v>11560943.01</v>
      </c>
      <c r="E395" s="11">
        <v>1181469.26</v>
      </c>
      <c r="F395" s="11">
        <v>-200039.44</v>
      </c>
      <c r="G395" s="11">
        <v>-166204.15</v>
      </c>
      <c r="H395" s="11">
        <v>239294.19</v>
      </c>
      <c r="I395" s="11">
        <v>67469.299999999988</v>
      </c>
      <c r="J395" s="31">
        <f t="shared" si="6"/>
        <v>10319993.65</v>
      </c>
    </row>
    <row r="396" spans="1:10" x14ac:dyDescent="0.25">
      <c r="A396" s="10" t="s">
        <v>846</v>
      </c>
      <c r="B396" s="9" t="s">
        <v>847</v>
      </c>
      <c r="C396" s="9" t="s">
        <v>164</v>
      </c>
      <c r="D396" s="11">
        <v>24152775.84</v>
      </c>
      <c r="E396" s="11">
        <v>1325847.1200000001</v>
      </c>
      <c r="F396" s="11">
        <v>-859055.87</v>
      </c>
      <c r="G396" s="11">
        <v>-607938.86</v>
      </c>
      <c r="H396" s="11">
        <v>-539607.05000000005</v>
      </c>
      <c r="I396" s="11">
        <v>220693.06</v>
      </c>
      <c r="J396" s="31">
        <f t="shared" si="6"/>
        <v>21041019.999999996</v>
      </c>
    </row>
    <row r="397" spans="1:10" x14ac:dyDescent="0.25">
      <c r="A397" s="10" t="s">
        <v>848</v>
      </c>
      <c r="B397" s="9" t="s">
        <v>849</v>
      </c>
      <c r="C397" s="9" t="s">
        <v>205</v>
      </c>
      <c r="D397" s="11">
        <v>5288952.0199999996</v>
      </c>
      <c r="E397" s="11">
        <v>562408.95999999996</v>
      </c>
      <c r="F397" s="11">
        <v>-245028.43</v>
      </c>
      <c r="G397" s="11">
        <v>-4387.79</v>
      </c>
      <c r="H397" s="11">
        <v>5148.8999999999996</v>
      </c>
      <c r="I397" s="11">
        <v>-66472.349999999991</v>
      </c>
      <c r="J397" s="31">
        <f t="shared" si="6"/>
        <v>4415803.3900000006</v>
      </c>
    </row>
    <row r="398" spans="1:10" x14ac:dyDescent="0.25">
      <c r="A398" s="10" t="s">
        <v>850</v>
      </c>
      <c r="B398" s="9" t="s">
        <v>851</v>
      </c>
      <c r="C398" s="9" t="s">
        <v>492</v>
      </c>
      <c r="D398" s="11">
        <v>4610556.3</v>
      </c>
      <c r="E398" s="11">
        <v>774278.12</v>
      </c>
      <c r="F398" s="11">
        <v>-169389.85</v>
      </c>
      <c r="G398" s="11">
        <v>-218170.93</v>
      </c>
      <c r="H398" s="11">
        <v>85158.49</v>
      </c>
      <c r="I398" s="11">
        <v>108770.42</v>
      </c>
      <c r="J398" s="31">
        <f t="shared" si="6"/>
        <v>3642646.3099999996</v>
      </c>
    </row>
    <row r="399" spans="1:10" x14ac:dyDescent="0.25">
      <c r="A399" s="10" t="s">
        <v>852</v>
      </c>
      <c r="B399" s="9" t="s">
        <v>851</v>
      </c>
      <c r="C399" s="9" t="s">
        <v>164</v>
      </c>
      <c r="D399" s="11">
        <v>12126147.17</v>
      </c>
      <c r="E399" s="11">
        <v>589473.37</v>
      </c>
      <c r="F399" s="11">
        <v>-919594.14</v>
      </c>
      <c r="G399" s="11">
        <v>-88924</v>
      </c>
      <c r="H399" s="11">
        <v>1071575.5900000001</v>
      </c>
      <c r="I399" s="11">
        <v>148459.53999999998</v>
      </c>
      <c r="J399" s="31">
        <f t="shared" si="6"/>
        <v>11748190.789999999</v>
      </c>
    </row>
    <row r="400" spans="1:10" x14ac:dyDescent="0.25">
      <c r="A400" s="10" t="s">
        <v>853</v>
      </c>
      <c r="B400" s="9" t="s">
        <v>854</v>
      </c>
      <c r="C400" s="9" t="s">
        <v>242</v>
      </c>
      <c r="D400" s="11">
        <v>30713790.100000001</v>
      </c>
      <c r="E400" s="11">
        <v>1803180.01</v>
      </c>
      <c r="F400" s="11">
        <v>-2060763.66</v>
      </c>
      <c r="G400" s="11">
        <v>-1918525.33</v>
      </c>
      <c r="H400" s="11">
        <v>-1345110.88</v>
      </c>
      <c r="I400" s="11">
        <v>252514.61000000002</v>
      </c>
      <c r="J400" s="31">
        <f t="shared" si="6"/>
        <v>23838724.830000002</v>
      </c>
    </row>
    <row r="401" spans="1:10" x14ac:dyDescent="0.25">
      <c r="A401" s="10" t="s">
        <v>855</v>
      </c>
      <c r="B401" s="9" t="s">
        <v>854</v>
      </c>
      <c r="C401" s="9" t="s">
        <v>134</v>
      </c>
      <c r="D401" s="11">
        <v>15963361.859999999</v>
      </c>
      <c r="E401" s="11">
        <v>1873018.92</v>
      </c>
      <c r="F401" s="11">
        <v>-145384.65</v>
      </c>
      <c r="G401" s="11">
        <v>-146597.89000000001</v>
      </c>
      <c r="H401" s="11">
        <v>-778458.83</v>
      </c>
      <c r="I401" s="11">
        <v>44522.11</v>
      </c>
      <c r="J401" s="31">
        <f t="shared" si="6"/>
        <v>13064423.679999998</v>
      </c>
    </row>
    <row r="402" spans="1:10" x14ac:dyDescent="0.25">
      <c r="A402" s="10" t="s">
        <v>856</v>
      </c>
      <c r="B402" s="9" t="s">
        <v>854</v>
      </c>
      <c r="C402" s="9" t="s">
        <v>17</v>
      </c>
      <c r="D402" s="11">
        <v>8486455.1400000006</v>
      </c>
      <c r="E402" s="11">
        <v>497040.62</v>
      </c>
      <c r="F402" s="11">
        <v>-155199.72</v>
      </c>
      <c r="G402" s="11">
        <v>-243631.97</v>
      </c>
      <c r="H402" s="11">
        <v>688703.46</v>
      </c>
      <c r="I402" s="11">
        <v>-92389.25</v>
      </c>
      <c r="J402" s="31">
        <f t="shared" si="6"/>
        <v>8186897.040000001</v>
      </c>
    </row>
    <row r="403" spans="1:10" x14ac:dyDescent="0.25">
      <c r="A403" s="10" t="s">
        <v>857</v>
      </c>
      <c r="B403" s="9" t="s">
        <v>858</v>
      </c>
      <c r="C403" s="9" t="s">
        <v>248</v>
      </c>
      <c r="D403" s="11">
        <v>7084508.2999999998</v>
      </c>
      <c r="E403" s="11">
        <v>815622.63</v>
      </c>
      <c r="F403" s="11">
        <v>-540449.99</v>
      </c>
      <c r="G403" s="11">
        <v>-93263.61</v>
      </c>
      <c r="H403" s="11">
        <v>763473.33</v>
      </c>
      <c r="I403" s="11">
        <v>33150.159999999996</v>
      </c>
      <c r="J403" s="31">
        <f t="shared" si="6"/>
        <v>6431795.5599999996</v>
      </c>
    </row>
    <row r="404" spans="1:10" x14ac:dyDescent="0.25">
      <c r="A404" s="10" t="s">
        <v>859</v>
      </c>
      <c r="B404" s="9" t="s">
        <v>858</v>
      </c>
      <c r="C404" s="9" t="s">
        <v>239</v>
      </c>
      <c r="D404" s="11">
        <v>7099212.8099999996</v>
      </c>
      <c r="E404" s="11">
        <v>652899.89</v>
      </c>
      <c r="F404" s="11">
        <v>-152371.76999999999</v>
      </c>
      <c r="G404" s="11">
        <v>-46382.9</v>
      </c>
      <c r="H404" s="11">
        <v>1251349.8700000001</v>
      </c>
      <c r="I404" s="11">
        <v>-45763.320000000007</v>
      </c>
      <c r="J404" s="31">
        <f t="shared" si="6"/>
        <v>7453144.7999999998</v>
      </c>
    </row>
    <row r="405" spans="1:10" x14ac:dyDescent="0.25">
      <c r="A405" s="10" t="s">
        <v>860</v>
      </c>
      <c r="B405" s="9" t="s">
        <v>861</v>
      </c>
      <c r="C405" s="9" t="s">
        <v>146</v>
      </c>
      <c r="D405" s="11">
        <v>3688108.96</v>
      </c>
      <c r="E405" s="11">
        <v>181803.73</v>
      </c>
      <c r="F405" s="11">
        <v>-114182.06</v>
      </c>
      <c r="G405" s="11">
        <v>-2840</v>
      </c>
      <c r="H405" s="11">
        <v>1081710.44</v>
      </c>
      <c r="I405" s="11">
        <v>168546</v>
      </c>
      <c r="J405" s="31">
        <f t="shared" si="6"/>
        <v>4639539.6099999994</v>
      </c>
    </row>
    <row r="406" spans="1:10" x14ac:dyDescent="0.25">
      <c r="A406" s="10" t="s">
        <v>862</v>
      </c>
      <c r="B406" s="9" t="s">
        <v>863</v>
      </c>
      <c r="C406" s="9" t="s">
        <v>8</v>
      </c>
      <c r="D406" s="11">
        <v>7993832.9400000004</v>
      </c>
      <c r="E406" s="11">
        <v>399038.33</v>
      </c>
      <c r="F406" s="11">
        <v>-241412.91</v>
      </c>
      <c r="G406" s="11">
        <v>-101144.83</v>
      </c>
      <c r="H406" s="11">
        <v>2793836.04</v>
      </c>
      <c r="I406" s="11">
        <v>1035889.4600000001</v>
      </c>
      <c r="J406" s="31">
        <f t="shared" si="6"/>
        <v>11081962.370000001</v>
      </c>
    </row>
    <row r="407" spans="1:10" x14ac:dyDescent="0.25">
      <c r="A407" s="10" t="s">
        <v>864</v>
      </c>
      <c r="B407" s="9" t="s">
        <v>865</v>
      </c>
      <c r="C407" s="9" t="s">
        <v>97</v>
      </c>
      <c r="D407" s="11">
        <v>14858555.43</v>
      </c>
      <c r="E407" s="11">
        <v>642463.88</v>
      </c>
      <c r="F407" s="11">
        <v>-485140.59</v>
      </c>
      <c r="G407" s="11">
        <v>-142185.78</v>
      </c>
      <c r="H407" s="11">
        <v>-478484.07</v>
      </c>
      <c r="I407" s="11">
        <v>10839.309999999998</v>
      </c>
      <c r="J407" s="31">
        <f t="shared" si="6"/>
        <v>13121120.42</v>
      </c>
    </row>
    <row r="408" spans="1:10" x14ac:dyDescent="0.25">
      <c r="A408" s="10" t="s">
        <v>866</v>
      </c>
      <c r="B408" s="9" t="s">
        <v>867</v>
      </c>
      <c r="C408" s="9" t="s">
        <v>239</v>
      </c>
      <c r="D408" s="11">
        <v>6887681.6900000004</v>
      </c>
      <c r="E408" s="11">
        <v>591955.77</v>
      </c>
      <c r="F408" s="11">
        <v>-190828.81</v>
      </c>
      <c r="G408" s="11">
        <v>-46759.74</v>
      </c>
      <c r="H408" s="11">
        <v>10348.530000000001</v>
      </c>
      <c r="I408" s="11">
        <v>301.6299999999992</v>
      </c>
      <c r="J408" s="31">
        <f t="shared" si="6"/>
        <v>6068787.5300000003</v>
      </c>
    </row>
    <row r="409" spans="1:10" x14ac:dyDescent="0.25">
      <c r="A409" s="10" t="s">
        <v>868</v>
      </c>
      <c r="B409" s="9" t="s">
        <v>869</v>
      </c>
      <c r="C409" s="9" t="s">
        <v>242</v>
      </c>
      <c r="D409" s="11">
        <v>7566922.4500000002</v>
      </c>
      <c r="E409" s="11">
        <v>21889.439999999999</v>
      </c>
      <c r="F409" s="11">
        <v>-567673.85</v>
      </c>
      <c r="G409" s="11">
        <v>-396894.54</v>
      </c>
      <c r="H409" s="11">
        <v>-288810.27</v>
      </c>
      <c r="I409" s="11">
        <v>127406.15</v>
      </c>
      <c r="J409" s="31">
        <f t="shared" si="6"/>
        <v>6419060.5</v>
      </c>
    </row>
    <row r="410" spans="1:10" x14ac:dyDescent="0.25">
      <c r="A410" s="10" t="s">
        <v>870</v>
      </c>
      <c r="B410" s="9" t="s">
        <v>871</v>
      </c>
      <c r="C410" s="9" t="s">
        <v>563</v>
      </c>
      <c r="D410" s="11">
        <v>10080784.23</v>
      </c>
      <c r="E410" s="11">
        <v>1012448.08</v>
      </c>
      <c r="F410" s="11">
        <v>-136245.82</v>
      </c>
      <c r="G410" s="11">
        <v>-20050</v>
      </c>
      <c r="H410" s="11">
        <v>-93636.44</v>
      </c>
      <c r="I410" s="11">
        <v>22485.809999999998</v>
      </c>
      <c r="J410" s="31">
        <f t="shared" si="6"/>
        <v>8840889.7000000011</v>
      </c>
    </row>
    <row r="411" spans="1:10" x14ac:dyDescent="0.25">
      <c r="A411" s="10" t="s">
        <v>872</v>
      </c>
      <c r="B411" s="9" t="s">
        <v>873</v>
      </c>
      <c r="C411" s="9" t="s">
        <v>242</v>
      </c>
      <c r="D411" s="11">
        <v>28203655.850000001</v>
      </c>
      <c r="E411" s="11">
        <v>805161.41</v>
      </c>
      <c r="F411" s="11">
        <v>-712432.64000000001</v>
      </c>
      <c r="G411" s="11">
        <v>-1688881.84</v>
      </c>
      <c r="H411" s="11">
        <v>-649784.54</v>
      </c>
      <c r="I411" s="11">
        <v>202389.25999999998</v>
      </c>
      <c r="J411" s="31">
        <f t="shared" si="6"/>
        <v>24549784.680000003</v>
      </c>
    </row>
    <row r="412" spans="1:10" x14ac:dyDescent="0.25">
      <c r="A412" s="10" t="s">
        <v>874</v>
      </c>
      <c r="B412" s="9" t="s">
        <v>875</v>
      </c>
      <c r="C412" s="9" t="s">
        <v>164</v>
      </c>
      <c r="D412" s="11">
        <v>6440133.4400000004</v>
      </c>
      <c r="E412" s="11">
        <v>0</v>
      </c>
      <c r="F412" s="11">
        <v>-153038.69</v>
      </c>
      <c r="G412" s="11">
        <v>-20050</v>
      </c>
      <c r="H412" s="11">
        <v>-5569.9</v>
      </c>
      <c r="I412" s="11">
        <v>-4215.07</v>
      </c>
      <c r="J412" s="31">
        <f t="shared" si="6"/>
        <v>6257259.7799999993</v>
      </c>
    </row>
    <row r="413" spans="1:10" x14ac:dyDescent="0.25">
      <c r="A413" s="10" t="s">
        <v>876</v>
      </c>
      <c r="B413" s="9" t="s">
        <v>877</v>
      </c>
      <c r="C413" s="9" t="s">
        <v>23</v>
      </c>
      <c r="D413" s="11">
        <v>3741947.46</v>
      </c>
      <c r="E413" s="11">
        <v>112937.94</v>
      </c>
      <c r="F413" s="11">
        <v>-152523.94</v>
      </c>
      <c r="G413" s="11">
        <v>-102615.5</v>
      </c>
      <c r="H413" s="11">
        <v>-119919.96</v>
      </c>
      <c r="I413" s="11">
        <v>-57833.81</v>
      </c>
      <c r="J413" s="31">
        <f t="shared" si="6"/>
        <v>3196116.31</v>
      </c>
    </row>
    <row r="414" spans="1:10" x14ac:dyDescent="0.25">
      <c r="A414" s="10" t="s">
        <v>878</v>
      </c>
      <c r="B414" s="9" t="s">
        <v>879</v>
      </c>
      <c r="C414" s="9" t="s">
        <v>684</v>
      </c>
      <c r="D414" s="11">
        <v>30428150.59</v>
      </c>
      <c r="E414" s="11">
        <v>2366480.06</v>
      </c>
      <c r="F414" s="11">
        <v>-371769.08</v>
      </c>
      <c r="G414" s="11">
        <v>-119976.75</v>
      </c>
      <c r="H414" s="11">
        <v>-573653.43999999994</v>
      </c>
      <c r="I414" s="11">
        <v>-59180.48000000001</v>
      </c>
      <c r="J414" s="31">
        <f t="shared" si="6"/>
        <v>26937090.780000001</v>
      </c>
    </row>
    <row r="415" spans="1:10" x14ac:dyDescent="0.25">
      <c r="A415" s="10" t="s">
        <v>880</v>
      </c>
      <c r="B415" s="9" t="s">
        <v>881</v>
      </c>
      <c r="C415" s="9" t="s">
        <v>445</v>
      </c>
      <c r="D415" s="11">
        <v>3013426.06</v>
      </c>
      <c r="E415" s="11">
        <v>249852.76</v>
      </c>
      <c r="F415" s="11">
        <v>-114181.37</v>
      </c>
      <c r="G415" s="11">
        <v>-20048.2</v>
      </c>
      <c r="H415" s="11">
        <v>868668.04</v>
      </c>
      <c r="I415" s="11">
        <v>137577.75</v>
      </c>
      <c r="J415" s="31">
        <f t="shared" si="6"/>
        <v>3635589.5199999996</v>
      </c>
    </row>
    <row r="416" spans="1:10" x14ac:dyDescent="0.25">
      <c r="A416" s="10" t="s">
        <v>882</v>
      </c>
      <c r="B416" s="9" t="s">
        <v>883</v>
      </c>
      <c r="C416" s="9" t="s">
        <v>123</v>
      </c>
      <c r="D416" s="11">
        <v>12291332.210000001</v>
      </c>
      <c r="E416" s="11">
        <v>2946612.99</v>
      </c>
      <c r="F416" s="11">
        <v>-1238983.3400000001</v>
      </c>
      <c r="G416" s="11">
        <v>-1719481.97</v>
      </c>
      <c r="H416" s="11">
        <v>-193712.76</v>
      </c>
      <c r="I416" s="11">
        <v>2967.5499999999993</v>
      </c>
      <c r="J416" s="31">
        <f t="shared" si="6"/>
        <v>6195508.7000000011</v>
      </c>
    </row>
    <row r="417" spans="1:10" x14ac:dyDescent="0.25">
      <c r="A417" s="10" t="s">
        <v>884</v>
      </c>
      <c r="B417" s="9" t="s">
        <v>885</v>
      </c>
      <c r="C417" s="9" t="s">
        <v>79</v>
      </c>
      <c r="D417" s="11">
        <v>13704445.08</v>
      </c>
      <c r="E417" s="11">
        <v>984703.21</v>
      </c>
      <c r="F417" s="11">
        <v>-430033.44</v>
      </c>
      <c r="G417" s="11">
        <v>-254739.69</v>
      </c>
      <c r="H417" s="11">
        <v>-145485.92000000001</v>
      </c>
      <c r="I417" s="11">
        <v>15728.039999999999</v>
      </c>
      <c r="J417" s="31">
        <f t="shared" si="6"/>
        <v>11905210.860000001</v>
      </c>
    </row>
    <row r="418" spans="1:10" x14ac:dyDescent="0.25">
      <c r="A418" s="10" t="s">
        <v>886</v>
      </c>
      <c r="B418" s="9" t="s">
        <v>887</v>
      </c>
      <c r="C418" s="9" t="s">
        <v>256</v>
      </c>
      <c r="D418" s="11">
        <v>3347588.04</v>
      </c>
      <c r="E418" s="11">
        <v>416476.15</v>
      </c>
      <c r="F418" s="11">
        <v>-543709.75</v>
      </c>
      <c r="G418" s="11">
        <v>-126663.75</v>
      </c>
      <c r="H418" s="11">
        <v>1992061.78</v>
      </c>
      <c r="I418" s="11">
        <v>99725.37</v>
      </c>
      <c r="J418" s="31">
        <f t="shared" si="6"/>
        <v>4352525.54</v>
      </c>
    </row>
    <row r="419" spans="1:10" x14ac:dyDescent="0.25">
      <c r="A419" s="10" t="s">
        <v>888</v>
      </c>
      <c r="B419" s="9" t="s">
        <v>889</v>
      </c>
      <c r="C419" s="9" t="s">
        <v>79</v>
      </c>
      <c r="D419" s="11">
        <v>1575535.14</v>
      </c>
      <c r="E419" s="11">
        <v>379140.29</v>
      </c>
      <c r="F419" s="11">
        <v>-83607.22</v>
      </c>
      <c r="G419" s="11">
        <v>-446574.42</v>
      </c>
      <c r="H419" s="11">
        <v>-6020</v>
      </c>
      <c r="I419" s="11">
        <v>6587.1400000000012</v>
      </c>
      <c r="J419" s="31">
        <f t="shared" si="6"/>
        <v>666780.35</v>
      </c>
    </row>
    <row r="420" spans="1:10" x14ac:dyDescent="0.25">
      <c r="A420" s="10" t="s">
        <v>890</v>
      </c>
      <c r="B420" s="9" t="s">
        <v>891</v>
      </c>
      <c r="C420" s="9" t="s">
        <v>32</v>
      </c>
      <c r="D420" s="11">
        <v>12882754.24</v>
      </c>
      <c r="E420" s="11">
        <v>825178.19</v>
      </c>
      <c r="F420" s="11">
        <v>-605786.53</v>
      </c>
      <c r="G420" s="11">
        <v>-149389.15</v>
      </c>
      <c r="H420" s="11">
        <v>1116875.8999999999</v>
      </c>
      <c r="I420" s="11">
        <v>639829.55000000005</v>
      </c>
      <c r="J420" s="31">
        <f t="shared" si="6"/>
        <v>13059105.820000002</v>
      </c>
    </row>
    <row r="421" spans="1:10" x14ac:dyDescent="0.25">
      <c r="A421" s="10" t="s">
        <v>892</v>
      </c>
      <c r="B421" s="9" t="s">
        <v>893</v>
      </c>
      <c r="C421" s="9" t="s">
        <v>239</v>
      </c>
      <c r="D421" s="11">
        <v>6691576.2000000002</v>
      </c>
      <c r="E421" s="11">
        <v>210406.05</v>
      </c>
      <c r="F421" s="11">
        <v>-220957.1</v>
      </c>
      <c r="G421" s="11">
        <v>-51141</v>
      </c>
      <c r="H421" s="11">
        <v>-252401.43</v>
      </c>
      <c r="I421" s="11">
        <v>28033.47</v>
      </c>
      <c r="J421" s="31">
        <f t="shared" si="6"/>
        <v>5984704.0900000008</v>
      </c>
    </row>
    <row r="422" spans="1:10" x14ac:dyDescent="0.25">
      <c r="A422" s="10" t="s">
        <v>894</v>
      </c>
      <c r="B422" s="9" t="s">
        <v>895</v>
      </c>
      <c r="C422" s="9" t="s">
        <v>17</v>
      </c>
      <c r="D422" s="11">
        <v>5704713.3399999999</v>
      </c>
      <c r="E422" s="11">
        <v>182980.16</v>
      </c>
      <c r="F422" s="11">
        <v>-93479.97</v>
      </c>
      <c r="G422" s="11">
        <v>-9725</v>
      </c>
      <c r="H422" s="11">
        <v>132556.45000000001</v>
      </c>
      <c r="I422" s="11">
        <v>21419.650000000009</v>
      </c>
      <c r="J422" s="31">
        <f t="shared" si="6"/>
        <v>5572504.3100000005</v>
      </c>
    </row>
    <row r="423" spans="1:10" x14ac:dyDescent="0.25">
      <c r="A423" s="10" t="s">
        <v>896</v>
      </c>
      <c r="B423" s="9" t="s">
        <v>897</v>
      </c>
      <c r="C423" s="9" t="s">
        <v>146</v>
      </c>
      <c r="D423" s="11">
        <v>5542657.96</v>
      </c>
      <c r="E423" s="11">
        <v>652220.23</v>
      </c>
      <c r="F423" s="11">
        <v>-173630.39</v>
      </c>
      <c r="G423" s="11">
        <v>-89595.54</v>
      </c>
      <c r="H423" s="11">
        <v>337580.28</v>
      </c>
      <c r="I423" s="11">
        <v>8050.3799999999974</v>
      </c>
      <c r="J423" s="31">
        <f t="shared" si="6"/>
        <v>4972842.4600000009</v>
      </c>
    </row>
    <row r="424" spans="1:10" x14ac:dyDescent="0.25">
      <c r="A424" s="10" t="s">
        <v>898</v>
      </c>
      <c r="B424" s="9" t="s">
        <v>899</v>
      </c>
      <c r="C424" s="9" t="s">
        <v>32</v>
      </c>
      <c r="D424" s="11">
        <v>2622382.17</v>
      </c>
      <c r="E424" s="11">
        <v>0</v>
      </c>
      <c r="F424" s="11">
        <v>-136482.32999999999</v>
      </c>
      <c r="G424" s="11">
        <v>-113875.06</v>
      </c>
      <c r="H424" s="11">
        <v>-18089.03</v>
      </c>
      <c r="I424" s="11">
        <v>0</v>
      </c>
      <c r="J424" s="31">
        <f t="shared" si="6"/>
        <v>2353935.75</v>
      </c>
    </row>
    <row r="425" spans="1:10" x14ac:dyDescent="0.25">
      <c r="A425" s="10" t="s">
        <v>900</v>
      </c>
      <c r="B425" s="9" t="s">
        <v>901</v>
      </c>
      <c r="C425" s="9" t="s">
        <v>287</v>
      </c>
      <c r="D425" s="11">
        <v>6408460.5499999998</v>
      </c>
      <c r="E425" s="11">
        <v>409030.59</v>
      </c>
      <c r="F425" s="11">
        <v>-136683.79999999999</v>
      </c>
      <c r="G425" s="11">
        <v>-93458.14</v>
      </c>
      <c r="H425" s="11">
        <v>-1806.33</v>
      </c>
      <c r="I425" s="11">
        <v>-65918.820000000007</v>
      </c>
      <c r="J425" s="31">
        <f t="shared" si="6"/>
        <v>5701562.8700000001</v>
      </c>
    </row>
    <row r="426" spans="1:10" x14ac:dyDescent="0.25">
      <c r="A426" s="10" t="s">
        <v>902</v>
      </c>
      <c r="B426" s="9" t="s">
        <v>903</v>
      </c>
      <c r="C426" s="9" t="s">
        <v>287</v>
      </c>
      <c r="D426" s="11">
        <v>2427319.84</v>
      </c>
      <c r="E426" s="11">
        <v>106413.69</v>
      </c>
      <c r="F426" s="11">
        <v>-7591.99</v>
      </c>
      <c r="G426" s="11">
        <v>0</v>
      </c>
      <c r="H426" s="11">
        <v>192489.24</v>
      </c>
      <c r="I426" s="11">
        <v>-20482.09</v>
      </c>
      <c r="J426" s="31">
        <f t="shared" si="6"/>
        <v>2485321.3099999996</v>
      </c>
    </row>
    <row r="427" spans="1:10" x14ac:dyDescent="0.25">
      <c r="A427" s="10" t="s">
        <v>904</v>
      </c>
      <c r="B427" s="9" t="s">
        <v>905</v>
      </c>
      <c r="C427" s="9" t="s">
        <v>416</v>
      </c>
      <c r="D427" s="11">
        <v>28192821.899999999</v>
      </c>
      <c r="E427" s="11">
        <v>838428.91</v>
      </c>
      <c r="F427" s="11">
        <v>-978827.24</v>
      </c>
      <c r="G427" s="11">
        <v>-782919</v>
      </c>
      <c r="H427" s="11">
        <v>-824316.41</v>
      </c>
      <c r="I427" s="11">
        <v>-288275.52</v>
      </c>
      <c r="J427" s="31">
        <f t="shared" si="6"/>
        <v>24480054.82</v>
      </c>
    </row>
    <row r="428" spans="1:10" x14ac:dyDescent="0.25">
      <c r="A428" s="10" t="s">
        <v>906</v>
      </c>
      <c r="B428" s="9" t="s">
        <v>907</v>
      </c>
      <c r="C428" s="9" t="s">
        <v>5</v>
      </c>
      <c r="D428" s="11">
        <v>7528311.4400000004</v>
      </c>
      <c r="E428" s="11">
        <v>429883.95</v>
      </c>
      <c r="F428" s="11">
        <v>-85301.47</v>
      </c>
      <c r="G428" s="11">
        <v>-9350</v>
      </c>
      <c r="H428" s="11">
        <v>-74070.61</v>
      </c>
      <c r="I428" s="11">
        <v>-20354.769999999997</v>
      </c>
      <c r="J428" s="31">
        <f t="shared" si="6"/>
        <v>6909350.6400000006</v>
      </c>
    </row>
    <row r="429" spans="1:10" x14ac:dyDescent="0.25">
      <c r="A429" s="10" t="s">
        <v>908</v>
      </c>
      <c r="B429" s="9" t="s">
        <v>909</v>
      </c>
      <c r="C429" s="9" t="s">
        <v>287</v>
      </c>
      <c r="D429" s="11">
        <v>3261830.62</v>
      </c>
      <c r="E429" s="11">
        <v>222218.76</v>
      </c>
      <c r="F429" s="11">
        <v>-15629.25</v>
      </c>
      <c r="G429" s="11">
        <v>-10025</v>
      </c>
      <c r="H429" s="11">
        <v>-220773.16</v>
      </c>
      <c r="I429" s="11">
        <v>20250.57</v>
      </c>
      <c r="J429" s="31">
        <f t="shared" si="6"/>
        <v>2813435.02</v>
      </c>
    </row>
    <row r="430" spans="1:10" x14ac:dyDescent="0.25">
      <c r="A430" s="10" t="s">
        <v>910</v>
      </c>
      <c r="B430" s="9" t="s">
        <v>911</v>
      </c>
      <c r="C430" s="9" t="s">
        <v>218</v>
      </c>
      <c r="D430" s="11">
        <v>5424709.96</v>
      </c>
      <c r="E430" s="11">
        <v>352849.62</v>
      </c>
      <c r="F430" s="11">
        <v>-37714.99</v>
      </c>
      <c r="G430" s="11">
        <v>-716.92</v>
      </c>
      <c r="H430" s="11">
        <v>521755.19</v>
      </c>
      <c r="I430" s="11">
        <v>138514.93</v>
      </c>
      <c r="J430" s="31">
        <f t="shared" si="6"/>
        <v>5693698.5499999998</v>
      </c>
    </row>
    <row r="431" spans="1:10" x14ac:dyDescent="0.25">
      <c r="A431" s="10" t="s">
        <v>912</v>
      </c>
      <c r="B431" s="9" t="s">
        <v>913</v>
      </c>
      <c r="C431" s="9" t="s">
        <v>79</v>
      </c>
      <c r="D431" s="11">
        <v>35108480.920000002</v>
      </c>
      <c r="E431" s="11">
        <v>822649.85</v>
      </c>
      <c r="F431" s="11">
        <v>-12657587.609999999</v>
      </c>
      <c r="G431" s="11">
        <v>-4108746.67</v>
      </c>
      <c r="H431" s="11">
        <v>-592330.81999999995</v>
      </c>
      <c r="I431" s="11">
        <v>287874.72000000003</v>
      </c>
      <c r="J431" s="31">
        <f t="shared" si="6"/>
        <v>17215040.689999998</v>
      </c>
    </row>
    <row r="432" spans="1:10" x14ac:dyDescent="0.25">
      <c r="A432" s="10" t="s">
        <v>914</v>
      </c>
      <c r="B432" s="9" t="s">
        <v>915</v>
      </c>
      <c r="C432" s="9" t="s">
        <v>532</v>
      </c>
      <c r="D432" s="11">
        <v>4493961.38</v>
      </c>
      <c r="E432" s="11">
        <v>379880.18</v>
      </c>
      <c r="F432" s="11">
        <v>-67149.119999999995</v>
      </c>
      <c r="G432" s="11">
        <v>-27105.58</v>
      </c>
      <c r="H432" s="11">
        <v>163618.56</v>
      </c>
      <c r="I432" s="11">
        <v>50766.37999999999</v>
      </c>
      <c r="J432" s="31">
        <f t="shared" si="6"/>
        <v>4234211.4399999995</v>
      </c>
    </row>
    <row r="433" spans="1:10" x14ac:dyDescent="0.25">
      <c r="A433" s="10" t="s">
        <v>916</v>
      </c>
      <c r="B433" s="9" t="s">
        <v>917</v>
      </c>
      <c r="C433" s="9" t="s">
        <v>35</v>
      </c>
      <c r="D433" s="11">
        <v>9166981.75</v>
      </c>
      <c r="E433" s="11">
        <v>742996.86</v>
      </c>
      <c r="F433" s="11">
        <v>-314739.17</v>
      </c>
      <c r="G433" s="11">
        <v>-120676.59</v>
      </c>
      <c r="H433" s="11">
        <v>-1214978.08</v>
      </c>
      <c r="I433" s="11">
        <v>-196163.22999999998</v>
      </c>
      <c r="J433" s="31">
        <f t="shared" si="6"/>
        <v>6577427.8200000003</v>
      </c>
    </row>
    <row r="434" spans="1:10" x14ac:dyDescent="0.25">
      <c r="A434" s="10" t="s">
        <v>918</v>
      </c>
      <c r="B434" s="9" t="s">
        <v>919</v>
      </c>
      <c r="C434" s="9" t="s">
        <v>380</v>
      </c>
      <c r="D434" s="11">
        <v>3572990.03</v>
      </c>
      <c r="E434" s="11">
        <v>225403.05</v>
      </c>
      <c r="F434" s="11">
        <v>-308878.25</v>
      </c>
      <c r="G434" s="11">
        <v>-144495.92000000001</v>
      </c>
      <c r="H434" s="11">
        <v>898865.87</v>
      </c>
      <c r="I434" s="11">
        <v>330830.90000000002</v>
      </c>
      <c r="J434" s="31">
        <f t="shared" si="6"/>
        <v>4123909.58</v>
      </c>
    </row>
    <row r="435" spans="1:10" x14ac:dyDescent="0.25">
      <c r="A435" s="10" t="s">
        <v>920</v>
      </c>
      <c r="B435" s="9" t="s">
        <v>921</v>
      </c>
      <c r="C435" s="9" t="s">
        <v>14</v>
      </c>
      <c r="D435" s="11">
        <v>2246485.9900000002</v>
      </c>
      <c r="E435" s="11">
        <v>176671.64</v>
      </c>
      <c r="F435" s="11">
        <v>-76207.39</v>
      </c>
      <c r="G435" s="11">
        <v>-21497.32</v>
      </c>
      <c r="H435" s="11">
        <v>1232823.1599999999</v>
      </c>
      <c r="I435" s="11">
        <v>154226.38</v>
      </c>
      <c r="J435" s="31">
        <f t="shared" si="6"/>
        <v>3359159.1799999997</v>
      </c>
    </row>
    <row r="436" spans="1:10" x14ac:dyDescent="0.25">
      <c r="A436" s="10" t="s">
        <v>922</v>
      </c>
      <c r="B436" s="9" t="s">
        <v>921</v>
      </c>
      <c r="C436" s="9" t="s">
        <v>416</v>
      </c>
      <c r="D436" s="11">
        <v>3693626.95</v>
      </c>
      <c r="E436" s="11">
        <v>251328.82</v>
      </c>
      <c r="F436" s="11">
        <v>-126362.1</v>
      </c>
      <c r="G436" s="11">
        <v>-36269.64</v>
      </c>
      <c r="H436" s="11">
        <v>-213420.72</v>
      </c>
      <c r="I436" s="11">
        <v>-23037.96</v>
      </c>
      <c r="J436" s="31">
        <f t="shared" si="6"/>
        <v>3043207.71</v>
      </c>
    </row>
    <row r="437" spans="1:10" x14ac:dyDescent="0.25">
      <c r="A437" s="10" t="s">
        <v>923</v>
      </c>
      <c r="B437" s="9" t="s">
        <v>921</v>
      </c>
      <c r="C437" s="9" t="s">
        <v>17</v>
      </c>
      <c r="D437" s="11">
        <v>19642081.870000001</v>
      </c>
      <c r="E437" s="11">
        <v>1163055.8700000001</v>
      </c>
      <c r="F437" s="11">
        <v>-548413.61</v>
      </c>
      <c r="G437" s="11">
        <v>-232723.97</v>
      </c>
      <c r="H437" s="11">
        <v>1295894.02</v>
      </c>
      <c r="I437" s="11">
        <v>308762.49</v>
      </c>
      <c r="J437" s="31">
        <f t="shared" si="6"/>
        <v>19302544.93</v>
      </c>
    </row>
    <row r="438" spans="1:10" x14ac:dyDescent="0.25">
      <c r="A438" s="10" t="s">
        <v>924</v>
      </c>
      <c r="B438" s="9" t="s">
        <v>925</v>
      </c>
      <c r="C438" s="9" t="s">
        <v>146</v>
      </c>
      <c r="D438" s="11">
        <v>11794794.539999999</v>
      </c>
      <c r="E438" s="11">
        <v>1042517.91</v>
      </c>
      <c r="F438" s="11">
        <v>-286917.03999999998</v>
      </c>
      <c r="G438" s="11">
        <v>-457360.1</v>
      </c>
      <c r="H438" s="11">
        <v>-250036.4</v>
      </c>
      <c r="I438" s="11">
        <v>62392.78</v>
      </c>
      <c r="J438" s="31">
        <f t="shared" si="6"/>
        <v>9820355.8699999992</v>
      </c>
    </row>
    <row r="439" spans="1:10" x14ac:dyDescent="0.25">
      <c r="A439" s="10" t="s">
        <v>926</v>
      </c>
      <c r="B439" s="9" t="s">
        <v>927</v>
      </c>
      <c r="C439" s="9" t="s">
        <v>43</v>
      </c>
      <c r="D439" s="11">
        <v>2321245.15</v>
      </c>
      <c r="E439" s="11">
        <v>116102.31</v>
      </c>
      <c r="F439" s="11">
        <v>-711.75</v>
      </c>
      <c r="G439" s="11">
        <v>-72765.75</v>
      </c>
      <c r="H439" s="11">
        <v>1299026.22</v>
      </c>
      <c r="I439" s="11">
        <v>0</v>
      </c>
      <c r="J439" s="31">
        <f t="shared" si="6"/>
        <v>3430691.5599999996</v>
      </c>
    </row>
    <row r="440" spans="1:10" x14ac:dyDescent="0.25">
      <c r="A440" s="10" t="s">
        <v>928</v>
      </c>
      <c r="B440" s="9" t="s">
        <v>929</v>
      </c>
      <c r="C440" s="9" t="s">
        <v>20</v>
      </c>
      <c r="D440" s="11">
        <v>55788688.619999997</v>
      </c>
      <c r="E440" s="11">
        <v>2838660.77</v>
      </c>
      <c r="F440" s="11">
        <v>-1723938.08</v>
      </c>
      <c r="G440" s="11">
        <v>-708207.64</v>
      </c>
      <c r="H440" s="11">
        <v>-530614.43999999994</v>
      </c>
      <c r="I440" s="11">
        <v>138307.87</v>
      </c>
      <c r="J440" s="31">
        <f t="shared" si="6"/>
        <v>50125575.559999995</v>
      </c>
    </row>
    <row r="441" spans="1:10" x14ac:dyDescent="0.25">
      <c r="A441" s="10" t="s">
        <v>930</v>
      </c>
      <c r="B441" s="9" t="s">
        <v>931</v>
      </c>
      <c r="C441" s="9" t="s">
        <v>43</v>
      </c>
      <c r="D441" s="11">
        <v>7191998.2000000002</v>
      </c>
      <c r="E441" s="11">
        <v>350357.64</v>
      </c>
      <c r="F441" s="11">
        <v>-143297.12</v>
      </c>
      <c r="G441" s="11">
        <v>-295612.98</v>
      </c>
      <c r="H441" s="11">
        <v>-443757.81</v>
      </c>
      <c r="I441" s="11">
        <v>14939.150000000009</v>
      </c>
      <c r="J441" s="31">
        <f t="shared" si="6"/>
        <v>5973911.8000000017</v>
      </c>
    </row>
    <row r="442" spans="1:10" x14ac:dyDescent="0.25">
      <c r="A442" s="10" t="s">
        <v>932</v>
      </c>
      <c r="B442" s="9" t="s">
        <v>933</v>
      </c>
      <c r="C442" s="9" t="s">
        <v>115</v>
      </c>
      <c r="D442" s="11">
        <v>18471715.640000001</v>
      </c>
      <c r="E442" s="11">
        <v>993070.88</v>
      </c>
      <c r="F442" s="11">
        <v>-267684.96999999997</v>
      </c>
      <c r="G442" s="11">
        <v>-248982.34</v>
      </c>
      <c r="H442" s="11">
        <v>-743582.05</v>
      </c>
      <c r="I442" s="11">
        <v>-126231.88</v>
      </c>
      <c r="J442" s="31">
        <f t="shared" si="6"/>
        <v>16092163.520000001</v>
      </c>
    </row>
    <row r="443" spans="1:10" x14ac:dyDescent="0.25">
      <c r="A443" s="10" t="s">
        <v>934</v>
      </c>
      <c r="B443" s="9" t="s">
        <v>935</v>
      </c>
      <c r="C443" s="9" t="s">
        <v>17</v>
      </c>
      <c r="D443" s="11">
        <v>23133005.329999998</v>
      </c>
      <c r="E443" s="11">
        <v>1375819.44</v>
      </c>
      <c r="F443" s="11">
        <v>-1170643.8799999999</v>
      </c>
      <c r="G443" s="11">
        <v>-513133.95</v>
      </c>
      <c r="H443" s="11">
        <v>-659324.39</v>
      </c>
      <c r="I443" s="11">
        <v>7652.8600000000006</v>
      </c>
      <c r="J443" s="31">
        <f t="shared" si="6"/>
        <v>19421736.529999997</v>
      </c>
    </row>
    <row r="444" spans="1:10" x14ac:dyDescent="0.25">
      <c r="A444" s="10" t="s">
        <v>936</v>
      </c>
      <c r="B444" s="9" t="s">
        <v>937</v>
      </c>
      <c r="C444" s="9" t="s">
        <v>386</v>
      </c>
      <c r="D444" s="11">
        <v>4268537.1100000003</v>
      </c>
      <c r="E444" s="11">
        <v>381379.92</v>
      </c>
      <c r="F444" s="11">
        <v>-212669.03</v>
      </c>
      <c r="G444" s="11">
        <v>-32957.360000000001</v>
      </c>
      <c r="H444" s="11">
        <v>939121.75</v>
      </c>
      <c r="I444" s="11">
        <v>-51719.569999999978</v>
      </c>
      <c r="J444" s="31">
        <f t="shared" si="6"/>
        <v>4528932.9800000004</v>
      </c>
    </row>
    <row r="445" spans="1:10" x14ac:dyDescent="0.25">
      <c r="A445" s="10" t="s">
        <v>938</v>
      </c>
      <c r="B445" s="9" t="s">
        <v>939</v>
      </c>
      <c r="C445" s="9" t="s">
        <v>256</v>
      </c>
      <c r="D445" s="11">
        <v>5287441.18</v>
      </c>
      <c r="E445" s="11">
        <v>285719.28999999998</v>
      </c>
      <c r="F445" s="11">
        <v>-225781.76000000001</v>
      </c>
      <c r="G445" s="11">
        <v>-29195</v>
      </c>
      <c r="H445" s="11">
        <v>386440.4</v>
      </c>
      <c r="I445" s="11">
        <v>92486.63</v>
      </c>
      <c r="J445" s="31">
        <f t="shared" si="6"/>
        <v>5225672.16</v>
      </c>
    </row>
    <row r="446" spans="1:10" x14ac:dyDescent="0.25">
      <c r="A446" s="10" t="s">
        <v>940</v>
      </c>
      <c r="B446" s="9" t="s">
        <v>941</v>
      </c>
      <c r="C446" s="9" t="s">
        <v>59</v>
      </c>
      <c r="D446" s="11">
        <v>5393556.1900000004</v>
      </c>
      <c r="E446" s="11">
        <v>256148.41</v>
      </c>
      <c r="F446" s="11">
        <v>-263207.86</v>
      </c>
      <c r="G446" s="11">
        <v>-320025.38</v>
      </c>
      <c r="H446" s="11">
        <v>-240818.11</v>
      </c>
      <c r="I446" s="11">
        <v>-20201.280000000002</v>
      </c>
      <c r="J446" s="31">
        <f t="shared" si="6"/>
        <v>4293155.1499999994</v>
      </c>
    </row>
    <row r="447" spans="1:10" x14ac:dyDescent="0.25">
      <c r="A447" s="10" t="s">
        <v>942</v>
      </c>
      <c r="B447" s="9" t="s">
        <v>943</v>
      </c>
      <c r="C447" s="9" t="s">
        <v>105</v>
      </c>
      <c r="D447" s="11">
        <v>2756385.18</v>
      </c>
      <c r="E447" s="11">
        <v>247227.39</v>
      </c>
      <c r="F447" s="11">
        <v>-104401.33</v>
      </c>
      <c r="G447" s="11">
        <v>-102188.65</v>
      </c>
      <c r="H447" s="11">
        <v>49615.839999999997</v>
      </c>
      <c r="I447" s="11">
        <v>-63694.84</v>
      </c>
      <c r="J447" s="31">
        <f t="shared" si="6"/>
        <v>2288488.81</v>
      </c>
    </row>
    <row r="448" spans="1:10" x14ac:dyDescent="0.25">
      <c r="A448" s="10" t="s">
        <v>944</v>
      </c>
      <c r="B448" s="9" t="s">
        <v>945</v>
      </c>
      <c r="C448" s="9" t="s">
        <v>134</v>
      </c>
      <c r="D448" s="11">
        <v>20820583.420000002</v>
      </c>
      <c r="E448" s="11">
        <v>284575.31</v>
      </c>
      <c r="F448" s="11">
        <v>-2649457.36</v>
      </c>
      <c r="G448" s="11">
        <v>-814255.83</v>
      </c>
      <c r="H448" s="11">
        <v>-3754449.52</v>
      </c>
      <c r="I448" s="11">
        <v>-125953.89</v>
      </c>
      <c r="J448" s="31">
        <f t="shared" si="6"/>
        <v>13191891.510000005</v>
      </c>
    </row>
    <row r="449" spans="1:10" x14ac:dyDescent="0.25">
      <c r="A449" s="10" t="s">
        <v>946</v>
      </c>
      <c r="B449" s="9" t="s">
        <v>947</v>
      </c>
      <c r="C449" s="9" t="s">
        <v>276</v>
      </c>
      <c r="D449" s="11">
        <v>8297030.5999999996</v>
      </c>
      <c r="E449" s="11">
        <v>851222.7</v>
      </c>
      <c r="F449" s="11">
        <v>-197991.06</v>
      </c>
      <c r="G449" s="11">
        <v>-21300</v>
      </c>
      <c r="H449" s="11">
        <v>-238006.75</v>
      </c>
      <c r="I449" s="11">
        <v>-13013.439999999995</v>
      </c>
      <c r="J449" s="31">
        <f t="shared" si="6"/>
        <v>6975496.6499999994</v>
      </c>
    </row>
    <row r="450" spans="1:10" x14ac:dyDescent="0.25">
      <c r="A450" s="10" t="s">
        <v>948</v>
      </c>
      <c r="B450" s="9" t="s">
        <v>949</v>
      </c>
      <c r="C450" s="9" t="s">
        <v>242</v>
      </c>
      <c r="D450" s="11">
        <v>6695395.1799999997</v>
      </c>
      <c r="E450" s="11">
        <v>845974.73</v>
      </c>
      <c r="F450" s="11">
        <v>-787352.01</v>
      </c>
      <c r="G450" s="11">
        <v>-518923.29</v>
      </c>
      <c r="H450" s="11">
        <v>-103426.88</v>
      </c>
      <c r="I450" s="11">
        <v>387470.70999999996</v>
      </c>
      <c r="J450" s="31">
        <f t="shared" si="6"/>
        <v>4827188.9799999995</v>
      </c>
    </row>
    <row r="451" spans="1:10" x14ac:dyDescent="0.25">
      <c r="A451" s="10" t="s">
        <v>950</v>
      </c>
      <c r="B451" s="9" t="s">
        <v>951</v>
      </c>
      <c r="C451" s="9" t="s">
        <v>105</v>
      </c>
      <c r="D451" s="11">
        <v>72912.2</v>
      </c>
      <c r="E451" s="11">
        <v>0</v>
      </c>
      <c r="F451" s="11">
        <v>-6998.87</v>
      </c>
      <c r="G451" s="11">
        <v>0</v>
      </c>
      <c r="H451" s="11">
        <v>-30906.94</v>
      </c>
      <c r="I451" s="11">
        <v>0</v>
      </c>
      <c r="J451" s="31">
        <f t="shared" si="6"/>
        <v>35006.39</v>
      </c>
    </row>
    <row r="452" spans="1:10" x14ac:dyDescent="0.25">
      <c r="A452" s="10" t="s">
        <v>952</v>
      </c>
      <c r="B452" s="9" t="s">
        <v>953</v>
      </c>
      <c r="C452" s="9" t="s">
        <v>51</v>
      </c>
      <c r="D452" s="11">
        <v>8312669.5800000001</v>
      </c>
      <c r="E452" s="11">
        <v>1087384.49</v>
      </c>
      <c r="F452" s="11">
        <v>-222790.62</v>
      </c>
      <c r="G452" s="11">
        <v>-35666.99</v>
      </c>
      <c r="H452" s="11">
        <v>-53806.96</v>
      </c>
      <c r="I452" s="11">
        <v>-17758.710000000006</v>
      </c>
      <c r="J452" s="31">
        <f t="shared" si="6"/>
        <v>6895261.8099999996</v>
      </c>
    </row>
    <row r="453" spans="1:10" x14ac:dyDescent="0.25">
      <c r="A453" s="10" t="s">
        <v>954</v>
      </c>
      <c r="B453" s="9" t="s">
        <v>955</v>
      </c>
      <c r="C453" s="9" t="s">
        <v>56</v>
      </c>
      <c r="D453" s="11">
        <v>15887326.300000001</v>
      </c>
      <c r="E453" s="11">
        <v>557165.14</v>
      </c>
      <c r="F453" s="11">
        <v>-1513842.25</v>
      </c>
      <c r="G453" s="11">
        <v>-196896.95</v>
      </c>
      <c r="H453" s="11">
        <v>-1425818.25</v>
      </c>
      <c r="I453" s="11">
        <v>-175635.52999999997</v>
      </c>
      <c r="J453" s="31">
        <f t="shared" si="6"/>
        <v>12017968.180000002</v>
      </c>
    </row>
    <row r="454" spans="1:10" x14ac:dyDescent="0.25">
      <c r="A454" s="10" t="s">
        <v>956</v>
      </c>
      <c r="B454" s="9" t="s">
        <v>957</v>
      </c>
      <c r="C454" s="9" t="s">
        <v>242</v>
      </c>
      <c r="D454" s="11">
        <v>5068431.22</v>
      </c>
      <c r="E454" s="11">
        <v>31376.1</v>
      </c>
      <c r="F454" s="11">
        <v>-285400.77</v>
      </c>
      <c r="G454" s="11">
        <v>-148215.16</v>
      </c>
      <c r="H454" s="11">
        <v>1691463.48</v>
      </c>
      <c r="I454" s="11">
        <v>233777.39</v>
      </c>
      <c r="J454" s="31">
        <f t="shared" si="6"/>
        <v>6528680.0599999996</v>
      </c>
    </row>
    <row r="455" spans="1:10" x14ac:dyDescent="0.25">
      <c r="A455" s="10" t="s">
        <v>958</v>
      </c>
      <c r="B455" s="9" t="s">
        <v>959</v>
      </c>
      <c r="C455" s="9" t="s">
        <v>8</v>
      </c>
      <c r="D455" s="11">
        <v>2171732.54</v>
      </c>
      <c r="E455" s="11">
        <v>394415.03</v>
      </c>
      <c r="F455" s="11">
        <v>-159462.98000000001</v>
      </c>
      <c r="G455" s="11">
        <v>-310283.8</v>
      </c>
      <c r="H455" s="11">
        <v>-188964.02</v>
      </c>
      <c r="I455" s="11">
        <v>-6591</v>
      </c>
      <c r="J455" s="31">
        <f t="shared" si="6"/>
        <v>1112015.71</v>
      </c>
    </row>
    <row r="456" spans="1:10" x14ac:dyDescent="0.25">
      <c r="A456" s="10" t="s">
        <v>960</v>
      </c>
      <c r="B456" s="9" t="s">
        <v>961</v>
      </c>
      <c r="C456" s="9" t="s">
        <v>120</v>
      </c>
      <c r="D456" s="11">
        <v>37904101.109999999</v>
      </c>
      <c r="E456" s="11">
        <v>2812666.51</v>
      </c>
      <c r="F456" s="11">
        <v>-2050071.14</v>
      </c>
      <c r="G456" s="11">
        <v>-632016.21</v>
      </c>
      <c r="H456" s="11">
        <v>3104539.44</v>
      </c>
      <c r="I456" s="11">
        <v>387216.97000000003</v>
      </c>
      <c r="J456" s="31">
        <f t="shared" ref="J456:J519" si="7">D456-E456+F456+G456+H456+I456</f>
        <v>35901103.659999996</v>
      </c>
    </row>
    <row r="457" spans="1:10" x14ac:dyDescent="0.25">
      <c r="A457" s="10" t="s">
        <v>962</v>
      </c>
      <c r="B457" s="9" t="s">
        <v>963</v>
      </c>
      <c r="C457" s="9" t="s">
        <v>79</v>
      </c>
      <c r="D457" s="11">
        <v>1800131.77</v>
      </c>
      <c r="E457" s="11">
        <v>129255.5</v>
      </c>
      <c r="F457" s="11">
        <v>-749154.22</v>
      </c>
      <c r="G457" s="11">
        <v>-723329.44</v>
      </c>
      <c r="H457" s="11">
        <v>-238571.84</v>
      </c>
      <c r="I457" s="11">
        <v>-4186.760000000002</v>
      </c>
      <c r="J457" s="31">
        <f t="shared" si="7"/>
        <v>-44365.989999999896</v>
      </c>
    </row>
    <row r="458" spans="1:10" x14ac:dyDescent="0.25">
      <c r="A458" s="10" t="s">
        <v>964</v>
      </c>
      <c r="B458" s="9" t="s">
        <v>965</v>
      </c>
      <c r="C458" s="9" t="s">
        <v>386</v>
      </c>
      <c r="D458" s="11">
        <v>3031039.1</v>
      </c>
      <c r="E458" s="11">
        <v>272772.65000000002</v>
      </c>
      <c r="F458" s="11">
        <v>-181973.35</v>
      </c>
      <c r="G458" s="11">
        <v>-4650</v>
      </c>
      <c r="H458" s="11">
        <v>161672.94</v>
      </c>
      <c r="I458" s="11">
        <v>49451.159999999989</v>
      </c>
      <c r="J458" s="31">
        <f t="shared" si="7"/>
        <v>2782767.2</v>
      </c>
    </row>
    <row r="459" spans="1:10" x14ac:dyDescent="0.25">
      <c r="A459" s="10" t="s">
        <v>966</v>
      </c>
      <c r="B459" s="9" t="s">
        <v>967</v>
      </c>
      <c r="C459" s="9" t="s">
        <v>2</v>
      </c>
      <c r="D459" s="11">
        <v>2861659.62</v>
      </c>
      <c r="E459" s="11">
        <v>243290.14</v>
      </c>
      <c r="F459" s="11">
        <v>-69201.820000000007</v>
      </c>
      <c r="G459" s="11">
        <v>0</v>
      </c>
      <c r="H459" s="11">
        <v>198894.62</v>
      </c>
      <c r="I459" s="11">
        <v>9605.7399999999907</v>
      </c>
      <c r="J459" s="31">
        <f t="shared" si="7"/>
        <v>2757668.0200000005</v>
      </c>
    </row>
    <row r="460" spans="1:10" x14ac:dyDescent="0.25">
      <c r="A460" s="10" t="s">
        <v>968</v>
      </c>
      <c r="B460" s="9" t="s">
        <v>969</v>
      </c>
      <c r="C460" s="9" t="s">
        <v>301</v>
      </c>
      <c r="D460" s="11">
        <v>8206321.6799999997</v>
      </c>
      <c r="E460" s="11">
        <v>557575.39</v>
      </c>
      <c r="F460" s="11">
        <v>-86846.83</v>
      </c>
      <c r="G460" s="11">
        <v>-92695.5</v>
      </c>
      <c r="H460" s="11">
        <v>89279.55</v>
      </c>
      <c r="I460" s="11">
        <v>-95063.62</v>
      </c>
      <c r="J460" s="31">
        <f t="shared" si="7"/>
        <v>7463419.8899999997</v>
      </c>
    </row>
    <row r="461" spans="1:10" x14ac:dyDescent="0.25">
      <c r="A461" s="10" t="s">
        <v>970</v>
      </c>
      <c r="B461" s="9" t="s">
        <v>971</v>
      </c>
      <c r="C461" s="9" t="s">
        <v>364</v>
      </c>
      <c r="D461" s="11">
        <v>7178335.4000000004</v>
      </c>
      <c r="E461" s="11">
        <v>440500.31</v>
      </c>
      <c r="F461" s="11">
        <v>-73655.94</v>
      </c>
      <c r="G461" s="11">
        <v>-45575</v>
      </c>
      <c r="H461" s="11">
        <v>-285932.78000000003</v>
      </c>
      <c r="I461" s="11">
        <v>-49626</v>
      </c>
      <c r="J461" s="31">
        <f t="shared" si="7"/>
        <v>6283045.3700000001</v>
      </c>
    </row>
    <row r="462" spans="1:10" x14ac:dyDescent="0.25">
      <c r="A462" s="10" t="s">
        <v>972</v>
      </c>
      <c r="B462" s="9" t="s">
        <v>973</v>
      </c>
      <c r="C462" s="9" t="s">
        <v>239</v>
      </c>
      <c r="D462" s="11">
        <v>7499434.3600000003</v>
      </c>
      <c r="E462" s="11">
        <v>197667.42</v>
      </c>
      <c r="F462" s="11">
        <v>-327217.40000000002</v>
      </c>
      <c r="G462" s="11">
        <v>-89037.09</v>
      </c>
      <c r="H462" s="11">
        <v>-179720.38</v>
      </c>
      <c r="I462" s="11">
        <v>-31447.85</v>
      </c>
      <c r="J462" s="31">
        <f t="shared" si="7"/>
        <v>6674344.2200000007</v>
      </c>
    </row>
    <row r="463" spans="1:10" x14ac:dyDescent="0.25">
      <c r="A463" s="10" t="s">
        <v>974</v>
      </c>
      <c r="B463" s="9" t="s">
        <v>975</v>
      </c>
      <c r="C463" s="9" t="s">
        <v>386</v>
      </c>
      <c r="D463" s="11">
        <v>7282049.79</v>
      </c>
      <c r="E463" s="11">
        <v>748620.4</v>
      </c>
      <c r="F463" s="11">
        <v>-478469.18</v>
      </c>
      <c r="G463" s="11">
        <v>-33901.85</v>
      </c>
      <c r="H463" s="11">
        <v>1269943.1499999999</v>
      </c>
      <c r="I463" s="11">
        <v>116558.23999999999</v>
      </c>
      <c r="J463" s="31">
        <f t="shared" si="7"/>
        <v>7407559.75</v>
      </c>
    </row>
    <row r="464" spans="1:10" x14ac:dyDescent="0.25">
      <c r="A464" s="10" t="s">
        <v>976</v>
      </c>
      <c r="B464" s="9" t="s">
        <v>977</v>
      </c>
      <c r="C464" s="9" t="s">
        <v>301</v>
      </c>
      <c r="D464" s="11">
        <v>8326370.7999999998</v>
      </c>
      <c r="E464" s="11">
        <v>1272404.71</v>
      </c>
      <c r="F464" s="11">
        <v>-281048.36</v>
      </c>
      <c r="G464" s="11">
        <v>-79369.95</v>
      </c>
      <c r="H464" s="11">
        <v>61990.1</v>
      </c>
      <c r="I464" s="11">
        <v>147437.68</v>
      </c>
      <c r="J464" s="31">
        <f t="shared" si="7"/>
        <v>6902975.5599999987</v>
      </c>
    </row>
    <row r="465" spans="1:10" x14ac:dyDescent="0.25">
      <c r="A465" s="10" t="s">
        <v>978</v>
      </c>
      <c r="B465" s="9" t="s">
        <v>979</v>
      </c>
      <c r="C465" s="9" t="s">
        <v>38</v>
      </c>
      <c r="D465" s="11">
        <v>6301397.4400000004</v>
      </c>
      <c r="E465" s="11">
        <v>398509.07</v>
      </c>
      <c r="F465" s="11">
        <v>-143900.47</v>
      </c>
      <c r="G465" s="11">
        <v>-76311.5</v>
      </c>
      <c r="H465" s="11">
        <v>-23268.98</v>
      </c>
      <c r="I465" s="11">
        <v>-152395.88</v>
      </c>
      <c r="J465" s="31">
        <f t="shared" si="7"/>
        <v>5507011.54</v>
      </c>
    </row>
    <row r="466" spans="1:10" x14ac:dyDescent="0.25">
      <c r="A466" s="10" t="s">
        <v>980</v>
      </c>
      <c r="B466" s="9" t="s">
        <v>981</v>
      </c>
      <c r="C466" s="9" t="s">
        <v>416</v>
      </c>
      <c r="D466" s="11">
        <v>8351708.6600000001</v>
      </c>
      <c r="E466" s="11">
        <v>696103.19</v>
      </c>
      <c r="F466" s="11">
        <v>-923960.31999999995</v>
      </c>
      <c r="G466" s="11">
        <v>-314400.95</v>
      </c>
      <c r="H466" s="11">
        <v>-682329.07</v>
      </c>
      <c r="I466" s="11">
        <v>84209.750000000015</v>
      </c>
      <c r="J466" s="31">
        <f t="shared" si="7"/>
        <v>5819124.8799999999</v>
      </c>
    </row>
    <row r="467" spans="1:10" x14ac:dyDescent="0.25">
      <c r="A467" s="10" t="s">
        <v>982</v>
      </c>
      <c r="B467" s="9" t="s">
        <v>981</v>
      </c>
      <c r="C467" s="9" t="s">
        <v>94</v>
      </c>
      <c r="D467" s="11">
        <v>5229869.83</v>
      </c>
      <c r="E467" s="11">
        <v>226999.36</v>
      </c>
      <c r="F467" s="11">
        <v>-70538.929999999993</v>
      </c>
      <c r="G467" s="11">
        <v>0</v>
      </c>
      <c r="H467" s="11">
        <v>-66609.64</v>
      </c>
      <c r="I467" s="11">
        <v>-53779.17</v>
      </c>
      <c r="J467" s="31">
        <f t="shared" si="7"/>
        <v>4811942.7300000004</v>
      </c>
    </row>
    <row r="468" spans="1:10" x14ac:dyDescent="0.25">
      <c r="A468" s="10" t="s">
        <v>983</v>
      </c>
      <c r="B468" s="9" t="s">
        <v>984</v>
      </c>
      <c r="C468" s="9" t="s">
        <v>234</v>
      </c>
      <c r="D468" s="11">
        <v>12222782.439999999</v>
      </c>
      <c r="E468" s="11">
        <v>892456.88</v>
      </c>
      <c r="F468" s="11">
        <v>-152797.29999999999</v>
      </c>
      <c r="G468" s="11">
        <v>-123.2</v>
      </c>
      <c r="H468" s="11">
        <v>-742518.3</v>
      </c>
      <c r="I468" s="11">
        <v>-11230.95</v>
      </c>
      <c r="J468" s="31">
        <f t="shared" si="7"/>
        <v>10423655.809999999</v>
      </c>
    </row>
    <row r="469" spans="1:10" x14ac:dyDescent="0.25">
      <c r="A469" s="10" t="s">
        <v>985</v>
      </c>
      <c r="B469" s="9" t="s">
        <v>986</v>
      </c>
      <c r="C469" s="9" t="s">
        <v>79</v>
      </c>
      <c r="D469" s="11">
        <v>1457363.3</v>
      </c>
      <c r="E469" s="11">
        <v>200589.54</v>
      </c>
      <c r="F469" s="11">
        <v>-165501.14000000001</v>
      </c>
      <c r="G469" s="11">
        <v>-207697.22</v>
      </c>
      <c r="H469" s="11">
        <v>-14090.75</v>
      </c>
      <c r="I469" s="11">
        <v>-3570.01</v>
      </c>
      <c r="J469" s="31">
        <f t="shared" si="7"/>
        <v>865914.64000000013</v>
      </c>
    </row>
    <row r="470" spans="1:10" x14ac:dyDescent="0.25">
      <c r="A470" s="10" t="s">
        <v>987</v>
      </c>
      <c r="B470" s="9" t="s">
        <v>988</v>
      </c>
      <c r="C470" s="9" t="s">
        <v>190</v>
      </c>
      <c r="D470" s="11">
        <v>9129977.4600000009</v>
      </c>
      <c r="E470" s="11">
        <v>610213.62</v>
      </c>
      <c r="F470" s="11">
        <v>-295479.17</v>
      </c>
      <c r="G470" s="11">
        <v>0</v>
      </c>
      <c r="H470" s="11">
        <v>-222746.85</v>
      </c>
      <c r="I470" s="11">
        <v>-89848.080000000016</v>
      </c>
      <c r="J470" s="31">
        <f t="shared" si="7"/>
        <v>7911689.7400000021</v>
      </c>
    </row>
    <row r="471" spans="1:10" x14ac:dyDescent="0.25">
      <c r="A471" s="10" t="s">
        <v>989</v>
      </c>
      <c r="B471" s="9" t="s">
        <v>990</v>
      </c>
      <c r="C471" s="9" t="s">
        <v>56</v>
      </c>
      <c r="D471" s="11">
        <v>5003548.13</v>
      </c>
      <c r="E471" s="11">
        <v>289360.98</v>
      </c>
      <c r="F471" s="11">
        <v>-933926.89</v>
      </c>
      <c r="G471" s="11">
        <v>-82544.09</v>
      </c>
      <c r="H471" s="11">
        <v>137081.92000000001</v>
      </c>
      <c r="I471" s="11">
        <v>-63157.500000000015</v>
      </c>
      <c r="J471" s="31">
        <f t="shared" si="7"/>
        <v>3771640.5900000003</v>
      </c>
    </row>
    <row r="472" spans="1:10" x14ac:dyDescent="0.25">
      <c r="A472" s="10" t="s">
        <v>991</v>
      </c>
      <c r="B472" s="9" t="s">
        <v>992</v>
      </c>
      <c r="C472" s="9" t="s">
        <v>377</v>
      </c>
      <c r="D472" s="11">
        <v>10535345.77</v>
      </c>
      <c r="E472" s="11">
        <v>1050333.57</v>
      </c>
      <c r="F472" s="11">
        <v>-273671.02</v>
      </c>
      <c r="G472" s="11">
        <v>-273258.88</v>
      </c>
      <c r="H472" s="11">
        <v>-94467.73</v>
      </c>
      <c r="I472" s="11">
        <v>35820.14</v>
      </c>
      <c r="J472" s="31">
        <f t="shared" si="7"/>
        <v>8879434.709999999</v>
      </c>
    </row>
    <row r="473" spans="1:10" x14ac:dyDescent="0.25">
      <c r="A473" s="10" t="s">
        <v>993</v>
      </c>
      <c r="B473" s="9" t="s">
        <v>994</v>
      </c>
      <c r="C473" s="9" t="s">
        <v>146</v>
      </c>
      <c r="D473" s="11">
        <v>2894504.46</v>
      </c>
      <c r="E473" s="11">
        <v>185921.81</v>
      </c>
      <c r="F473" s="11">
        <v>-290005.75</v>
      </c>
      <c r="G473" s="11">
        <v>-52362.36</v>
      </c>
      <c r="H473" s="11">
        <v>741878.4</v>
      </c>
      <c r="I473" s="11">
        <v>167343.08000000002</v>
      </c>
      <c r="J473" s="31">
        <f t="shared" si="7"/>
        <v>3275436.02</v>
      </c>
    </row>
    <row r="474" spans="1:10" x14ac:dyDescent="0.25">
      <c r="A474" s="10" t="s">
        <v>995</v>
      </c>
      <c r="B474" s="9" t="s">
        <v>996</v>
      </c>
      <c r="C474" s="9" t="s">
        <v>26</v>
      </c>
      <c r="D474" s="11">
        <v>2337436.52</v>
      </c>
      <c r="E474" s="11">
        <v>117667.46</v>
      </c>
      <c r="F474" s="11">
        <v>-5178.4399999999996</v>
      </c>
      <c r="G474" s="11">
        <v>0</v>
      </c>
      <c r="H474" s="11">
        <v>417467.66</v>
      </c>
      <c r="I474" s="11">
        <v>28342.820000000003</v>
      </c>
      <c r="J474" s="31">
        <f t="shared" si="7"/>
        <v>2660401.1</v>
      </c>
    </row>
    <row r="475" spans="1:10" x14ac:dyDescent="0.25">
      <c r="A475" s="10" t="s">
        <v>997</v>
      </c>
      <c r="B475" s="9" t="s">
        <v>998</v>
      </c>
      <c r="C475" s="9" t="s">
        <v>84</v>
      </c>
      <c r="D475" s="11">
        <v>9377318.5</v>
      </c>
      <c r="E475" s="11">
        <v>321993.48</v>
      </c>
      <c r="F475" s="11">
        <v>-431533.76</v>
      </c>
      <c r="G475" s="11">
        <v>-38805.379999999997</v>
      </c>
      <c r="H475" s="11">
        <v>-1295484.6200000001</v>
      </c>
      <c r="I475" s="11">
        <v>-290120.46999999997</v>
      </c>
      <c r="J475" s="31">
        <f t="shared" si="7"/>
        <v>6999380.7899999991</v>
      </c>
    </row>
    <row r="476" spans="1:10" x14ac:dyDescent="0.25">
      <c r="A476" s="10" t="s">
        <v>999</v>
      </c>
      <c r="B476" s="9" t="s">
        <v>1000</v>
      </c>
      <c r="C476" s="9" t="s">
        <v>380</v>
      </c>
      <c r="D476" s="11">
        <v>22485727.370000001</v>
      </c>
      <c r="E476" s="11">
        <v>823756.13</v>
      </c>
      <c r="F476" s="11">
        <v>-2911385.61</v>
      </c>
      <c r="G476" s="11">
        <v>-897991.3</v>
      </c>
      <c r="H476" s="11">
        <v>-2173091.71</v>
      </c>
      <c r="I476" s="11">
        <v>-702166</v>
      </c>
      <c r="J476" s="31">
        <f t="shared" si="7"/>
        <v>14977336.620000001</v>
      </c>
    </row>
    <row r="477" spans="1:10" x14ac:dyDescent="0.25">
      <c r="A477" s="10" t="s">
        <v>1001</v>
      </c>
      <c r="B477" s="9" t="s">
        <v>1002</v>
      </c>
      <c r="C477" s="9" t="s">
        <v>17</v>
      </c>
      <c r="D477" s="11">
        <v>10050120.300000001</v>
      </c>
      <c r="E477" s="11">
        <v>610841.59</v>
      </c>
      <c r="F477" s="11">
        <v>-184693.22</v>
      </c>
      <c r="G477" s="11">
        <v>-138243.66</v>
      </c>
      <c r="H477" s="11">
        <v>246785.24</v>
      </c>
      <c r="I477" s="11">
        <v>-20307.22</v>
      </c>
      <c r="J477" s="31">
        <f t="shared" si="7"/>
        <v>9342819.8499999996</v>
      </c>
    </row>
    <row r="478" spans="1:10" x14ac:dyDescent="0.25">
      <c r="A478" s="10" t="s">
        <v>1003</v>
      </c>
      <c r="B478" s="9" t="s">
        <v>1004</v>
      </c>
      <c r="C478" s="9" t="s">
        <v>368</v>
      </c>
      <c r="D478" s="11">
        <v>10755374.470000001</v>
      </c>
      <c r="E478" s="11">
        <v>910182.77</v>
      </c>
      <c r="F478" s="11">
        <v>-128595.63</v>
      </c>
      <c r="G478" s="11">
        <v>-117032.32000000001</v>
      </c>
      <c r="H478" s="11">
        <v>-323087.25</v>
      </c>
      <c r="I478" s="11">
        <v>-128630.98999999999</v>
      </c>
      <c r="J478" s="31">
        <f t="shared" si="7"/>
        <v>9147845.5099999998</v>
      </c>
    </row>
    <row r="479" spans="1:10" x14ac:dyDescent="0.25">
      <c r="A479" s="10" t="s">
        <v>1005</v>
      </c>
      <c r="B479" s="9" t="s">
        <v>1006</v>
      </c>
      <c r="C479" s="9" t="s">
        <v>59</v>
      </c>
      <c r="D479" s="11">
        <v>5317995.62</v>
      </c>
      <c r="E479" s="11">
        <v>102490.12</v>
      </c>
      <c r="F479" s="11">
        <v>-77424.160000000003</v>
      </c>
      <c r="G479" s="11">
        <v>0</v>
      </c>
      <c r="H479" s="11">
        <v>-526941.23</v>
      </c>
      <c r="I479" s="11">
        <v>-191268.35</v>
      </c>
      <c r="J479" s="31">
        <f t="shared" si="7"/>
        <v>4419871.76</v>
      </c>
    </row>
    <row r="480" spans="1:10" x14ac:dyDescent="0.25">
      <c r="A480" s="10" t="s">
        <v>1007</v>
      </c>
      <c r="B480" s="9" t="s">
        <v>1008</v>
      </c>
      <c r="C480" s="9" t="s">
        <v>445</v>
      </c>
      <c r="D480" s="11">
        <v>4820440.18</v>
      </c>
      <c r="E480" s="11">
        <v>438367.24</v>
      </c>
      <c r="F480" s="11">
        <v>-153776.42000000001</v>
      </c>
      <c r="G480" s="11">
        <v>0</v>
      </c>
      <c r="H480" s="11">
        <v>362659.38</v>
      </c>
      <c r="I480" s="11">
        <v>-26064.050000000003</v>
      </c>
      <c r="J480" s="31">
        <f t="shared" si="7"/>
        <v>4564891.8499999996</v>
      </c>
    </row>
    <row r="481" spans="1:10" x14ac:dyDescent="0.25">
      <c r="A481" s="10" t="s">
        <v>1009</v>
      </c>
      <c r="B481" s="9" t="s">
        <v>1010</v>
      </c>
      <c r="C481" s="9" t="s">
        <v>71</v>
      </c>
      <c r="D481" s="11">
        <v>3509083.28</v>
      </c>
      <c r="E481" s="11">
        <v>184506.9</v>
      </c>
      <c r="F481" s="11">
        <v>-30961.07</v>
      </c>
      <c r="G481" s="11">
        <v>-18847</v>
      </c>
      <c r="H481" s="11">
        <v>763370.04</v>
      </c>
      <c r="I481" s="11">
        <v>-96799.88</v>
      </c>
      <c r="J481" s="31">
        <f t="shared" si="7"/>
        <v>3941338.47</v>
      </c>
    </row>
    <row r="482" spans="1:10" x14ac:dyDescent="0.25">
      <c r="A482" s="10" t="s">
        <v>1011</v>
      </c>
      <c r="B482" s="9" t="s">
        <v>1012</v>
      </c>
      <c r="C482" s="9" t="s">
        <v>79</v>
      </c>
      <c r="D482" s="11">
        <v>17238933.969999999</v>
      </c>
      <c r="E482" s="11">
        <v>632092.28</v>
      </c>
      <c r="F482" s="11">
        <v>-454366.27</v>
      </c>
      <c r="G482" s="11">
        <v>-748127.79</v>
      </c>
      <c r="H482" s="11">
        <v>-176152.54</v>
      </c>
      <c r="I482" s="11">
        <v>-14082.160000000003</v>
      </c>
      <c r="J482" s="31">
        <f t="shared" si="7"/>
        <v>15214112.93</v>
      </c>
    </row>
    <row r="483" spans="1:10" x14ac:dyDescent="0.25">
      <c r="A483" s="10" t="s">
        <v>1013</v>
      </c>
      <c r="B483" s="9" t="s">
        <v>1014</v>
      </c>
      <c r="C483" s="9" t="s">
        <v>14</v>
      </c>
      <c r="D483" s="11">
        <v>5725564.1399999997</v>
      </c>
      <c r="E483" s="11">
        <v>479205.59</v>
      </c>
      <c r="F483" s="11">
        <v>-285978.23999999999</v>
      </c>
      <c r="G483" s="11">
        <v>-336042.42</v>
      </c>
      <c r="H483" s="11">
        <v>278784.48</v>
      </c>
      <c r="I483" s="11">
        <v>-83176.02</v>
      </c>
      <c r="J483" s="31">
        <f t="shared" si="7"/>
        <v>4819946.3499999996</v>
      </c>
    </row>
    <row r="484" spans="1:10" x14ac:dyDescent="0.25">
      <c r="A484" s="10" t="s">
        <v>1015</v>
      </c>
      <c r="B484" s="9" t="s">
        <v>1016</v>
      </c>
      <c r="C484" s="9" t="s">
        <v>23</v>
      </c>
      <c r="D484" s="11">
        <v>4709565.6399999997</v>
      </c>
      <c r="E484" s="11">
        <v>347109.07</v>
      </c>
      <c r="F484" s="11">
        <v>-326835.48</v>
      </c>
      <c r="G484" s="11">
        <v>-305577.96999999997</v>
      </c>
      <c r="H484" s="11">
        <v>571492.52</v>
      </c>
      <c r="I484" s="11">
        <v>179925.13</v>
      </c>
      <c r="J484" s="31">
        <f t="shared" si="7"/>
        <v>4481460.7699999986</v>
      </c>
    </row>
    <row r="485" spans="1:10" x14ac:dyDescent="0.25">
      <c r="A485" s="10" t="s">
        <v>1017</v>
      </c>
      <c r="B485" s="9" t="s">
        <v>1018</v>
      </c>
      <c r="C485" s="9" t="s">
        <v>256</v>
      </c>
      <c r="D485" s="11">
        <v>10481371.720000001</v>
      </c>
      <c r="E485" s="11">
        <v>469252.76</v>
      </c>
      <c r="F485" s="11">
        <v>-468541.88</v>
      </c>
      <c r="G485" s="11">
        <v>-285277.84999999998</v>
      </c>
      <c r="H485" s="11">
        <v>233865.32</v>
      </c>
      <c r="I485" s="11">
        <v>-39780.979999999996</v>
      </c>
      <c r="J485" s="31">
        <f t="shared" si="7"/>
        <v>9452383.5700000003</v>
      </c>
    </row>
    <row r="486" spans="1:10" x14ac:dyDescent="0.25">
      <c r="A486" s="10" t="s">
        <v>1019</v>
      </c>
      <c r="B486" s="9" t="s">
        <v>1020</v>
      </c>
      <c r="C486" s="9" t="s">
        <v>26</v>
      </c>
      <c r="D486" s="11">
        <v>19246393.440000001</v>
      </c>
      <c r="E486" s="11">
        <v>368209.09</v>
      </c>
      <c r="F486" s="11">
        <v>-433624.34</v>
      </c>
      <c r="G486" s="11">
        <v>-481926.12</v>
      </c>
      <c r="H486" s="11">
        <v>-3200268.32</v>
      </c>
      <c r="I486" s="11">
        <v>-619052.81999999995</v>
      </c>
      <c r="J486" s="31">
        <f t="shared" si="7"/>
        <v>14143312.75</v>
      </c>
    </row>
    <row r="487" spans="1:10" x14ac:dyDescent="0.25">
      <c r="A487" s="10" t="s">
        <v>1021</v>
      </c>
      <c r="B487" s="9" t="s">
        <v>1022</v>
      </c>
      <c r="C487" s="9" t="s">
        <v>79</v>
      </c>
      <c r="D487" s="11">
        <v>3500894.68</v>
      </c>
      <c r="E487" s="11">
        <v>498023.4</v>
      </c>
      <c r="F487" s="11">
        <v>-113675.03</v>
      </c>
      <c r="G487" s="11">
        <v>-466051.21</v>
      </c>
      <c r="H487" s="11">
        <v>-36120</v>
      </c>
      <c r="I487" s="11">
        <v>7576.2200000000012</v>
      </c>
      <c r="J487" s="31">
        <f t="shared" si="7"/>
        <v>2394601.2600000007</v>
      </c>
    </row>
    <row r="488" spans="1:10" x14ac:dyDescent="0.25">
      <c r="A488" s="10" t="s">
        <v>1023</v>
      </c>
      <c r="B488" s="9" t="s">
        <v>1024</v>
      </c>
      <c r="C488" s="9" t="s">
        <v>97</v>
      </c>
      <c r="D488" s="11">
        <v>5876633.0999999996</v>
      </c>
      <c r="E488" s="11">
        <v>313134.82</v>
      </c>
      <c r="F488" s="11">
        <v>-90365.36</v>
      </c>
      <c r="G488" s="11">
        <v>-6569.64</v>
      </c>
      <c r="H488" s="11">
        <v>103422.95</v>
      </c>
      <c r="I488" s="11">
        <v>40001.89</v>
      </c>
      <c r="J488" s="31">
        <f t="shared" si="7"/>
        <v>5609988.1199999992</v>
      </c>
    </row>
    <row r="489" spans="1:10" x14ac:dyDescent="0.25">
      <c r="A489" s="10" t="s">
        <v>1025</v>
      </c>
      <c r="B489" s="9" t="s">
        <v>1026</v>
      </c>
      <c r="C489" s="9" t="s">
        <v>79</v>
      </c>
      <c r="D489" s="11">
        <v>8545337.3599999994</v>
      </c>
      <c r="E489" s="11">
        <v>273400.06</v>
      </c>
      <c r="F489" s="11">
        <v>-1412072.87</v>
      </c>
      <c r="G489" s="11">
        <v>-905321.43</v>
      </c>
      <c r="H489" s="11">
        <v>-704173.06</v>
      </c>
      <c r="I489" s="11">
        <v>-107064.51000000004</v>
      </c>
      <c r="J489" s="31">
        <f t="shared" si="7"/>
        <v>5143305.43</v>
      </c>
    </row>
    <row r="490" spans="1:10" x14ac:dyDescent="0.25">
      <c r="A490" s="10" t="s">
        <v>1027</v>
      </c>
      <c r="B490" s="9" t="s">
        <v>1028</v>
      </c>
      <c r="C490" s="9" t="s">
        <v>234</v>
      </c>
      <c r="D490" s="11">
        <v>12536821.960000001</v>
      </c>
      <c r="E490" s="11">
        <v>650894.13</v>
      </c>
      <c r="F490" s="11">
        <v>-466333.29</v>
      </c>
      <c r="G490" s="11">
        <v>0</v>
      </c>
      <c r="H490" s="11">
        <v>-1513591.84</v>
      </c>
      <c r="I490" s="11">
        <v>-5567.48</v>
      </c>
      <c r="J490" s="31">
        <f t="shared" si="7"/>
        <v>9900435.2200000007</v>
      </c>
    </row>
    <row r="491" spans="1:10" x14ac:dyDescent="0.25">
      <c r="A491" s="10" t="s">
        <v>1029</v>
      </c>
      <c r="B491" s="9" t="s">
        <v>1030</v>
      </c>
      <c r="C491" s="9" t="s">
        <v>59</v>
      </c>
      <c r="D491" s="11">
        <v>4494848.05</v>
      </c>
      <c r="E491" s="11">
        <v>293765.05</v>
      </c>
      <c r="F491" s="11">
        <v>-345101.1</v>
      </c>
      <c r="G491" s="11">
        <v>-110268.16</v>
      </c>
      <c r="H491" s="11">
        <v>1700594.38</v>
      </c>
      <c r="I491" s="11">
        <v>255995.33</v>
      </c>
      <c r="J491" s="31">
        <f t="shared" si="7"/>
        <v>5702303.4499999993</v>
      </c>
    </row>
    <row r="492" spans="1:10" x14ac:dyDescent="0.25">
      <c r="A492" s="10" t="s">
        <v>1033</v>
      </c>
      <c r="B492" s="9" t="s">
        <v>1034</v>
      </c>
      <c r="C492" s="9" t="s">
        <v>56</v>
      </c>
      <c r="D492" s="11">
        <v>10173461.08</v>
      </c>
      <c r="E492" s="11">
        <v>834917.27</v>
      </c>
      <c r="F492" s="11">
        <v>-699904.93</v>
      </c>
      <c r="G492" s="11">
        <v>-78467</v>
      </c>
      <c r="H492" s="11">
        <v>121402.6</v>
      </c>
      <c r="I492" s="11">
        <v>105383.50000000001</v>
      </c>
      <c r="J492" s="31">
        <f t="shared" si="7"/>
        <v>8786957.9800000004</v>
      </c>
    </row>
    <row r="493" spans="1:10" x14ac:dyDescent="0.25">
      <c r="A493" s="10" t="s">
        <v>1035</v>
      </c>
      <c r="B493" s="9" t="s">
        <v>1034</v>
      </c>
      <c r="C493" s="9" t="s">
        <v>239</v>
      </c>
      <c r="D493" s="11">
        <v>5150299.67</v>
      </c>
      <c r="E493" s="11">
        <v>624879.79</v>
      </c>
      <c r="F493" s="11">
        <v>-355008.65</v>
      </c>
      <c r="G493" s="11">
        <v>-19318.66</v>
      </c>
      <c r="H493" s="11">
        <v>611280.28</v>
      </c>
      <c r="I493" s="11">
        <v>74892.010000000009</v>
      </c>
      <c r="J493" s="31">
        <f t="shared" si="7"/>
        <v>4837264.8599999994</v>
      </c>
    </row>
    <row r="494" spans="1:10" x14ac:dyDescent="0.25">
      <c r="A494" s="10" t="s">
        <v>1036</v>
      </c>
      <c r="B494" s="9" t="s">
        <v>1037</v>
      </c>
      <c r="C494" s="9" t="s">
        <v>248</v>
      </c>
      <c r="D494" s="11">
        <v>3959717.52</v>
      </c>
      <c r="E494" s="11">
        <v>273191.63</v>
      </c>
      <c r="F494" s="11">
        <v>-299615.67</v>
      </c>
      <c r="G494" s="11">
        <v>0</v>
      </c>
      <c r="H494" s="11">
        <v>345837.98</v>
      </c>
      <c r="I494" s="11">
        <v>103986.62000000001</v>
      </c>
      <c r="J494" s="31">
        <f t="shared" si="7"/>
        <v>3836734.8200000003</v>
      </c>
    </row>
    <row r="495" spans="1:10" x14ac:dyDescent="0.25">
      <c r="A495" s="10" t="s">
        <v>1038</v>
      </c>
      <c r="B495" s="9" t="s">
        <v>1037</v>
      </c>
      <c r="C495" s="9" t="s">
        <v>5</v>
      </c>
      <c r="D495" s="11">
        <v>9051046.9399999995</v>
      </c>
      <c r="E495" s="11">
        <v>672913.83</v>
      </c>
      <c r="F495" s="11">
        <v>-201018.45</v>
      </c>
      <c r="G495" s="11">
        <v>-25825</v>
      </c>
      <c r="H495" s="11">
        <v>792478.31</v>
      </c>
      <c r="I495" s="11">
        <v>28178.53</v>
      </c>
      <c r="J495" s="31">
        <f t="shared" si="7"/>
        <v>8971946.4999999981</v>
      </c>
    </row>
    <row r="496" spans="1:10" x14ac:dyDescent="0.25">
      <c r="A496" s="10" t="s">
        <v>1039</v>
      </c>
      <c r="B496" s="9" t="s">
        <v>1040</v>
      </c>
      <c r="C496" s="9" t="s">
        <v>84</v>
      </c>
      <c r="D496" s="11">
        <v>7849380.3499999996</v>
      </c>
      <c r="E496" s="11">
        <v>3451700.51</v>
      </c>
      <c r="F496" s="11">
        <v>-348403.87</v>
      </c>
      <c r="G496" s="11">
        <v>0</v>
      </c>
      <c r="H496" s="11">
        <v>201765.9</v>
      </c>
      <c r="I496" s="11">
        <v>238200.32000000001</v>
      </c>
      <c r="J496" s="31">
        <f t="shared" si="7"/>
        <v>4489242.1900000004</v>
      </c>
    </row>
    <row r="497" spans="1:10" x14ac:dyDescent="0.25">
      <c r="A497" s="10" t="s">
        <v>1041</v>
      </c>
      <c r="B497" s="9" t="s">
        <v>1040</v>
      </c>
      <c r="C497" s="9" t="s">
        <v>366</v>
      </c>
      <c r="D497" s="11">
        <v>5658301.1299999999</v>
      </c>
      <c r="E497" s="11">
        <v>346142.45</v>
      </c>
      <c r="F497" s="11">
        <v>-108718.12</v>
      </c>
      <c r="G497" s="11">
        <v>0</v>
      </c>
      <c r="H497" s="11">
        <v>-79539.69</v>
      </c>
      <c r="I497" s="11">
        <v>-355.45</v>
      </c>
      <c r="J497" s="31">
        <f t="shared" si="7"/>
        <v>5123545.419999999</v>
      </c>
    </row>
    <row r="498" spans="1:10" x14ac:dyDescent="0.25">
      <c r="A498" s="10" t="s">
        <v>1042</v>
      </c>
      <c r="B498" s="9" t="s">
        <v>1040</v>
      </c>
      <c r="C498" s="9" t="s">
        <v>317</v>
      </c>
      <c r="D498" s="11">
        <v>8574580.2599999998</v>
      </c>
      <c r="E498" s="11">
        <v>705636.68</v>
      </c>
      <c r="F498" s="11">
        <v>-113084.19</v>
      </c>
      <c r="G498" s="11">
        <v>-8866</v>
      </c>
      <c r="H498" s="11">
        <v>-422886.09</v>
      </c>
      <c r="I498" s="11">
        <v>-82256.72</v>
      </c>
      <c r="J498" s="31">
        <f t="shared" si="7"/>
        <v>7241850.5800000001</v>
      </c>
    </row>
    <row r="499" spans="1:10" x14ac:dyDescent="0.25">
      <c r="A499" s="10" t="s">
        <v>1043</v>
      </c>
      <c r="B499" s="9" t="s">
        <v>1044</v>
      </c>
      <c r="C499" s="9" t="s">
        <v>137</v>
      </c>
      <c r="D499" s="11">
        <v>3653683.64</v>
      </c>
      <c r="E499" s="11">
        <v>199274.9</v>
      </c>
      <c r="F499" s="11">
        <v>-82596.09</v>
      </c>
      <c r="G499" s="11">
        <v>-7275.5</v>
      </c>
      <c r="H499" s="11">
        <v>178726.24</v>
      </c>
      <c r="I499" s="11">
        <v>-19250.14</v>
      </c>
      <c r="J499" s="31">
        <f t="shared" si="7"/>
        <v>3524013.2500000005</v>
      </c>
    </row>
    <row r="500" spans="1:10" x14ac:dyDescent="0.25">
      <c r="A500" s="10" t="s">
        <v>1045</v>
      </c>
      <c r="B500" s="9" t="s">
        <v>1046</v>
      </c>
      <c r="C500" s="9" t="s">
        <v>492</v>
      </c>
      <c r="D500" s="11">
        <v>16866983.289999999</v>
      </c>
      <c r="E500" s="11">
        <v>1005944.04</v>
      </c>
      <c r="F500" s="11">
        <v>-898593.23</v>
      </c>
      <c r="G500" s="11">
        <v>-581624.9</v>
      </c>
      <c r="H500" s="11">
        <v>-793160.79</v>
      </c>
      <c r="I500" s="11">
        <v>-62144.579999999994</v>
      </c>
      <c r="J500" s="31">
        <f t="shared" si="7"/>
        <v>13525515.749999998</v>
      </c>
    </row>
    <row r="501" spans="1:10" x14ac:dyDescent="0.25">
      <c r="A501" s="10" t="s">
        <v>1047</v>
      </c>
      <c r="B501" s="9" t="s">
        <v>1048</v>
      </c>
      <c r="C501" s="9" t="s">
        <v>242</v>
      </c>
      <c r="D501" s="11">
        <v>14659665.34</v>
      </c>
      <c r="E501" s="11">
        <v>754392.2</v>
      </c>
      <c r="F501" s="11">
        <v>-611199.56999999995</v>
      </c>
      <c r="G501" s="11">
        <v>-679780.56</v>
      </c>
      <c r="H501" s="11">
        <v>-27229.3</v>
      </c>
      <c r="I501" s="11">
        <v>-46475.969999999994</v>
      </c>
      <c r="J501" s="31">
        <f t="shared" si="7"/>
        <v>12540587.739999998</v>
      </c>
    </row>
    <row r="502" spans="1:10" x14ac:dyDescent="0.25">
      <c r="A502" s="10" t="s">
        <v>1031</v>
      </c>
      <c r="B502" s="9" t="s">
        <v>1032</v>
      </c>
      <c r="C502" s="9" t="s">
        <v>120</v>
      </c>
      <c r="D502" s="11">
        <v>142008795.13999999</v>
      </c>
      <c r="E502" s="11">
        <v>8250783.3499999996</v>
      </c>
      <c r="F502" s="11">
        <v>-13192909.720000001</v>
      </c>
      <c r="G502" s="11">
        <v>-3057064.5</v>
      </c>
      <c r="H502" s="11">
        <v>-929235.17</v>
      </c>
      <c r="I502" s="11">
        <v>72040.38</v>
      </c>
      <c r="J502" s="31">
        <f t="shared" si="7"/>
        <v>116650842.77999999</v>
      </c>
    </row>
    <row r="503" spans="1:10" x14ac:dyDescent="0.25">
      <c r="A503" s="10" t="s">
        <v>1049</v>
      </c>
      <c r="B503" s="9" t="s">
        <v>1050</v>
      </c>
      <c r="C503" s="9" t="s">
        <v>14</v>
      </c>
      <c r="D503" s="11">
        <v>5866852.7999999998</v>
      </c>
      <c r="E503" s="11">
        <v>404152.32000000001</v>
      </c>
      <c r="F503" s="11">
        <v>-49891.91</v>
      </c>
      <c r="G503" s="11">
        <v>-9710.7999999999993</v>
      </c>
      <c r="H503" s="11">
        <v>479189.51</v>
      </c>
      <c r="I503" s="11">
        <v>8564.2300000000032</v>
      </c>
      <c r="J503" s="31">
        <f t="shared" si="7"/>
        <v>5890851.5099999998</v>
      </c>
    </row>
    <row r="504" spans="1:10" x14ac:dyDescent="0.25">
      <c r="A504" s="10" t="s">
        <v>1051</v>
      </c>
      <c r="B504" s="9" t="s">
        <v>1052</v>
      </c>
      <c r="C504" s="9" t="s">
        <v>211</v>
      </c>
      <c r="D504" s="11">
        <v>15671989.77</v>
      </c>
      <c r="E504" s="11">
        <v>1298108.3799999999</v>
      </c>
      <c r="F504" s="11">
        <v>-447566.01</v>
      </c>
      <c r="G504" s="11">
        <v>-601966.44999999995</v>
      </c>
      <c r="H504" s="11">
        <v>-344565.43</v>
      </c>
      <c r="I504" s="11">
        <v>9959.7400000000016</v>
      </c>
      <c r="J504" s="31">
        <f t="shared" si="7"/>
        <v>12989743.240000002</v>
      </c>
    </row>
    <row r="505" spans="1:10" x14ac:dyDescent="0.25">
      <c r="A505" s="10" t="s">
        <v>1053</v>
      </c>
      <c r="B505" s="9" t="s">
        <v>1054</v>
      </c>
      <c r="C505" s="9" t="s">
        <v>248</v>
      </c>
      <c r="D505" s="11">
        <v>76680487.489999995</v>
      </c>
      <c r="E505" s="11">
        <v>844351</v>
      </c>
      <c r="F505" s="11">
        <v>-5643657.25</v>
      </c>
      <c r="G505" s="11">
        <v>-3225246.03</v>
      </c>
      <c r="H505" s="11">
        <v>-2538648.36</v>
      </c>
      <c r="I505" s="11">
        <v>-522108.99</v>
      </c>
      <c r="J505" s="31">
        <f t="shared" si="7"/>
        <v>63906475.859999992</v>
      </c>
    </row>
    <row r="506" spans="1:10" x14ac:dyDescent="0.25">
      <c r="A506" s="10" t="s">
        <v>1055</v>
      </c>
      <c r="B506" s="9" t="s">
        <v>1056</v>
      </c>
      <c r="C506" s="9" t="s">
        <v>32</v>
      </c>
      <c r="D506" s="11">
        <v>8970828.0399999991</v>
      </c>
      <c r="E506" s="11">
        <v>859271.02</v>
      </c>
      <c r="F506" s="11">
        <v>-2213409.56</v>
      </c>
      <c r="G506" s="11">
        <v>-583022.81000000006</v>
      </c>
      <c r="H506" s="11">
        <v>-572176.75</v>
      </c>
      <c r="I506" s="11">
        <v>6519.8800000000047</v>
      </c>
      <c r="J506" s="31">
        <f t="shared" si="7"/>
        <v>4749467.7799999984</v>
      </c>
    </row>
    <row r="507" spans="1:10" x14ac:dyDescent="0.25">
      <c r="A507" s="10" t="s">
        <v>1057</v>
      </c>
      <c r="B507" s="9" t="s">
        <v>1056</v>
      </c>
      <c r="C507" s="9" t="s">
        <v>59</v>
      </c>
      <c r="D507" s="11">
        <v>4650077.18</v>
      </c>
      <c r="E507" s="11">
        <v>246716.48</v>
      </c>
      <c r="F507" s="11">
        <v>-287247.94</v>
      </c>
      <c r="G507" s="11">
        <v>-194256.5</v>
      </c>
      <c r="H507" s="11">
        <v>-204370.18</v>
      </c>
      <c r="I507" s="11">
        <v>-22990.18</v>
      </c>
      <c r="J507" s="31">
        <f t="shared" si="7"/>
        <v>3694495.899999999</v>
      </c>
    </row>
    <row r="508" spans="1:10" x14ac:dyDescent="0.25">
      <c r="A508" s="10" t="s">
        <v>1058</v>
      </c>
      <c r="B508" s="9" t="s">
        <v>1056</v>
      </c>
      <c r="C508" s="9" t="s">
        <v>8</v>
      </c>
      <c r="D508" s="11">
        <v>9457226.8000000007</v>
      </c>
      <c r="E508" s="11">
        <v>441348.17</v>
      </c>
      <c r="F508" s="11">
        <v>-963710.8</v>
      </c>
      <c r="G508" s="11">
        <v>-456332.49</v>
      </c>
      <c r="H508" s="11">
        <v>34935.74</v>
      </c>
      <c r="I508" s="11">
        <v>-71418.920000000013</v>
      </c>
      <c r="J508" s="31">
        <f t="shared" si="7"/>
        <v>7559352.1600000011</v>
      </c>
    </row>
    <row r="509" spans="1:10" x14ac:dyDescent="0.25">
      <c r="A509" s="10" t="s">
        <v>1059</v>
      </c>
      <c r="B509" s="9" t="s">
        <v>1060</v>
      </c>
      <c r="C509" s="9" t="s">
        <v>242</v>
      </c>
      <c r="D509" s="11">
        <v>5074048.3099999996</v>
      </c>
      <c r="E509" s="11">
        <v>105118.04</v>
      </c>
      <c r="F509" s="11">
        <v>-345688.38</v>
      </c>
      <c r="G509" s="11">
        <v>-661674.93000000005</v>
      </c>
      <c r="H509" s="11">
        <v>1087138.5900000001</v>
      </c>
      <c r="I509" s="11">
        <v>194338.59999999998</v>
      </c>
      <c r="J509" s="31">
        <f t="shared" si="7"/>
        <v>5243044.1499999994</v>
      </c>
    </row>
    <row r="510" spans="1:10" x14ac:dyDescent="0.25">
      <c r="A510" s="10" t="s">
        <v>1061</v>
      </c>
      <c r="B510" s="9" t="s">
        <v>1062</v>
      </c>
      <c r="C510" s="9" t="s">
        <v>71</v>
      </c>
      <c r="D510" s="11">
        <v>3371803.15</v>
      </c>
      <c r="E510" s="11">
        <v>227527.67</v>
      </c>
      <c r="F510" s="11">
        <v>-86873.29</v>
      </c>
      <c r="G510" s="11">
        <v>-139458.19</v>
      </c>
      <c r="H510" s="11">
        <v>504296.91</v>
      </c>
      <c r="I510" s="11">
        <v>-111593.44</v>
      </c>
      <c r="J510" s="31">
        <f t="shared" si="7"/>
        <v>3310647.47</v>
      </c>
    </row>
    <row r="511" spans="1:10" x14ac:dyDescent="0.25">
      <c r="A511" s="10" t="s">
        <v>1063</v>
      </c>
      <c r="B511" s="9" t="s">
        <v>1064</v>
      </c>
      <c r="C511" s="9" t="s">
        <v>218</v>
      </c>
      <c r="D511" s="11">
        <v>5457508.6600000001</v>
      </c>
      <c r="E511" s="11">
        <v>178468.98</v>
      </c>
      <c r="F511" s="11">
        <v>-5931.24</v>
      </c>
      <c r="G511" s="11">
        <v>0</v>
      </c>
      <c r="H511" s="11">
        <v>32188.880000000001</v>
      </c>
      <c r="I511" s="11">
        <v>24901.049999999996</v>
      </c>
      <c r="J511" s="31">
        <f t="shared" si="7"/>
        <v>5330198.3699999992</v>
      </c>
    </row>
    <row r="512" spans="1:10" x14ac:dyDescent="0.25">
      <c r="A512" s="10" t="s">
        <v>1065</v>
      </c>
      <c r="B512" s="9" t="s">
        <v>1066</v>
      </c>
      <c r="C512" s="9" t="s">
        <v>759</v>
      </c>
      <c r="D512" s="11">
        <v>10791241.35</v>
      </c>
      <c r="E512" s="11">
        <v>710390.2</v>
      </c>
      <c r="F512" s="11">
        <v>-205430.04</v>
      </c>
      <c r="G512" s="11">
        <v>-99023.53</v>
      </c>
      <c r="H512" s="11">
        <v>-205390.53</v>
      </c>
      <c r="I512" s="11">
        <v>-148820.27000000002</v>
      </c>
      <c r="J512" s="31">
        <f t="shared" si="7"/>
        <v>9422186.7800000031</v>
      </c>
    </row>
    <row r="513" spans="1:10" x14ac:dyDescent="0.25">
      <c r="A513" s="10" t="s">
        <v>1067</v>
      </c>
      <c r="B513" s="9" t="s">
        <v>1068</v>
      </c>
      <c r="C513" s="9" t="s">
        <v>179</v>
      </c>
      <c r="D513" s="11">
        <v>15300525.52</v>
      </c>
      <c r="E513" s="11">
        <v>495650.54</v>
      </c>
      <c r="F513" s="11">
        <v>-386437.32</v>
      </c>
      <c r="G513" s="11">
        <v>-200605.83</v>
      </c>
      <c r="H513" s="11">
        <v>3520396.55</v>
      </c>
      <c r="I513" s="11">
        <v>-12767.789999999979</v>
      </c>
      <c r="J513" s="31">
        <f t="shared" si="7"/>
        <v>17725460.59</v>
      </c>
    </row>
    <row r="514" spans="1:10" x14ac:dyDescent="0.25">
      <c r="A514" s="10" t="s">
        <v>1069</v>
      </c>
      <c r="B514" s="9" t="s">
        <v>1070</v>
      </c>
      <c r="C514" s="9" t="s">
        <v>8</v>
      </c>
      <c r="D514" s="11">
        <v>13702655.210000001</v>
      </c>
      <c r="E514" s="11">
        <v>777417.16</v>
      </c>
      <c r="F514" s="11">
        <v>-323662.86</v>
      </c>
      <c r="G514" s="11">
        <v>-397448.42</v>
      </c>
      <c r="H514" s="11">
        <v>1840261.17</v>
      </c>
      <c r="I514" s="11">
        <v>370305.33999999997</v>
      </c>
      <c r="J514" s="31">
        <f t="shared" si="7"/>
        <v>14414693.280000001</v>
      </c>
    </row>
    <row r="515" spans="1:10" x14ac:dyDescent="0.25">
      <c r="A515" s="10" t="s">
        <v>1071</v>
      </c>
      <c r="B515" s="9" t="s">
        <v>1072</v>
      </c>
      <c r="C515" s="9" t="s">
        <v>253</v>
      </c>
      <c r="D515" s="11">
        <v>2855947.81</v>
      </c>
      <c r="E515" s="11">
        <v>117337.52</v>
      </c>
      <c r="F515" s="11">
        <v>-66751.990000000005</v>
      </c>
      <c r="G515" s="11">
        <v>-4786.84</v>
      </c>
      <c r="H515" s="11">
        <v>-70614.039999999994</v>
      </c>
      <c r="I515" s="11">
        <v>-8228.1999999999971</v>
      </c>
      <c r="J515" s="31">
        <f t="shared" si="7"/>
        <v>2588229.2199999997</v>
      </c>
    </row>
    <row r="516" spans="1:10" x14ac:dyDescent="0.25">
      <c r="A516" s="10" t="s">
        <v>1073</v>
      </c>
      <c r="B516" s="9" t="s">
        <v>1074</v>
      </c>
      <c r="C516" s="9" t="s">
        <v>56</v>
      </c>
      <c r="D516" s="11">
        <v>5500656.0199999996</v>
      </c>
      <c r="E516" s="11">
        <v>441197.06</v>
      </c>
      <c r="F516" s="11">
        <v>-514053.97</v>
      </c>
      <c r="G516" s="11">
        <v>-76904.850000000006</v>
      </c>
      <c r="H516" s="11">
        <v>57491.23</v>
      </c>
      <c r="I516" s="11">
        <v>38503</v>
      </c>
      <c r="J516" s="31">
        <f t="shared" si="7"/>
        <v>4564494.370000001</v>
      </c>
    </row>
    <row r="517" spans="1:10" x14ac:dyDescent="0.25">
      <c r="A517" s="10" t="s">
        <v>1075</v>
      </c>
      <c r="B517" s="9" t="s">
        <v>1076</v>
      </c>
      <c r="C517" s="9" t="s">
        <v>79</v>
      </c>
      <c r="D517" s="11">
        <v>9074316.5</v>
      </c>
      <c r="E517" s="11">
        <v>852738.81</v>
      </c>
      <c r="F517" s="11">
        <v>-1197941.67</v>
      </c>
      <c r="G517" s="11">
        <v>-537699.59</v>
      </c>
      <c r="H517" s="11">
        <v>-139098</v>
      </c>
      <c r="I517" s="11">
        <v>11325.62</v>
      </c>
      <c r="J517" s="31">
        <f t="shared" si="7"/>
        <v>6358164.0499999998</v>
      </c>
    </row>
    <row r="518" spans="1:10" x14ac:dyDescent="0.25">
      <c r="A518" s="10" t="s">
        <v>1077</v>
      </c>
      <c r="B518" s="9" t="s">
        <v>1078</v>
      </c>
      <c r="C518" s="9" t="s">
        <v>59</v>
      </c>
      <c r="D518" s="11">
        <v>13138335.59</v>
      </c>
      <c r="E518" s="11">
        <v>232310.47</v>
      </c>
      <c r="F518" s="11">
        <v>-565859.74</v>
      </c>
      <c r="G518" s="11">
        <v>-575593.84</v>
      </c>
      <c r="H518" s="11">
        <v>1338436.6200000001</v>
      </c>
      <c r="I518" s="11">
        <v>128239.01999999999</v>
      </c>
      <c r="J518" s="31">
        <f t="shared" si="7"/>
        <v>13231247.18</v>
      </c>
    </row>
    <row r="519" spans="1:10" x14ac:dyDescent="0.25">
      <c r="A519" s="10" t="s">
        <v>1079</v>
      </c>
      <c r="B519" s="9" t="s">
        <v>1080</v>
      </c>
      <c r="C519" s="9" t="s">
        <v>172</v>
      </c>
      <c r="D519" s="11">
        <v>3342227.94</v>
      </c>
      <c r="E519" s="11">
        <v>109231.2</v>
      </c>
      <c r="F519" s="11">
        <v>-10023.799999999999</v>
      </c>
      <c r="G519" s="11">
        <v>-133530</v>
      </c>
      <c r="H519" s="11">
        <v>-271794.67</v>
      </c>
      <c r="I519" s="11">
        <v>11706.21</v>
      </c>
      <c r="J519" s="31">
        <f t="shared" si="7"/>
        <v>2829354.48</v>
      </c>
    </row>
    <row r="520" spans="1:10" x14ac:dyDescent="0.25">
      <c r="A520" s="10" t="s">
        <v>1081</v>
      </c>
      <c r="B520" s="9" t="s">
        <v>1082</v>
      </c>
      <c r="C520" s="9" t="s">
        <v>87</v>
      </c>
      <c r="D520" s="11">
        <v>5885451.4000000004</v>
      </c>
      <c r="E520" s="11">
        <v>431310.17</v>
      </c>
      <c r="F520" s="11">
        <v>-256083.07</v>
      </c>
      <c r="G520" s="11">
        <v>-57745.08</v>
      </c>
      <c r="H520" s="11">
        <v>33107.660000000003</v>
      </c>
      <c r="I520" s="11">
        <v>8652.2099999999991</v>
      </c>
      <c r="J520" s="31">
        <f t="shared" ref="J520:J583" si="8">D520-E520+F520+G520+H520+I520</f>
        <v>5182072.95</v>
      </c>
    </row>
    <row r="521" spans="1:10" x14ac:dyDescent="0.25">
      <c r="A521" s="10" t="s">
        <v>1083</v>
      </c>
      <c r="B521" s="9" t="s">
        <v>1084</v>
      </c>
      <c r="C521" s="9" t="s">
        <v>43</v>
      </c>
      <c r="D521" s="11">
        <v>5519438.8700000001</v>
      </c>
      <c r="E521" s="11">
        <v>369920.77</v>
      </c>
      <c r="F521" s="11">
        <v>-299454.58</v>
      </c>
      <c r="G521" s="11">
        <v>-199555.37</v>
      </c>
      <c r="H521" s="11">
        <v>4554.05</v>
      </c>
      <c r="I521" s="11">
        <v>152894.66</v>
      </c>
      <c r="J521" s="31">
        <f t="shared" si="8"/>
        <v>4807956.8599999994</v>
      </c>
    </row>
    <row r="522" spans="1:10" x14ac:dyDescent="0.25">
      <c r="A522" s="10" t="s">
        <v>1085</v>
      </c>
      <c r="B522" s="9" t="s">
        <v>1086</v>
      </c>
      <c r="C522" s="9" t="s">
        <v>1087</v>
      </c>
      <c r="D522" s="11">
        <v>13547315.640000001</v>
      </c>
      <c r="E522" s="11">
        <v>1504326.46</v>
      </c>
      <c r="F522" s="11">
        <v>-241078.05</v>
      </c>
      <c r="G522" s="11">
        <v>-3007.5</v>
      </c>
      <c r="H522" s="11">
        <v>-947441.22</v>
      </c>
      <c r="I522" s="11">
        <v>-35114.339999999982</v>
      </c>
      <c r="J522" s="31">
        <f t="shared" si="8"/>
        <v>10816348.069999998</v>
      </c>
    </row>
    <row r="523" spans="1:10" x14ac:dyDescent="0.25">
      <c r="A523" s="10" t="s">
        <v>1088</v>
      </c>
      <c r="B523" s="9" t="s">
        <v>1089</v>
      </c>
      <c r="C523" s="9" t="s">
        <v>242</v>
      </c>
      <c r="D523" s="11">
        <v>3431163.82</v>
      </c>
      <c r="E523" s="11">
        <v>785098.15</v>
      </c>
      <c r="F523" s="11">
        <v>-246191.17</v>
      </c>
      <c r="G523" s="11">
        <v>-555344.28</v>
      </c>
      <c r="H523" s="11">
        <v>-97560.12</v>
      </c>
      <c r="I523" s="11">
        <v>54131.03</v>
      </c>
      <c r="J523" s="31">
        <f t="shared" si="8"/>
        <v>1801101.1300000001</v>
      </c>
    </row>
    <row r="524" spans="1:10" x14ac:dyDescent="0.25">
      <c r="A524" s="10" t="s">
        <v>1090</v>
      </c>
      <c r="B524" s="9" t="s">
        <v>1091</v>
      </c>
      <c r="C524" s="9" t="s">
        <v>32</v>
      </c>
      <c r="D524" s="11">
        <v>18597280.93</v>
      </c>
      <c r="E524" s="11">
        <v>1134955.0900000001</v>
      </c>
      <c r="F524" s="11">
        <v>-1583450.36</v>
      </c>
      <c r="G524" s="11">
        <v>-904821.19</v>
      </c>
      <c r="H524" s="11">
        <v>-387458.63</v>
      </c>
      <c r="I524" s="11">
        <v>80199.149999999965</v>
      </c>
      <c r="J524" s="31">
        <f t="shared" si="8"/>
        <v>14666794.810000001</v>
      </c>
    </row>
    <row r="525" spans="1:10" x14ac:dyDescent="0.25">
      <c r="A525" s="10" t="s">
        <v>1092</v>
      </c>
      <c r="B525" s="9" t="s">
        <v>1093</v>
      </c>
      <c r="C525" s="9" t="s">
        <v>234</v>
      </c>
      <c r="D525" s="11">
        <v>8126536.5899999999</v>
      </c>
      <c r="E525" s="11">
        <v>732158.04</v>
      </c>
      <c r="F525" s="11">
        <v>-108450.12</v>
      </c>
      <c r="G525" s="11">
        <v>0</v>
      </c>
      <c r="H525" s="11">
        <v>335061.39</v>
      </c>
      <c r="I525" s="11">
        <v>-7621.69</v>
      </c>
      <c r="J525" s="31">
        <f t="shared" si="8"/>
        <v>7613368.129999999</v>
      </c>
    </row>
    <row r="526" spans="1:10" x14ac:dyDescent="0.25">
      <c r="A526" s="10" t="s">
        <v>1094</v>
      </c>
      <c r="B526" s="9" t="s">
        <v>1095</v>
      </c>
      <c r="C526" s="9" t="s">
        <v>377</v>
      </c>
      <c r="D526" s="11">
        <v>7963915.4900000002</v>
      </c>
      <c r="E526" s="11">
        <v>1000748.82</v>
      </c>
      <c r="F526" s="11">
        <v>-229208.37</v>
      </c>
      <c r="G526" s="11">
        <v>-65953.91</v>
      </c>
      <c r="H526" s="11">
        <v>369825.76</v>
      </c>
      <c r="I526" s="11">
        <v>151920.91</v>
      </c>
      <c r="J526" s="31">
        <f t="shared" si="8"/>
        <v>7189751.0599999996</v>
      </c>
    </row>
    <row r="527" spans="1:10" x14ac:dyDescent="0.25">
      <c r="A527" s="10" t="s">
        <v>1096</v>
      </c>
      <c r="B527" s="9" t="s">
        <v>1097</v>
      </c>
      <c r="C527" s="9" t="s">
        <v>8</v>
      </c>
      <c r="D527" s="11">
        <v>9193901.9399999995</v>
      </c>
      <c r="E527" s="11">
        <v>490953.93</v>
      </c>
      <c r="F527" s="11">
        <v>-472781.17</v>
      </c>
      <c r="G527" s="11">
        <v>-315807.68</v>
      </c>
      <c r="H527" s="11">
        <v>-655033.93000000005</v>
      </c>
      <c r="I527" s="11">
        <v>-58120.88</v>
      </c>
      <c r="J527" s="31">
        <f t="shared" si="8"/>
        <v>7201204.3500000006</v>
      </c>
    </row>
    <row r="528" spans="1:10" x14ac:dyDescent="0.25">
      <c r="A528" s="10" t="s">
        <v>1098</v>
      </c>
      <c r="B528" s="9" t="s">
        <v>1099</v>
      </c>
      <c r="C528" s="9" t="s">
        <v>245</v>
      </c>
      <c r="D528" s="11">
        <v>21032798.02</v>
      </c>
      <c r="E528" s="11">
        <v>1606506.23</v>
      </c>
      <c r="F528" s="11">
        <v>-452855.88</v>
      </c>
      <c r="G528" s="11">
        <v>-224363.25</v>
      </c>
      <c r="H528" s="11">
        <v>190911.31</v>
      </c>
      <c r="I528" s="11">
        <v>4695.5900000000038</v>
      </c>
      <c r="J528" s="31">
        <f t="shared" si="8"/>
        <v>18944679.559999999</v>
      </c>
    </row>
    <row r="529" spans="1:10" x14ac:dyDescent="0.25">
      <c r="A529" s="10" t="s">
        <v>1100</v>
      </c>
      <c r="B529" s="9" t="s">
        <v>1101</v>
      </c>
      <c r="C529" s="9" t="s">
        <v>248</v>
      </c>
      <c r="D529" s="11">
        <v>18865230.07</v>
      </c>
      <c r="E529" s="11">
        <v>1289785.33</v>
      </c>
      <c r="F529" s="11">
        <v>-453224.05</v>
      </c>
      <c r="G529" s="11">
        <v>-93174.01</v>
      </c>
      <c r="H529" s="11">
        <v>597111.02</v>
      </c>
      <c r="I529" s="11">
        <v>202050.23</v>
      </c>
      <c r="J529" s="31">
        <f t="shared" si="8"/>
        <v>17828207.93</v>
      </c>
    </row>
    <row r="530" spans="1:10" x14ac:dyDescent="0.25">
      <c r="A530" s="10" t="s">
        <v>1102</v>
      </c>
      <c r="B530" s="9" t="s">
        <v>1103</v>
      </c>
      <c r="C530" s="9" t="s">
        <v>242</v>
      </c>
      <c r="D530" s="11">
        <v>5084880.7</v>
      </c>
      <c r="E530" s="11">
        <v>390168.09</v>
      </c>
      <c r="F530" s="11">
        <v>-115860.43</v>
      </c>
      <c r="G530" s="11">
        <v>-383520.36</v>
      </c>
      <c r="H530" s="11">
        <v>1266462.33</v>
      </c>
      <c r="I530" s="11">
        <v>218936.76</v>
      </c>
      <c r="J530" s="31">
        <f t="shared" si="8"/>
        <v>5680730.9100000001</v>
      </c>
    </row>
    <row r="531" spans="1:10" x14ac:dyDescent="0.25">
      <c r="A531" s="10" t="s">
        <v>1104</v>
      </c>
      <c r="B531" s="9" t="s">
        <v>1105</v>
      </c>
      <c r="C531" s="9" t="s">
        <v>445</v>
      </c>
      <c r="D531" s="11">
        <v>13099589.08</v>
      </c>
      <c r="E531" s="11">
        <v>311092.69</v>
      </c>
      <c r="F531" s="11">
        <v>-1285874.44</v>
      </c>
      <c r="G531" s="11">
        <v>-296999.03000000003</v>
      </c>
      <c r="H531" s="11">
        <v>-526018.03</v>
      </c>
      <c r="I531" s="11">
        <v>-118522.94</v>
      </c>
      <c r="J531" s="31">
        <f t="shared" si="8"/>
        <v>10561081.950000003</v>
      </c>
    </row>
    <row r="532" spans="1:10" x14ac:dyDescent="0.25">
      <c r="A532" s="10" t="s">
        <v>1106</v>
      </c>
      <c r="B532" s="9" t="s">
        <v>1107</v>
      </c>
      <c r="C532" s="9" t="s">
        <v>115</v>
      </c>
      <c r="D532" s="11">
        <v>8175621.1799999997</v>
      </c>
      <c r="E532" s="11">
        <v>458961.24</v>
      </c>
      <c r="F532" s="11">
        <v>-291668.92</v>
      </c>
      <c r="G532" s="11">
        <v>-103203.13</v>
      </c>
      <c r="H532" s="11">
        <v>184452.25</v>
      </c>
      <c r="I532" s="11">
        <v>98397.22</v>
      </c>
      <c r="J532" s="31">
        <f t="shared" si="8"/>
        <v>7604637.3599999994</v>
      </c>
    </row>
    <row r="533" spans="1:10" x14ac:dyDescent="0.25">
      <c r="A533" s="10" t="s">
        <v>1108</v>
      </c>
      <c r="B533" s="9" t="s">
        <v>1109</v>
      </c>
      <c r="C533" s="9" t="s">
        <v>32</v>
      </c>
      <c r="D533" s="11">
        <v>264602314.99000001</v>
      </c>
      <c r="E533" s="11">
        <v>7607872.79</v>
      </c>
      <c r="F533" s="11">
        <v>-62428840.030000001</v>
      </c>
      <c r="G533" s="11">
        <v>-18294632.91</v>
      </c>
      <c r="H533" s="11">
        <v>-2482985.89</v>
      </c>
      <c r="I533" s="11">
        <v>-906302.96000000008</v>
      </c>
      <c r="J533" s="31">
        <f t="shared" si="8"/>
        <v>172881680.41000003</v>
      </c>
    </row>
    <row r="534" spans="1:10" x14ac:dyDescent="0.25">
      <c r="A534" s="10" t="s">
        <v>1110</v>
      </c>
      <c r="B534" s="9" t="s">
        <v>1111</v>
      </c>
      <c r="C534" s="9" t="s">
        <v>179</v>
      </c>
      <c r="D534" s="11">
        <v>6320658.8600000003</v>
      </c>
      <c r="E534" s="11">
        <v>137958.54999999999</v>
      </c>
      <c r="F534" s="11">
        <v>-86459.67</v>
      </c>
      <c r="G534" s="11">
        <v>-153030.76</v>
      </c>
      <c r="H534" s="11">
        <v>197919.06</v>
      </c>
      <c r="I534" s="11">
        <v>17514.870000000003</v>
      </c>
      <c r="J534" s="31">
        <f t="shared" si="8"/>
        <v>6158643.8100000005</v>
      </c>
    </row>
    <row r="535" spans="1:10" x14ac:dyDescent="0.25">
      <c r="A535" s="10" t="s">
        <v>1118</v>
      </c>
      <c r="B535" s="9" t="s">
        <v>1119</v>
      </c>
      <c r="C535" s="9" t="s">
        <v>485</v>
      </c>
      <c r="D535" s="11">
        <v>5561554.6799999997</v>
      </c>
      <c r="E535" s="11">
        <v>559919.06000000006</v>
      </c>
      <c r="F535" s="11">
        <v>-82275.009999999995</v>
      </c>
      <c r="G535" s="11">
        <v>-63300</v>
      </c>
      <c r="H535" s="11">
        <v>-159474.76</v>
      </c>
      <c r="I535" s="11">
        <v>-10615.739999999998</v>
      </c>
      <c r="J535" s="31">
        <f t="shared" si="8"/>
        <v>4685970.1099999994</v>
      </c>
    </row>
    <row r="536" spans="1:10" x14ac:dyDescent="0.25">
      <c r="A536" s="10" t="s">
        <v>1112</v>
      </c>
      <c r="B536" s="9" t="s">
        <v>1113</v>
      </c>
      <c r="C536" s="9" t="s">
        <v>276</v>
      </c>
      <c r="D536" s="11">
        <v>4501369.46</v>
      </c>
      <c r="E536" s="11">
        <v>408522.6</v>
      </c>
      <c r="F536" s="11">
        <v>-47887.55</v>
      </c>
      <c r="G536" s="11">
        <v>-40950</v>
      </c>
      <c r="H536" s="11">
        <v>-96770.72</v>
      </c>
      <c r="I536" s="11">
        <v>107480.45999999999</v>
      </c>
      <c r="J536" s="31">
        <f t="shared" si="8"/>
        <v>4014719.05</v>
      </c>
    </row>
    <row r="537" spans="1:10" x14ac:dyDescent="0.25">
      <c r="A537" s="10" t="s">
        <v>1120</v>
      </c>
      <c r="B537" s="9" t="s">
        <v>1121</v>
      </c>
      <c r="C537" s="9" t="s">
        <v>11</v>
      </c>
      <c r="D537" s="11">
        <v>10071063.380000001</v>
      </c>
      <c r="E537" s="11">
        <v>473255.07</v>
      </c>
      <c r="F537" s="11">
        <v>-119176.4</v>
      </c>
      <c r="G537" s="11">
        <v>0</v>
      </c>
      <c r="H537" s="11">
        <v>169927.45</v>
      </c>
      <c r="I537" s="11">
        <v>-79405.81</v>
      </c>
      <c r="J537" s="31">
        <f t="shared" si="8"/>
        <v>9569153.5499999989</v>
      </c>
    </row>
    <row r="538" spans="1:10" x14ac:dyDescent="0.25">
      <c r="A538" s="10" t="s">
        <v>1114</v>
      </c>
      <c r="B538" s="9" t="s">
        <v>1115</v>
      </c>
      <c r="C538" s="9" t="s">
        <v>359</v>
      </c>
      <c r="D538" s="11">
        <v>17358472.68</v>
      </c>
      <c r="E538" s="11">
        <v>1744979.32</v>
      </c>
      <c r="F538" s="11">
        <v>-793385.38</v>
      </c>
      <c r="G538" s="11">
        <v>-78952.679999999993</v>
      </c>
      <c r="H538" s="11">
        <v>1132930.1599999999</v>
      </c>
      <c r="I538" s="11">
        <v>80745.320000000007</v>
      </c>
      <c r="J538" s="31">
        <f t="shared" si="8"/>
        <v>15954830.779999999</v>
      </c>
    </row>
    <row r="539" spans="1:10" x14ac:dyDescent="0.25">
      <c r="A539" s="10" t="s">
        <v>1116</v>
      </c>
      <c r="B539" s="9" t="s">
        <v>1117</v>
      </c>
      <c r="C539" s="9" t="s">
        <v>29</v>
      </c>
      <c r="D539" s="11">
        <v>4211900.82</v>
      </c>
      <c r="E539" s="11">
        <v>314917.09000000003</v>
      </c>
      <c r="F539" s="11">
        <v>-35765.370000000003</v>
      </c>
      <c r="G539" s="11">
        <v>-36275</v>
      </c>
      <c r="H539" s="11">
        <v>701962.32</v>
      </c>
      <c r="I539" s="11">
        <v>54476.95</v>
      </c>
      <c r="J539" s="31">
        <f t="shared" si="8"/>
        <v>4581382.6300000008</v>
      </c>
    </row>
    <row r="540" spans="1:10" x14ac:dyDescent="0.25">
      <c r="A540" s="10" t="s">
        <v>1122</v>
      </c>
      <c r="B540" s="9" t="s">
        <v>1123</v>
      </c>
      <c r="C540" s="9" t="s">
        <v>239</v>
      </c>
      <c r="D540" s="11">
        <v>7031797.6299999999</v>
      </c>
      <c r="E540" s="11">
        <v>618185.62</v>
      </c>
      <c r="F540" s="11">
        <v>-151296.26</v>
      </c>
      <c r="G540" s="11">
        <v>-29028</v>
      </c>
      <c r="H540" s="11">
        <v>-211406.27</v>
      </c>
      <c r="I540" s="11">
        <v>29755.899999999994</v>
      </c>
      <c r="J540" s="31">
        <f t="shared" si="8"/>
        <v>6051637.3800000008</v>
      </c>
    </row>
    <row r="541" spans="1:10" x14ac:dyDescent="0.25">
      <c r="A541" s="10" t="s">
        <v>1124</v>
      </c>
      <c r="B541" s="9" t="s">
        <v>1125</v>
      </c>
      <c r="C541" s="9" t="s">
        <v>164</v>
      </c>
      <c r="D541" s="11">
        <v>28766778.010000002</v>
      </c>
      <c r="E541" s="11">
        <v>1308185.45</v>
      </c>
      <c r="F541" s="11">
        <v>-4647292.71</v>
      </c>
      <c r="G541" s="11">
        <v>-522177.08</v>
      </c>
      <c r="H541" s="11">
        <v>-80505.06</v>
      </c>
      <c r="I541" s="11">
        <v>-111920.16</v>
      </c>
      <c r="J541" s="31">
        <f t="shared" si="8"/>
        <v>22096697.550000004</v>
      </c>
    </row>
    <row r="542" spans="1:10" x14ac:dyDescent="0.25">
      <c r="A542" s="10" t="s">
        <v>1126</v>
      </c>
      <c r="B542" s="9" t="s">
        <v>1127</v>
      </c>
      <c r="C542" s="9" t="s">
        <v>115</v>
      </c>
      <c r="D542" s="11">
        <v>15446564.68</v>
      </c>
      <c r="E542" s="11">
        <v>817753.41</v>
      </c>
      <c r="F542" s="11">
        <v>-450667.83</v>
      </c>
      <c r="G542" s="11">
        <v>-296252.77</v>
      </c>
      <c r="H542" s="11">
        <v>-398914.33</v>
      </c>
      <c r="I542" s="11">
        <v>35983.339999999997</v>
      </c>
      <c r="J542" s="31">
        <f t="shared" si="8"/>
        <v>13518959.68</v>
      </c>
    </row>
    <row r="543" spans="1:10" x14ac:dyDescent="0.25">
      <c r="A543" s="10" t="s">
        <v>1128</v>
      </c>
      <c r="B543" s="9" t="s">
        <v>1129</v>
      </c>
      <c r="C543" s="9" t="s">
        <v>253</v>
      </c>
      <c r="D543" s="11">
        <v>5972765.8200000003</v>
      </c>
      <c r="E543" s="11">
        <v>600729.81000000006</v>
      </c>
      <c r="F543" s="11">
        <v>-167352.35</v>
      </c>
      <c r="G543" s="11">
        <v>-27000</v>
      </c>
      <c r="H543" s="11">
        <v>-74647.55</v>
      </c>
      <c r="I543" s="11">
        <v>69382.53</v>
      </c>
      <c r="J543" s="31">
        <f t="shared" si="8"/>
        <v>5172418.6400000006</v>
      </c>
    </row>
    <row r="544" spans="1:10" x14ac:dyDescent="0.25">
      <c r="A544" s="10" t="s">
        <v>1130</v>
      </c>
      <c r="B544" s="9" t="s">
        <v>1131</v>
      </c>
      <c r="C544" s="9" t="s">
        <v>17</v>
      </c>
      <c r="D544" s="11">
        <v>5799317.7699999996</v>
      </c>
      <c r="E544" s="11">
        <v>370134.74</v>
      </c>
      <c r="F544" s="11">
        <v>-86358.98</v>
      </c>
      <c r="G544" s="11">
        <v>-24946</v>
      </c>
      <c r="H544" s="11">
        <v>40074.36</v>
      </c>
      <c r="I544" s="11">
        <v>48641.26999999999</v>
      </c>
      <c r="J544" s="31">
        <f t="shared" si="8"/>
        <v>5406593.6799999988</v>
      </c>
    </row>
    <row r="545" spans="1:10" x14ac:dyDescent="0.25">
      <c r="A545" s="10" t="s">
        <v>1132</v>
      </c>
      <c r="B545" s="9" t="s">
        <v>1133</v>
      </c>
      <c r="C545" s="9" t="s">
        <v>276</v>
      </c>
      <c r="D545" s="11">
        <v>4889606.5999999996</v>
      </c>
      <c r="E545" s="11">
        <v>355161.82</v>
      </c>
      <c r="F545" s="11">
        <v>-159204.01999999999</v>
      </c>
      <c r="G545" s="11">
        <v>-5010</v>
      </c>
      <c r="H545" s="11">
        <v>269836.21000000002</v>
      </c>
      <c r="I545" s="11">
        <v>116779.06</v>
      </c>
      <c r="J545" s="31">
        <f t="shared" si="8"/>
        <v>4756846.0299999993</v>
      </c>
    </row>
    <row r="546" spans="1:10" x14ac:dyDescent="0.25">
      <c r="A546" s="10" t="s">
        <v>1134</v>
      </c>
      <c r="B546" s="9" t="s">
        <v>1135</v>
      </c>
      <c r="C546" s="9" t="s">
        <v>8</v>
      </c>
      <c r="D546" s="11">
        <v>5943689.3899999997</v>
      </c>
      <c r="E546" s="11">
        <v>727025.34</v>
      </c>
      <c r="F546" s="11">
        <v>-153610.9</v>
      </c>
      <c r="G546" s="11">
        <v>-494821.4</v>
      </c>
      <c r="H546" s="11">
        <v>-65671.350000000006</v>
      </c>
      <c r="I546" s="11">
        <v>-101893.22</v>
      </c>
      <c r="J546" s="31">
        <f t="shared" si="8"/>
        <v>4400667.18</v>
      </c>
    </row>
    <row r="547" spans="1:10" x14ac:dyDescent="0.25">
      <c r="A547" s="10" t="s">
        <v>1136</v>
      </c>
      <c r="B547" s="9" t="s">
        <v>1137</v>
      </c>
      <c r="C547" s="9" t="s">
        <v>71</v>
      </c>
      <c r="D547" s="11">
        <v>7830285.5800000001</v>
      </c>
      <c r="E547" s="11">
        <v>768560.95</v>
      </c>
      <c r="F547" s="11">
        <v>-65879.850000000006</v>
      </c>
      <c r="G547" s="11">
        <v>-66500</v>
      </c>
      <c r="H547" s="11">
        <v>221418.71</v>
      </c>
      <c r="I547" s="11">
        <v>143785.49</v>
      </c>
      <c r="J547" s="31">
        <f t="shared" si="8"/>
        <v>7294548.9800000004</v>
      </c>
    </row>
    <row r="548" spans="1:10" x14ac:dyDescent="0.25">
      <c r="A548" s="10" t="s">
        <v>1138</v>
      </c>
      <c r="B548" s="9" t="s">
        <v>1139</v>
      </c>
      <c r="C548" s="9" t="s">
        <v>5</v>
      </c>
      <c r="D548" s="11">
        <v>10517572.859999999</v>
      </c>
      <c r="E548" s="11">
        <v>632658.78</v>
      </c>
      <c r="F548" s="11">
        <v>-263671.21999999997</v>
      </c>
      <c r="G548" s="11">
        <v>-140385.53</v>
      </c>
      <c r="H548" s="11">
        <v>2138527.83</v>
      </c>
      <c r="I548" s="11">
        <v>13081.889999999985</v>
      </c>
      <c r="J548" s="31">
        <f t="shared" si="8"/>
        <v>11632467.050000001</v>
      </c>
    </row>
    <row r="549" spans="1:10" x14ac:dyDescent="0.25">
      <c r="A549" s="10" t="s">
        <v>1140</v>
      </c>
      <c r="B549" s="9" t="s">
        <v>1141</v>
      </c>
      <c r="C549" s="9" t="s">
        <v>84</v>
      </c>
      <c r="D549" s="11">
        <v>6625593.2199999997</v>
      </c>
      <c r="E549" s="11">
        <v>590367.30000000005</v>
      </c>
      <c r="F549" s="11">
        <v>-56624.4</v>
      </c>
      <c r="G549" s="11">
        <v>-24624.43</v>
      </c>
      <c r="H549" s="11">
        <v>762188.23</v>
      </c>
      <c r="I549" s="11">
        <v>145750.60999999999</v>
      </c>
      <c r="J549" s="31">
        <f t="shared" si="8"/>
        <v>6861915.9300000006</v>
      </c>
    </row>
    <row r="550" spans="1:10" x14ac:dyDescent="0.25">
      <c r="A550" s="10" t="s">
        <v>1142</v>
      </c>
      <c r="B550" s="9" t="s">
        <v>1143</v>
      </c>
      <c r="C550" s="9" t="s">
        <v>120</v>
      </c>
      <c r="D550" s="11">
        <v>3408123</v>
      </c>
      <c r="E550" s="11">
        <v>238018.47</v>
      </c>
      <c r="F550" s="11">
        <v>-439234.01</v>
      </c>
      <c r="G550" s="11">
        <v>-617847.69999999995</v>
      </c>
      <c r="H550" s="11">
        <v>-16735.599999999999</v>
      </c>
      <c r="I550" s="11">
        <v>-11686.59</v>
      </c>
      <c r="J550" s="31">
        <f t="shared" si="8"/>
        <v>2084600.6299999992</v>
      </c>
    </row>
    <row r="551" spans="1:10" x14ac:dyDescent="0.25">
      <c r="A551" s="10" t="s">
        <v>1144</v>
      </c>
      <c r="B551" s="9" t="s">
        <v>1145</v>
      </c>
      <c r="C551" s="9" t="s">
        <v>208</v>
      </c>
      <c r="D551" s="11">
        <v>7345180.0499999998</v>
      </c>
      <c r="E551" s="11">
        <v>548142.88</v>
      </c>
      <c r="F551" s="11">
        <v>-258146.2</v>
      </c>
      <c r="G551" s="11">
        <v>-68983.350000000006</v>
      </c>
      <c r="H551" s="11">
        <v>-160868.23000000001</v>
      </c>
      <c r="I551" s="11">
        <v>78392.159999999989</v>
      </c>
      <c r="J551" s="31">
        <f t="shared" si="8"/>
        <v>6387431.5499999998</v>
      </c>
    </row>
    <row r="552" spans="1:10" x14ac:dyDescent="0.25">
      <c r="A552" s="10" t="s">
        <v>1146</v>
      </c>
      <c r="B552" s="9" t="s">
        <v>1147</v>
      </c>
      <c r="C552" s="9" t="s">
        <v>2</v>
      </c>
      <c r="D552" s="11">
        <v>4175767.05</v>
      </c>
      <c r="E552" s="11">
        <v>242416.36</v>
      </c>
      <c r="F552" s="11">
        <v>-81742.8</v>
      </c>
      <c r="G552" s="11">
        <v>0</v>
      </c>
      <c r="H552" s="11">
        <v>-742077.19</v>
      </c>
      <c r="I552" s="11">
        <v>-66078.84</v>
      </c>
      <c r="J552" s="31">
        <f t="shared" si="8"/>
        <v>3043451.8600000003</v>
      </c>
    </row>
    <row r="553" spans="1:10" x14ac:dyDescent="0.25">
      <c r="A553" s="10" t="s">
        <v>1148</v>
      </c>
      <c r="B553" s="9" t="s">
        <v>1149</v>
      </c>
      <c r="C553" s="9" t="s">
        <v>485</v>
      </c>
      <c r="D553" s="11">
        <v>11098771.619999999</v>
      </c>
      <c r="E553" s="11">
        <v>659524.48</v>
      </c>
      <c r="F553" s="11">
        <v>-800918.69</v>
      </c>
      <c r="G553" s="11">
        <v>-95646.55</v>
      </c>
      <c r="H553" s="11">
        <v>-650815.1</v>
      </c>
      <c r="I553" s="11">
        <v>49654.75</v>
      </c>
      <c r="J553" s="31">
        <f t="shared" si="8"/>
        <v>8941521.5499999989</v>
      </c>
    </row>
    <row r="554" spans="1:10" x14ac:dyDescent="0.25">
      <c r="A554" s="10" t="s">
        <v>1150</v>
      </c>
      <c r="B554" s="9" t="s">
        <v>1151</v>
      </c>
      <c r="C554" s="9" t="s">
        <v>134</v>
      </c>
      <c r="D554" s="11">
        <v>9113743.4600000009</v>
      </c>
      <c r="E554" s="11">
        <v>882300.97</v>
      </c>
      <c r="F554" s="11">
        <v>-66632.92</v>
      </c>
      <c r="G554" s="11">
        <v>-52872.99</v>
      </c>
      <c r="H554" s="11">
        <v>1343451.79</v>
      </c>
      <c r="I554" s="11">
        <v>53000.86</v>
      </c>
      <c r="J554" s="31">
        <f t="shared" si="8"/>
        <v>9508389.2300000004</v>
      </c>
    </row>
    <row r="555" spans="1:10" x14ac:dyDescent="0.25">
      <c r="A555" s="10" t="s">
        <v>1152</v>
      </c>
      <c r="B555" s="9" t="s">
        <v>1153</v>
      </c>
      <c r="C555" s="9" t="s">
        <v>164</v>
      </c>
      <c r="D555" s="11">
        <v>8814934.4199999999</v>
      </c>
      <c r="E555" s="11">
        <v>640088.12</v>
      </c>
      <c r="F555" s="11">
        <v>-173417.76</v>
      </c>
      <c r="G555" s="11">
        <v>-116669.92</v>
      </c>
      <c r="H555" s="11">
        <v>-282376.08</v>
      </c>
      <c r="I555" s="11">
        <v>31348.639999999999</v>
      </c>
      <c r="J555" s="31">
        <f t="shared" si="8"/>
        <v>7633731.1799999997</v>
      </c>
    </row>
    <row r="556" spans="1:10" x14ac:dyDescent="0.25">
      <c r="A556" s="10" t="s">
        <v>1154</v>
      </c>
      <c r="B556" s="9" t="s">
        <v>1155</v>
      </c>
      <c r="C556" s="9" t="s">
        <v>38</v>
      </c>
      <c r="D556" s="11">
        <v>1066333.49</v>
      </c>
      <c r="E556" s="11">
        <v>221105.27</v>
      </c>
      <c r="F556" s="11">
        <v>-66341.710000000006</v>
      </c>
      <c r="G556" s="11">
        <v>-11503.8</v>
      </c>
      <c r="H556" s="11">
        <v>240732.83</v>
      </c>
      <c r="I556" s="11">
        <v>-89453.18</v>
      </c>
      <c r="J556" s="31">
        <f t="shared" si="8"/>
        <v>918662.35999999987</v>
      </c>
    </row>
    <row r="557" spans="1:10" x14ac:dyDescent="0.25">
      <c r="A557" s="10" t="s">
        <v>1156</v>
      </c>
      <c r="B557" s="9" t="s">
        <v>1157</v>
      </c>
      <c r="C557" s="9" t="s">
        <v>312</v>
      </c>
      <c r="D557" s="11">
        <v>12614734.970000001</v>
      </c>
      <c r="E557" s="11">
        <v>243310.45</v>
      </c>
      <c r="F557" s="11">
        <v>-306772.14</v>
      </c>
      <c r="G557" s="11">
        <v>-4378</v>
      </c>
      <c r="H557" s="11">
        <v>-1304704.8999999999</v>
      </c>
      <c r="I557" s="11">
        <v>-412213.47</v>
      </c>
      <c r="J557" s="31">
        <f t="shared" si="8"/>
        <v>10343356.01</v>
      </c>
    </row>
    <row r="558" spans="1:10" x14ac:dyDescent="0.25">
      <c r="A558" s="10" t="s">
        <v>1158</v>
      </c>
      <c r="B558" s="9" t="s">
        <v>1159</v>
      </c>
      <c r="C558" s="9" t="s">
        <v>164</v>
      </c>
      <c r="D558" s="11">
        <v>5513929.3799999999</v>
      </c>
      <c r="E558" s="11">
        <v>310970.99</v>
      </c>
      <c r="F558" s="11">
        <v>-596395.07999999996</v>
      </c>
      <c r="G558" s="11">
        <v>-314109.09999999998</v>
      </c>
      <c r="H558" s="11">
        <v>-270546.8</v>
      </c>
      <c r="I558" s="11">
        <v>4164.1499999999942</v>
      </c>
      <c r="J558" s="31">
        <f t="shared" si="8"/>
        <v>4026071.56</v>
      </c>
    </row>
    <row r="559" spans="1:10" x14ac:dyDescent="0.25">
      <c r="A559" s="10" t="s">
        <v>1160</v>
      </c>
      <c r="B559" s="9" t="s">
        <v>1161</v>
      </c>
      <c r="C559" s="9" t="s">
        <v>38</v>
      </c>
      <c r="D559" s="11">
        <v>1660373.2</v>
      </c>
      <c r="E559" s="11">
        <v>132335.60999999999</v>
      </c>
      <c r="F559" s="11">
        <v>-28391.200000000001</v>
      </c>
      <c r="G559" s="11">
        <v>0</v>
      </c>
      <c r="H559" s="11">
        <v>-449663.35</v>
      </c>
      <c r="I559" s="11">
        <v>-17773.25</v>
      </c>
      <c r="J559" s="31">
        <f t="shared" si="8"/>
        <v>1032209.79</v>
      </c>
    </row>
    <row r="560" spans="1:10" x14ac:dyDescent="0.25">
      <c r="A560" s="10" t="s">
        <v>1162</v>
      </c>
      <c r="B560" s="9" t="s">
        <v>1163</v>
      </c>
      <c r="C560" s="9" t="s">
        <v>380</v>
      </c>
      <c r="D560" s="11">
        <v>4472476.05</v>
      </c>
      <c r="E560" s="11">
        <v>244196.53</v>
      </c>
      <c r="F560" s="11">
        <v>-206474.55</v>
      </c>
      <c r="G560" s="11">
        <v>-242903.79</v>
      </c>
      <c r="H560" s="11">
        <v>46756.78</v>
      </c>
      <c r="I560" s="11">
        <v>4201.2599999999948</v>
      </c>
      <c r="J560" s="31">
        <f t="shared" si="8"/>
        <v>3829859.2199999993</v>
      </c>
    </row>
    <row r="561" spans="1:10" x14ac:dyDescent="0.25">
      <c r="A561" s="10" t="s">
        <v>1164</v>
      </c>
      <c r="B561" s="9" t="s">
        <v>1165</v>
      </c>
      <c r="C561" s="9" t="s">
        <v>29</v>
      </c>
      <c r="D561" s="11">
        <v>8311388.71</v>
      </c>
      <c r="E561" s="11">
        <v>401825.08</v>
      </c>
      <c r="F561" s="11">
        <v>-12624.05</v>
      </c>
      <c r="G561" s="11">
        <v>0</v>
      </c>
      <c r="H561" s="11">
        <v>-81690.75</v>
      </c>
      <c r="I561" s="11">
        <v>-13778.020000000004</v>
      </c>
      <c r="J561" s="31">
        <f t="shared" si="8"/>
        <v>7801470.8100000005</v>
      </c>
    </row>
    <row r="562" spans="1:10" x14ac:dyDescent="0.25">
      <c r="A562" s="10" t="s">
        <v>1166</v>
      </c>
      <c r="B562" s="9" t="s">
        <v>1167</v>
      </c>
      <c r="C562" s="9" t="s">
        <v>1168</v>
      </c>
      <c r="D562" s="11">
        <v>17495712.960000001</v>
      </c>
      <c r="E562" s="11">
        <v>1906250.36</v>
      </c>
      <c r="F562" s="11">
        <v>-229641.18</v>
      </c>
      <c r="G562" s="11">
        <v>-131944.45000000001</v>
      </c>
      <c r="H562" s="11">
        <v>-538669.82999999996</v>
      </c>
      <c r="I562" s="11">
        <v>-83532.05</v>
      </c>
      <c r="J562" s="31">
        <f t="shared" si="8"/>
        <v>14605675.090000002</v>
      </c>
    </row>
    <row r="563" spans="1:10" x14ac:dyDescent="0.25">
      <c r="A563" s="10" t="s">
        <v>1169</v>
      </c>
      <c r="B563" s="9" t="s">
        <v>1170</v>
      </c>
      <c r="C563" s="9" t="s">
        <v>126</v>
      </c>
      <c r="D563" s="11">
        <v>18706244.41</v>
      </c>
      <c r="E563" s="11">
        <v>773228.63</v>
      </c>
      <c r="F563" s="11">
        <v>-271078.39</v>
      </c>
      <c r="G563" s="11">
        <v>-371623.9</v>
      </c>
      <c r="H563" s="11">
        <v>-319010.03999999998</v>
      </c>
      <c r="I563" s="11">
        <v>-4380.8899999999994</v>
      </c>
      <c r="J563" s="31">
        <f t="shared" si="8"/>
        <v>16966922.560000002</v>
      </c>
    </row>
    <row r="564" spans="1:10" x14ac:dyDescent="0.25">
      <c r="A564" s="10" t="s">
        <v>1171</v>
      </c>
      <c r="B564" s="9" t="s">
        <v>1172</v>
      </c>
      <c r="C564" s="9" t="s">
        <v>20</v>
      </c>
      <c r="D564" s="11">
        <v>1401708.53</v>
      </c>
      <c r="E564" s="11">
        <v>72995.460000000006</v>
      </c>
      <c r="F564" s="11">
        <v>-71791.95</v>
      </c>
      <c r="G564" s="11">
        <v>-27000</v>
      </c>
      <c r="H564" s="11">
        <v>-112814.92</v>
      </c>
      <c r="I564" s="11">
        <v>94703.950000000012</v>
      </c>
      <c r="J564" s="31">
        <f t="shared" si="8"/>
        <v>1211810.1500000001</v>
      </c>
    </row>
    <row r="565" spans="1:10" x14ac:dyDescent="0.25">
      <c r="A565" s="10" t="s">
        <v>1173</v>
      </c>
      <c r="B565" s="9" t="s">
        <v>1174</v>
      </c>
      <c r="C565" s="9" t="s">
        <v>759</v>
      </c>
      <c r="D565" s="11">
        <v>16975883.5</v>
      </c>
      <c r="E565" s="11">
        <v>945349.97</v>
      </c>
      <c r="F565" s="11">
        <v>-275126.65999999997</v>
      </c>
      <c r="G565" s="11">
        <v>-78131.59</v>
      </c>
      <c r="H565" s="11">
        <v>-526602.13</v>
      </c>
      <c r="I565" s="11">
        <v>-57217.159999999974</v>
      </c>
      <c r="J565" s="31">
        <f t="shared" si="8"/>
        <v>15093455.989999998</v>
      </c>
    </row>
    <row r="566" spans="1:10" x14ac:dyDescent="0.25">
      <c r="A566" s="10" t="s">
        <v>1175</v>
      </c>
      <c r="B566" s="9" t="s">
        <v>1176</v>
      </c>
      <c r="C566" s="9" t="s">
        <v>137</v>
      </c>
      <c r="D566" s="11">
        <v>56289804.100000001</v>
      </c>
      <c r="E566" s="11">
        <v>1875838.77</v>
      </c>
      <c r="F566" s="11">
        <v>-6815203.7699999996</v>
      </c>
      <c r="G566" s="11">
        <v>-2043149.27</v>
      </c>
      <c r="H566" s="11">
        <v>-1746612.26</v>
      </c>
      <c r="I566" s="11">
        <v>-151342</v>
      </c>
      <c r="J566" s="31">
        <f t="shared" si="8"/>
        <v>43657658.030000001</v>
      </c>
    </row>
    <row r="567" spans="1:10" x14ac:dyDescent="0.25">
      <c r="A567" s="10" t="s">
        <v>1177</v>
      </c>
      <c r="B567" s="9" t="s">
        <v>1178</v>
      </c>
      <c r="C567" s="9" t="s">
        <v>100</v>
      </c>
      <c r="D567" s="11">
        <v>12262460.050000001</v>
      </c>
      <c r="E567" s="11">
        <v>1810069.94</v>
      </c>
      <c r="F567" s="11">
        <v>-262574.63</v>
      </c>
      <c r="G567" s="11">
        <v>0</v>
      </c>
      <c r="H567" s="11">
        <v>238760.25</v>
      </c>
      <c r="I567" s="11">
        <v>-67024.100000000006</v>
      </c>
      <c r="J567" s="31">
        <f t="shared" si="8"/>
        <v>10361551.630000001</v>
      </c>
    </row>
    <row r="568" spans="1:10" x14ac:dyDescent="0.25">
      <c r="A568" s="10" t="s">
        <v>1179</v>
      </c>
      <c r="B568" s="9" t="s">
        <v>1180</v>
      </c>
      <c r="C568" s="9" t="s">
        <v>79</v>
      </c>
      <c r="D568" s="11">
        <v>10967362.859999999</v>
      </c>
      <c r="E568" s="11">
        <v>363557.53</v>
      </c>
      <c r="F568" s="11">
        <v>-2953897.38</v>
      </c>
      <c r="G568" s="11">
        <v>-655052.85</v>
      </c>
      <c r="H568" s="11">
        <v>-397359.2</v>
      </c>
      <c r="I568" s="11">
        <v>-139879.34000000003</v>
      </c>
      <c r="J568" s="31">
        <f t="shared" si="8"/>
        <v>6457616.5600000005</v>
      </c>
    </row>
    <row r="569" spans="1:10" x14ac:dyDescent="0.25">
      <c r="A569" s="10" t="s">
        <v>1181</v>
      </c>
      <c r="B569" s="9" t="s">
        <v>1182</v>
      </c>
      <c r="C569" s="9" t="s">
        <v>738</v>
      </c>
      <c r="D569" s="11">
        <v>16734879.460000001</v>
      </c>
      <c r="E569" s="11">
        <v>589964.59</v>
      </c>
      <c r="F569" s="11">
        <v>-375233.34</v>
      </c>
      <c r="G569" s="11">
        <v>0</v>
      </c>
      <c r="H569" s="11">
        <v>-875797.53</v>
      </c>
      <c r="I569" s="11">
        <v>-235210.65999999997</v>
      </c>
      <c r="J569" s="31">
        <f t="shared" si="8"/>
        <v>14658673.340000002</v>
      </c>
    </row>
    <row r="570" spans="1:10" x14ac:dyDescent="0.25">
      <c r="A570" s="10" t="s">
        <v>1183</v>
      </c>
      <c r="B570" s="9" t="s">
        <v>1184</v>
      </c>
      <c r="C570" s="9" t="s">
        <v>32</v>
      </c>
      <c r="D570" s="11">
        <v>30542718.170000002</v>
      </c>
      <c r="E570" s="11">
        <v>1261021.26</v>
      </c>
      <c r="F570" s="11">
        <v>-2816366.84</v>
      </c>
      <c r="G570" s="11">
        <v>-1099207.27</v>
      </c>
      <c r="H570" s="11">
        <v>-723047.14</v>
      </c>
      <c r="I570" s="11">
        <v>-47012.800000000003</v>
      </c>
      <c r="J570" s="31">
        <f t="shared" si="8"/>
        <v>24596062.859999999</v>
      </c>
    </row>
    <row r="571" spans="1:10" x14ac:dyDescent="0.25">
      <c r="A571" s="10" t="s">
        <v>1185</v>
      </c>
      <c r="B571" s="9" t="s">
        <v>1186</v>
      </c>
      <c r="C571" s="9" t="s">
        <v>134</v>
      </c>
      <c r="D571" s="11">
        <v>14602404.68</v>
      </c>
      <c r="E571" s="11">
        <v>1090156.73</v>
      </c>
      <c r="F571" s="11">
        <v>-113079.56</v>
      </c>
      <c r="G571" s="11">
        <v>-203351.06</v>
      </c>
      <c r="H571" s="11">
        <v>640068.16</v>
      </c>
      <c r="I571" s="11">
        <v>-20696.16</v>
      </c>
      <c r="J571" s="31">
        <f t="shared" si="8"/>
        <v>13815189.329999998</v>
      </c>
    </row>
    <row r="572" spans="1:10" x14ac:dyDescent="0.25">
      <c r="A572" s="10" t="s">
        <v>1187</v>
      </c>
      <c r="B572" s="9" t="s">
        <v>1188</v>
      </c>
      <c r="C572" s="9" t="s">
        <v>56</v>
      </c>
      <c r="D572" s="11">
        <v>5787618.9000000004</v>
      </c>
      <c r="E572" s="11">
        <v>285281.78999999998</v>
      </c>
      <c r="F572" s="11">
        <v>-602490.71</v>
      </c>
      <c r="G572" s="11">
        <v>-69406.559999999998</v>
      </c>
      <c r="H572" s="11">
        <v>-516626.25</v>
      </c>
      <c r="I572" s="11">
        <v>-18237.689999999995</v>
      </c>
      <c r="J572" s="31">
        <f t="shared" si="8"/>
        <v>4295575.9000000004</v>
      </c>
    </row>
    <row r="573" spans="1:10" x14ac:dyDescent="0.25">
      <c r="A573" s="10" t="s">
        <v>1189</v>
      </c>
      <c r="B573" s="9" t="s">
        <v>1190</v>
      </c>
      <c r="C573" s="9" t="s">
        <v>43</v>
      </c>
      <c r="D573" s="11">
        <v>11328685.380000001</v>
      </c>
      <c r="E573" s="11">
        <v>510618.03</v>
      </c>
      <c r="F573" s="11">
        <v>-39620.17</v>
      </c>
      <c r="G573" s="11">
        <v>-945662.18</v>
      </c>
      <c r="H573" s="11">
        <v>-115918.67</v>
      </c>
      <c r="I573" s="11">
        <v>-83189.42</v>
      </c>
      <c r="J573" s="31">
        <f t="shared" si="8"/>
        <v>9633676.910000002</v>
      </c>
    </row>
    <row r="574" spans="1:10" x14ac:dyDescent="0.25">
      <c r="A574" s="10" t="s">
        <v>1191</v>
      </c>
      <c r="B574" s="9" t="s">
        <v>1192</v>
      </c>
      <c r="C574" s="9" t="s">
        <v>368</v>
      </c>
      <c r="D574" s="11">
        <v>14117515.58</v>
      </c>
      <c r="E574" s="11">
        <v>861292.85</v>
      </c>
      <c r="F574" s="11">
        <v>-93070.02</v>
      </c>
      <c r="G574" s="11">
        <v>-27800</v>
      </c>
      <c r="H574" s="11">
        <v>155245.79999999999</v>
      </c>
      <c r="I574" s="11">
        <v>-55669.910000000018</v>
      </c>
      <c r="J574" s="31">
        <f t="shared" si="8"/>
        <v>13234928.600000001</v>
      </c>
    </row>
    <row r="575" spans="1:10" x14ac:dyDescent="0.25">
      <c r="A575" s="10" t="s">
        <v>1193</v>
      </c>
      <c r="B575" s="9" t="s">
        <v>1194</v>
      </c>
      <c r="C575" s="9" t="s">
        <v>211</v>
      </c>
      <c r="D575" s="11">
        <v>4046761.3</v>
      </c>
      <c r="E575" s="11">
        <v>280789.23</v>
      </c>
      <c r="F575" s="11">
        <v>-220704.9</v>
      </c>
      <c r="G575" s="11">
        <v>-34472.879999999997</v>
      </c>
      <c r="H575" s="11">
        <v>577344.16</v>
      </c>
      <c r="I575" s="11">
        <v>10892.25</v>
      </c>
      <c r="J575" s="31">
        <f t="shared" si="8"/>
        <v>4099030.7</v>
      </c>
    </row>
    <row r="576" spans="1:10" x14ac:dyDescent="0.25">
      <c r="A576" s="10" t="s">
        <v>1195</v>
      </c>
      <c r="B576" s="9" t="s">
        <v>1196</v>
      </c>
      <c r="C576" s="9" t="s">
        <v>35</v>
      </c>
      <c r="D576" s="11">
        <v>5099613.3</v>
      </c>
      <c r="E576" s="11">
        <v>493508.43</v>
      </c>
      <c r="F576" s="11">
        <v>-54306.41</v>
      </c>
      <c r="G576" s="11">
        <v>-48769.75</v>
      </c>
      <c r="H576" s="11">
        <v>183343.44</v>
      </c>
      <c r="I576" s="11">
        <v>69730.81</v>
      </c>
      <c r="J576" s="31">
        <f t="shared" si="8"/>
        <v>4756102.96</v>
      </c>
    </row>
    <row r="577" spans="1:10" x14ac:dyDescent="0.25">
      <c r="A577" s="10" t="s">
        <v>1197</v>
      </c>
      <c r="B577" s="9" t="s">
        <v>1198</v>
      </c>
      <c r="C577" s="9" t="s">
        <v>759</v>
      </c>
      <c r="D577" s="11">
        <v>3782996.31</v>
      </c>
      <c r="E577" s="11">
        <v>193450.59</v>
      </c>
      <c r="F577" s="11">
        <v>-33271.14</v>
      </c>
      <c r="G577" s="11">
        <v>-27000</v>
      </c>
      <c r="H577" s="11">
        <v>58020.160000000003</v>
      </c>
      <c r="I577" s="11">
        <v>81535.5</v>
      </c>
      <c r="J577" s="31">
        <f t="shared" si="8"/>
        <v>3668830.24</v>
      </c>
    </row>
    <row r="578" spans="1:10" x14ac:dyDescent="0.25">
      <c r="A578" s="10" t="s">
        <v>1199</v>
      </c>
      <c r="B578" s="9" t="s">
        <v>1200</v>
      </c>
      <c r="C578" s="9" t="s">
        <v>137</v>
      </c>
      <c r="D578" s="11">
        <v>4694738.45</v>
      </c>
      <c r="E578" s="11">
        <v>169533.51</v>
      </c>
      <c r="F578" s="11">
        <v>-166952.20000000001</v>
      </c>
      <c r="G578" s="11">
        <v>-96712.88</v>
      </c>
      <c r="H578" s="11">
        <v>1529225.14</v>
      </c>
      <c r="I578" s="11">
        <v>151964.16999999998</v>
      </c>
      <c r="J578" s="31">
        <f t="shared" si="8"/>
        <v>5942729.1699999999</v>
      </c>
    </row>
    <row r="579" spans="1:10" x14ac:dyDescent="0.25">
      <c r="A579" s="10" t="s">
        <v>1201</v>
      </c>
      <c r="B579" s="9" t="s">
        <v>1202</v>
      </c>
      <c r="C579" s="9" t="s">
        <v>23</v>
      </c>
      <c r="D579" s="11">
        <v>5036513.1100000003</v>
      </c>
      <c r="E579" s="11">
        <v>247350.57</v>
      </c>
      <c r="F579" s="11">
        <v>-233410.85</v>
      </c>
      <c r="G579" s="11">
        <v>-75518.33</v>
      </c>
      <c r="H579" s="11">
        <v>-225276.58</v>
      </c>
      <c r="I579" s="11">
        <v>7634.6699999999983</v>
      </c>
      <c r="J579" s="31">
        <f t="shared" si="8"/>
        <v>4262591.45</v>
      </c>
    </row>
    <row r="580" spans="1:10" x14ac:dyDescent="0.25">
      <c r="A580" s="10" t="s">
        <v>1203</v>
      </c>
      <c r="B580" s="9" t="s">
        <v>1204</v>
      </c>
      <c r="C580" s="9" t="s">
        <v>563</v>
      </c>
      <c r="D580" s="11">
        <v>13925952.16</v>
      </c>
      <c r="E580" s="11">
        <v>825548.07</v>
      </c>
      <c r="F580" s="11">
        <v>-184112.49</v>
      </c>
      <c r="G580" s="11">
        <v>-158393.92000000001</v>
      </c>
      <c r="H580" s="11">
        <v>-673044.25</v>
      </c>
      <c r="I580" s="11">
        <v>-69037.610000000015</v>
      </c>
      <c r="J580" s="31">
        <f t="shared" si="8"/>
        <v>12015815.82</v>
      </c>
    </row>
    <row r="581" spans="1:10" x14ac:dyDescent="0.25">
      <c r="A581" s="10" t="s">
        <v>1205</v>
      </c>
      <c r="B581" s="9" t="s">
        <v>1206</v>
      </c>
      <c r="C581" s="9" t="s">
        <v>84</v>
      </c>
      <c r="D581" s="11">
        <v>8631391.0299999993</v>
      </c>
      <c r="E581" s="11">
        <v>93165.62</v>
      </c>
      <c r="F581" s="11">
        <v>-166663.10999999999</v>
      </c>
      <c r="G581" s="11">
        <v>-18026</v>
      </c>
      <c r="H581" s="11">
        <v>-218636.3</v>
      </c>
      <c r="I581" s="11">
        <v>-145488.34999999998</v>
      </c>
      <c r="J581" s="31">
        <f t="shared" si="8"/>
        <v>7989411.6500000004</v>
      </c>
    </row>
    <row r="582" spans="1:10" x14ac:dyDescent="0.25">
      <c r="A582" s="10" t="s">
        <v>1207</v>
      </c>
      <c r="B582" s="9" t="s">
        <v>1208</v>
      </c>
      <c r="C582" s="9" t="s">
        <v>59</v>
      </c>
      <c r="D582" s="11">
        <v>11019275.470000001</v>
      </c>
      <c r="E582" s="11">
        <v>891736.9</v>
      </c>
      <c r="F582" s="11">
        <v>-350389.55</v>
      </c>
      <c r="G582" s="11">
        <v>-48025</v>
      </c>
      <c r="H582" s="11">
        <v>1073512.3600000001</v>
      </c>
      <c r="I582" s="11">
        <v>150426.28</v>
      </c>
      <c r="J582" s="31">
        <f t="shared" si="8"/>
        <v>10953062.659999998</v>
      </c>
    </row>
    <row r="583" spans="1:10" x14ac:dyDescent="0.25">
      <c r="A583" s="10" t="s">
        <v>1209</v>
      </c>
      <c r="B583" s="9" t="s">
        <v>1210</v>
      </c>
      <c r="C583" s="9" t="s">
        <v>164</v>
      </c>
      <c r="D583" s="11">
        <v>20127528.190000001</v>
      </c>
      <c r="E583" s="11">
        <v>1158649.93</v>
      </c>
      <c r="F583" s="11">
        <v>-1202593.02</v>
      </c>
      <c r="G583" s="11">
        <v>-308936.24</v>
      </c>
      <c r="H583" s="11">
        <v>963572.32</v>
      </c>
      <c r="I583" s="11">
        <v>157438.29</v>
      </c>
      <c r="J583" s="31">
        <f t="shared" si="8"/>
        <v>18578359.610000003</v>
      </c>
    </row>
    <row r="584" spans="1:10" x14ac:dyDescent="0.25">
      <c r="A584" s="10" t="s">
        <v>1211</v>
      </c>
      <c r="B584" s="9" t="s">
        <v>1212</v>
      </c>
      <c r="C584" s="9" t="s">
        <v>74</v>
      </c>
      <c r="D584" s="11">
        <v>30562200.960000001</v>
      </c>
      <c r="E584" s="11">
        <v>1649306.51</v>
      </c>
      <c r="F584" s="11">
        <v>-1624601.78</v>
      </c>
      <c r="G584" s="11">
        <v>-1092267.08</v>
      </c>
      <c r="H584" s="11">
        <v>-2016820.43</v>
      </c>
      <c r="I584" s="11">
        <v>-119839.18999999997</v>
      </c>
      <c r="J584" s="31">
        <f t="shared" ref="J584:J616" si="9">D584-E584+F584+G584+H584+I584</f>
        <v>24059365.969999995</v>
      </c>
    </row>
    <row r="585" spans="1:10" x14ac:dyDescent="0.25">
      <c r="A585" s="10" t="s">
        <v>1213</v>
      </c>
      <c r="B585" s="9" t="s">
        <v>1214</v>
      </c>
      <c r="C585" s="9" t="s">
        <v>110</v>
      </c>
      <c r="D585" s="11">
        <v>4462213</v>
      </c>
      <c r="E585" s="11">
        <v>486784.32</v>
      </c>
      <c r="F585" s="11">
        <v>-203200.2</v>
      </c>
      <c r="G585" s="11">
        <v>-389987.19</v>
      </c>
      <c r="H585" s="11">
        <v>108349</v>
      </c>
      <c r="I585" s="11">
        <v>70610.86</v>
      </c>
      <c r="J585" s="31">
        <f t="shared" si="9"/>
        <v>3561201.15</v>
      </c>
    </row>
    <row r="586" spans="1:10" x14ac:dyDescent="0.25">
      <c r="A586" s="10" t="s">
        <v>1215</v>
      </c>
      <c r="B586" s="9" t="s">
        <v>1216</v>
      </c>
      <c r="C586" s="9" t="s">
        <v>352</v>
      </c>
      <c r="D586" s="11">
        <v>10532482.32</v>
      </c>
      <c r="E586" s="11">
        <v>1214137.03</v>
      </c>
      <c r="F586" s="11">
        <v>-154027.20000000001</v>
      </c>
      <c r="G586" s="11">
        <v>-11675</v>
      </c>
      <c r="H586" s="11">
        <v>-456130.26</v>
      </c>
      <c r="I586" s="11">
        <v>-93802.25</v>
      </c>
      <c r="J586" s="31">
        <f t="shared" si="9"/>
        <v>8602710.5800000019</v>
      </c>
    </row>
    <row r="587" spans="1:10" x14ac:dyDescent="0.25">
      <c r="A587" s="10" t="s">
        <v>1217</v>
      </c>
      <c r="B587" s="9" t="s">
        <v>1218</v>
      </c>
      <c r="C587" s="9" t="s">
        <v>485</v>
      </c>
      <c r="D587" s="11">
        <v>5867293.29</v>
      </c>
      <c r="E587" s="11">
        <v>395662.81</v>
      </c>
      <c r="F587" s="11">
        <v>-40653.5</v>
      </c>
      <c r="G587" s="11">
        <v>-34763.14</v>
      </c>
      <c r="H587" s="11">
        <v>1178439.8899999999</v>
      </c>
      <c r="I587" s="11">
        <v>77836.739999999991</v>
      </c>
      <c r="J587" s="31">
        <f t="shared" si="9"/>
        <v>6652490.4700000007</v>
      </c>
    </row>
    <row r="588" spans="1:10" x14ac:dyDescent="0.25">
      <c r="A588" s="10" t="s">
        <v>1219</v>
      </c>
      <c r="B588" s="9" t="s">
        <v>1220</v>
      </c>
      <c r="C588" s="9" t="s">
        <v>359</v>
      </c>
      <c r="D588" s="11">
        <v>5317004.51</v>
      </c>
      <c r="E588" s="11">
        <v>488966.12</v>
      </c>
      <c r="F588" s="11">
        <v>-682972.84</v>
      </c>
      <c r="G588" s="11">
        <v>-137296.10999999999</v>
      </c>
      <c r="H588" s="11">
        <v>-202364.02</v>
      </c>
      <c r="I588" s="11">
        <v>-138103.06</v>
      </c>
      <c r="J588" s="31">
        <f t="shared" si="9"/>
        <v>3667302.36</v>
      </c>
    </row>
    <row r="589" spans="1:10" x14ac:dyDescent="0.25">
      <c r="A589" s="10" t="s">
        <v>1221</v>
      </c>
      <c r="B589" s="9" t="s">
        <v>1222</v>
      </c>
      <c r="C589" s="9" t="s">
        <v>364</v>
      </c>
      <c r="D589" s="11">
        <v>24919386.039999999</v>
      </c>
      <c r="E589" s="11">
        <v>1856852.9</v>
      </c>
      <c r="F589" s="11">
        <v>-254785.86</v>
      </c>
      <c r="G589" s="11">
        <v>-209968.77</v>
      </c>
      <c r="H589" s="11">
        <v>-491303.84</v>
      </c>
      <c r="I589" s="11">
        <v>-119816.37</v>
      </c>
      <c r="J589" s="31">
        <f t="shared" si="9"/>
        <v>21986658.300000001</v>
      </c>
    </row>
    <row r="590" spans="1:10" x14ac:dyDescent="0.25">
      <c r="A590" s="10" t="s">
        <v>1223</v>
      </c>
      <c r="B590" s="9" t="s">
        <v>1224</v>
      </c>
      <c r="C590" s="9" t="s">
        <v>368</v>
      </c>
      <c r="D590" s="11">
        <v>9736320.6400000006</v>
      </c>
      <c r="E590" s="11">
        <v>639750.05000000005</v>
      </c>
      <c r="F590" s="11">
        <v>-61602.74</v>
      </c>
      <c r="G590" s="11">
        <v>-16722.7</v>
      </c>
      <c r="H590" s="11">
        <v>-67135.23</v>
      </c>
      <c r="I590" s="11">
        <v>-36320.379999999997</v>
      </c>
      <c r="J590" s="31">
        <f t="shared" si="9"/>
        <v>8914789.5399999991</v>
      </c>
    </row>
    <row r="591" spans="1:10" x14ac:dyDescent="0.25">
      <c r="A591" s="10" t="s">
        <v>1225</v>
      </c>
      <c r="B591" s="9" t="s">
        <v>1226</v>
      </c>
      <c r="C591" s="9" t="s">
        <v>97</v>
      </c>
      <c r="D591" s="11">
        <v>6526121.6799999997</v>
      </c>
      <c r="E591" s="11">
        <v>614296.41</v>
      </c>
      <c r="F591" s="11">
        <v>-207563.13</v>
      </c>
      <c r="G591" s="11">
        <v>0</v>
      </c>
      <c r="H591" s="11">
        <v>47480.55</v>
      </c>
      <c r="I591" s="11">
        <v>25388.009999999995</v>
      </c>
      <c r="J591" s="31">
        <f t="shared" si="9"/>
        <v>5777130.6999999993</v>
      </c>
    </row>
    <row r="592" spans="1:10" x14ac:dyDescent="0.25">
      <c r="A592" s="10" t="s">
        <v>1227</v>
      </c>
      <c r="B592" s="9" t="s">
        <v>1226</v>
      </c>
      <c r="C592" s="9" t="s">
        <v>59</v>
      </c>
      <c r="D592" s="11">
        <v>2304776.5499999998</v>
      </c>
      <c r="E592" s="11">
        <v>231141.21</v>
      </c>
      <c r="F592" s="11">
        <v>-91242.26</v>
      </c>
      <c r="G592" s="11">
        <v>-81000</v>
      </c>
      <c r="H592" s="11">
        <v>1150702.19</v>
      </c>
      <c r="I592" s="11">
        <v>117634.02</v>
      </c>
      <c r="J592" s="31">
        <f t="shared" si="9"/>
        <v>3169729.2899999996</v>
      </c>
    </row>
    <row r="593" spans="1:10" x14ac:dyDescent="0.25">
      <c r="A593" s="10" t="s">
        <v>1228</v>
      </c>
      <c r="B593" s="9" t="s">
        <v>1229</v>
      </c>
      <c r="C593" s="9" t="s">
        <v>120</v>
      </c>
      <c r="D593" s="11">
        <v>44726010.979999997</v>
      </c>
      <c r="E593" s="11">
        <v>2862637.68</v>
      </c>
      <c r="F593" s="11">
        <v>-6027745.4900000002</v>
      </c>
      <c r="G593" s="11">
        <v>-1948915.43</v>
      </c>
      <c r="H593" s="11">
        <v>-1348429.51</v>
      </c>
      <c r="I593" s="11">
        <v>-6923.6500000000087</v>
      </c>
      <c r="J593" s="31">
        <f t="shared" si="9"/>
        <v>32531359.219999995</v>
      </c>
    </row>
    <row r="594" spans="1:10" x14ac:dyDescent="0.25">
      <c r="A594" s="10" t="s">
        <v>1230</v>
      </c>
      <c r="B594" s="9" t="s">
        <v>1231</v>
      </c>
      <c r="C594" s="9" t="s">
        <v>245</v>
      </c>
      <c r="D594" s="11">
        <v>7555840.0599999996</v>
      </c>
      <c r="E594" s="11">
        <v>769172.5</v>
      </c>
      <c r="F594" s="11">
        <v>-321761.90999999997</v>
      </c>
      <c r="G594" s="11">
        <v>-26000</v>
      </c>
      <c r="H594" s="11">
        <v>220075.46</v>
      </c>
      <c r="I594" s="11">
        <v>37288.880000000005</v>
      </c>
      <c r="J594" s="31">
        <f t="shared" si="9"/>
        <v>6696269.9899999993</v>
      </c>
    </row>
    <row r="595" spans="1:10" x14ac:dyDescent="0.25">
      <c r="A595" s="10" t="s">
        <v>1232</v>
      </c>
      <c r="B595" s="9" t="s">
        <v>1233</v>
      </c>
      <c r="C595" s="9" t="s">
        <v>79</v>
      </c>
      <c r="D595" s="11">
        <v>2508821.3199999998</v>
      </c>
      <c r="E595" s="11">
        <v>360053.37</v>
      </c>
      <c r="F595" s="11">
        <v>-418204.35</v>
      </c>
      <c r="G595" s="11">
        <v>-412748.11</v>
      </c>
      <c r="H595" s="11">
        <v>-18078.28</v>
      </c>
      <c r="I595" s="11">
        <v>-8338.86</v>
      </c>
      <c r="J595" s="31">
        <f t="shared" si="9"/>
        <v>1291398.3499999996</v>
      </c>
    </row>
    <row r="596" spans="1:10" x14ac:dyDescent="0.25">
      <c r="A596" s="10" t="s">
        <v>1234</v>
      </c>
      <c r="B596" s="9" t="s">
        <v>1235</v>
      </c>
      <c r="C596" s="9" t="s">
        <v>134</v>
      </c>
      <c r="D596" s="11">
        <v>7363449.4800000004</v>
      </c>
      <c r="E596" s="11">
        <v>285426.37</v>
      </c>
      <c r="F596" s="11">
        <v>-324436.74</v>
      </c>
      <c r="G596" s="11">
        <v>-49925</v>
      </c>
      <c r="H596" s="11">
        <v>1495524.26</v>
      </c>
      <c r="I596" s="11">
        <v>-1315.43</v>
      </c>
      <c r="J596" s="31">
        <f t="shared" si="9"/>
        <v>8197870.2000000002</v>
      </c>
    </row>
    <row r="597" spans="1:10" x14ac:dyDescent="0.25">
      <c r="A597" s="10" t="s">
        <v>1236</v>
      </c>
      <c r="B597" s="9" t="s">
        <v>1237</v>
      </c>
      <c r="C597" s="9" t="s">
        <v>120</v>
      </c>
      <c r="D597" s="11">
        <v>27630492.489999998</v>
      </c>
      <c r="E597" s="11">
        <v>695826.69</v>
      </c>
      <c r="F597" s="11">
        <v>-2937639.83</v>
      </c>
      <c r="G597" s="11">
        <v>-839695.08</v>
      </c>
      <c r="H597" s="11">
        <v>-386905.2</v>
      </c>
      <c r="I597" s="11">
        <v>-163130.02000000002</v>
      </c>
      <c r="J597" s="31">
        <f t="shared" si="9"/>
        <v>22607295.670000002</v>
      </c>
    </row>
    <row r="598" spans="1:10" x14ac:dyDescent="0.25">
      <c r="A598" s="10" t="s">
        <v>1238</v>
      </c>
      <c r="B598" s="9" t="s">
        <v>1239</v>
      </c>
      <c r="C598" s="9" t="s">
        <v>416</v>
      </c>
      <c r="D598" s="11">
        <v>2420113.19</v>
      </c>
      <c r="E598" s="11">
        <v>114247.88</v>
      </c>
      <c r="F598" s="11">
        <v>-211452.14</v>
      </c>
      <c r="G598" s="11">
        <v>-287162.51</v>
      </c>
      <c r="H598" s="11">
        <v>-48018.36</v>
      </c>
      <c r="I598" s="11">
        <v>-6921.62</v>
      </c>
      <c r="J598" s="31">
        <f t="shared" si="9"/>
        <v>1752310.6799999997</v>
      </c>
    </row>
    <row r="599" spans="1:10" x14ac:dyDescent="0.25">
      <c r="A599" s="10" t="s">
        <v>1240</v>
      </c>
      <c r="B599" s="9" t="s">
        <v>1241</v>
      </c>
      <c r="C599" s="9" t="s">
        <v>97</v>
      </c>
      <c r="D599" s="11">
        <v>9666536.8000000007</v>
      </c>
      <c r="E599" s="11">
        <v>465042.89</v>
      </c>
      <c r="F599" s="11">
        <v>-575972.31999999995</v>
      </c>
      <c r="G599" s="11">
        <v>-269300.65999999997</v>
      </c>
      <c r="H599" s="11">
        <v>-767543.64</v>
      </c>
      <c r="I599" s="11">
        <v>-46964.87</v>
      </c>
      <c r="J599" s="31">
        <f t="shared" si="9"/>
        <v>7541712.4199999999</v>
      </c>
    </row>
    <row r="600" spans="1:10" x14ac:dyDescent="0.25">
      <c r="A600" s="10" t="s">
        <v>1242</v>
      </c>
      <c r="B600" s="9" t="s">
        <v>1243</v>
      </c>
      <c r="C600" s="9" t="s">
        <v>74</v>
      </c>
      <c r="D600" s="11">
        <v>5320588.1100000003</v>
      </c>
      <c r="E600" s="11">
        <v>329536.62</v>
      </c>
      <c r="F600" s="11">
        <v>-115269.52</v>
      </c>
      <c r="G600" s="11">
        <v>-47291</v>
      </c>
      <c r="H600" s="11">
        <v>628022.18000000005</v>
      </c>
      <c r="I600" s="11">
        <v>101079.31000000001</v>
      </c>
      <c r="J600" s="31">
        <f t="shared" si="9"/>
        <v>5557592.46</v>
      </c>
    </row>
    <row r="601" spans="1:10" x14ac:dyDescent="0.25">
      <c r="A601" s="10" t="s">
        <v>1244</v>
      </c>
      <c r="B601" s="9" t="s">
        <v>1245</v>
      </c>
      <c r="C601" s="9" t="s">
        <v>416</v>
      </c>
      <c r="D601" s="11">
        <v>16476643.74</v>
      </c>
      <c r="E601" s="11">
        <v>1293558.1599999999</v>
      </c>
      <c r="F601" s="11">
        <v>-1060568.96</v>
      </c>
      <c r="G601" s="11">
        <v>-692390.17</v>
      </c>
      <c r="H601" s="11">
        <v>-210165.46</v>
      </c>
      <c r="I601" s="11">
        <v>-90798.98000000001</v>
      </c>
      <c r="J601" s="31">
        <f t="shared" si="9"/>
        <v>13129162.01</v>
      </c>
    </row>
    <row r="602" spans="1:10" x14ac:dyDescent="0.25">
      <c r="A602" s="10" t="s">
        <v>1246</v>
      </c>
      <c r="B602" s="9" t="s">
        <v>1247</v>
      </c>
      <c r="C602" s="9" t="s">
        <v>129</v>
      </c>
      <c r="D602" s="11">
        <v>11914359.859999999</v>
      </c>
      <c r="E602" s="11">
        <v>917030.47</v>
      </c>
      <c r="F602" s="11">
        <v>-791974.15</v>
      </c>
      <c r="G602" s="11">
        <v>-447049.56</v>
      </c>
      <c r="H602" s="11">
        <v>-932983.19</v>
      </c>
      <c r="I602" s="11">
        <v>-13533.740000000005</v>
      </c>
      <c r="J602" s="31">
        <f t="shared" si="9"/>
        <v>8811788.7499999981</v>
      </c>
    </row>
    <row r="603" spans="1:10" x14ac:dyDescent="0.25">
      <c r="A603" s="10" t="s">
        <v>1248</v>
      </c>
      <c r="B603" s="9" t="s">
        <v>1249</v>
      </c>
      <c r="C603" s="9" t="s">
        <v>56</v>
      </c>
      <c r="D603" s="11">
        <v>5703668.5899999999</v>
      </c>
      <c r="E603" s="11">
        <v>113904.07</v>
      </c>
      <c r="F603" s="11">
        <v>-88956.87</v>
      </c>
      <c r="G603" s="11">
        <v>0</v>
      </c>
      <c r="H603" s="11">
        <v>-357487.79</v>
      </c>
      <c r="I603" s="11">
        <v>-997.35000000000582</v>
      </c>
      <c r="J603" s="31">
        <f t="shared" si="9"/>
        <v>5142322.51</v>
      </c>
    </row>
    <row r="604" spans="1:10" x14ac:dyDescent="0.25">
      <c r="A604" s="10" t="s">
        <v>1250</v>
      </c>
      <c r="B604" s="9" t="s">
        <v>1251</v>
      </c>
      <c r="C604" s="9" t="s">
        <v>242</v>
      </c>
      <c r="D604" s="11">
        <v>19679934.289999999</v>
      </c>
      <c r="E604" s="11">
        <v>1236882.92</v>
      </c>
      <c r="F604" s="11">
        <v>-1932231.37</v>
      </c>
      <c r="G604" s="11">
        <v>-1139147.3700000001</v>
      </c>
      <c r="H604" s="11">
        <v>405011.12</v>
      </c>
      <c r="I604" s="11">
        <v>263914.14999999997</v>
      </c>
      <c r="J604" s="31">
        <f t="shared" si="9"/>
        <v>16040597.899999995</v>
      </c>
    </row>
    <row r="605" spans="1:10" x14ac:dyDescent="0.25">
      <c r="A605" s="10" t="s">
        <v>1252</v>
      </c>
      <c r="B605" s="9" t="s">
        <v>1253</v>
      </c>
      <c r="C605" s="9" t="s">
        <v>100</v>
      </c>
      <c r="D605" s="11">
        <v>1776310.99</v>
      </c>
      <c r="E605" s="11">
        <v>203277.93</v>
      </c>
      <c r="F605" s="11">
        <v>-7710.61</v>
      </c>
      <c r="G605" s="11">
        <v>0</v>
      </c>
      <c r="H605" s="11">
        <v>533484.23</v>
      </c>
      <c r="I605" s="11">
        <v>69101.91</v>
      </c>
      <c r="J605" s="31">
        <f t="shared" si="9"/>
        <v>2167908.59</v>
      </c>
    </row>
    <row r="606" spans="1:10" x14ac:dyDescent="0.25">
      <c r="A606" s="10" t="s">
        <v>1254</v>
      </c>
      <c r="B606" s="9" t="s">
        <v>1255</v>
      </c>
      <c r="C606" s="9" t="s">
        <v>271</v>
      </c>
      <c r="D606" s="11">
        <v>4824966.32</v>
      </c>
      <c r="E606" s="11">
        <v>471302.46</v>
      </c>
      <c r="F606" s="11">
        <v>-91466.64</v>
      </c>
      <c r="G606" s="11">
        <v>-70218.990000000005</v>
      </c>
      <c r="H606" s="11">
        <v>-96325.09</v>
      </c>
      <c r="I606" s="11">
        <v>105411.7</v>
      </c>
      <c r="J606" s="31">
        <f t="shared" si="9"/>
        <v>4201064.8400000008</v>
      </c>
    </row>
    <row r="607" spans="1:10" x14ac:dyDescent="0.25">
      <c r="A607" s="10" t="s">
        <v>1256</v>
      </c>
      <c r="B607" s="9" t="s">
        <v>1257</v>
      </c>
      <c r="C607" s="9" t="s">
        <v>8</v>
      </c>
      <c r="D607" s="11">
        <v>1684169.23</v>
      </c>
      <c r="E607" s="11">
        <v>306593.12</v>
      </c>
      <c r="F607" s="11">
        <v>-269389.38</v>
      </c>
      <c r="G607" s="11">
        <v>-152017</v>
      </c>
      <c r="H607" s="11">
        <v>628081.97</v>
      </c>
      <c r="I607" s="11">
        <v>83621.669999999984</v>
      </c>
      <c r="J607" s="31">
        <f t="shared" si="9"/>
        <v>1667873.3699999999</v>
      </c>
    </row>
    <row r="608" spans="1:10" x14ac:dyDescent="0.25">
      <c r="A608" s="10" t="s">
        <v>1258</v>
      </c>
      <c r="B608" s="9" t="s">
        <v>1259</v>
      </c>
      <c r="C608" s="9" t="s">
        <v>239</v>
      </c>
      <c r="D608" s="11">
        <v>10712185.01</v>
      </c>
      <c r="E608" s="11">
        <v>516569.06</v>
      </c>
      <c r="F608" s="11">
        <v>-613537.30000000005</v>
      </c>
      <c r="G608" s="11">
        <v>-240893.21</v>
      </c>
      <c r="H608" s="11">
        <v>-944703.48</v>
      </c>
      <c r="I608" s="11">
        <v>-89559.87</v>
      </c>
      <c r="J608" s="31">
        <f t="shared" si="9"/>
        <v>8306922.0899999971</v>
      </c>
    </row>
    <row r="609" spans="1:10" x14ac:dyDescent="0.25">
      <c r="A609" s="10" t="s">
        <v>1260</v>
      </c>
      <c r="B609" s="9" t="s">
        <v>1261</v>
      </c>
      <c r="C609" s="9" t="s">
        <v>120</v>
      </c>
      <c r="D609" s="11">
        <v>20931447.289999999</v>
      </c>
      <c r="E609" s="11">
        <v>1135823.72</v>
      </c>
      <c r="F609" s="11">
        <v>-1372924.99</v>
      </c>
      <c r="G609" s="11">
        <v>-1841502.92</v>
      </c>
      <c r="H609" s="11">
        <v>-112582.36</v>
      </c>
      <c r="I609" s="11">
        <v>-23728.640000000003</v>
      </c>
      <c r="J609" s="31">
        <f t="shared" si="9"/>
        <v>16444884.660000002</v>
      </c>
    </row>
    <row r="610" spans="1:10" x14ac:dyDescent="0.25">
      <c r="A610" s="10" t="s">
        <v>1262</v>
      </c>
      <c r="B610" s="9" t="s">
        <v>1263</v>
      </c>
      <c r="C610" s="9" t="s">
        <v>175</v>
      </c>
      <c r="D610" s="11">
        <v>5806149.4900000002</v>
      </c>
      <c r="E610" s="11">
        <v>771307.13</v>
      </c>
      <c r="F610" s="11">
        <v>-205291.51999999999</v>
      </c>
      <c r="G610" s="11">
        <v>0</v>
      </c>
      <c r="H610" s="11">
        <v>914933.04</v>
      </c>
      <c r="I610" s="11">
        <v>60164.739999999991</v>
      </c>
      <c r="J610" s="31">
        <f t="shared" si="9"/>
        <v>5804648.620000001</v>
      </c>
    </row>
    <row r="611" spans="1:10" x14ac:dyDescent="0.25">
      <c r="A611" s="10" t="s">
        <v>1264</v>
      </c>
      <c r="B611" s="9" t="s">
        <v>1265</v>
      </c>
      <c r="C611" s="9" t="s">
        <v>242</v>
      </c>
      <c r="D611" s="11">
        <v>5773293.9100000001</v>
      </c>
      <c r="E611" s="11">
        <v>98718.16</v>
      </c>
      <c r="F611" s="11">
        <v>-36657.449999999997</v>
      </c>
      <c r="G611" s="11">
        <v>-197258.07</v>
      </c>
      <c r="H611" s="11">
        <v>-35397.599999999999</v>
      </c>
      <c r="I611" s="11">
        <v>22212.799999999999</v>
      </c>
      <c r="J611" s="31">
        <f t="shared" si="9"/>
        <v>5427475.4299999997</v>
      </c>
    </row>
    <row r="612" spans="1:10" x14ac:dyDescent="0.25">
      <c r="A612" s="10" t="s">
        <v>1266</v>
      </c>
      <c r="B612" s="9" t="s">
        <v>1267</v>
      </c>
      <c r="C612" s="9" t="s">
        <v>87</v>
      </c>
      <c r="D612" s="11">
        <v>22372118.379999999</v>
      </c>
      <c r="E612" s="11">
        <v>1708209.26</v>
      </c>
      <c r="F612" s="11">
        <v>-2741916.69</v>
      </c>
      <c r="G612" s="11">
        <v>-538675.52</v>
      </c>
      <c r="H612" s="11">
        <v>-1474712.29</v>
      </c>
      <c r="I612" s="11">
        <v>-144476.58000000002</v>
      </c>
      <c r="J612" s="31">
        <f t="shared" si="9"/>
        <v>15764128.039999997</v>
      </c>
    </row>
    <row r="613" spans="1:10" x14ac:dyDescent="0.25">
      <c r="A613" s="10" t="s">
        <v>1268</v>
      </c>
      <c r="B613" s="9" t="s">
        <v>1269</v>
      </c>
      <c r="C613" s="9" t="s">
        <v>87</v>
      </c>
      <c r="D613" s="11">
        <v>1375260.8</v>
      </c>
      <c r="E613" s="11">
        <v>44728.51</v>
      </c>
      <c r="F613" s="11">
        <v>-134583.85</v>
      </c>
      <c r="G613" s="11">
        <v>-42940.61</v>
      </c>
      <c r="H613" s="11">
        <v>1065880.8999999999</v>
      </c>
      <c r="I613" s="11">
        <v>238932.22</v>
      </c>
      <c r="J613" s="31">
        <f t="shared" si="9"/>
        <v>2457820.9499999997</v>
      </c>
    </row>
    <row r="614" spans="1:10" x14ac:dyDescent="0.25">
      <c r="A614" s="10" t="s">
        <v>1270</v>
      </c>
      <c r="B614" s="9" t="s">
        <v>1271</v>
      </c>
      <c r="C614" s="9" t="s">
        <v>59</v>
      </c>
      <c r="D614" s="11">
        <v>94165330.530000001</v>
      </c>
      <c r="E614" s="11">
        <v>3831540.2</v>
      </c>
      <c r="F614" s="11">
        <v>-18753624.539999999</v>
      </c>
      <c r="G614" s="11">
        <v>-10481040.83</v>
      </c>
      <c r="H614" s="11">
        <v>-7763935.21</v>
      </c>
      <c r="I614" s="11">
        <v>-805258.5</v>
      </c>
      <c r="J614" s="31">
        <f t="shared" si="9"/>
        <v>52529931.249999993</v>
      </c>
    </row>
    <row r="615" spans="1:10" x14ac:dyDescent="0.25">
      <c r="A615" s="10" t="s">
        <v>1272</v>
      </c>
      <c r="B615" s="9" t="s">
        <v>1273</v>
      </c>
      <c r="C615" s="9" t="s">
        <v>5</v>
      </c>
      <c r="D615" s="11">
        <v>6243337.8600000003</v>
      </c>
      <c r="E615" s="11">
        <v>504509.12</v>
      </c>
      <c r="F615" s="11">
        <v>-198188.02</v>
      </c>
      <c r="G615" s="11">
        <v>-116305.77</v>
      </c>
      <c r="H615" s="11">
        <v>-97573.93</v>
      </c>
      <c r="I615" s="11">
        <v>27755.339999999997</v>
      </c>
      <c r="J615" s="31">
        <f t="shared" si="9"/>
        <v>5354516.3600000013</v>
      </c>
    </row>
    <row r="616" spans="1:10" x14ac:dyDescent="0.25">
      <c r="A616" s="10" t="s">
        <v>1274</v>
      </c>
      <c r="B616" s="9" t="s">
        <v>1275</v>
      </c>
      <c r="C616" s="9" t="s">
        <v>359</v>
      </c>
      <c r="D616" s="11">
        <v>31950989.920000002</v>
      </c>
      <c r="E616" s="11">
        <v>1218967.82</v>
      </c>
      <c r="F616" s="11">
        <v>-3201030.67</v>
      </c>
      <c r="G616" s="11">
        <v>-551701.02</v>
      </c>
      <c r="H616" s="11">
        <v>-3802753.5</v>
      </c>
      <c r="I616" s="11">
        <v>-231752.95</v>
      </c>
      <c r="J616" s="31">
        <f t="shared" si="9"/>
        <v>22944783.960000001</v>
      </c>
    </row>
    <row r="617" spans="1:10" s="19" customFormat="1" x14ac:dyDescent="0.25">
      <c r="D617" s="20">
        <f t="shared" ref="D617:J617" si="10">SUM(D8:D616)</f>
        <v>8073719561.5800095</v>
      </c>
      <c r="E617" s="20">
        <f t="shared" si="10"/>
        <v>465821657.88999999</v>
      </c>
      <c r="F617" s="20">
        <f t="shared" si="10"/>
        <v>-869214778.18000019</v>
      </c>
      <c r="G617" s="20">
        <f t="shared" si="10"/>
        <v>-329779844.48999965</v>
      </c>
      <c r="H617" s="20">
        <f t="shared" si="10"/>
        <v>-14100007.169999985</v>
      </c>
      <c r="I617" s="20">
        <f>SUM(I8:I616)</f>
        <v>0</v>
      </c>
      <c r="J617" s="20">
        <f t="shared" si="10"/>
        <v>6394803273.8500013</v>
      </c>
    </row>
    <row r="619" spans="1:10" x14ac:dyDescent="0.25">
      <c r="J619" s="11" t="s">
        <v>1294</v>
      </c>
    </row>
    <row r="621" spans="1:10" x14ac:dyDescent="0.25">
      <c r="J621" s="11" t="s">
        <v>1294</v>
      </c>
    </row>
  </sheetData>
  <autoFilter ref="A7:J617" xr:uid="{00000000-0001-0000-0000-000000000000}">
    <sortState xmlns:xlrd2="http://schemas.microsoft.com/office/spreadsheetml/2017/richdata2" ref="A8:J617">
      <sortCondition ref="B7:B617"/>
    </sortState>
  </autoFilter>
  <pageMargins left="0.7" right="0.7" top="0.75" bottom="0.75" header="0.3" footer="0.3"/>
  <pageSetup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27017E-FECD-4B64-8242-BB4B22284D4C}">
  <dimension ref="A1:Y617"/>
  <sheetViews>
    <sheetView workbookViewId="0">
      <pane ySplit="7" topLeftCell="A589" activePane="bottomLeft" state="frozen"/>
      <selection pane="bottomLeft" activeCell="J1" sqref="J1"/>
    </sheetView>
  </sheetViews>
  <sheetFormatPr defaultRowHeight="15" x14ac:dyDescent="0.25"/>
  <cols>
    <col min="1" max="1" width="7" bestFit="1" customWidth="1"/>
    <col min="2" max="2" width="28.5703125" bestFit="1" customWidth="1"/>
    <col min="3" max="3" width="12.42578125" bestFit="1" customWidth="1"/>
    <col min="4" max="4" width="16.42578125" style="2" bestFit="1" customWidth="1"/>
    <col min="5" max="5" width="17.42578125" style="2" bestFit="1" customWidth="1"/>
    <col min="6" max="6" width="14.85546875" style="2" bestFit="1" customWidth="1"/>
    <col min="7" max="7" width="16.140625" style="2" bestFit="1" customWidth="1"/>
    <col min="8" max="8" width="18.85546875" style="2" bestFit="1" customWidth="1"/>
    <col min="9" max="9" width="17.42578125" style="2" bestFit="1" customWidth="1"/>
    <col min="10" max="10" width="14.85546875" style="2" bestFit="1" customWidth="1"/>
    <col min="11" max="12" width="14.5703125" style="2" bestFit="1" customWidth="1"/>
    <col min="13" max="13" width="19.28515625" style="2" bestFit="1" customWidth="1"/>
    <col min="14" max="14" width="17.28515625" style="2" bestFit="1" customWidth="1"/>
    <col min="15" max="15" width="16.5703125" style="2" bestFit="1" customWidth="1"/>
    <col min="16" max="16" width="18.85546875" style="2" bestFit="1" customWidth="1"/>
    <col min="17" max="17" width="16.85546875" style="2" bestFit="1" customWidth="1"/>
    <col min="18" max="18" width="13.85546875" style="2" bestFit="1" customWidth="1"/>
    <col min="19" max="19" width="18.85546875" style="2" bestFit="1" customWidth="1"/>
    <col min="20" max="20" width="16.85546875" style="2" bestFit="1" customWidth="1"/>
    <col min="21" max="21" width="16.7109375" style="2" bestFit="1" customWidth="1"/>
    <col min="22" max="22" width="13.85546875" style="2" bestFit="1" customWidth="1"/>
    <col min="23" max="23" width="19.28515625" style="2" bestFit="1" customWidth="1"/>
    <col min="24" max="24" width="13.5703125" style="2" bestFit="1" customWidth="1"/>
    <col min="25" max="25" width="17" bestFit="1" customWidth="1"/>
  </cols>
  <sheetData>
    <row r="1" spans="1:25" s="56" customFormat="1" ht="36.75" customHeight="1" x14ac:dyDescent="0.25">
      <c r="D1" s="60"/>
      <c r="E1" s="60"/>
      <c r="F1" s="60"/>
      <c r="G1" s="60"/>
      <c r="H1" s="60"/>
      <c r="I1" s="60"/>
      <c r="J1" s="57" t="s">
        <v>1397</v>
      </c>
      <c r="K1" s="60"/>
      <c r="L1" s="60"/>
      <c r="M1" s="60"/>
      <c r="N1" s="60"/>
      <c r="O1" s="60"/>
      <c r="P1" s="60"/>
      <c r="Q1" s="60"/>
      <c r="R1" s="60"/>
      <c r="S1" s="60"/>
      <c r="T1" s="60"/>
      <c r="U1" s="60"/>
      <c r="V1" s="60"/>
      <c r="W1" s="60"/>
      <c r="X1" s="60"/>
    </row>
    <row r="2" spans="1:25" s="18" customFormat="1" ht="18.75" x14ac:dyDescent="0.25">
      <c r="A2" s="16"/>
      <c r="B2" s="16"/>
      <c r="C2" s="16"/>
      <c r="D2" s="17" t="s">
        <v>1358</v>
      </c>
      <c r="E2" s="17" t="s">
        <v>1359</v>
      </c>
      <c r="F2" s="17"/>
      <c r="G2" s="17"/>
      <c r="H2" s="17"/>
      <c r="I2" s="16" t="s">
        <v>1360</v>
      </c>
      <c r="J2" s="17"/>
      <c r="K2" s="17"/>
      <c r="L2" s="17"/>
      <c r="M2" s="17"/>
      <c r="N2" s="16" t="s">
        <v>1361</v>
      </c>
      <c r="O2" s="17"/>
      <c r="P2" s="17"/>
      <c r="Q2" s="17" t="s">
        <v>1362</v>
      </c>
      <c r="R2" s="17"/>
      <c r="S2" s="17"/>
      <c r="T2" s="16" t="s">
        <v>1363</v>
      </c>
      <c r="U2" s="17" t="s">
        <v>1364</v>
      </c>
      <c r="V2" s="17"/>
      <c r="W2" s="17"/>
      <c r="X2" s="17"/>
      <c r="Y2" s="17" t="s">
        <v>1365</v>
      </c>
    </row>
    <row r="3" spans="1:25" x14ac:dyDescent="0.25">
      <c r="A3" s="13"/>
      <c r="B3" s="13"/>
      <c r="C3" s="13"/>
      <c r="D3" s="8" t="s">
        <v>1278</v>
      </c>
      <c r="E3" s="3"/>
      <c r="F3" s="3"/>
      <c r="G3" s="3"/>
      <c r="H3" s="3" t="s">
        <v>1276</v>
      </c>
      <c r="I3" s="4"/>
      <c r="J3" s="3"/>
      <c r="K3" s="3"/>
      <c r="L3" s="3" t="s">
        <v>1276</v>
      </c>
      <c r="M3" s="3" t="s">
        <v>1276</v>
      </c>
      <c r="N3" s="4"/>
      <c r="O3" s="3"/>
      <c r="P3" s="3" t="s">
        <v>1276</v>
      </c>
      <c r="Q3" s="3"/>
      <c r="R3" s="3"/>
      <c r="S3" s="3" t="s">
        <v>1276</v>
      </c>
      <c r="T3" s="3"/>
      <c r="U3" s="3"/>
      <c r="V3" s="3"/>
      <c r="W3" s="3" t="s">
        <v>1276</v>
      </c>
      <c r="X3" s="3"/>
      <c r="Y3" s="3"/>
    </row>
    <row r="4" spans="1:25" x14ac:dyDescent="0.25">
      <c r="A4" s="13"/>
      <c r="B4" s="13"/>
      <c r="C4" s="13"/>
      <c r="D4" s="8" t="s">
        <v>1279</v>
      </c>
      <c r="E4" s="3" t="s">
        <v>1355</v>
      </c>
      <c r="F4" s="3" t="s">
        <v>1280</v>
      </c>
      <c r="G4" s="3" t="s">
        <v>1280</v>
      </c>
      <c r="H4" s="3" t="s">
        <v>1374</v>
      </c>
      <c r="I4" s="3" t="s">
        <v>1298</v>
      </c>
      <c r="J4" s="3" t="s">
        <v>1280</v>
      </c>
      <c r="K4" s="3"/>
      <c r="L4" s="3" t="s">
        <v>1303</v>
      </c>
      <c r="M4" s="3" t="s">
        <v>1393</v>
      </c>
      <c r="N4" s="3" t="s">
        <v>1305</v>
      </c>
      <c r="O4" s="3" t="s">
        <v>1280</v>
      </c>
      <c r="P4" s="3" t="s">
        <v>1374</v>
      </c>
      <c r="Q4" s="5"/>
      <c r="R4" s="3" t="s">
        <v>1280</v>
      </c>
      <c r="S4" s="3" t="s">
        <v>1374</v>
      </c>
      <c r="T4" s="3" t="s">
        <v>1313</v>
      </c>
      <c r="U4" s="3"/>
      <c r="V4" s="3" t="s">
        <v>1280</v>
      </c>
      <c r="W4" s="3" t="s">
        <v>1393</v>
      </c>
      <c r="X4" s="3" t="s">
        <v>1276</v>
      </c>
      <c r="Y4" s="3" t="s">
        <v>1319</v>
      </c>
    </row>
    <row r="5" spans="1:25" x14ac:dyDescent="0.25">
      <c r="A5" s="13"/>
      <c r="B5" s="13"/>
      <c r="C5" s="13"/>
      <c r="D5" s="8" t="s">
        <v>1282</v>
      </c>
      <c r="E5" s="3" t="s">
        <v>1282</v>
      </c>
      <c r="F5" s="3" t="s">
        <v>1296</v>
      </c>
      <c r="G5" s="3" t="s">
        <v>1296</v>
      </c>
      <c r="H5" s="3" t="s">
        <v>1288</v>
      </c>
      <c r="I5" s="3" t="s">
        <v>1301</v>
      </c>
      <c r="J5" s="3" t="s">
        <v>1296</v>
      </c>
      <c r="K5" s="3" t="s">
        <v>1276</v>
      </c>
      <c r="L5" s="3" t="s">
        <v>1304</v>
      </c>
      <c r="M5" s="3" t="s">
        <v>1288</v>
      </c>
      <c r="N5" s="3" t="s">
        <v>1307</v>
      </c>
      <c r="O5" s="3" t="s">
        <v>1296</v>
      </c>
      <c r="P5" s="3" t="s">
        <v>1288</v>
      </c>
      <c r="Q5" s="3" t="s">
        <v>1309</v>
      </c>
      <c r="R5" s="3" t="s">
        <v>1296</v>
      </c>
      <c r="S5" s="3" t="s">
        <v>1288</v>
      </c>
      <c r="T5" s="3" t="s">
        <v>1314</v>
      </c>
      <c r="U5" s="3" t="s">
        <v>1316</v>
      </c>
      <c r="V5" s="3" t="s">
        <v>1296</v>
      </c>
      <c r="W5" s="3" t="s">
        <v>1288</v>
      </c>
      <c r="X5" s="3" t="s">
        <v>1315</v>
      </c>
      <c r="Y5" s="3" t="s">
        <v>1320</v>
      </c>
    </row>
    <row r="6" spans="1:25" x14ac:dyDescent="0.25">
      <c r="A6" s="13"/>
      <c r="B6" s="13"/>
      <c r="C6" s="13"/>
      <c r="D6" s="8" t="s">
        <v>1290</v>
      </c>
      <c r="E6" s="3" t="s">
        <v>1311</v>
      </c>
      <c r="F6" s="3" t="s">
        <v>1298</v>
      </c>
      <c r="G6" s="3" t="s">
        <v>1299</v>
      </c>
      <c r="H6" s="3" t="s">
        <v>1300</v>
      </c>
      <c r="I6" s="3" t="s">
        <v>1311</v>
      </c>
      <c r="J6" s="3" t="s">
        <v>1305</v>
      </c>
      <c r="K6" s="3" t="s">
        <v>1306</v>
      </c>
      <c r="L6" s="3" t="s">
        <v>1307</v>
      </c>
      <c r="M6" s="3" t="s">
        <v>1305</v>
      </c>
      <c r="N6" s="3" t="s">
        <v>1311</v>
      </c>
      <c r="O6" s="3" t="s">
        <v>1310</v>
      </c>
      <c r="P6" s="3" t="s">
        <v>1310</v>
      </c>
      <c r="Q6" s="3" t="s">
        <v>1311</v>
      </c>
      <c r="R6" s="3" t="s">
        <v>1313</v>
      </c>
      <c r="S6" s="3" t="s">
        <v>1313</v>
      </c>
      <c r="T6" s="3" t="s">
        <v>1311</v>
      </c>
      <c r="U6" s="3" t="s">
        <v>1311</v>
      </c>
      <c r="V6" s="3" t="s">
        <v>1317</v>
      </c>
      <c r="W6" s="3" t="s">
        <v>1318</v>
      </c>
      <c r="X6" s="3" t="s">
        <v>1286</v>
      </c>
      <c r="Y6" s="3" t="s">
        <v>1311</v>
      </c>
    </row>
    <row r="7" spans="1:25" x14ac:dyDescent="0.25">
      <c r="A7" s="14" t="s">
        <v>1295</v>
      </c>
      <c r="B7" s="13" t="s">
        <v>1296</v>
      </c>
      <c r="C7" s="13" t="s">
        <v>1297</v>
      </c>
      <c r="D7" s="8" t="s">
        <v>1293</v>
      </c>
      <c r="E7" s="3"/>
      <c r="F7" s="3" t="s">
        <v>1301</v>
      </c>
      <c r="G7" s="3" t="s">
        <v>1302</v>
      </c>
      <c r="H7" s="3" t="s">
        <v>1301</v>
      </c>
      <c r="I7" s="4"/>
      <c r="J7" s="3" t="s">
        <v>1307</v>
      </c>
      <c r="K7" s="3" t="s">
        <v>1289</v>
      </c>
      <c r="L7" s="3" t="s">
        <v>1308</v>
      </c>
      <c r="M7" s="3" t="s">
        <v>1307</v>
      </c>
      <c r="N7" s="4"/>
      <c r="O7" s="3" t="s">
        <v>1312</v>
      </c>
      <c r="P7" s="3" t="s">
        <v>1312</v>
      </c>
      <c r="Q7" s="3"/>
      <c r="R7" s="3" t="s">
        <v>1314</v>
      </c>
      <c r="S7" s="3" t="s">
        <v>1314</v>
      </c>
      <c r="T7" s="3"/>
      <c r="U7" s="12"/>
      <c r="V7" s="3" t="s">
        <v>1307</v>
      </c>
      <c r="W7" s="3" t="s">
        <v>1282</v>
      </c>
      <c r="X7" s="3" t="s">
        <v>1292</v>
      </c>
      <c r="Y7" s="7"/>
    </row>
    <row r="8" spans="1:25" x14ac:dyDescent="0.25">
      <c r="A8" s="1" t="s">
        <v>0</v>
      </c>
      <c r="B8" t="s">
        <v>1</v>
      </c>
      <c r="C8" t="s">
        <v>2</v>
      </c>
      <c r="D8" s="6">
        <v>4991250.05</v>
      </c>
      <c r="E8" s="6">
        <f t="shared" ref="E8:E71" si="0">D8-I8-N8-Q8-T8-U8-Y8</f>
        <v>2806606.7499999995</v>
      </c>
      <c r="F8" s="2">
        <v>809922.32</v>
      </c>
      <c r="G8" s="2">
        <v>921589.51</v>
      </c>
      <c r="H8" s="2">
        <v>-227.98</v>
      </c>
      <c r="I8" s="6">
        <f t="shared" ref="I8:I71" si="1">F8+G8+H8</f>
        <v>1731283.85</v>
      </c>
      <c r="J8" s="2">
        <v>369657.54</v>
      </c>
      <c r="K8" s="2">
        <v>-20250</v>
      </c>
      <c r="L8" s="2">
        <v>0</v>
      </c>
      <c r="M8" s="2">
        <v>-39173.9</v>
      </c>
      <c r="N8" s="6">
        <f t="shared" ref="N8:N71" si="2">J8+K8+L8+M8</f>
        <v>310233.63999999996</v>
      </c>
      <c r="O8" s="2">
        <v>55467.44</v>
      </c>
      <c r="P8" s="2">
        <v>-140.87</v>
      </c>
      <c r="Q8" s="6">
        <f t="shared" ref="Q8:Q71" si="3">O8+P8</f>
        <v>55326.57</v>
      </c>
      <c r="R8" s="2">
        <v>3623.13</v>
      </c>
      <c r="S8" s="2">
        <v>0</v>
      </c>
      <c r="T8" s="6">
        <f t="shared" ref="T8:T71" si="4">R8+S8</f>
        <v>3623.13</v>
      </c>
      <c r="U8" s="6">
        <v>50539.95</v>
      </c>
      <c r="V8" s="2">
        <v>37484.94</v>
      </c>
      <c r="W8" s="2">
        <v>-1705.48</v>
      </c>
      <c r="X8" s="2">
        <v>-2143.3000000000002</v>
      </c>
      <c r="Y8" s="6">
        <f t="shared" ref="Y8:Y71" si="5">V8+W8+X8</f>
        <v>33636.159999999996</v>
      </c>
    </row>
    <row r="9" spans="1:25" x14ac:dyDescent="0.25">
      <c r="A9" s="1" t="s">
        <v>3</v>
      </c>
      <c r="B9" t="s">
        <v>4</v>
      </c>
      <c r="C9" t="s">
        <v>5</v>
      </c>
      <c r="D9" s="6">
        <v>7927277.04</v>
      </c>
      <c r="E9" s="6">
        <f t="shared" si="0"/>
        <v>4550413.4000000004</v>
      </c>
      <c r="F9" s="2">
        <v>1897127.78</v>
      </c>
      <c r="G9" s="2">
        <v>741963.45</v>
      </c>
      <c r="H9" s="2">
        <v>-151.43</v>
      </c>
      <c r="I9" s="6">
        <f t="shared" si="1"/>
        <v>2638939.7999999998</v>
      </c>
      <c r="J9" s="2">
        <v>539132.31999999995</v>
      </c>
      <c r="K9" s="2">
        <v>0</v>
      </c>
      <c r="L9" s="2">
        <v>-32413.200000000001</v>
      </c>
      <c r="M9" s="2">
        <v>-3604.5</v>
      </c>
      <c r="N9" s="6">
        <f t="shared" si="2"/>
        <v>503114.61999999994</v>
      </c>
      <c r="O9" s="2">
        <v>133605.72</v>
      </c>
      <c r="P9" s="2">
        <v>-159.41</v>
      </c>
      <c r="Q9" s="6">
        <f t="shared" si="3"/>
        <v>133446.31</v>
      </c>
      <c r="R9" s="2">
        <v>562.96</v>
      </c>
      <c r="S9" s="2">
        <v>0</v>
      </c>
      <c r="T9" s="6">
        <f t="shared" si="4"/>
        <v>562.96</v>
      </c>
      <c r="U9" s="6">
        <v>64697.01</v>
      </c>
      <c r="V9" s="2">
        <v>43902</v>
      </c>
      <c r="W9" s="2">
        <v>-763.92</v>
      </c>
      <c r="X9" s="2">
        <v>-7035.14</v>
      </c>
      <c r="Y9" s="6">
        <f t="shared" si="5"/>
        <v>36102.94</v>
      </c>
    </row>
    <row r="10" spans="1:25" x14ac:dyDescent="0.25">
      <c r="A10" s="1" t="s">
        <v>6</v>
      </c>
      <c r="B10" t="s">
        <v>7</v>
      </c>
      <c r="C10" t="s">
        <v>8</v>
      </c>
      <c r="D10" s="6">
        <v>151049803.84</v>
      </c>
      <c r="E10" s="6">
        <f t="shared" si="0"/>
        <v>83083029.409999996</v>
      </c>
      <c r="F10" s="2">
        <v>26692814.199999999</v>
      </c>
      <c r="G10" s="2">
        <v>0</v>
      </c>
      <c r="H10" s="2">
        <v>-691442.47</v>
      </c>
      <c r="I10" s="6">
        <f t="shared" si="1"/>
        <v>26001371.73</v>
      </c>
      <c r="J10" s="2">
        <v>23929956.399999999</v>
      </c>
      <c r="K10" s="2">
        <v>-2104295.2599999998</v>
      </c>
      <c r="L10" s="2">
        <v>-884468.49</v>
      </c>
      <c r="M10" s="2">
        <v>-4475838.22</v>
      </c>
      <c r="N10" s="6">
        <f t="shared" si="2"/>
        <v>16465354.430000003</v>
      </c>
      <c r="O10" s="2">
        <v>22125428.57</v>
      </c>
      <c r="P10" s="2">
        <v>-2156546.02</v>
      </c>
      <c r="Q10" s="6">
        <f t="shared" si="3"/>
        <v>19968882.550000001</v>
      </c>
      <c r="R10" s="2">
        <v>1610223.83</v>
      </c>
      <c r="S10" s="2">
        <v>-67536.5</v>
      </c>
      <c r="T10" s="6">
        <f t="shared" si="4"/>
        <v>1542687.33</v>
      </c>
      <c r="U10" s="6">
        <v>1195882.8700000001</v>
      </c>
      <c r="V10" s="2">
        <v>4038041.62</v>
      </c>
      <c r="W10" s="2">
        <v>-1162588.77</v>
      </c>
      <c r="X10" s="2">
        <v>-82857.33</v>
      </c>
      <c r="Y10" s="6">
        <f t="shared" si="5"/>
        <v>2792595.52</v>
      </c>
    </row>
    <row r="11" spans="1:25" x14ac:dyDescent="0.25">
      <c r="A11" s="1" t="s">
        <v>9</v>
      </c>
      <c r="B11" t="s">
        <v>10</v>
      </c>
      <c r="C11" t="s">
        <v>11</v>
      </c>
      <c r="D11" s="6">
        <v>8386191.2099999981</v>
      </c>
      <c r="E11" s="6">
        <f t="shared" si="0"/>
        <v>6244585.9399999985</v>
      </c>
      <c r="F11" s="2">
        <v>1335347.51</v>
      </c>
      <c r="G11" s="2">
        <v>24698.27</v>
      </c>
      <c r="H11" s="2">
        <v>-43.24</v>
      </c>
      <c r="I11" s="6">
        <f t="shared" si="1"/>
        <v>1360002.54</v>
      </c>
      <c r="J11" s="2">
        <v>708641.76</v>
      </c>
      <c r="K11" s="2">
        <v>-155689.79</v>
      </c>
      <c r="L11" s="2">
        <v>-20481.96</v>
      </c>
      <c r="M11" s="2">
        <v>-42788.21</v>
      </c>
      <c r="N11" s="6">
        <f t="shared" si="2"/>
        <v>489681.8</v>
      </c>
      <c r="O11" s="2">
        <v>161362.42000000001</v>
      </c>
      <c r="P11" s="2">
        <v>-101.49</v>
      </c>
      <c r="Q11" s="6">
        <f t="shared" si="3"/>
        <v>161260.93000000002</v>
      </c>
      <c r="R11" s="2">
        <v>552.53</v>
      </c>
      <c r="S11" s="2">
        <v>0</v>
      </c>
      <c r="T11" s="6">
        <f t="shared" si="4"/>
        <v>552.53</v>
      </c>
      <c r="U11" s="6">
        <v>75941.09</v>
      </c>
      <c r="V11" s="2">
        <v>63702.86</v>
      </c>
      <c r="W11" s="2">
        <v>-3658.65</v>
      </c>
      <c r="X11" s="2">
        <v>-5877.83</v>
      </c>
      <c r="Y11" s="6">
        <f t="shared" si="5"/>
        <v>54166.38</v>
      </c>
    </row>
    <row r="12" spans="1:25" x14ac:dyDescent="0.25">
      <c r="A12" s="1" t="s">
        <v>12</v>
      </c>
      <c r="B12" t="s">
        <v>13</v>
      </c>
      <c r="C12" t="s">
        <v>14</v>
      </c>
      <c r="D12" s="6">
        <v>6681285.4899999993</v>
      </c>
      <c r="E12" s="6">
        <f t="shared" si="0"/>
        <v>4174490.7099999995</v>
      </c>
      <c r="F12" s="2">
        <v>1294301.83</v>
      </c>
      <c r="G12" s="2">
        <v>756956.24</v>
      </c>
      <c r="H12" s="2">
        <v>-157.51</v>
      </c>
      <c r="I12" s="6">
        <f t="shared" si="1"/>
        <v>2051100.56</v>
      </c>
      <c r="J12" s="2">
        <v>359392.18</v>
      </c>
      <c r="K12" s="2">
        <v>0</v>
      </c>
      <c r="L12" s="2">
        <v>-2392.02</v>
      </c>
      <c r="M12" s="2">
        <v>0</v>
      </c>
      <c r="N12" s="6">
        <f t="shared" si="2"/>
        <v>357000.16</v>
      </c>
      <c r="O12" s="2">
        <v>37922.699999999997</v>
      </c>
      <c r="P12" s="2">
        <v>-114.02</v>
      </c>
      <c r="Q12" s="6">
        <f t="shared" si="3"/>
        <v>37808.68</v>
      </c>
      <c r="R12" s="2">
        <v>266.36</v>
      </c>
      <c r="S12" s="2">
        <v>0</v>
      </c>
      <c r="T12" s="6">
        <f t="shared" si="4"/>
        <v>266.36</v>
      </c>
      <c r="U12" s="6">
        <v>59468.19</v>
      </c>
      <c r="V12" s="2">
        <v>7753.35</v>
      </c>
      <c r="W12" s="2">
        <v>-106.75</v>
      </c>
      <c r="X12" s="2">
        <v>-6495.77</v>
      </c>
      <c r="Y12" s="6">
        <f t="shared" si="5"/>
        <v>1150.83</v>
      </c>
    </row>
    <row r="13" spans="1:25" x14ac:dyDescent="0.25">
      <c r="A13" s="1" t="s">
        <v>15</v>
      </c>
      <c r="B13" t="s">
        <v>16</v>
      </c>
      <c r="C13" t="s">
        <v>17</v>
      </c>
      <c r="D13" s="6">
        <v>22747426.999999996</v>
      </c>
      <c r="E13" s="6">
        <f t="shared" si="0"/>
        <v>13030792.429999994</v>
      </c>
      <c r="F13" s="2">
        <v>3898714.66</v>
      </c>
      <c r="G13" s="2">
        <v>0</v>
      </c>
      <c r="H13" s="2">
        <v>-1503.26</v>
      </c>
      <c r="I13" s="6">
        <f t="shared" si="1"/>
        <v>3897211.4000000004</v>
      </c>
      <c r="J13" s="2">
        <v>2651169.09</v>
      </c>
      <c r="K13" s="2">
        <v>-44434.41</v>
      </c>
      <c r="L13" s="2">
        <v>0</v>
      </c>
      <c r="M13" s="2">
        <v>-72299.88</v>
      </c>
      <c r="N13" s="6">
        <f t="shared" si="2"/>
        <v>2534434.7999999998</v>
      </c>
      <c r="O13" s="2">
        <v>2802321.98</v>
      </c>
      <c r="P13" s="2">
        <v>-4125.38</v>
      </c>
      <c r="Q13" s="6">
        <f t="shared" si="3"/>
        <v>2798196.6</v>
      </c>
      <c r="R13" s="2">
        <v>7766.32</v>
      </c>
      <c r="S13" s="2">
        <v>0</v>
      </c>
      <c r="T13" s="6">
        <f t="shared" si="4"/>
        <v>7766.32</v>
      </c>
      <c r="U13" s="6">
        <v>151009.09</v>
      </c>
      <c r="V13" s="2">
        <v>348848.19</v>
      </c>
      <c r="W13" s="2">
        <v>-4274.3100000000004</v>
      </c>
      <c r="X13" s="2">
        <v>-16557.52</v>
      </c>
      <c r="Y13" s="6">
        <f t="shared" si="5"/>
        <v>328016.36</v>
      </c>
    </row>
    <row r="14" spans="1:25" x14ac:dyDescent="0.25">
      <c r="A14" s="1" t="s">
        <v>18</v>
      </c>
      <c r="B14" t="s">
        <v>19</v>
      </c>
      <c r="C14" t="s">
        <v>20</v>
      </c>
      <c r="D14" s="6">
        <v>8776263.4200000018</v>
      </c>
      <c r="E14" s="6">
        <f t="shared" si="0"/>
        <v>5562603.580000001</v>
      </c>
      <c r="F14" s="2">
        <v>1804876.13</v>
      </c>
      <c r="G14" s="2">
        <v>432232.85</v>
      </c>
      <c r="H14" s="2">
        <v>-298.02</v>
      </c>
      <c r="I14" s="6">
        <f t="shared" si="1"/>
        <v>2236810.96</v>
      </c>
      <c r="J14" s="2">
        <v>797135.41</v>
      </c>
      <c r="K14" s="2">
        <v>-17213.990000000002</v>
      </c>
      <c r="L14" s="2">
        <v>-14935.79</v>
      </c>
      <c r="M14" s="2">
        <v>-64635.77</v>
      </c>
      <c r="N14" s="6">
        <f t="shared" si="2"/>
        <v>700349.86</v>
      </c>
      <c r="O14" s="2">
        <v>91861.4</v>
      </c>
      <c r="P14" s="2">
        <v>-271.5</v>
      </c>
      <c r="Q14" s="6">
        <f t="shared" si="3"/>
        <v>91589.9</v>
      </c>
      <c r="R14" s="2">
        <v>26.1</v>
      </c>
      <c r="S14" s="2">
        <v>0</v>
      </c>
      <c r="T14" s="6">
        <f t="shared" si="4"/>
        <v>26.1</v>
      </c>
      <c r="U14" s="6">
        <v>74243.23</v>
      </c>
      <c r="V14" s="2">
        <v>127893.9</v>
      </c>
      <c r="W14" s="2">
        <v>-6607.36</v>
      </c>
      <c r="X14" s="2">
        <v>-10646.75</v>
      </c>
      <c r="Y14" s="6">
        <f t="shared" si="5"/>
        <v>110639.79</v>
      </c>
    </row>
    <row r="15" spans="1:25" x14ac:dyDescent="0.25">
      <c r="A15" s="1" t="s">
        <v>21</v>
      </c>
      <c r="B15" t="s">
        <v>22</v>
      </c>
      <c r="C15" t="s">
        <v>23</v>
      </c>
      <c r="D15" s="6">
        <v>12623351.349999998</v>
      </c>
      <c r="E15" s="6">
        <f t="shared" si="0"/>
        <v>10404625.880000001</v>
      </c>
      <c r="F15" s="2">
        <v>982331.49</v>
      </c>
      <c r="G15" s="2">
        <v>0</v>
      </c>
      <c r="H15" s="2">
        <v>-2925.58</v>
      </c>
      <c r="I15" s="6">
        <f t="shared" si="1"/>
        <v>979405.91</v>
      </c>
      <c r="J15" s="2">
        <v>1469158.63</v>
      </c>
      <c r="K15" s="2">
        <v>-279148.79999999999</v>
      </c>
      <c r="L15" s="2">
        <v>-51930.44</v>
      </c>
      <c r="M15" s="2">
        <v>-136950.35</v>
      </c>
      <c r="N15" s="6">
        <f t="shared" si="2"/>
        <v>1001129.0399999999</v>
      </c>
      <c r="O15" s="2">
        <v>43852.67</v>
      </c>
      <c r="P15" s="2">
        <v>-2239.63</v>
      </c>
      <c r="Q15" s="6">
        <f t="shared" si="3"/>
        <v>41613.040000000001</v>
      </c>
      <c r="R15" s="2">
        <v>7524.49</v>
      </c>
      <c r="S15" s="2">
        <v>-1544.96</v>
      </c>
      <c r="T15" s="6">
        <f t="shared" si="4"/>
        <v>5979.53</v>
      </c>
      <c r="U15" s="6">
        <v>180329.34</v>
      </c>
      <c r="V15" s="2">
        <v>36152.85</v>
      </c>
      <c r="W15" s="2">
        <v>-18668.310000000001</v>
      </c>
      <c r="X15" s="2">
        <v>-7215.93</v>
      </c>
      <c r="Y15" s="6">
        <f t="shared" si="5"/>
        <v>10268.609999999997</v>
      </c>
    </row>
    <row r="16" spans="1:25" x14ac:dyDescent="0.25">
      <c r="A16" s="1" t="s">
        <v>24</v>
      </c>
      <c r="B16" t="s">
        <v>25</v>
      </c>
      <c r="C16" t="s">
        <v>26</v>
      </c>
      <c r="D16" s="6">
        <v>6190429.6299999999</v>
      </c>
      <c r="E16" s="6">
        <f t="shared" si="0"/>
        <v>4386622.2500000009</v>
      </c>
      <c r="F16" s="2">
        <v>962614.29</v>
      </c>
      <c r="G16" s="2">
        <v>396622.3</v>
      </c>
      <c r="H16" s="2">
        <v>0</v>
      </c>
      <c r="I16" s="6">
        <f t="shared" si="1"/>
        <v>1359236.59</v>
      </c>
      <c r="J16" s="2">
        <v>337634.47</v>
      </c>
      <c r="K16" s="2">
        <v>0</v>
      </c>
      <c r="L16" s="2">
        <v>0</v>
      </c>
      <c r="M16" s="2">
        <v>-33647</v>
      </c>
      <c r="N16" s="6">
        <f t="shared" si="2"/>
        <v>303987.46999999997</v>
      </c>
      <c r="O16" s="2">
        <v>1857.27</v>
      </c>
      <c r="P16" s="2">
        <v>0</v>
      </c>
      <c r="Q16" s="6">
        <f t="shared" si="3"/>
        <v>1857.27</v>
      </c>
      <c r="R16" s="2">
        <v>1182.19</v>
      </c>
      <c r="S16" s="2">
        <v>0</v>
      </c>
      <c r="T16" s="6">
        <f t="shared" si="4"/>
        <v>1182.19</v>
      </c>
      <c r="U16" s="6">
        <v>59902.34</v>
      </c>
      <c r="V16" s="2">
        <v>72930.83</v>
      </c>
      <c r="W16" s="2">
        <v>-165.59</v>
      </c>
      <c r="X16" s="2">
        <v>4876.28</v>
      </c>
      <c r="Y16" s="6">
        <f t="shared" si="5"/>
        <v>77641.52</v>
      </c>
    </row>
    <row r="17" spans="1:25" x14ac:dyDescent="0.25">
      <c r="A17" s="1" t="s">
        <v>27</v>
      </c>
      <c r="B17" t="s">
        <v>28</v>
      </c>
      <c r="C17" t="s">
        <v>29</v>
      </c>
      <c r="D17" s="6">
        <v>4856619.37</v>
      </c>
      <c r="E17" s="6">
        <f t="shared" si="0"/>
        <v>2584639.87</v>
      </c>
      <c r="F17" s="2">
        <v>1017691.98</v>
      </c>
      <c r="G17" s="2">
        <v>961471.2</v>
      </c>
      <c r="H17" s="2">
        <v>0</v>
      </c>
      <c r="I17" s="6">
        <f t="shared" si="1"/>
        <v>1979163.18</v>
      </c>
      <c r="J17" s="2">
        <v>199993.67</v>
      </c>
      <c r="K17" s="2">
        <v>0</v>
      </c>
      <c r="L17" s="2">
        <v>-26041.17</v>
      </c>
      <c r="M17" s="2">
        <v>-2042.55</v>
      </c>
      <c r="N17" s="6">
        <f t="shared" si="2"/>
        <v>171909.95</v>
      </c>
      <c r="O17" s="2">
        <v>31768.99</v>
      </c>
      <c r="P17" s="2">
        <v>0</v>
      </c>
      <c r="Q17" s="6">
        <f t="shared" si="3"/>
        <v>31768.99</v>
      </c>
      <c r="R17" s="2">
        <v>0</v>
      </c>
      <c r="S17" s="2">
        <v>0</v>
      </c>
      <c r="T17" s="6">
        <f t="shared" si="4"/>
        <v>0</v>
      </c>
      <c r="U17" s="6">
        <v>41886.870000000003</v>
      </c>
      <c r="V17" s="2">
        <v>36194.74</v>
      </c>
      <c r="W17" s="2">
        <v>-106.75</v>
      </c>
      <c r="X17" s="2">
        <v>11162.52</v>
      </c>
      <c r="Y17" s="6">
        <f t="shared" si="5"/>
        <v>47250.509999999995</v>
      </c>
    </row>
    <row r="18" spans="1:25" x14ac:dyDescent="0.25">
      <c r="A18" s="1" t="s">
        <v>30</v>
      </c>
      <c r="B18" t="s">
        <v>31</v>
      </c>
      <c r="C18" t="s">
        <v>32</v>
      </c>
      <c r="D18" s="6">
        <v>6105168.5899999999</v>
      </c>
      <c r="E18" s="6">
        <f t="shared" si="0"/>
        <v>5811387.4800000004</v>
      </c>
      <c r="F18" s="2">
        <v>0</v>
      </c>
      <c r="G18" s="2">
        <v>0</v>
      </c>
      <c r="H18" s="2">
        <v>0</v>
      </c>
      <c r="I18" s="6">
        <f t="shared" si="1"/>
        <v>0</v>
      </c>
      <c r="J18" s="2">
        <v>854278.07</v>
      </c>
      <c r="K18" s="2">
        <v>-266762.28999999998</v>
      </c>
      <c r="L18" s="2">
        <v>-292991.24</v>
      </c>
      <c r="M18" s="2">
        <v>-189492.62</v>
      </c>
      <c r="N18" s="6">
        <f t="shared" si="2"/>
        <v>105031.92000000004</v>
      </c>
      <c r="O18" s="2">
        <v>6829.87</v>
      </c>
      <c r="P18" s="2">
        <v>-112.03</v>
      </c>
      <c r="Q18" s="6">
        <f t="shared" si="3"/>
        <v>6717.84</v>
      </c>
      <c r="R18" s="2">
        <v>3300.29</v>
      </c>
      <c r="S18" s="2">
        <v>0</v>
      </c>
      <c r="T18" s="6">
        <f t="shared" si="4"/>
        <v>3300.29</v>
      </c>
      <c r="U18" s="6">
        <v>208414.21</v>
      </c>
      <c r="V18" s="2">
        <v>17121.95</v>
      </c>
      <c r="W18" s="2">
        <v>-19755.86</v>
      </c>
      <c r="X18" s="2">
        <v>-27049.24</v>
      </c>
      <c r="Y18" s="6">
        <f t="shared" si="5"/>
        <v>-29683.15</v>
      </c>
    </row>
    <row r="19" spans="1:25" x14ac:dyDescent="0.25">
      <c r="A19" s="1" t="s">
        <v>33</v>
      </c>
      <c r="B19" t="s">
        <v>34</v>
      </c>
      <c r="C19" t="s">
        <v>35</v>
      </c>
      <c r="D19" s="6">
        <v>4630574.74</v>
      </c>
      <c r="E19" s="6">
        <f t="shared" si="0"/>
        <v>2359975.4600000004</v>
      </c>
      <c r="F19" s="2">
        <v>859045.11</v>
      </c>
      <c r="G19" s="2">
        <v>1083862.54</v>
      </c>
      <c r="H19" s="2">
        <v>-160.66999999999999</v>
      </c>
      <c r="I19" s="6">
        <f t="shared" si="1"/>
        <v>1942746.98</v>
      </c>
      <c r="J19" s="2">
        <v>291555.07</v>
      </c>
      <c r="K19" s="2">
        <v>-18630</v>
      </c>
      <c r="L19" s="2">
        <v>0</v>
      </c>
      <c r="M19" s="2">
        <v>-8358.83</v>
      </c>
      <c r="N19" s="6">
        <f t="shared" si="2"/>
        <v>264566.24</v>
      </c>
      <c r="O19" s="2">
        <v>27384.74</v>
      </c>
      <c r="P19" s="2">
        <v>-130.5</v>
      </c>
      <c r="Q19" s="6">
        <f t="shared" si="3"/>
        <v>27254.240000000002</v>
      </c>
      <c r="R19" s="2">
        <v>97.66</v>
      </c>
      <c r="S19" s="2">
        <v>0</v>
      </c>
      <c r="T19" s="6">
        <f t="shared" si="4"/>
        <v>97.66</v>
      </c>
      <c r="U19" s="6">
        <v>42741.53</v>
      </c>
      <c r="V19" s="2">
        <v>2934.03</v>
      </c>
      <c r="W19" s="2">
        <v>-2101.13</v>
      </c>
      <c r="X19" s="2">
        <v>-7640.27</v>
      </c>
      <c r="Y19" s="6">
        <f t="shared" si="5"/>
        <v>-6807.3700000000008</v>
      </c>
    </row>
    <row r="20" spans="1:25" x14ac:dyDescent="0.25">
      <c r="A20" s="1" t="s">
        <v>36</v>
      </c>
      <c r="B20" t="s">
        <v>37</v>
      </c>
      <c r="C20" t="s">
        <v>38</v>
      </c>
      <c r="D20" s="6">
        <v>2631950.59</v>
      </c>
      <c r="E20" s="6">
        <f t="shared" si="0"/>
        <v>1696014.38</v>
      </c>
      <c r="F20" s="2">
        <v>379557.69</v>
      </c>
      <c r="G20" s="2">
        <v>466174.1</v>
      </c>
      <c r="H20" s="2">
        <v>0</v>
      </c>
      <c r="I20" s="6">
        <f t="shared" si="1"/>
        <v>845731.79</v>
      </c>
      <c r="J20" s="2">
        <v>79017.210000000006</v>
      </c>
      <c r="K20" s="2">
        <v>-37312.949999999997</v>
      </c>
      <c r="L20" s="2">
        <v>-58686.84</v>
      </c>
      <c r="M20" s="2">
        <v>-11478.42</v>
      </c>
      <c r="N20" s="6">
        <f t="shared" si="2"/>
        <v>-28460.999999999985</v>
      </c>
      <c r="O20" s="2">
        <v>21927.16</v>
      </c>
      <c r="P20" s="2">
        <v>-127.9</v>
      </c>
      <c r="Q20" s="6">
        <f t="shared" si="3"/>
        <v>21799.26</v>
      </c>
      <c r="R20" s="2">
        <v>686.48</v>
      </c>
      <c r="S20" s="2">
        <v>0</v>
      </c>
      <c r="T20" s="6">
        <f t="shared" si="4"/>
        <v>686.48</v>
      </c>
      <c r="U20" s="6">
        <v>36733.5</v>
      </c>
      <c r="V20" s="2">
        <v>37197.9</v>
      </c>
      <c r="W20" s="2">
        <v>-419.22</v>
      </c>
      <c r="X20" s="2">
        <v>22667.5</v>
      </c>
      <c r="Y20" s="6">
        <f t="shared" si="5"/>
        <v>59446.18</v>
      </c>
    </row>
    <row r="21" spans="1:25" x14ac:dyDescent="0.25">
      <c r="A21" s="1" t="s">
        <v>39</v>
      </c>
      <c r="B21" t="s">
        <v>40</v>
      </c>
      <c r="C21" t="s">
        <v>29</v>
      </c>
      <c r="D21" s="6">
        <v>5966966.7699999996</v>
      </c>
      <c r="E21" s="6">
        <f t="shared" si="0"/>
        <v>3858835.5399999996</v>
      </c>
      <c r="F21" s="2">
        <v>1086366.27</v>
      </c>
      <c r="G21" s="2">
        <v>642196.75</v>
      </c>
      <c r="H21" s="2">
        <v>0</v>
      </c>
      <c r="I21" s="6">
        <f t="shared" si="1"/>
        <v>1728563.02</v>
      </c>
      <c r="J21" s="2">
        <v>320530.15000000002</v>
      </c>
      <c r="K21" s="2">
        <v>0</v>
      </c>
      <c r="L21" s="2">
        <v>-4674.57</v>
      </c>
      <c r="M21" s="2">
        <v>-17704.48</v>
      </c>
      <c r="N21" s="6">
        <f t="shared" si="2"/>
        <v>298151.10000000003</v>
      </c>
      <c r="O21" s="2">
        <v>11400.47</v>
      </c>
      <c r="P21" s="2">
        <v>0</v>
      </c>
      <c r="Q21" s="6">
        <f t="shared" si="3"/>
        <v>11400.47</v>
      </c>
      <c r="R21" s="2">
        <v>1074.0999999999999</v>
      </c>
      <c r="S21" s="2">
        <v>0</v>
      </c>
      <c r="T21" s="6">
        <f t="shared" si="4"/>
        <v>1074.0999999999999</v>
      </c>
      <c r="U21" s="6">
        <v>56489.2</v>
      </c>
      <c r="V21" s="2">
        <v>17962.52</v>
      </c>
      <c r="W21" s="2">
        <v>0</v>
      </c>
      <c r="X21" s="2">
        <v>-5509.18</v>
      </c>
      <c r="Y21" s="6">
        <f t="shared" si="5"/>
        <v>12453.34</v>
      </c>
    </row>
    <row r="22" spans="1:25" x14ac:dyDescent="0.25">
      <c r="A22" s="1" t="s">
        <v>41</v>
      </c>
      <c r="B22" t="s">
        <v>42</v>
      </c>
      <c r="C22" t="s">
        <v>43</v>
      </c>
      <c r="D22" s="6">
        <v>3449539.9499999997</v>
      </c>
      <c r="E22" s="6">
        <f t="shared" si="0"/>
        <v>2479930.08</v>
      </c>
      <c r="F22" s="2">
        <v>664896.69999999995</v>
      </c>
      <c r="G22" s="2">
        <v>75125.45</v>
      </c>
      <c r="H22" s="2">
        <v>0</v>
      </c>
      <c r="I22" s="6">
        <f t="shared" si="1"/>
        <v>740022.14999999991</v>
      </c>
      <c r="J22" s="2">
        <v>296254.14</v>
      </c>
      <c r="K22" s="2">
        <v>-147366.41</v>
      </c>
      <c r="L22" s="2">
        <v>-21354.12</v>
      </c>
      <c r="M22" s="2">
        <v>-1578</v>
      </c>
      <c r="N22" s="6">
        <f t="shared" si="2"/>
        <v>125955.61000000002</v>
      </c>
      <c r="O22" s="2">
        <v>12846.49</v>
      </c>
      <c r="P22" s="2">
        <v>0</v>
      </c>
      <c r="Q22" s="6">
        <f t="shared" si="3"/>
        <v>12846.49</v>
      </c>
      <c r="R22" s="2">
        <v>6639.5</v>
      </c>
      <c r="S22" s="2">
        <v>0</v>
      </c>
      <c r="T22" s="6">
        <f t="shared" si="4"/>
        <v>6639.5</v>
      </c>
      <c r="U22" s="6">
        <v>56787.8</v>
      </c>
      <c r="V22" s="2">
        <v>35816.080000000002</v>
      </c>
      <c r="W22" s="2">
        <v>-930.78</v>
      </c>
      <c r="X22" s="2">
        <v>-7526.98</v>
      </c>
      <c r="Y22" s="6">
        <f t="shared" si="5"/>
        <v>27358.320000000003</v>
      </c>
    </row>
    <row r="23" spans="1:25" x14ac:dyDescent="0.25">
      <c r="A23" s="1" t="s">
        <v>44</v>
      </c>
      <c r="B23" t="s">
        <v>45</v>
      </c>
      <c r="C23" t="s">
        <v>38</v>
      </c>
      <c r="D23" s="6">
        <v>3296184.46</v>
      </c>
      <c r="E23" s="6">
        <f t="shared" si="0"/>
        <v>1553058.4299999997</v>
      </c>
      <c r="F23" s="2">
        <v>649926.88</v>
      </c>
      <c r="G23" s="2">
        <v>836790.65</v>
      </c>
      <c r="H23" s="2">
        <v>0</v>
      </c>
      <c r="I23" s="6">
        <f t="shared" si="1"/>
        <v>1486717.53</v>
      </c>
      <c r="J23" s="2">
        <v>207646.04</v>
      </c>
      <c r="K23" s="2">
        <v>0</v>
      </c>
      <c r="L23" s="2">
        <v>-4839.71</v>
      </c>
      <c r="M23" s="2">
        <v>-14717.47</v>
      </c>
      <c r="N23" s="6">
        <f t="shared" si="2"/>
        <v>188088.86000000002</v>
      </c>
      <c r="O23" s="2">
        <v>5039.6099999999997</v>
      </c>
      <c r="P23" s="2">
        <v>0</v>
      </c>
      <c r="Q23" s="6">
        <f t="shared" si="3"/>
        <v>5039.6099999999997</v>
      </c>
      <c r="R23" s="2">
        <v>0</v>
      </c>
      <c r="S23" s="2">
        <v>0</v>
      </c>
      <c r="T23" s="6">
        <f t="shared" si="4"/>
        <v>0</v>
      </c>
      <c r="U23" s="6">
        <v>40232.74</v>
      </c>
      <c r="V23" s="2">
        <v>27371.1</v>
      </c>
      <c r="W23" s="2">
        <v>-1194.1600000000001</v>
      </c>
      <c r="X23" s="2">
        <v>-3129.65</v>
      </c>
      <c r="Y23" s="6">
        <f t="shared" si="5"/>
        <v>23047.289999999997</v>
      </c>
    </row>
    <row r="24" spans="1:25" x14ac:dyDescent="0.25">
      <c r="A24" s="1" t="s">
        <v>46</v>
      </c>
      <c r="B24" t="s">
        <v>47</v>
      </c>
      <c r="C24" t="s">
        <v>48</v>
      </c>
      <c r="D24" s="6">
        <v>11316686.210000003</v>
      </c>
      <c r="E24" s="6">
        <f t="shared" si="0"/>
        <v>8998679.7700000033</v>
      </c>
      <c r="F24" s="2">
        <v>1026267.98</v>
      </c>
      <c r="G24" s="2">
        <v>0</v>
      </c>
      <c r="H24" s="2">
        <v>-6305.87</v>
      </c>
      <c r="I24" s="6">
        <f t="shared" si="1"/>
        <v>1019962.11</v>
      </c>
      <c r="J24" s="2">
        <v>1040517.33</v>
      </c>
      <c r="K24" s="2">
        <v>0</v>
      </c>
      <c r="L24" s="2">
        <v>-5417.5</v>
      </c>
      <c r="M24" s="2">
        <v>-94127</v>
      </c>
      <c r="N24" s="6">
        <f t="shared" si="2"/>
        <v>940972.83</v>
      </c>
      <c r="O24" s="2">
        <v>163719.57999999999</v>
      </c>
      <c r="P24" s="2">
        <v>-7634.95</v>
      </c>
      <c r="Q24" s="6">
        <f t="shared" si="3"/>
        <v>156084.62999999998</v>
      </c>
      <c r="R24" s="2">
        <v>12104.85</v>
      </c>
      <c r="S24" s="2">
        <v>0</v>
      </c>
      <c r="T24" s="6">
        <f t="shared" si="4"/>
        <v>12104.85</v>
      </c>
      <c r="U24" s="6">
        <v>155497.68</v>
      </c>
      <c r="V24" s="2">
        <v>80152.87</v>
      </c>
      <c r="W24" s="2">
        <v>-3751.83</v>
      </c>
      <c r="X24" s="2">
        <v>-43016.7</v>
      </c>
      <c r="Y24" s="6">
        <f t="shared" si="5"/>
        <v>33384.339999999997</v>
      </c>
    </row>
    <row r="25" spans="1:25" x14ac:dyDescent="0.25">
      <c r="A25" s="1" t="s">
        <v>49</v>
      </c>
      <c r="B25" t="s">
        <v>50</v>
      </c>
      <c r="C25" t="s">
        <v>51</v>
      </c>
      <c r="D25" s="6">
        <v>21118479.379999999</v>
      </c>
      <c r="E25" s="6">
        <f t="shared" si="0"/>
        <v>11050260.239999996</v>
      </c>
      <c r="F25" s="2">
        <v>3297524.44</v>
      </c>
      <c r="G25" s="2">
        <v>0</v>
      </c>
      <c r="H25" s="2">
        <v>-677.43</v>
      </c>
      <c r="I25" s="6">
        <f t="shared" si="1"/>
        <v>3296847.01</v>
      </c>
      <c r="J25" s="2">
        <v>3411195.21</v>
      </c>
      <c r="K25" s="2">
        <v>-53125</v>
      </c>
      <c r="L25" s="2">
        <v>-242399.28</v>
      </c>
      <c r="M25" s="2">
        <v>-161246.79999999999</v>
      </c>
      <c r="N25" s="6">
        <f t="shared" si="2"/>
        <v>2954424.1300000004</v>
      </c>
      <c r="O25" s="2">
        <v>3470431.13</v>
      </c>
      <c r="P25" s="2">
        <v>-2983.89</v>
      </c>
      <c r="Q25" s="6">
        <f t="shared" si="3"/>
        <v>3467447.2399999998</v>
      </c>
      <c r="R25" s="2">
        <v>145809.32</v>
      </c>
      <c r="S25" s="2">
        <v>0</v>
      </c>
      <c r="T25" s="6">
        <f t="shared" si="4"/>
        <v>145809.32</v>
      </c>
      <c r="U25" s="6">
        <v>189764.1</v>
      </c>
      <c r="V25" s="2">
        <v>25076.93</v>
      </c>
      <c r="W25" s="2">
        <v>-4035.35</v>
      </c>
      <c r="X25" s="2">
        <v>-7114.24</v>
      </c>
      <c r="Y25" s="6">
        <f t="shared" si="5"/>
        <v>13927.340000000002</v>
      </c>
    </row>
    <row r="26" spans="1:25" x14ac:dyDescent="0.25">
      <c r="A26" s="1" t="s">
        <v>52</v>
      </c>
      <c r="B26" t="s">
        <v>53</v>
      </c>
      <c r="C26" t="s">
        <v>11</v>
      </c>
      <c r="D26" s="6">
        <v>7524718.540000001</v>
      </c>
      <c r="E26" s="6">
        <f t="shared" si="0"/>
        <v>6499165.7500000009</v>
      </c>
      <c r="F26" s="2">
        <v>0</v>
      </c>
      <c r="G26" s="2">
        <v>0</v>
      </c>
      <c r="H26" s="2">
        <v>0</v>
      </c>
      <c r="I26" s="6">
        <f t="shared" si="1"/>
        <v>0</v>
      </c>
      <c r="J26" s="2">
        <v>1025505.89</v>
      </c>
      <c r="K26" s="2">
        <v>-346771.5</v>
      </c>
      <c r="L26" s="2">
        <v>0</v>
      </c>
      <c r="M26" s="2">
        <v>-20065.05</v>
      </c>
      <c r="N26" s="6">
        <f t="shared" si="2"/>
        <v>658669.34</v>
      </c>
      <c r="O26" s="2">
        <v>172138.29</v>
      </c>
      <c r="P26" s="2">
        <v>-101.85</v>
      </c>
      <c r="Q26" s="6">
        <f t="shared" si="3"/>
        <v>172036.44</v>
      </c>
      <c r="R26" s="2">
        <v>42371.08</v>
      </c>
      <c r="S26" s="2">
        <v>0</v>
      </c>
      <c r="T26" s="6">
        <f t="shared" si="4"/>
        <v>42371.08</v>
      </c>
      <c r="U26" s="6">
        <v>120283.58</v>
      </c>
      <c r="V26" s="2">
        <v>32651.759999999998</v>
      </c>
      <c r="W26" s="2">
        <v>-2871.43</v>
      </c>
      <c r="X26" s="2">
        <v>2412.02</v>
      </c>
      <c r="Y26" s="6">
        <f t="shared" si="5"/>
        <v>32192.35</v>
      </c>
    </row>
    <row r="27" spans="1:25" x14ac:dyDescent="0.25">
      <c r="A27" s="1" t="s">
        <v>54</v>
      </c>
      <c r="B27" t="s">
        <v>55</v>
      </c>
      <c r="C27" t="s">
        <v>56</v>
      </c>
      <c r="D27" s="6">
        <v>4086410.120000001</v>
      </c>
      <c r="E27" s="6">
        <f t="shared" si="0"/>
        <v>3635199.5000000009</v>
      </c>
      <c r="F27" s="2">
        <v>0</v>
      </c>
      <c r="G27" s="2">
        <v>0</v>
      </c>
      <c r="H27" s="2">
        <v>0</v>
      </c>
      <c r="I27" s="6">
        <f t="shared" si="1"/>
        <v>0</v>
      </c>
      <c r="J27" s="2">
        <v>466499.16</v>
      </c>
      <c r="K27" s="2">
        <v>-101279.08</v>
      </c>
      <c r="L27" s="2">
        <v>-50584.73</v>
      </c>
      <c r="M27" s="2">
        <v>-17021.25</v>
      </c>
      <c r="N27" s="6">
        <f t="shared" si="2"/>
        <v>297614.09999999998</v>
      </c>
      <c r="O27" s="2">
        <v>1062.27</v>
      </c>
      <c r="P27" s="2">
        <v>-6.1</v>
      </c>
      <c r="Q27" s="6">
        <f t="shared" si="3"/>
        <v>1056.17</v>
      </c>
      <c r="R27" s="2">
        <v>6033.24</v>
      </c>
      <c r="S27" s="2">
        <v>0</v>
      </c>
      <c r="T27" s="6">
        <f t="shared" si="4"/>
        <v>6033.24</v>
      </c>
      <c r="U27" s="6">
        <v>141791.53</v>
      </c>
      <c r="V27" s="2">
        <v>15559.65</v>
      </c>
      <c r="W27" s="2">
        <v>-9783.07</v>
      </c>
      <c r="X27" s="2">
        <v>-1061</v>
      </c>
      <c r="Y27" s="6">
        <f t="shared" si="5"/>
        <v>4715.58</v>
      </c>
    </row>
    <row r="28" spans="1:25" x14ac:dyDescent="0.25">
      <c r="A28" s="1" t="s">
        <v>57</v>
      </c>
      <c r="B28" t="s">
        <v>58</v>
      </c>
      <c r="C28" t="s">
        <v>59</v>
      </c>
      <c r="D28" s="6">
        <v>19228364.109999999</v>
      </c>
      <c r="E28" s="6">
        <f t="shared" si="0"/>
        <v>14816122.239999996</v>
      </c>
      <c r="F28" s="2">
        <v>1680257.14</v>
      </c>
      <c r="G28" s="2">
        <v>0</v>
      </c>
      <c r="H28" s="2">
        <v>-7657.95</v>
      </c>
      <c r="I28" s="6">
        <f t="shared" si="1"/>
        <v>1672599.19</v>
      </c>
      <c r="J28" s="2">
        <v>2687578.15</v>
      </c>
      <c r="K28" s="2">
        <v>-522284.97</v>
      </c>
      <c r="L28" s="2">
        <v>-119190.58</v>
      </c>
      <c r="M28" s="2">
        <v>-248420.37</v>
      </c>
      <c r="N28" s="6">
        <f t="shared" si="2"/>
        <v>1797682.2299999995</v>
      </c>
      <c r="O28" s="2">
        <v>509023.99</v>
      </c>
      <c r="P28" s="2">
        <v>-15019.43</v>
      </c>
      <c r="Q28" s="6">
        <f t="shared" si="3"/>
        <v>494004.56</v>
      </c>
      <c r="R28" s="2">
        <v>25367.81</v>
      </c>
      <c r="S28" s="2">
        <v>0</v>
      </c>
      <c r="T28" s="6">
        <f t="shared" si="4"/>
        <v>25367.81</v>
      </c>
      <c r="U28" s="6">
        <v>217960.37</v>
      </c>
      <c r="V28" s="2">
        <v>211053.28</v>
      </c>
      <c r="W28" s="2">
        <v>-8192.39</v>
      </c>
      <c r="X28" s="2">
        <v>1766.82</v>
      </c>
      <c r="Y28" s="6">
        <f t="shared" si="5"/>
        <v>204627.71000000002</v>
      </c>
    </row>
    <row r="29" spans="1:25" x14ac:dyDescent="0.25">
      <c r="A29" s="1" t="s">
        <v>60</v>
      </c>
      <c r="B29" t="s">
        <v>61</v>
      </c>
      <c r="C29" t="s">
        <v>23</v>
      </c>
      <c r="D29" s="6">
        <v>2251535.1900000004</v>
      </c>
      <c r="E29" s="6">
        <f t="shared" si="0"/>
        <v>2057645.6500000008</v>
      </c>
      <c r="F29" s="2">
        <v>0</v>
      </c>
      <c r="G29" s="2">
        <v>0</v>
      </c>
      <c r="H29" s="2">
        <v>0</v>
      </c>
      <c r="I29" s="6">
        <f t="shared" si="1"/>
        <v>0</v>
      </c>
      <c r="J29" s="2">
        <v>588416.61</v>
      </c>
      <c r="K29" s="2">
        <v>-206553.78</v>
      </c>
      <c r="L29" s="2">
        <v>-238746.63</v>
      </c>
      <c r="M29" s="2">
        <v>-42824.13</v>
      </c>
      <c r="N29" s="6">
        <f t="shared" si="2"/>
        <v>100292.06999999995</v>
      </c>
      <c r="O29" s="2">
        <v>1855.83</v>
      </c>
      <c r="P29" s="2">
        <v>-58.55</v>
      </c>
      <c r="Q29" s="6">
        <f t="shared" si="3"/>
        <v>1797.28</v>
      </c>
      <c r="R29" s="2">
        <v>2800.23</v>
      </c>
      <c r="S29" s="2">
        <v>-647.52</v>
      </c>
      <c r="T29" s="6">
        <f t="shared" si="4"/>
        <v>2152.71</v>
      </c>
      <c r="U29" s="6">
        <v>95622.52</v>
      </c>
      <c r="V29" s="2">
        <v>3685.76</v>
      </c>
      <c r="W29" s="2">
        <v>-9660.7999999999993</v>
      </c>
      <c r="X29" s="2">
        <v>0</v>
      </c>
      <c r="Y29" s="6">
        <f t="shared" si="5"/>
        <v>-5975.0399999999991</v>
      </c>
    </row>
    <row r="30" spans="1:25" x14ac:dyDescent="0.25">
      <c r="A30" s="1" t="s">
        <v>62</v>
      </c>
      <c r="B30" t="s">
        <v>63</v>
      </c>
      <c r="C30" t="s">
        <v>23</v>
      </c>
      <c r="D30" s="6">
        <v>3707883.7</v>
      </c>
      <c r="E30" s="6">
        <f t="shared" si="0"/>
        <v>2965041.93</v>
      </c>
      <c r="F30" s="2">
        <v>1401.38</v>
      </c>
      <c r="G30" s="2">
        <v>0</v>
      </c>
      <c r="H30" s="2">
        <v>-3.99</v>
      </c>
      <c r="I30" s="6">
        <f t="shared" si="1"/>
        <v>1397.39</v>
      </c>
      <c r="J30" s="2">
        <v>1003634.41</v>
      </c>
      <c r="K30" s="2">
        <v>-127120.81</v>
      </c>
      <c r="L30" s="2">
        <v>-180235.86</v>
      </c>
      <c r="M30" s="2">
        <v>-49364.55</v>
      </c>
      <c r="N30" s="6">
        <f t="shared" si="2"/>
        <v>646913.19000000006</v>
      </c>
      <c r="O30" s="2">
        <v>2631.47</v>
      </c>
      <c r="P30" s="2">
        <v>-75.400000000000006</v>
      </c>
      <c r="Q30" s="6">
        <f t="shared" si="3"/>
        <v>2556.0699999999997</v>
      </c>
      <c r="R30" s="2">
        <v>6451.21</v>
      </c>
      <c r="S30" s="2">
        <v>-4764.49</v>
      </c>
      <c r="T30" s="6">
        <f t="shared" si="4"/>
        <v>1686.7200000000003</v>
      </c>
      <c r="U30" s="6">
        <v>83477.88</v>
      </c>
      <c r="V30" s="2">
        <v>11510.07</v>
      </c>
      <c r="W30" s="2">
        <v>-4333.3100000000004</v>
      </c>
      <c r="X30" s="2">
        <v>-366.24</v>
      </c>
      <c r="Y30" s="6">
        <f t="shared" si="5"/>
        <v>6810.5199999999995</v>
      </c>
    </row>
    <row r="31" spans="1:25" x14ac:dyDescent="0.25">
      <c r="A31" s="1" t="s">
        <v>64</v>
      </c>
      <c r="B31" t="s">
        <v>65</v>
      </c>
      <c r="C31" t="s">
        <v>66</v>
      </c>
      <c r="D31" s="6">
        <v>3776444.2799999993</v>
      </c>
      <c r="E31" s="6">
        <f t="shared" si="0"/>
        <v>2520439.9599999995</v>
      </c>
      <c r="F31" s="2">
        <v>424262.13</v>
      </c>
      <c r="G31" s="2">
        <v>665419.79</v>
      </c>
      <c r="H31" s="2">
        <v>0</v>
      </c>
      <c r="I31" s="6">
        <f t="shared" si="1"/>
        <v>1089681.9199999999</v>
      </c>
      <c r="J31" s="2">
        <v>131778.59</v>
      </c>
      <c r="K31" s="2">
        <v>0</v>
      </c>
      <c r="L31" s="2">
        <v>-12267.15</v>
      </c>
      <c r="M31" s="2">
        <v>-2122.65</v>
      </c>
      <c r="N31" s="6">
        <f t="shared" si="2"/>
        <v>117388.79000000001</v>
      </c>
      <c r="O31" s="2">
        <v>9876</v>
      </c>
      <c r="P31" s="2">
        <v>0</v>
      </c>
      <c r="Q31" s="6">
        <f t="shared" si="3"/>
        <v>9876</v>
      </c>
      <c r="R31" s="2">
        <v>0</v>
      </c>
      <c r="S31" s="2">
        <v>0</v>
      </c>
      <c r="T31" s="6">
        <f t="shared" si="4"/>
        <v>0</v>
      </c>
      <c r="U31" s="6">
        <v>40606.75</v>
      </c>
      <c r="V31" s="2">
        <v>1615.3</v>
      </c>
      <c r="W31" s="2">
        <v>-327</v>
      </c>
      <c r="X31" s="2">
        <v>-2837.44</v>
      </c>
      <c r="Y31" s="6">
        <f t="shared" si="5"/>
        <v>-1549.14</v>
      </c>
    </row>
    <row r="32" spans="1:25" x14ac:dyDescent="0.25">
      <c r="A32" s="1" t="s">
        <v>67</v>
      </c>
      <c r="B32" t="s">
        <v>68</v>
      </c>
      <c r="C32" t="s">
        <v>8</v>
      </c>
      <c r="D32" s="6">
        <v>25441879.740000006</v>
      </c>
      <c r="E32" s="6">
        <f t="shared" si="0"/>
        <v>15333300.660000006</v>
      </c>
      <c r="F32" s="2">
        <v>5062775.7</v>
      </c>
      <c r="G32" s="2">
        <v>0</v>
      </c>
      <c r="H32" s="2">
        <v>-10816.32</v>
      </c>
      <c r="I32" s="6">
        <f t="shared" si="1"/>
        <v>5051959.38</v>
      </c>
      <c r="J32" s="2">
        <v>3490821.6</v>
      </c>
      <c r="K32" s="2">
        <v>-177308.85</v>
      </c>
      <c r="L32" s="2">
        <v>-63450.13</v>
      </c>
      <c r="M32" s="2">
        <v>-182838.49</v>
      </c>
      <c r="N32" s="6">
        <f t="shared" si="2"/>
        <v>3067224.13</v>
      </c>
      <c r="O32" s="2">
        <v>1501184.69</v>
      </c>
      <c r="P32" s="2">
        <v>-16663.78</v>
      </c>
      <c r="Q32" s="6">
        <f t="shared" si="3"/>
        <v>1484520.91</v>
      </c>
      <c r="R32" s="2">
        <v>21753.47</v>
      </c>
      <c r="S32" s="2">
        <v>0</v>
      </c>
      <c r="T32" s="6">
        <f t="shared" si="4"/>
        <v>21753.47</v>
      </c>
      <c r="U32" s="6">
        <v>194387.88</v>
      </c>
      <c r="V32" s="2">
        <v>339865.99</v>
      </c>
      <c r="W32" s="2">
        <v>-45478.26</v>
      </c>
      <c r="X32" s="2">
        <v>-5654.42</v>
      </c>
      <c r="Y32" s="6">
        <f t="shared" si="5"/>
        <v>288733.31</v>
      </c>
    </row>
    <row r="33" spans="1:25" x14ac:dyDescent="0.25">
      <c r="A33" s="1" t="s">
        <v>69</v>
      </c>
      <c r="B33" t="s">
        <v>70</v>
      </c>
      <c r="C33" t="s">
        <v>71</v>
      </c>
      <c r="D33" s="6">
        <v>6271446.0300000003</v>
      </c>
      <c r="E33" s="6">
        <f t="shared" si="0"/>
        <v>5296173.9800000004</v>
      </c>
      <c r="F33" s="2">
        <v>451483.49</v>
      </c>
      <c r="G33" s="2">
        <v>50260.2</v>
      </c>
      <c r="H33" s="2">
        <v>-11.72</v>
      </c>
      <c r="I33" s="6">
        <f t="shared" si="1"/>
        <v>501731.97000000003</v>
      </c>
      <c r="J33" s="2">
        <v>301001.17</v>
      </c>
      <c r="K33" s="2">
        <v>-27000</v>
      </c>
      <c r="L33" s="2">
        <v>0</v>
      </c>
      <c r="M33" s="2">
        <v>-560.70000000000005</v>
      </c>
      <c r="N33" s="6">
        <f t="shared" si="2"/>
        <v>273440.46999999997</v>
      </c>
      <c r="O33" s="2">
        <v>59367.26</v>
      </c>
      <c r="P33" s="2">
        <v>-22.47</v>
      </c>
      <c r="Q33" s="6">
        <f t="shared" si="3"/>
        <v>59344.79</v>
      </c>
      <c r="R33" s="2">
        <v>290.75</v>
      </c>
      <c r="S33" s="2">
        <v>0</v>
      </c>
      <c r="T33" s="6">
        <f t="shared" si="4"/>
        <v>290.75</v>
      </c>
      <c r="U33" s="6">
        <v>64276.5</v>
      </c>
      <c r="V33" s="2">
        <v>61317.1</v>
      </c>
      <c r="W33" s="2">
        <v>0</v>
      </c>
      <c r="X33" s="2">
        <v>14870.47</v>
      </c>
      <c r="Y33" s="6">
        <f t="shared" si="5"/>
        <v>76187.569999999992</v>
      </c>
    </row>
    <row r="34" spans="1:25" x14ac:dyDescent="0.25">
      <c r="A34" s="1" t="s">
        <v>72</v>
      </c>
      <c r="B34" t="s">
        <v>73</v>
      </c>
      <c r="C34" t="s">
        <v>74</v>
      </c>
      <c r="D34" s="6">
        <v>9706635.6000000015</v>
      </c>
      <c r="E34" s="6">
        <f t="shared" si="0"/>
        <v>6467087.7500000028</v>
      </c>
      <c r="F34" s="2">
        <v>1293365.25</v>
      </c>
      <c r="G34" s="2">
        <v>101707.25</v>
      </c>
      <c r="H34" s="2">
        <v>-404.5</v>
      </c>
      <c r="I34" s="6">
        <f t="shared" si="1"/>
        <v>1394668</v>
      </c>
      <c r="J34" s="2">
        <v>1810376.66</v>
      </c>
      <c r="K34" s="2">
        <v>-71010</v>
      </c>
      <c r="L34" s="2">
        <v>-15170.28</v>
      </c>
      <c r="M34" s="2">
        <v>-90245.74</v>
      </c>
      <c r="N34" s="6">
        <f t="shared" si="2"/>
        <v>1633950.64</v>
      </c>
      <c r="O34" s="2">
        <v>131935.63</v>
      </c>
      <c r="P34" s="2">
        <v>-390.49</v>
      </c>
      <c r="Q34" s="6">
        <f t="shared" si="3"/>
        <v>131545.14000000001</v>
      </c>
      <c r="R34" s="2">
        <v>9391.27</v>
      </c>
      <c r="S34" s="2">
        <v>0</v>
      </c>
      <c r="T34" s="6">
        <f t="shared" si="4"/>
        <v>9391.27</v>
      </c>
      <c r="U34" s="6">
        <v>81635.990000000005</v>
      </c>
      <c r="V34" s="2">
        <v>16065.88</v>
      </c>
      <c r="W34" s="2">
        <v>-6115.55</v>
      </c>
      <c r="X34" s="2">
        <v>-21593.52</v>
      </c>
      <c r="Y34" s="6">
        <f t="shared" si="5"/>
        <v>-11643.190000000002</v>
      </c>
    </row>
    <row r="35" spans="1:25" x14ac:dyDescent="0.25">
      <c r="A35" s="1" t="s">
        <v>75</v>
      </c>
      <c r="B35" t="s">
        <v>76</v>
      </c>
      <c r="C35" t="s">
        <v>14</v>
      </c>
      <c r="D35" s="6">
        <v>5722083.04</v>
      </c>
      <c r="E35" s="6">
        <f t="shared" si="0"/>
        <v>4504682.55</v>
      </c>
      <c r="F35" s="2">
        <v>602256.68999999994</v>
      </c>
      <c r="G35" s="2">
        <v>0</v>
      </c>
      <c r="H35" s="2">
        <v>-706.32</v>
      </c>
      <c r="I35" s="6">
        <f t="shared" si="1"/>
        <v>601550.37</v>
      </c>
      <c r="J35" s="2">
        <v>522836.43</v>
      </c>
      <c r="K35" s="2">
        <v>-77493</v>
      </c>
      <c r="L35" s="2">
        <v>-22918.02</v>
      </c>
      <c r="M35" s="2">
        <v>-10881.58</v>
      </c>
      <c r="N35" s="6">
        <f t="shared" si="2"/>
        <v>411543.82999999996</v>
      </c>
      <c r="O35" s="2">
        <v>137158.79999999999</v>
      </c>
      <c r="P35" s="2">
        <v>-1198.1300000000001</v>
      </c>
      <c r="Q35" s="6">
        <f t="shared" si="3"/>
        <v>135960.66999999998</v>
      </c>
      <c r="R35" s="2">
        <v>5192.79</v>
      </c>
      <c r="S35" s="2">
        <v>0</v>
      </c>
      <c r="T35" s="6">
        <f t="shared" si="4"/>
        <v>5192.79</v>
      </c>
      <c r="U35" s="6">
        <v>67596.42</v>
      </c>
      <c r="V35" s="2">
        <v>7572.98</v>
      </c>
      <c r="W35" s="2">
        <v>-2824.75</v>
      </c>
      <c r="X35" s="2">
        <v>-9191.82</v>
      </c>
      <c r="Y35" s="6">
        <f t="shared" si="5"/>
        <v>-4443.59</v>
      </c>
    </row>
    <row r="36" spans="1:25" x14ac:dyDescent="0.25">
      <c r="A36" s="1" t="s">
        <v>77</v>
      </c>
      <c r="B36" t="s">
        <v>78</v>
      </c>
      <c r="C36" t="s">
        <v>79</v>
      </c>
      <c r="D36" s="6">
        <v>3937107.3599999989</v>
      </c>
      <c r="E36" s="6">
        <f t="shared" si="0"/>
        <v>3707413.1999999988</v>
      </c>
      <c r="F36" s="2">
        <v>0</v>
      </c>
      <c r="G36" s="2">
        <v>0</v>
      </c>
      <c r="H36" s="2">
        <v>0</v>
      </c>
      <c r="I36" s="6">
        <f t="shared" si="1"/>
        <v>0</v>
      </c>
      <c r="J36" s="2">
        <v>378956.13</v>
      </c>
      <c r="K36" s="2">
        <v>-120870.6</v>
      </c>
      <c r="L36" s="2">
        <v>-113028.41</v>
      </c>
      <c r="M36" s="2">
        <v>-64876.67</v>
      </c>
      <c r="N36" s="6">
        <f t="shared" si="2"/>
        <v>80180.45</v>
      </c>
      <c r="O36" s="2">
        <v>889.45</v>
      </c>
      <c r="P36" s="2">
        <v>-11.12</v>
      </c>
      <c r="Q36" s="6">
        <f t="shared" si="3"/>
        <v>878.33</v>
      </c>
      <c r="R36" s="2">
        <v>1437.02</v>
      </c>
      <c r="S36" s="2">
        <v>-1515</v>
      </c>
      <c r="T36" s="6">
        <f t="shared" si="4"/>
        <v>-77.980000000000018</v>
      </c>
      <c r="U36" s="6">
        <v>120113.29</v>
      </c>
      <c r="V36" s="2">
        <v>28755.83</v>
      </c>
      <c r="W36" s="2">
        <v>-155.76</v>
      </c>
      <c r="X36" s="2">
        <v>0</v>
      </c>
      <c r="Y36" s="6">
        <f t="shared" si="5"/>
        <v>28600.070000000003</v>
      </c>
    </row>
    <row r="37" spans="1:25" x14ac:dyDescent="0.25">
      <c r="A37" s="1" t="s">
        <v>80</v>
      </c>
      <c r="B37" t="s">
        <v>81</v>
      </c>
      <c r="C37" t="s">
        <v>79</v>
      </c>
      <c r="D37" s="6">
        <v>592953.32999999984</v>
      </c>
      <c r="E37" s="6">
        <f t="shared" si="0"/>
        <v>1059899.5</v>
      </c>
      <c r="F37" s="2">
        <v>0</v>
      </c>
      <c r="G37" s="2">
        <v>0</v>
      </c>
      <c r="H37" s="2">
        <v>0</v>
      </c>
      <c r="I37" s="6">
        <f t="shared" si="1"/>
        <v>0</v>
      </c>
      <c r="J37" s="2">
        <v>101755.02</v>
      </c>
      <c r="K37" s="2">
        <v>-75214.8</v>
      </c>
      <c r="L37" s="2">
        <v>-553742.4</v>
      </c>
      <c r="M37" s="2">
        <v>-28135.919999999998</v>
      </c>
      <c r="N37" s="6">
        <f t="shared" si="2"/>
        <v>-555338.10000000009</v>
      </c>
      <c r="O37" s="2">
        <v>1548.06</v>
      </c>
      <c r="P37" s="2">
        <v>-10.87</v>
      </c>
      <c r="Q37" s="6">
        <f t="shared" si="3"/>
        <v>1537.19</v>
      </c>
      <c r="R37" s="2">
        <v>6384.83</v>
      </c>
      <c r="S37" s="2">
        <v>0</v>
      </c>
      <c r="T37" s="6">
        <f t="shared" si="4"/>
        <v>6384.83</v>
      </c>
      <c r="U37" s="6">
        <v>77065.119999999995</v>
      </c>
      <c r="V37" s="2">
        <v>3511.54</v>
      </c>
      <c r="W37" s="2">
        <v>-106.75</v>
      </c>
      <c r="X37" s="2">
        <v>0</v>
      </c>
      <c r="Y37" s="6">
        <f t="shared" si="5"/>
        <v>3404.79</v>
      </c>
    </row>
    <row r="38" spans="1:25" x14ac:dyDescent="0.25">
      <c r="A38" s="1" t="s">
        <v>82</v>
      </c>
      <c r="B38" t="s">
        <v>83</v>
      </c>
      <c r="C38" t="s">
        <v>84</v>
      </c>
      <c r="D38" s="6">
        <v>8402500.7899999991</v>
      </c>
      <c r="E38" s="6">
        <f t="shared" si="0"/>
        <v>6661417.7999999998</v>
      </c>
      <c r="F38" s="2">
        <v>878580.23</v>
      </c>
      <c r="G38" s="2">
        <v>0</v>
      </c>
      <c r="H38" s="2">
        <v>-507.24</v>
      </c>
      <c r="I38" s="6">
        <f t="shared" si="1"/>
        <v>878072.99</v>
      </c>
      <c r="J38" s="2">
        <v>740464.05</v>
      </c>
      <c r="K38" s="2">
        <v>-53302.78</v>
      </c>
      <c r="L38" s="2">
        <v>-6684.06</v>
      </c>
      <c r="M38" s="2">
        <v>-34934.67</v>
      </c>
      <c r="N38" s="6">
        <f t="shared" si="2"/>
        <v>645542.53999999992</v>
      </c>
      <c r="O38" s="2">
        <v>143562.46</v>
      </c>
      <c r="P38" s="2">
        <v>-1176.28</v>
      </c>
      <c r="Q38" s="6">
        <f t="shared" si="3"/>
        <v>142386.18</v>
      </c>
      <c r="R38" s="2">
        <v>1647.12</v>
      </c>
      <c r="S38" s="2">
        <v>0</v>
      </c>
      <c r="T38" s="6">
        <f t="shared" si="4"/>
        <v>1647.12</v>
      </c>
      <c r="U38" s="6">
        <v>83245.06</v>
      </c>
      <c r="V38" s="2">
        <v>9114.6299999999992</v>
      </c>
      <c r="W38" s="2">
        <v>-8050.51</v>
      </c>
      <c r="X38" s="2">
        <v>-10875.02</v>
      </c>
      <c r="Y38" s="6">
        <f t="shared" si="5"/>
        <v>-9810.9000000000015</v>
      </c>
    </row>
    <row r="39" spans="1:25" x14ac:dyDescent="0.25">
      <c r="A39" s="1" t="s">
        <v>85</v>
      </c>
      <c r="B39" t="s">
        <v>86</v>
      </c>
      <c r="C39" t="s">
        <v>87</v>
      </c>
      <c r="D39" s="6">
        <v>9339851.2199999988</v>
      </c>
      <c r="E39" s="6">
        <f t="shared" si="0"/>
        <v>8251784.3399999989</v>
      </c>
      <c r="F39" s="2">
        <v>0</v>
      </c>
      <c r="G39" s="2">
        <v>0</v>
      </c>
      <c r="H39" s="2">
        <v>0</v>
      </c>
      <c r="I39" s="6">
        <f t="shared" si="1"/>
        <v>0</v>
      </c>
      <c r="J39" s="2">
        <v>1920689.56</v>
      </c>
      <c r="K39" s="2">
        <v>-373136.48</v>
      </c>
      <c r="L39" s="2">
        <v>-259330.53</v>
      </c>
      <c r="M39" s="2">
        <v>-436111.12</v>
      </c>
      <c r="N39" s="6">
        <f t="shared" si="2"/>
        <v>852111.43</v>
      </c>
      <c r="O39" s="2">
        <v>18411.75</v>
      </c>
      <c r="P39" s="2">
        <v>-567.30999999999995</v>
      </c>
      <c r="Q39" s="6">
        <f t="shared" si="3"/>
        <v>17844.439999999999</v>
      </c>
      <c r="R39" s="2">
        <v>51545.07</v>
      </c>
      <c r="S39" s="2">
        <v>-431.68</v>
      </c>
      <c r="T39" s="6">
        <f t="shared" si="4"/>
        <v>51113.39</v>
      </c>
      <c r="U39" s="6">
        <v>362648.32000000001</v>
      </c>
      <c r="V39" s="2">
        <v>29768.79</v>
      </c>
      <c r="W39" s="2">
        <v>-215458.16</v>
      </c>
      <c r="X39" s="2">
        <v>-9961.33</v>
      </c>
      <c r="Y39" s="6">
        <f t="shared" si="5"/>
        <v>-195650.69999999998</v>
      </c>
    </row>
    <row r="40" spans="1:25" x14ac:dyDescent="0.25">
      <c r="A40" s="1" t="s">
        <v>88</v>
      </c>
      <c r="B40" t="s">
        <v>89</v>
      </c>
      <c r="C40" t="s">
        <v>79</v>
      </c>
      <c r="D40" s="6">
        <v>5909488.8500000006</v>
      </c>
      <c r="E40" s="6">
        <f t="shared" si="0"/>
        <v>3595405.2600000007</v>
      </c>
      <c r="F40" s="2">
        <v>361507.04</v>
      </c>
      <c r="G40" s="2">
        <v>0</v>
      </c>
      <c r="H40" s="2">
        <v>-5999.9</v>
      </c>
      <c r="I40" s="6">
        <f t="shared" si="1"/>
        <v>355507.13999999996</v>
      </c>
      <c r="J40" s="2">
        <v>1618319.95</v>
      </c>
      <c r="K40" s="2">
        <v>-122927.51</v>
      </c>
      <c r="L40" s="2">
        <v>-126962.65</v>
      </c>
      <c r="M40" s="2">
        <v>-140953.14000000001</v>
      </c>
      <c r="N40" s="6">
        <f t="shared" si="2"/>
        <v>1227476.6499999999</v>
      </c>
      <c r="O40" s="2">
        <v>551590.14</v>
      </c>
      <c r="P40" s="2">
        <v>-52857.05</v>
      </c>
      <c r="Q40" s="6">
        <f t="shared" si="3"/>
        <v>498733.09</v>
      </c>
      <c r="R40" s="2">
        <v>16095.27</v>
      </c>
      <c r="S40" s="2">
        <v>-1136</v>
      </c>
      <c r="T40" s="6">
        <f t="shared" si="4"/>
        <v>14959.27</v>
      </c>
      <c r="U40" s="6">
        <v>103409.11</v>
      </c>
      <c r="V40" s="2">
        <v>156149.96</v>
      </c>
      <c r="W40" s="2">
        <v>-39140.269999999997</v>
      </c>
      <c r="X40" s="2">
        <v>-3011.36</v>
      </c>
      <c r="Y40" s="6">
        <f t="shared" si="5"/>
        <v>113998.33</v>
      </c>
    </row>
    <row r="41" spans="1:25" x14ac:dyDescent="0.25">
      <c r="A41" s="1" t="s">
        <v>90</v>
      </c>
      <c r="B41" t="s">
        <v>91</v>
      </c>
      <c r="C41" t="s">
        <v>71</v>
      </c>
      <c r="D41" s="6">
        <v>7934033.9600000009</v>
      </c>
      <c r="E41" s="6">
        <f t="shared" si="0"/>
        <v>5852172.2100000009</v>
      </c>
      <c r="F41" s="2">
        <v>708948.51</v>
      </c>
      <c r="G41" s="2">
        <v>297390.2</v>
      </c>
      <c r="H41" s="2">
        <v>0</v>
      </c>
      <c r="I41" s="6">
        <f t="shared" si="1"/>
        <v>1006338.71</v>
      </c>
      <c r="J41" s="2">
        <v>906690.86</v>
      </c>
      <c r="K41" s="2">
        <v>-77815</v>
      </c>
      <c r="L41" s="2">
        <v>-12099.71</v>
      </c>
      <c r="M41" s="2">
        <v>-42341.1</v>
      </c>
      <c r="N41" s="6">
        <f t="shared" si="2"/>
        <v>774435.05</v>
      </c>
      <c r="O41" s="2">
        <v>228429.8</v>
      </c>
      <c r="P41" s="2">
        <v>0</v>
      </c>
      <c r="Q41" s="6">
        <f t="shared" si="3"/>
        <v>228429.8</v>
      </c>
      <c r="R41" s="2">
        <v>0</v>
      </c>
      <c r="S41" s="2">
        <v>0</v>
      </c>
      <c r="T41" s="6">
        <f t="shared" si="4"/>
        <v>0</v>
      </c>
      <c r="U41" s="6">
        <v>69002.240000000005</v>
      </c>
      <c r="V41" s="2">
        <v>13752.33</v>
      </c>
      <c r="W41" s="2">
        <v>-1419.65</v>
      </c>
      <c r="X41" s="2">
        <v>-8676.73</v>
      </c>
      <c r="Y41" s="6">
        <f t="shared" si="5"/>
        <v>3655.9500000000007</v>
      </c>
    </row>
    <row r="42" spans="1:25" x14ac:dyDescent="0.25">
      <c r="A42" s="1" t="s">
        <v>92</v>
      </c>
      <c r="B42" t="s">
        <v>93</v>
      </c>
      <c r="C42" t="s">
        <v>94</v>
      </c>
      <c r="D42" s="6">
        <v>12794474.280000001</v>
      </c>
      <c r="E42" s="6">
        <f t="shared" si="0"/>
        <v>8888671.4900000021</v>
      </c>
      <c r="F42" s="2">
        <v>1850218.95</v>
      </c>
      <c r="G42" s="2">
        <v>0</v>
      </c>
      <c r="H42" s="2">
        <v>-501.97</v>
      </c>
      <c r="I42" s="6">
        <f t="shared" si="1"/>
        <v>1849716.98</v>
      </c>
      <c r="J42" s="2">
        <v>1629878.89</v>
      </c>
      <c r="K42" s="2">
        <v>0</v>
      </c>
      <c r="L42" s="2">
        <v>0</v>
      </c>
      <c r="M42" s="2">
        <v>-91773.52</v>
      </c>
      <c r="N42" s="6">
        <f t="shared" si="2"/>
        <v>1538105.3699999999</v>
      </c>
      <c r="O42" s="2">
        <v>275677.86</v>
      </c>
      <c r="P42" s="2">
        <v>-639.69000000000005</v>
      </c>
      <c r="Q42" s="6">
        <f t="shared" si="3"/>
        <v>275038.17</v>
      </c>
      <c r="R42" s="2">
        <v>38583.199999999997</v>
      </c>
      <c r="S42" s="2">
        <v>0</v>
      </c>
      <c r="T42" s="6">
        <f t="shared" si="4"/>
        <v>38583.199999999997</v>
      </c>
      <c r="U42" s="6">
        <v>121918.97</v>
      </c>
      <c r="V42" s="2">
        <v>99460.57</v>
      </c>
      <c r="W42" s="2">
        <v>-4154.05</v>
      </c>
      <c r="X42" s="2">
        <v>-12866.42</v>
      </c>
      <c r="Y42" s="6">
        <f t="shared" si="5"/>
        <v>82440.100000000006</v>
      </c>
    </row>
    <row r="43" spans="1:25" x14ac:dyDescent="0.25">
      <c r="A43" s="1" t="s">
        <v>95</v>
      </c>
      <c r="B43" t="s">
        <v>96</v>
      </c>
      <c r="C43" t="s">
        <v>97</v>
      </c>
      <c r="D43" s="6">
        <v>8134949.290000001</v>
      </c>
      <c r="E43" s="6">
        <f t="shared" si="0"/>
        <v>5613680.4000000013</v>
      </c>
      <c r="F43" s="2">
        <v>1579826.12</v>
      </c>
      <c r="G43" s="2">
        <v>0</v>
      </c>
      <c r="H43" s="2">
        <v>-3955.19</v>
      </c>
      <c r="I43" s="6">
        <f t="shared" si="1"/>
        <v>1575870.9300000002</v>
      </c>
      <c r="J43" s="2">
        <v>768169.28</v>
      </c>
      <c r="K43" s="2">
        <v>-75505.38</v>
      </c>
      <c r="L43" s="2">
        <v>-34086.83</v>
      </c>
      <c r="M43" s="2">
        <v>-19053.18</v>
      </c>
      <c r="N43" s="6">
        <f t="shared" si="2"/>
        <v>639523.89</v>
      </c>
      <c r="O43" s="2">
        <v>129214.21</v>
      </c>
      <c r="P43" s="2">
        <v>-3313.27</v>
      </c>
      <c r="Q43" s="6">
        <f t="shared" si="3"/>
        <v>125900.94</v>
      </c>
      <c r="R43" s="2">
        <v>1107.47</v>
      </c>
      <c r="S43" s="2">
        <v>0</v>
      </c>
      <c r="T43" s="6">
        <f t="shared" si="4"/>
        <v>1107.47</v>
      </c>
      <c r="U43" s="6">
        <v>97074.48</v>
      </c>
      <c r="V43" s="2">
        <v>112395.99</v>
      </c>
      <c r="W43" s="2">
        <v>-13734.32</v>
      </c>
      <c r="X43" s="2">
        <v>-16870.490000000002</v>
      </c>
      <c r="Y43" s="6">
        <f t="shared" si="5"/>
        <v>81791.180000000008</v>
      </c>
    </row>
    <row r="44" spans="1:25" x14ac:dyDescent="0.25">
      <c r="A44" s="1" t="s">
        <v>98</v>
      </c>
      <c r="B44" t="s">
        <v>99</v>
      </c>
      <c r="C44" t="s">
        <v>100</v>
      </c>
      <c r="D44" s="6">
        <v>3233053.12</v>
      </c>
      <c r="E44" s="6">
        <f t="shared" si="0"/>
        <v>2144951.9299999997</v>
      </c>
      <c r="F44" s="2">
        <v>227927.54</v>
      </c>
      <c r="G44" s="2">
        <v>326437</v>
      </c>
      <c r="H44" s="2">
        <v>-34.32</v>
      </c>
      <c r="I44" s="6">
        <f t="shared" si="1"/>
        <v>554330.22000000009</v>
      </c>
      <c r="J44" s="2">
        <v>436130.54</v>
      </c>
      <c r="K44" s="2">
        <v>0</v>
      </c>
      <c r="L44" s="2">
        <v>0</v>
      </c>
      <c r="M44" s="2">
        <v>-93115.18</v>
      </c>
      <c r="N44" s="6">
        <f t="shared" si="2"/>
        <v>343015.36</v>
      </c>
      <c r="O44" s="2">
        <v>160249.84</v>
      </c>
      <c r="P44" s="2">
        <v>-175.97</v>
      </c>
      <c r="Q44" s="6">
        <f t="shared" si="3"/>
        <v>160073.87</v>
      </c>
      <c r="R44" s="2">
        <v>0</v>
      </c>
      <c r="S44" s="2">
        <v>0</v>
      </c>
      <c r="T44" s="6">
        <f t="shared" si="4"/>
        <v>0</v>
      </c>
      <c r="U44" s="6">
        <v>53100.68</v>
      </c>
      <c r="V44" s="2">
        <v>12697.2</v>
      </c>
      <c r="W44" s="2">
        <v>-2081.11</v>
      </c>
      <c r="X44" s="2">
        <v>-33035.03</v>
      </c>
      <c r="Y44" s="6">
        <f t="shared" si="5"/>
        <v>-22418.94</v>
      </c>
    </row>
    <row r="45" spans="1:25" x14ac:dyDescent="0.25">
      <c r="A45" s="1" t="s">
        <v>101</v>
      </c>
      <c r="B45" t="s">
        <v>102</v>
      </c>
      <c r="C45" t="s">
        <v>94</v>
      </c>
      <c r="D45" s="6">
        <v>5868346.6300000008</v>
      </c>
      <c r="E45" s="6">
        <f t="shared" si="0"/>
        <v>4239750.8800000008</v>
      </c>
      <c r="F45" s="2">
        <v>1102667.3799999999</v>
      </c>
      <c r="G45" s="2">
        <v>0</v>
      </c>
      <c r="H45" s="2">
        <v>-47.47</v>
      </c>
      <c r="I45" s="6">
        <f t="shared" si="1"/>
        <v>1102619.9099999999</v>
      </c>
      <c r="J45" s="2">
        <v>396835.79</v>
      </c>
      <c r="K45" s="2">
        <v>-27000</v>
      </c>
      <c r="L45" s="2">
        <v>-15082.22</v>
      </c>
      <c r="M45" s="2">
        <v>-9051.2999999999993</v>
      </c>
      <c r="N45" s="6">
        <f t="shared" si="2"/>
        <v>345702.27</v>
      </c>
      <c r="O45" s="2">
        <v>23525.02</v>
      </c>
      <c r="P45" s="2">
        <v>-97.45</v>
      </c>
      <c r="Q45" s="6">
        <f t="shared" si="3"/>
        <v>23427.57</v>
      </c>
      <c r="R45" s="2">
        <v>740.79</v>
      </c>
      <c r="S45" s="2">
        <v>0</v>
      </c>
      <c r="T45" s="6">
        <f t="shared" si="4"/>
        <v>740.79</v>
      </c>
      <c r="U45" s="6">
        <v>82756.52</v>
      </c>
      <c r="V45" s="2">
        <v>66197.14</v>
      </c>
      <c r="W45" s="2">
        <v>-1483.5</v>
      </c>
      <c r="X45" s="2">
        <v>8635.0499999999993</v>
      </c>
      <c r="Y45" s="6">
        <f t="shared" si="5"/>
        <v>73348.69</v>
      </c>
    </row>
    <row r="46" spans="1:25" x14ac:dyDescent="0.25">
      <c r="A46" s="1" t="s">
        <v>103</v>
      </c>
      <c r="B46" t="s">
        <v>104</v>
      </c>
      <c r="C46" t="s">
        <v>105</v>
      </c>
      <c r="D46" s="6">
        <v>3307850.5200000005</v>
      </c>
      <c r="E46" s="6">
        <f t="shared" si="0"/>
        <v>2675317.6200000006</v>
      </c>
      <c r="F46" s="2">
        <v>357838.87</v>
      </c>
      <c r="G46" s="2">
        <v>0</v>
      </c>
      <c r="H46" s="2">
        <v>0</v>
      </c>
      <c r="I46" s="6">
        <f t="shared" si="1"/>
        <v>357838.87</v>
      </c>
      <c r="J46" s="2">
        <v>293988.26</v>
      </c>
      <c r="K46" s="2">
        <v>-54000</v>
      </c>
      <c r="L46" s="2">
        <v>-57473.67</v>
      </c>
      <c r="M46" s="2">
        <v>-20156.310000000001</v>
      </c>
      <c r="N46" s="6">
        <f t="shared" si="2"/>
        <v>162358.28000000003</v>
      </c>
      <c r="O46" s="2">
        <v>46154.97</v>
      </c>
      <c r="P46" s="2">
        <v>-118.44</v>
      </c>
      <c r="Q46" s="6">
        <f t="shared" si="3"/>
        <v>46036.53</v>
      </c>
      <c r="R46" s="2">
        <v>589.36</v>
      </c>
      <c r="S46" s="2">
        <v>0</v>
      </c>
      <c r="T46" s="6">
        <f t="shared" si="4"/>
        <v>589.36</v>
      </c>
      <c r="U46" s="6">
        <v>73769.899999999994</v>
      </c>
      <c r="V46" s="2">
        <v>1564.74</v>
      </c>
      <c r="W46" s="2">
        <v>-1955.35</v>
      </c>
      <c r="X46" s="2">
        <v>-7669.43</v>
      </c>
      <c r="Y46" s="6">
        <f t="shared" si="5"/>
        <v>-8060.04</v>
      </c>
    </row>
    <row r="47" spans="1:25" x14ac:dyDescent="0.25">
      <c r="A47" s="1" t="s">
        <v>106</v>
      </c>
      <c r="B47" t="s">
        <v>107</v>
      </c>
      <c r="C47" t="s">
        <v>79</v>
      </c>
      <c r="D47" s="6">
        <v>6945744.2800000003</v>
      </c>
      <c r="E47" s="6">
        <f t="shared" si="0"/>
        <v>5437482.2100000009</v>
      </c>
      <c r="F47" s="2">
        <v>0</v>
      </c>
      <c r="G47" s="2">
        <v>0</v>
      </c>
      <c r="H47" s="2">
        <v>0</v>
      </c>
      <c r="I47" s="6">
        <f t="shared" si="1"/>
        <v>0</v>
      </c>
      <c r="J47" s="2">
        <v>2135929.85</v>
      </c>
      <c r="K47" s="2">
        <v>-301514.58</v>
      </c>
      <c r="L47" s="2">
        <v>-182863.55</v>
      </c>
      <c r="M47" s="2">
        <v>-473614.83</v>
      </c>
      <c r="N47" s="6">
        <f t="shared" si="2"/>
        <v>1177936.8899999999</v>
      </c>
      <c r="O47" s="2">
        <v>143699.15</v>
      </c>
      <c r="P47" s="2">
        <v>-10333.48</v>
      </c>
      <c r="Q47" s="6">
        <f t="shared" si="3"/>
        <v>133365.66999999998</v>
      </c>
      <c r="R47" s="2">
        <v>32495.72</v>
      </c>
      <c r="S47" s="2">
        <v>-16393.29</v>
      </c>
      <c r="T47" s="6">
        <f t="shared" si="4"/>
        <v>16102.43</v>
      </c>
      <c r="U47" s="6">
        <v>183792.32</v>
      </c>
      <c r="V47" s="2">
        <v>33988.22</v>
      </c>
      <c r="W47" s="2">
        <v>-33850.82</v>
      </c>
      <c r="X47" s="2">
        <v>-3072.64</v>
      </c>
      <c r="Y47" s="6">
        <f t="shared" si="5"/>
        <v>-2935.2399999999984</v>
      </c>
    </row>
    <row r="48" spans="1:25" x14ac:dyDescent="0.25">
      <c r="A48" s="1" t="s">
        <v>108</v>
      </c>
      <c r="B48" t="s">
        <v>109</v>
      </c>
      <c r="C48" t="s">
        <v>110</v>
      </c>
      <c r="D48" s="6">
        <v>4294963.2700000014</v>
      </c>
      <c r="E48" s="6">
        <f t="shared" si="0"/>
        <v>3713965.7800000017</v>
      </c>
      <c r="F48" s="2">
        <v>446179.27</v>
      </c>
      <c r="G48" s="2">
        <v>0</v>
      </c>
      <c r="H48" s="2">
        <v>0</v>
      </c>
      <c r="I48" s="6">
        <f t="shared" si="1"/>
        <v>446179.27</v>
      </c>
      <c r="J48" s="2">
        <v>228143.23</v>
      </c>
      <c r="K48" s="2">
        <v>-59587.5</v>
      </c>
      <c r="L48" s="2">
        <v>-68618.320000000007</v>
      </c>
      <c r="M48" s="2">
        <v>-45681.35</v>
      </c>
      <c r="N48" s="6">
        <f t="shared" si="2"/>
        <v>54256.060000000005</v>
      </c>
      <c r="O48" s="2">
        <v>15498.38</v>
      </c>
      <c r="P48" s="2">
        <v>-100.23</v>
      </c>
      <c r="Q48" s="6">
        <f t="shared" si="3"/>
        <v>15398.15</v>
      </c>
      <c r="R48" s="2">
        <v>1978.8</v>
      </c>
      <c r="S48" s="2">
        <v>0</v>
      </c>
      <c r="T48" s="6">
        <f t="shared" si="4"/>
        <v>1978.8</v>
      </c>
      <c r="U48" s="6">
        <v>67090.16</v>
      </c>
      <c r="V48" s="2">
        <v>4993.87</v>
      </c>
      <c r="W48" s="2">
        <v>-2726.45</v>
      </c>
      <c r="X48" s="2">
        <v>-6172.37</v>
      </c>
      <c r="Y48" s="6">
        <f t="shared" si="5"/>
        <v>-3904.95</v>
      </c>
    </row>
    <row r="49" spans="1:25" x14ac:dyDescent="0.25">
      <c r="A49" s="1" t="s">
        <v>111</v>
      </c>
      <c r="B49" t="s">
        <v>112</v>
      </c>
      <c r="C49" t="s">
        <v>20</v>
      </c>
      <c r="D49" s="6">
        <v>3999848.75</v>
      </c>
      <c r="E49" s="6">
        <f t="shared" si="0"/>
        <v>2367258.15</v>
      </c>
      <c r="F49" s="2">
        <v>584060.51</v>
      </c>
      <c r="G49" s="2">
        <v>556078.51</v>
      </c>
      <c r="H49" s="2">
        <v>0</v>
      </c>
      <c r="I49" s="6">
        <f t="shared" si="1"/>
        <v>1140139.02</v>
      </c>
      <c r="J49" s="2">
        <v>408385.53</v>
      </c>
      <c r="K49" s="2">
        <v>-27000</v>
      </c>
      <c r="L49" s="2">
        <v>-10274.049999999999</v>
      </c>
      <c r="M49" s="2">
        <v>-29304.53</v>
      </c>
      <c r="N49" s="6">
        <f t="shared" si="2"/>
        <v>341806.95000000007</v>
      </c>
      <c r="O49" s="2">
        <v>104615.13</v>
      </c>
      <c r="P49" s="2">
        <v>0</v>
      </c>
      <c r="Q49" s="6">
        <f t="shared" si="3"/>
        <v>104615.13</v>
      </c>
      <c r="R49" s="2">
        <v>0</v>
      </c>
      <c r="S49" s="2">
        <v>0</v>
      </c>
      <c r="T49" s="6">
        <f t="shared" si="4"/>
        <v>0</v>
      </c>
      <c r="U49" s="6">
        <v>48822.95</v>
      </c>
      <c r="V49" s="2">
        <v>5961.71</v>
      </c>
      <c r="W49" s="2">
        <v>-2068.56</v>
      </c>
      <c r="X49" s="2">
        <v>-6686.6</v>
      </c>
      <c r="Y49" s="6">
        <f t="shared" si="5"/>
        <v>-2793.4500000000003</v>
      </c>
    </row>
    <row r="50" spans="1:25" x14ac:dyDescent="0.25">
      <c r="A50" s="1" t="s">
        <v>113</v>
      </c>
      <c r="B50" t="s">
        <v>114</v>
      </c>
      <c r="C50" t="s">
        <v>115</v>
      </c>
      <c r="D50" s="6">
        <v>3577250.31</v>
      </c>
      <c r="E50" s="6">
        <f t="shared" si="0"/>
        <v>2147303.3000000003</v>
      </c>
      <c r="F50" s="2">
        <v>536046.81999999995</v>
      </c>
      <c r="G50" s="2">
        <v>362067.72</v>
      </c>
      <c r="H50" s="2">
        <v>-1535.07</v>
      </c>
      <c r="I50" s="6">
        <f t="shared" si="1"/>
        <v>896579.47</v>
      </c>
      <c r="J50" s="2">
        <v>560329.80000000005</v>
      </c>
      <c r="K50" s="2">
        <v>-36120.300000000003</v>
      </c>
      <c r="L50" s="2">
        <v>-29748.12</v>
      </c>
      <c r="M50" s="2">
        <v>-26237.75</v>
      </c>
      <c r="N50" s="6">
        <f t="shared" si="2"/>
        <v>468223.63000000006</v>
      </c>
      <c r="O50" s="2">
        <v>10288.469999999999</v>
      </c>
      <c r="P50" s="2">
        <v>-197.46</v>
      </c>
      <c r="Q50" s="6">
        <f t="shared" si="3"/>
        <v>10091.01</v>
      </c>
      <c r="R50" s="2">
        <v>37867</v>
      </c>
      <c r="S50" s="2">
        <v>0</v>
      </c>
      <c r="T50" s="6">
        <f t="shared" si="4"/>
        <v>37867</v>
      </c>
      <c r="U50" s="6">
        <v>34324.620000000003</v>
      </c>
      <c r="V50" s="2">
        <v>11300.47</v>
      </c>
      <c r="W50" s="2">
        <v>-10573.13</v>
      </c>
      <c r="X50" s="2">
        <v>-17866.060000000001</v>
      </c>
      <c r="Y50" s="6">
        <f t="shared" si="5"/>
        <v>-17138.72</v>
      </c>
    </row>
    <row r="51" spans="1:25" x14ac:dyDescent="0.25">
      <c r="A51" s="1" t="s">
        <v>116</v>
      </c>
      <c r="B51" t="s">
        <v>117</v>
      </c>
      <c r="C51" t="s">
        <v>74</v>
      </c>
      <c r="D51" s="6">
        <v>9172445.5599999987</v>
      </c>
      <c r="E51" s="6">
        <f t="shared" si="0"/>
        <v>6131043.5499999989</v>
      </c>
      <c r="F51" s="2">
        <v>1399545.45</v>
      </c>
      <c r="G51" s="2">
        <v>522865.79</v>
      </c>
      <c r="H51" s="2">
        <v>-189.57</v>
      </c>
      <c r="I51" s="6">
        <f t="shared" si="1"/>
        <v>1922221.67</v>
      </c>
      <c r="J51" s="2">
        <v>1111186.48</v>
      </c>
      <c r="K51" s="2">
        <v>-27000</v>
      </c>
      <c r="L51" s="2">
        <v>-1573.43</v>
      </c>
      <c r="M51" s="2">
        <v>-125542.38</v>
      </c>
      <c r="N51" s="6">
        <f t="shared" si="2"/>
        <v>957070.67</v>
      </c>
      <c r="O51" s="2">
        <v>90296.55</v>
      </c>
      <c r="P51" s="2">
        <v>-157.12</v>
      </c>
      <c r="Q51" s="6">
        <f t="shared" si="3"/>
        <v>90139.430000000008</v>
      </c>
      <c r="R51" s="2">
        <v>1905.59</v>
      </c>
      <c r="S51" s="2">
        <v>0</v>
      </c>
      <c r="T51" s="6">
        <f t="shared" si="4"/>
        <v>1905.59</v>
      </c>
      <c r="U51" s="6">
        <v>75179.399999999994</v>
      </c>
      <c r="V51" s="2">
        <v>11267.21</v>
      </c>
      <c r="W51" s="2">
        <v>-4444.43</v>
      </c>
      <c r="X51" s="2">
        <v>-11937.53</v>
      </c>
      <c r="Y51" s="6">
        <f t="shared" si="5"/>
        <v>-5114.7500000000018</v>
      </c>
    </row>
    <row r="52" spans="1:25" x14ac:dyDescent="0.25">
      <c r="A52" s="1" t="s">
        <v>118</v>
      </c>
      <c r="B52" t="s">
        <v>119</v>
      </c>
      <c r="C52" t="s">
        <v>120</v>
      </c>
      <c r="D52" s="6">
        <v>3908402.8299999996</v>
      </c>
      <c r="E52" s="6">
        <f t="shared" si="0"/>
        <v>3450303.5499999993</v>
      </c>
      <c r="F52" s="2">
        <v>0</v>
      </c>
      <c r="G52" s="2">
        <v>0</v>
      </c>
      <c r="H52" s="2">
        <v>0</v>
      </c>
      <c r="I52" s="6">
        <f t="shared" si="1"/>
        <v>0</v>
      </c>
      <c r="J52" s="2">
        <v>594491.43999999994</v>
      </c>
      <c r="K52" s="2">
        <v>-154198.76999999999</v>
      </c>
      <c r="L52" s="2">
        <v>-88130.43</v>
      </c>
      <c r="M52" s="2">
        <v>-30225.43</v>
      </c>
      <c r="N52" s="6">
        <f t="shared" si="2"/>
        <v>321936.80999999994</v>
      </c>
      <c r="O52" s="2">
        <v>2576.8200000000002</v>
      </c>
      <c r="P52" s="2">
        <v>-65.98</v>
      </c>
      <c r="Q52" s="6">
        <f t="shared" si="3"/>
        <v>2510.84</v>
      </c>
      <c r="R52" s="2">
        <v>5746.7</v>
      </c>
      <c r="S52" s="2">
        <v>0</v>
      </c>
      <c r="T52" s="6">
        <f t="shared" si="4"/>
        <v>5746.7</v>
      </c>
      <c r="U52" s="6">
        <v>117656.02</v>
      </c>
      <c r="V52" s="2">
        <v>14205.1</v>
      </c>
      <c r="W52" s="2">
        <v>-3124.27</v>
      </c>
      <c r="X52" s="2">
        <v>-831.92</v>
      </c>
      <c r="Y52" s="6">
        <f t="shared" si="5"/>
        <v>10248.91</v>
      </c>
    </row>
    <row r="53" spans="1:25" x14ac:dyDescent="0.25">
      <c r="A53" s="1" t="s">
        <v>121</v>
      </c>
      <c r="B53" t="s">
        <v>122</v>
      </c>
      <c r="C53" t="s">
        <v>123</v>
      </c>
      <c r="D53" s="6">
        <v>4898337.3099999996</v>
      </c>
      <c r="E53" s="6">
        <f t="shared" si="0"/>
        <v>4729304.3099999996</v>
      </c>
      <c r="F53" s="2">
        <v>0</v>
      </c>
      <c r="G53" s="2">
        <v>0</v>
      </c>
      <c r="H53" s="2">
        <v>0</v>
      </c>
      <c r="I53" s="6">
        <f t="shared" si="1"/>
        <v>0</v>
      </c>
      <c r="J53" s="2">
        <v>545550.98</v>
      </c>
      <c r="K53" s="2">
        <v>-268780.03999999998</v>
      </c>
      <c r="L53" s="2">
        <v>-159732.91</v>
      </c>
      <c r="M53" s="2">
        <v>-134249.37</v>
      </c>
      <c r="N53" s="6">
        <f t="shared" si="2"/>
        <v>-17211.339999999997</v>
      </c>
      <c r="O53" s="2">
        <v>13064.58</v>
      </c>
      <c r="P53" s="2">
        <v>-59.2</v>
      </c>
      <c r="Q53" s="6">
        <f t="shared" si="3"/>
        <v>13005.38</v>
      </c>
      <c r="R53" s="2">
        <v>5511.75</v>
      </c>
      <c r="S53" s="2">
        <v>0</v>
      </c>
      <c r="T53" s="6">
        <f t="shared" si="4"/>
        <v>5511.75</v>
      </c>
      <c r="U53" s="6">
        <v>174715.2</v>
      </c>
      <c r="V53" s="2">
        <v>1493.79</v>
      </c>
      <c r="W53" s="2">
        <v>-7806.82</v>
      </c>
      <c r="X53" s="2">
        <v>-674.96</v>
      </c>
      <c r="Y53" s="6">
        <f t="shared" si="5"/>
        <v>-6987.99</v>
      </c>
    </row>
    <row r="54" spans="1:25" x14ac:dyDescent="0.25">
      <c r="A54" s="1" t="s">
        <v>124</v>
      </c>
      <c r="B54" t="s">
        <v>125</v>
      </c>
      <c r="C54" t="s">
        <v>126</v>
      </c>
      <c r="D54" s="6">
        <v>5310752.5699999994</v>
      </c>
      <c r="E54" s="6">
        <f t="shared" si="0"/>
        <v>3772445.9499999997</v>
      </c>
      <c r="F54" s="2">
        <v>879157.03</v>
      </c>
      <c r="G54" s="2">
        <v>158521.76999999999</v>
      </c>
      <c r="H54" s="2">
        <v>-211.37</v>
      </c>
      <c r="I54" s="6">
        <f t="shared" si="1"/>
        <v>1037467.43</v>
      </c>
      <c r="J54" s="2">
        <v>483440.04</v>
      </c>
      <c r="K54" s="2">
        <v>0</v>
      </c>
      <c r="L54" s="2">
        <v>-32044.98</v>
      </c>
      <c r="M54" s="2">
        <v>-90349.08</v>
      </c>
      <c r="N54" s="6">
        <f t="shared" si="2"/>
        <v>361045.98</v>
      </c>
      <c r="O54" s="2">
        <v>51340.28</v>
      </c>
      <c r="P54" s="2">
        <v>-168.58</v>
      </c>
      <c r="Q54" s="6">
        <f t="shared" si="3"/>
        <v>51171.7</v>
      </c>
      <c r="R54" s="2">
        <v>2649.57</v>
      </c>
      <c r="S54" s="2">
        <v>0</v>
      </c>
      <c r="T54" s="6">
        <f t="shared" si="4"/>
        <v>2649.57</v>
      </c>
      <c r="U54" s="6">
        <v>64765.75</v>
      </c>
      <c r="V54" s="2">
        <v>85566.75</v>
      </c>
      <c r="W54" s="2">
        <v>-1679.83</v>
      </c>
      <c r="X54" s="2">
        <v>-62680.73</v>
      </c>
      <c r="Y54" s="6">
        <f t="shared" si="5"/>
        <v>21206.189999999995</v>
      </c>
    </row>
    <row r="55" spans="1:25" x14ac:dyDescent="0.25">
      <c r="A55" s="1" t="s">
        <v>127</v>
      </c>
      <c r="B55" t="s">
        <v>128</v>
      </c>
      <c r="C55" t="s">
        <v>129</v>
      </c>
      <c r="D55" s="6">
        <v>10191466.030000001</v>
      </c>
      <c r="E55" s="6">
        <f t="shared" si="0"/>
        <v>6619889.7500000019</v>
      </c>
      <c r="F55" s="2">
        <v>1687725.77</v>
      </c>
      <c r="G55" s="2">
        <v>650405.98</v>
      </c>
      <c r="H55" s="2">
        <v>0</v>
      </c>
      <c r="I55" s="6">
        <f t="shared" si="1"/>
        <v>2338131.75</v>
      </c>
      <c r="J55" s="2">
        <v>916260.91</v>
      </c>
      <c r="K55" s="2">
        <v>-19275.93</v>
      </c>
      <c r="L55" s="2">
        <v>-1895.29</v>
      </c>
      <c r="M55" s="2">
        <v>-18623.25</v>
      </c>
      <c r="N55" s="6">
        <f t="shared" si="2"/>
        <v>876466.44</v>
      </c>
      <c r="O55" s="2">
        <v>151435.10999999999</v>
      </c>
      <c r="P55" s="2">
        <v>0</v>
      </c>
      <c r="Q55" s="6">
        <f t="shared" si="3"/>
        <v>151435.10999999999</v>
      </c>
      <c r="R55" s="2">
        <v>977.34</v>
      </c>
      <c r="S55" s="2">
        <v>0</v>
      </c>
      <c r="T55" s="6">
        <f t="shared" si="4"/>
        <v>977.34</v>
      </c>
      <c r="U55" s="6">
        <v>71238.84</v>
      </c>
      <c r="V55" s="2">
        <v>132805.26999999999</v>
      </c>
      <c r="W55" s="2">
        <v>-1576.79</v>
      </c>
      <c r="X55" s="2">
        <v>2098.3200000000002</v>
      </c>
      <c r="Y55" s="6">
        <f t="shared" si="5"/>
        <v>133326.79999999999</v>
      </c>
    </row>
    <row r="56" spans="1:25" x14ac:dyDescent="0.25">
      <c r="A56" s="1" t="s">
        <v>130</v>
      </c>
      <c r="B56" t="s">
        <v>131</v>
      </c>
      <c r="C56" t="s">
        <v>20</v>
      </c>
      <c r="D56" s="6">
        <v>4373848.92</v>
      </c>
      <c r="E56" s="6">
        <f t="shared" si="0"/>
        <v>3655325.2399999998</v>
      </c>
      <c r="F56" s="2">
        <v>377412.04</v>
      </c>
      <c r="G56" s="2">
        <v>0</v>
      </c>
      <c r="H56" s="2">
        <v>-369.08</v>
      </c>
      <c r="I56" s="6">
        <f t="shared" si="1"/>
        <v>377042.95999999996</v>
      </c>
      <c r="J56" s="2">
        <v>531099.14</v>
      </c>
      <c r="K56" s="2">
        <v>-233564.79999999999</v>
      </c>
      <c r="L56" s="2">
        <v>-68712.19</v>
      </c>
      <c r="M56" s="2">
        <v>-31805.4</v>
      </c>
      <c r="N56" s="6">
        <f t="shared" si="2"/>
        <v>197016.75000000003</v>
      </c>
      <c r="O56" s="2">
        <v>8435.5499999999993</v>
      </c>
      <c r="P56" s="2">
        <v>-108.51</v>
      </c>
      <c r="Q56" s="6">
        <f t="shared" si="3"/>
        <v>8327.0399999999991</v>
      </c>
      <c r="R56" s="2">
        <v>208.81</v>
      </c>
      <c r="S56" s="2">
        <v>0</v>
      </c>
      <c r="T56" s="6">
        <f t="shared" si="4"/>
        <v>208.81</v>
      </c>
      <c r="U56" s="6">
        <v>80228.33</v>
      </c>
      <c r="V56" s="2">
        <v>54055.71</v>
      </c>
      <c r="W56" s="2">
        <v>-5269.58</v>
      </c>
      <c r="X56" s="2">
        <v>6913.66</v>
      </c>
      <c r="Y56" s="6">
        <f t="shared" si="5"/>
        <v>55699.789999999994</v>
      </c>
    </row>
    <row r="57" spans="1:25" x14ac:dyDescent="0.25">
      <c r="A57" s="1" t="s">
        <v>135</v>
      </c>
      <c r="B57" t="s">
        <v>136</v>
      </c>
      <c r="C57" t="s">
        <v>137</v>
      </c>
      <c r="D57" s="6">
        <v>1412052.55</v>
      </c>
      <c r="E57" s="6">
        <f t="shared" si="0"/>
        <v>676849.76</v>
      </c>
      <c r="F57" s="2">
        <v>147322.1</v>
      </c>
      <c r="G57" s="2">
        <v>496281.08</v>
      </c>
      <c r="H57" s="2">
        <v>0</v>
      </c>
      <c r="I57" s="6">
        <f t="shared" si="1"/>
        <v>643603.18000000005</v>
      </c>
      <c r="J57" s="2">
        <v>41534.97</v>
      </c>
      <c r="K57" s="2">
        <v>0</v>
      </c>
      <c r="L57" s="2">
        <v>-364.96</v>
      </c>
      <c r="M57" s="2">
        <v>-25637</v>
      </c>
      <c r="N57" s="6">
        <f t="shared" si="2"/>
        <v>15533.010000000002</v>
      </c>
      <c r="O57" s="2">
        <v>35955.699999999997</v>
      </c>
      <c r="P57" s="2">
        <v>-326.39999999999998</v>
      </c>
      <c r="Q57" s="6">
        <f t="shared" si="3"/>
        <v>35629.299999999996</v>
      </c>
      <c r="R57" s="2">
        <v>9775.09</v>
      </c>
      <c r="S57" s="2">
        <v>0</v>
      </c>
      <c r="T57" s="6">
        <f t="shared" si="4"/>
        <v>9775.09</v>
      </c>
      <c r="U57" s="6">
        <v>30972.51</v>
      </c>
      <c r="V57" s="2">
        <v>2521.14</v>
      </c>
      <c r="W57" s="2">
        <v>0</v>
      </c>
      <c r="X57" s="2">
        <v>-2831.44</v>
      </c>
      <c r="Y57" s="6">
        <f t="shared" si="5"/>
        <v>-310.30000000000018</v>
      </c>
    </row>
    <row r="58" spans="1:25" x14ac:dyDescent="0.25">
      <c r="A58" s="1" t="s">
        <v>132</v>
      </c>
      <c r="B58" t="s">
        <v>133</v>
      </c>
      <c r="C58" t="s">
        <v>134</v>
      </c>
      <c r="D58" s="6">
        <v>7650213.25</v>
      </c>
      <c r="E58" s="6">
        <f t="shared" si="0"/>
        <v>3844626.1799999997</v>
      </c>
      <c r="F58" s="2">
        <v>1529643.24</v>
      </c>
      <c r="G58" s="2">
        <v>1610402.31</v>
      </c>
      <c r="H58" s="2">
        <v>-2324.8200000000002</v>
      </c>
      <c r="I58" s="6">
        <f t="shared" si="1"/>
        <v>3137720.73</v>
      </c>
      <c r="J58" s="2">
        <v>534308.97</v>
      </c>
      <c r="K58" s="2">
        <v>0</v>
      </c>
      <c r="L58" s="2">
        <v>-40944.14</v>
      </c>
      <c r="M58" s="2">
        <v>-8530.65</v>
      </c>
      <c r="N58" s="6">
        <f t="shared" si="2"/>
        <v>484834.17999999993</v>
      </c>
      <c r="O58" s="2">
        <v>116996.45</v>
      </c>
      <c r="P58" s="2">
        <v>-1833.49</v>
      </c>
      <c r="Q58" s="6">
        <f t="shared" si="3"/>
        <v>115162.95999999999</v>
      </c>
      <c r="R58" s="2">
        <v>0</v>
      </c>
      <c r="S58" s="2">
        <v>0</v>
      </c>
      <c r="T58" s="6">
        <f t="shared" si="4"/>
        <v>0</v>
      </c>
      <c r="U58" s="6">
        <v>50066.559999999998</v>
      </c>
      <c r="V58" s="2">
        <v>22536.78</v>
      </c>
      <c r="W58" s="2">
        <v>-202.71</v>
      </c>
      <c r="X58" s="2">
        <v>-4531.43</v>
      </c>
      <c r="Y58" s="6">
        <f t="shared" si="5"/>
        <v>17802.64</v>
      </c>
    </row>
    <row r="59" spans="1:25" x14ac:dyDescent="0.25">
      <c r="A59" s="1" t="s">
        <v>138</v>
      </c>
      <c r="B59" t="s">
        <v>139</v>
      </c>
      <c r="C59" t="s">
        <v>14</v>
      </c>
      <c r="D59" s="6">
        <v>5501335.8799999999</v>
      </c>
      <c r="E59" s="6">
        <f t="shared" si="0"/>
        <v>4076609.2999999993</v>
      </c>
      <c r="F59" s="2">
        <v>625945.65</v>
      </c>
      <c r="G59" s="2">
        <v>518077.79</v>
      </c>
      <c r="H59" s="2">
        <v>0</v>
      </c>
      <c r="I59" s="6">
        <f t="shared" si="1"/>
        <v>1144023.44</v>
      </c>
      <c r="J59" s="2">
        <v>261027.72</v>
      </c>
      <c r="K59" s="2">
        <v>-18927.59</v>
      </c>
      <c r="L59" s="2">
        <v>0</v>
      </c>
      <c r="M59" s="2">
        <v>-18618.09</v>
      </c>
      <c r="N59" s="6">
        <f t="shared" si="2"/>
        <v>223482.04</v>
      </c>
      <c r="O59" s="2">
        <v>3804.97</v>
      </c>
      <c r="P59" s="2">
        <v>0</v>
      </c>
      <c r="Q59" s="6">
        <f t="shared" si="3"/>
        <v>3804.97</v>
      </c>
      <c r="R59" s="2">
        <v>1620.09</v>
      </c>
      <c r="S59" s="2">
        <v>0</v>
      </c>
      <c r="T59" s="6">
        <f t="shared" si="4"/>
        <v>1620.09</v>
      </c>
      <c r="U59" s="6">
        <v>56485.87</v>
      </c>
      <c r="V59" s="2">
        <v>1014.18</v>
      </c>
      <c r="W59" s="2">
        <v>-1033.32</v>
      </c>
      <c r="X59" s="2">
        <v>-4670.6899999999996</v>
      </c>
      <c r="Y59" s="6">
        <f t="shared" si="5"/>
        <v>-4689.83</v>
      </c>
    </row>
    <row r="60" spans="1:25" x14ac:dyDescent="0.25">
      <c r="A60" s="1" t="s">
        <v>140</v>
      </c>
      <c r="B60" t="s">
        <v>141</v>
      </c>
      <c r="C60" t="s">
        <v>59</v>
      </c>
      <c r="D60" s="6">
        <v>5328587.0600000005</v>
      </c>
      <c r="E60" s="6">
        <f t="shared" si="0"/>
        <v>4498471.5200000014</v>
      </c>
      <c r="F60" s="2">
        <v>126334.77</v>
      </c>
      <c r="G60" s="2">
        <v>0</v>
      </c>
      <c r="H60" s="2">
        <v>-702.43</v>
      </c>
      <c r="I60" s="6">
        <f t="shared" si="1"/>
        <v>125632.34000000001</v>
      </c>
      <c r="J60" s="2">
        <v>1722518.79</v>
      </c>
      <c r="K60" s="2">
        <v>-950349.82</v>
      </c>
      <c r="L60" s="2">
        <v>-235214.07999999999</v>
      </c>
      <c r="M60" s="2">
        <v>-235788.34</v>
      </c>
      <c r="N60" s="6">
        <f t="shared" si="2"/>
        <v>301166.55000000016</v>
      </c>
      <c r="O60" s="2">
        <v>243501.89</v>
      </c>
      <c r="P60" s="2">
        <v>-10476.44</v>
      </c>
      <c r="Q60" s="6">
        <f t="shared" si="3"/>
        <v>233025.45</v>
      </c>
      <c r="R60" s="2">
        <v>28100.76</v>
      </c>
      <c r="S60" s="2">
        <v>0</v>
      </c>
      <c r="T60" s="6">
        <f t="shared" si="4"/>
        <v>28100.76</v>
      </c>
      <c r="U60" s="6">
        <v>148723.63</v>
      </c>
      <c r="V60" s="2">
        <v>7919.77</v>
      </c>
      <c r="W60" s="2">
        <v>-8519.09</v>
      </c>
      <c r="X60" s="2">
        <v>-5933.87</v>
      </c>
      <c r="Y60" s="6">
        <f t="shared" si="5"/>
        <v>-6533.19</v>
      </c>
    </row>
    <row r="61" spans="1:25" x14ac:dyDescent="0.25">
      <c r="A61" s="1" t="s">
        <v>142</v>
      </c>
      <c r="B61" t="s">
        <v>143</v>
      </c>
      <c r="C61" t="s">
        <v>26</v>
      </c>
      <c r="D61" s="6">
        <v>4089098.2600000002</v>
      </c>
      <c r="E61" s="6">
        <f t="shared" si="0"/>
        <v>2570826.17</v>
      </c>
      <c r="F61" s="2">
        <v>421748.24</v>
      </c>
      <c r="G61" s="2">
        <v>921392.14</v>
      </c>
      <c r="H61" s="2">
        <v>0</v>
      </c>
      <c r="I61" s="6">
        <f t="shared" si="1"/>
        <v>1343140.38</v>
      </c>
      <c r="J61" s="2">
        <v>101701.66</v>
      </c>
      <c r="K61" s="2">
        <v>0</v>
      </c>
      <c r="L61" s="2">
        <v>0</v>
      </c>
      <c r="M61" s="2">
        <v>-3495.33</v>
      </c>
      <c r="N61" s="6">
        <f t="shared" si="2"/>
        <v>98206.33</v>
      </c>
      <c r="O61" s="2">
        <v>2146.9899999999998</v>
      </c>
      <c r="P61" s="2">
        <v>0</v>
      </c>
      <c r="Q61" s="6">
        <f t="shared" si="3"/>
        <v>2146.9899999999998</v>
      </c>
      <c r="R61" s="2">
        <v>1407.39</v>
      </c>
      <c r="S61" s="2">
        <v>0</v>
      </c>
      <c r="T61" s="6">
        <f t="shared" si="4"/>
        <v>1407.39</v>
      </c>
      <c r="U61" s="6">
        <v>34136.839999999997</v>
      </c>
      <c r="V61" s="2">
        <v>17938.599999999999</v>
      </c>
      <c r="W61" s="2">
        <v>0</v>
      </c>
      <c r="X61" s="2">
        <v>21295.56</v>
      </c>
      <c r="Y61" s="6">
        <f t="shared" si="5"/>
        <v>39234.160000000003</v>
      </c>
    </row>
    <row r="62" spans="1:25" x14ac:dyDescent="0.25">
      <c r="A62" s="1" t="s">
        <v>144</v>
      </c>
      <c r="B62" t="s">
        <v>145</v>
      </c>
      <c r="C62" t="s">
        <v>146</v>
      </c>
      <c r="D62" s="6">
        <v>6159604.8399999989</v>
      </c>
      <c r="E62" s="6">
        <f t="shared" si="0"/>
        <v>4924677.3099999987</v>
      </c>
      <c r="F62" s="2">
        <v>119678.28</v>
      </c>
      <c r="G62" s="2">
        <v>0</v>
      </c>
      <c r="H62" s="2">
        <v>0</v>
      </c>
      <c r="I62" s="6">
        <f t="shared" si="1"/>
        <v>119678.28</v>
      </c>
      <c r="J62" s="2">
        <v>1042824.26</v>
      </c>
      <c r="K62" s="2">
        <v>-108283.77</v>
      </c>
      <c r="L62" s="2">
        <v>-183526.88</v>
      </c>
      <c r="M62" s="2">
        <v>-80390.740000000005</v>
      </c>
      <c r="N62" s="6">
        <f t="shared" si="2"/>
        <v>670622.87</v>
      </c>
      <c r="O62" s="2">
        <v>280572.52</v>
      </c>
      <c r="P62" s="2">
        <v>-649.61</v>
      </c>
      <c r="Q62" s="6">
        <f t="shared" si="3"/>
        <v>279922.91000000003</v>
      </c>
      <c r="R62" s="2">
        <v>19620.59</v>
      </c>
      <c r="S62" s="2">
        <v>0</v>
      </c>
      <c r="T62" s="6">
        <f t="shared" si="4"/>
        <v>19620.59</v>
      </c>
      <c r="U62" s="6">
        <v>147708.10999999999</v>
      </c>
      <c r="V62" s="2">
        <v>5864.99</v>
      </c>
      <c r="W62" s="2">
        <v>-4880.78</v>
      </c>
      <c r="X62" s="2">
        <v>-3609.44</v>
      </c>
      <c r="Y62" s="6">
        <f t="shared" si="5"/>
        <v>-2625.23</v>
      </c>
    </row>
    <row r="63" spans="1:25" x14ac:dyDescent="0.25">
      <c r="A63" s="1" t="s">
        <v>147</v>
      </c>
      <c r="B63" t="s">
        <v>148</v>
      </c>
      <c r="C63" t="s">
        <v>115</v>
      </c>
      <c r="D63" s="6">
        <v>4098922.0499999993</v>
      </c>
      <c r="E63" s="6">
        <f t="shared" si="0"/>
        <v>2030715.6099999992</v>
      </c>
      <c r="F63" s="2">
        <v>582197.17000000004</v>
      </c>
      <c r="G63" s="2">
        <v>1145122.55</v>
      </c>
      <c r="H63" s="2">
        <v>0</v>
      </c>
      <c r="I63" s="6">
        <f t="shared" si="1"/>
        <v>1727319.7200000002</v>
      </c>
      <c r="J63" s="2">
        <v>291829.40000000002</v>
      </c>
      <c r="K63" s="2">
        <v>-22318.5</v>
      </c>
      <c r="L63" s="2">
        <v>0</v>
      </c>
      <c r="M63" s="2">
        <v>-4125.1499999999996</v>
      </c>
      <c r="N63" s="6">
        <f t="shared" si="2"/>
        <v>265385.75</v>
      </c>
      <c r="O63" s="2">
        <v>35977.26</v>
      </c>
      <c r="P63" s="2">
        <v>0</v>
      </c>
      <c r="Q63" s="6">
        <f t="shared" si="3"/>
        <v>35977.26</v>
      </c>
      <c r="R63" s="2">
        <v>0</v>
      </c>
      <c r="S63" s="2">
        <v>0</v>
      </c>
      <c r="T63" s="6">
        <f t="shared" si="4"/>
        <v>0</v>
      </c>
      <c r="U63" s="6">
        <v>37611.74</v>
      </c>
      <c r="V63" s="2">
        <v>4370.83</v>
      </c>
      <c r="W63" s="2">
        <v>-30.5</v>
      </c>
      <c r="X63" s="2">
        <v>-2428.36</v>
      </c>
      <c r="Y63" s="6">
        <f t="shared" si="5"/>
        <v>1911.9699999999998</v>
      </c>
    </row>
    <row r="64" spans="1:25" x14ac:dyDescent="0.25">
      <c r="A64" s="1" t="s">
        <v>149</v>
      </c>
      <c r="B64" t="s">
        <v>150</v>
      </c>
      <c r="C64" t="s">
        <v>79</v>
      </c>
      <c r="D64" s="6">
        <v>3328990.8100000005</v>
      </c>
      <c r="E64" s="6">
        <f t="shared" si="0"/>
        <v>3660810.71</v>
      </c>
      <c r="F64" s="2">
        <v>0</v>
      </c>
      <c r="G64" s="2">
        <v>0</v>
      </c>
      <c r="H64" s="2">
        <v>0</v>
      </c>
      <c r="I64" s="6">
        <f t="shared" si="1"/>
        <v>0</v>
      </c>
      <c r="J64" s="2">
        <v>162391.38</v>
      </c>
      <c r="K64" s="2">
        <v>-319350.36</v>
      </c>
      <c r="L64" s="2">
        <v>-312896.67</v>
      </c>
      <c r="M64" s="2">
        <v>-53859.32</v>
      </c>
      <c r="N64" s="6">
        <f t="shared" si="2"/>
        <v>-523714.97</v>
      </c>
      <c r="O64" s="2">
        <v>6068.41</v>
      </c>
      <c r="P64" s="2">
        <v>-49.75</v>
      </c>
      <c r="Q64" s="6">
        <f t="shared" si="3"/>
        <v>6018.66</v>
      </c>
      <c r="R64" s="2">
        <v>5790.1</v>
      </c>
      <c r="S64" s="2">
        <v>-2651</v>
      </c>
      <c r="T64" s="6">
        <f t="shared" si="4"/>
        <v>3139.1000000000004</v>
      </c>
      <c r="U64" s="6">
        <v>182930.64</v>
      </c>
      <c r="V64" s="2">
        <v>2903.29</v>
      </c>
      <c r="W64" s="2">
        <v>-3096.62</v>
      </c>
      <c r="X64" s="2">
        <v>0</v>
      </c>
      <c r="Y64" s="6">
        <f t="shared" si="5"/>
        <v>-193.32999999999993</v>
      </c>
    </row>
    <row r="65" spans="1:25" x14ac:dyDescent="0.25">
      <c r="A65" s="1" t="s">
        <v>151</v>
      </c>
      <c r="B65" t="s">
        <v>152</v>
      </c>
      <c r="C65" t="s">
        <v>71</v>
      </c>
      <c r="D65" s="6">
        <v>5380229.6199999982</v>
      </c>
      <c r="E65" s="6">
        <f t="shared" si="0"/>
        <v>3145054.2299999986</v>
      </c>
      <c r="F65" s="2">
        <v>412707.38</v>
      </c>
      <c r="G65" s="2">
        <v>1227678.1499999999</v>
      </c>
      <c r="H65" s="2">
        <v>0</v>
      </c>
      <c r="I65" s="6">
        <f t="shared" si="1"/>
        <v>1640385.5299999998</v>
      </c>
      <c r="J65" s="2">
        <v>445962.2</v>
      </c>
      <c r="K65" s="2">
        <v>-57230.53</v>
      </c>
      <c r="L65" s="2">
        <v>-6248.01</v>
      </c>
      <c r="M65" s="2">
        <v>-8010</v>
      </c>
      <c r="N65" s="6">
        <f t="shared" si="2"/>
        <v>374473.66000000003</v>
      </c>
      <c r="O65" s="2">
        <v>114375.51</v>
      </c>
      <c r="P65" s="2">
        <v>0</v>
      </c>
      <c r="Q65" s="6">
        <f t="shared" si="3"/>
        <v>114375.51</v>
      </c>
      <c r="R65" s="2">
        <v>0</v>
      </c>
      <c r="S65" s="2">
        <v>0</v>
      </c>
      <c r="T65" s="6">
        <f t="shared" si="4"/>
        <v>0</v>
      </c>
      <c r="U65" s="6">
        <v>46618.32</v>
      </c>
      <c r="V65" s="2">
        <v>55080.38</v>
      </c>
      <c r="W65" s="2">
        <v>-122</v>
      </c>
      <c r="X65" s="2">
        <v>4363.99</v>
      </c>
      <c r="Y65" s="6">
        <f t="shared" si="5"/>
        <v>59322.369999999995</v>
      </c>
    </row>
    <row r="66" spans="1:25" x14ac:dyDescent="0.25">
      <c r="A66" s="1" t="s">
        <v>153</v>
      </c>
      <c r="B66" t="s">
        <v>154</v>
      </c>
      <c r="C66" t="s">
        <v>155</v>
      </c>
      <c r="D66" s="6">
        <v>4889437.5600000005</v>
      </c>
      <c r="E66" s="6">
        <f t="shared" si="0"/>
        <v>2219223.5200000005</v>
      </c>
      <c r="F66" s="2">
        <v>1237600.3</v>
      </c>
      <c r="G66" s="2">
        <v>884474.53</v>
      </c>
      <c r="H66" s="2">
        <v>0</v>
      </c>
      <c r="I66" s="6">
        <f t="shared" si="1"/>
        <v>2122074.83</v>
      </c>
      <c r="J66" s="2">
        <v>325193.56</v>
      </c>
      <c r="K66" s="2">
        <v>0</v>
      </c>
      <c r="L66" s="2">
        <v>0</v>
      </c>
      <c r="M66" s="2">
        <v>-160.19999999999999</v>
      </c>
      <c r="N66" s="6">
        <f t="shared" si="2"/>
        <v>325033.36</v>
      </c>
      <c r="O66" s="2">
        <v>141564.81</v>
      </c>
      <c r="P66" s="2">
        <v>0</v>
      </c>
      <c r="Q66" s="6">
        <f t="shared" si="3"/>
        <v>141564.81</v>
      </c>
      <c r="R66" s="2">
        <v>0</v>
      </c>
      <c r="S66" s="2">
        <v>0</v>
      </c>
      <c r="T66" s="6">
        <f t="shared" si="4"/>
        <v>0</v>
      </c>
      <c r="U66" s="6">
        <v>46603.360000000001</v>
      </c>
      <c r="V66" s="2">
        <v>55477.66</v>
      </c>
      <c r="W66" s="2">
        <v>-1365.4</v>
      </c>
      <c r="X66" s="2">
        <v>-19174.580000000002</v>
      </c>
      <c r="Y66" s="6">
        <f t="shared" si="5"/>
        <v>34937.68</v>
      </c>
    </row>
    <row r="67" spans="1:25" x14ac:dyDescent="0.25">
      <c r="A67" s="1" t="s">
        <v>156</v>
      </c>
      <c r="B67" t="s">
        <v>157</v>
      </c>
      <c r="C67" t="s">
        <v>137</v>
      </c>
      <c r="D67" s="6">
        <v>3206234.35</v>
      </c>
      <c r="E67" s="6">
        <f t="shared" si="0"/>
        <v>1700876.7700000003</v>
      </c>
      <c r="F67" s="2">
        <v>415365.04</v>
      </c>
      <c r="G67" s="2">
        <v>816214.32</v>
      </c>
      <c r="H67" s="2">
        <v>-42.74</v>
      </c>
      <c r="I67" s="6">
        <f t="shared" si="1"/>
        <v>1231536.6199999999</v>
      </c>
      <c r="J67" s="2">
        <v>201367.32</v>
      </c>
      <c r="K67" s="2">
        <v>0</v>
      </c>
      <c r="L67" s="2">
        <v>-5710.32</v>
      </c>
      <c r="M67" s="2">
        <v>-17390</v>
      </c>
      <c r="N67" s="6">
        <f t="shared" si="2"/>
        <v>178267</v>
      </c>
      <c r="O67" s="2">
        <v>42274.84</v>
      </c>
      <c r="P67" s="2">
        <v>-128.57</v>
      </c>
      <c r="Q67" s="6">
        <f t="shared" si="3"/>
        <v>42146.27</v>
      </c>
      <c r="R67" s="2">
        <v>15678.41</v>
      </c>
      <c r="S67" s="2">
        <v>0</v>
      </c>
      <c r="T67" s="6">
        <f t="shared" si="4"/>
        <v>15678.41</v>
      </c>
      <c r="U67" s="6">
        <v>40699.72</v>
      </c>
      <c r="V67" s="2">
        <v>8106.56</v>
      </c>
      <c r="W67" s="2">
        <v>-2097.85</v>
      </c>
      <c r="X67" s="2">
        <v>-8979.15</v>
      </c>
      <c r="Y67" s="6">
        <f t="shared" si="5"/>
        <v>-2970.4399999999987</v>
      </c>
    </row>
    <row r="68" spans="1:25" x14ac:dyDescent="0.25">
      <c r="A68" s="1" t="s">
        <v>158</v>
      </c>
      <c r="B68" t="s">
        <v>159</v>
      </c>
      <c r="C68" t="s">
        <v>137</v>
      </c>
      <c r="D68" s="6">
        <v>5255259.2700000005</v>
      </c>
      <c r="E68" s="6">
        <f t="shared" si="0"/>
        <v>3397335.2100000004</v>
      </c>
      <c r="F68" s="2">
        <v>485517.15</v>
      </c>
      <c r="G68" s="2">
        <v>810206.87</v>
      </c>
      <c r="H68" s="2">
        <v>-110.82</v>
      </c>
      <c r="I68" s="6">
        <f t="shared" si="1"/>
        <v>1295613.2</v>
      </c>
      <c r="J68" s="2">
        <v>485013.39</v>
      </c>
      <c r="K68" s="2">
        <v>-81000</v>
      </c>
      <c r="L68" s="2">
        <v>0</v>
      </c>
      <c r="M68" s="2">
        <v>-16609.32</v>
      </c>
      <c r="N68" s="6">
        <f t="shared" si="2"/>
        <v>387404.07</v>
      </c>
      <c r="O68" s="2">
        <v>117356.86</v>
      </c>
      <c r="P68" s="2">
        <v>-247.93</v>
      </c>
      <c r="Q68" s="6">
        <f t="shared" si="3"/>
        <v>117108.93000000001</v>
      </c>
      <c r="R68" s="2">
        <v>0</v>
      </c>
      <c r="S68" s="2">
        <v>0</v>
      </c>
      <c r="T68" s="6">
        <f t="shared" si="4"/>
        <v>0</v>
      </c>
      <c r="U68" s="6">
        <v>57416.28</v>
      </c>
      <c r="V68" s="2">
        <v>7658.56</v>
      </c>
      <c r="W68" s="2">
        <v>-5949.4</v>
      </c>
      <c r="X68" s="2">
        <v>-1327.58</v>
      </c>
      <c r="Y68" s="6">
        <f t="shared" si="5"/>
        <v>381.58000000000084</v>
      </c>
    </row>
    <row r="69" spans="1:25" x14ac:dyDescent="0.25">
      <c r="A69" s="1" t="s">
        <v>160</v>
      </c>
      <c r="B69" t="s">
        <v>161</v>
      </c>
      <c r="C69" t="s">
        <v>79</v>
      </c>
      <c r="D69" s="6">
        <v>488395.06999999995</v>
      </c>
      <c r="E69" s="6">
        <f t="shared" si="0"/>
        <v>65771.949999999939</v>
      </c>
      <c r="F69" s="2">
        <v>0</v>
      </c>
      <c r="G69" s="2">
        <v>0</v>
      </c>
      <c r="H69" s="2">
        <v>0</v>
      </c>
      <c r="I69" s="6">
        <f t="shared" si="1"/>
        <v>0</v>
      </c>
      <c r="J69" s="2">
        <v>480120.87</v>
      </c>
      <c r="K69" s="2">
        <v>0</v>
      </c>
      <c r="L69" s="2">
        <v>-19142.009999999998</v>
      </c>
      <c r="M69" s="2">
        <v>-89906.22</v>
      </c>
      <c r="N69" s="6">
        <f t="shared" si="2"/>
        <v>371072.64</v>
      </c>
      <c r="O69" s="2">
        <v>41804.550000000003</v>
      </c>
      <c r="P69" s="2">
        <v>-6531.01</v>
      </c>
      <c r="Q69" s="6">
        <f t="shared" si="3"/>
        <v>35273.54</v>
      </c>
      <c r="R69" s="2">
        <v>9196.2999999999993</v>
      </c>
      <c r="S69" s="2">
        <v>-3094.04</v>
      </c>
      <c r="T69" s="6">
        <f t="shared" si="4"/>
        <v>6102.2599999999993</v>
      </c>
      <c r="U69" s="6">
        <v>15727.59</v>
      </c>
      <c r="V69" s="2">
        <v>2772.5</v>
      </c>
      <c r="W69" s="2">
        <v>-7538.05</v>
      </c>
      <c r="X69" s="2">
        <v>-787.36</v>
      </c>
      <c r="Y69" s="6">
        <f t="shared" si="5"/>
        <v>-5552.91</v>
      </c>
    </row>
    <row r="70" spans="1:25" x14ac:dyDescent="0.25">
      <c r="A70" s="1" t="s">
        <v>162</v>
      </c>
      <c r="B70" t="s">
        <v>163</v>
      </c>
      <c r="C70" t="s">
        <v>164</v>
      </c>
      <c r="D70" s="6">
        <v>5715325.8099999996</v>
      </c>
      <c r="E70" s="6">
        <f t="shared" si="0"/>
        <v>4086277.0599999991</v>
      </c>
      <c r="F70" s="2">
        <v>744572.61</v>
      </c>
      <c r="G70" s="2">
        <v>262856.71000000002</v>
      </c>
      <c r="H70" s="2">
        <v>-178.92</v>
      </c>
      <c r="I70" s="6">
        <f t="shared" si="1"/>
        <v>1007250.4</v>
      </c>
      <c r="J70" s="2">
        <v>581004.19999999995</v>
      </c>
      <c r="K70" s="2">
        <v>-22676.9</v>
      </c>
      <c r="L70" s="2">
        <v>-7210.41</v>
      </c>
      <c r="M70" s="2">
        <v>-34247.25</v>
      </c>
      <c r="N70" s="6">
        <f t="shared" si="2"/>
        <v>516869.6399999999</v>
      </c>
      <c r="O70" s="2">
        <v>25264.93</v>
      </c>
      <c r="P70" s="2">
        <v>-72.31</v>
      </c>
      <c r="Q70" s="6">
        <f t="shared" si="3"/>
        <v>25192.62</v>
      </c>
      <c r="R70" s="2">
        <v>2679.43</v>
      </c>
      <c r="S70" s="2">
        <v>0</v>
      </c>
      <c r="T70" s="6">
        <f t="shared" si="4"/>
        <v>2679.43</v>
      </c>
      <c r="U70" s="6">
        <v>70436.210000000006</v>
      </c>
      <c r="V70" s="2">
        <v>12310.52</v>
      </c>
      <c r="W70" s="2">
        <v>-2294.5500000000002</v>
      </c>
      <c r="X70" s="2">
        <v>-3395.52</v>
      </c>
      <c r="Y70" s="6">
        <f t="shared" si="5"/>
        <v>6620.4500000000007</v>
      </c>
    </row>
    <row r="71" spans="1:25" x14ac:dyDescent="0.25">
      <c r="A71" s="1" t="s">
        <v>165</v>
      </c>
      <c r="B71" t="s">
        <v>166</v>
      </c>
      <c r="C71" t="s">
        <v>167</v>
      </c>
      <c r="D71" s="6">
        <v>2403775.4099999997</v>
      </c>
      <c r="E71" s="6">
        <f t="shared" si="0"/>
        <v>1344431.8699999999</v>
      </c>
      <c r="F71" s="2">
        <v>150348.25</v>
      </c>
      <c r="G71" s="2">
        <v>536164.27</v>
      </c>
      <c r="H71" s="2">
        <v>-113.04</v>
      </c>
      <c r="I71" s="6">
        <f t="shared" si="1"/>
        <v>686399.48</v>
      </c>
      <c r="J71" s="2">
        <v>286027.31</v>
      </c>
      <c r="K71" s="2">
        <v>-23566</v>
      </c>
      <c r="L71" s="2">
        <v>-7500.06</v>
      </c>
      <c r="M71" s="2">
        <v>-48722.41</v>
      </c>
      <c r="N71" s="6">
        <f t="shared" si="2"/>
        <v>206238.84</v>
      </c>
      <c r="O71" s="2">
        <v>118488.59</v>
      </c>
      <c r="P71" s="2">
        <v>-802.95</v>
      </c>
      <c r="Q71" s="6">
        <f t="shared" si="3"/>
        <v>117685.64</v>
      </c>
      <c r="R71" s="2">
        <v>680.06</v>
      </c>
      <c r="S71" s="2">
        <v>0</v>
      </c>
      <c r="T71" s="6">
        <f t="shared" si="4"/>
        <v>680.06</v>
      </c>
      <c r="U71" s="6">
        <v>45356.63</v>
      </c>
      <c r="V71" s="2">
        <v>6709.97</v>
      </c>
      <c r="W71" s="2">
        <v>0</v>
      </c>
      <c r="X71" s="2">
        <v>-3727.08</v>
      </c>
      <c r="Y71" s="6">
        <f t="shared" si="5"/>
        <v>2982.8900000000003</v>
      </c>
    </row>
    <row r="72" spans="1:25" x14ac:dyDescent="0.25">
      <c r="A72" s="1" t="s">
        <v>168</v>
      </c>
      <c r="B72" t="s">
        <v>169</v>
      </c>
      <c r="C72" t="s">
        <v>126</v>
      </c>
      <c r="D72" s="6">
        <v>24023261.250000004</v>
      </c>
      <c r="E72" s="6">
        <f t="shared" ref="E72:E135" si="6">D72-I72-N72-Q72-T72-U72-Y72</f>
        <v>20126464.870000005</v>
      </c>
      <c r="F72" s="2">
        <v>1423197.66</v>
      </c>
      <c r="G72" s="2">
        <v>0</v>
      </c>
      <c r="H72" s="2">
        <v>-1329.99</v>
      </c>
      <c r="I72" s="6">
        <f t="shared" ref="I72:I135" si="7">F72+G72+H72</f>
        <v>1421867.67</v>
      </c>
      <c r="J72" s="2">
        <v>2168184.91</v>
      </c>
      <c r="K72" s="2">
        <v>-90652.22</v>
      </c>
      <c r="L72" s="2">
        <v>-87069.67</v>
      </c>
      <c r="M72" s="2">
        <v>-131670.70000000001</v>
      </c>
      <c r="N72" s="6">
        <f t="shared" ref="N72:N135" si="8">J72+K72+L72+M72</f>
        <v>1858792.3200000003</v>
      </c>
      <c r="O72" s="2">
        <v>70334.19</v>
      </c>
      <c r="P72" s="2">
        <v>-419.77</v>
      </c>
      <c r="Q72" s="6">
        <f t="shared" ref="Q72:Q135" si="9">O72+P72</f>
        <v>69914.42</v>
      </c>
      <c r="R72" s="2">
        <v>31871.77</v>
      </c>
      <c r="S72" s="2">
        <v>-212.1</v>
      </c>
      <c r="T72" s="6">
        <f t="shared" ref="T72:T135" si="10">R72+S72</f>
        <v>31659.670000000002</v>
      </c>
      <c r="U72" s="6">
        <v>340585.99</v>
      </c>
      <c r="V72" s="2">
        <v>190759.34</v>
      </c>
      <c r="W72" s="2">
        <v>-13199.75</v>
      </c>
      <c r="X72" s="2">
        <v>-3583.28</v>
      </c>
      <c r="Y72" s="6">
        <f t="shared" ref="Y72:Y135" si="11">V72+W72+X72</f>
        <v>173976.31</v>
      </c>
    </row>
    <row r="73" spans="1:25" x14ac:dyDescent="0.25">
      <c r="A73" s="1" t="s">
        <v>170</v>
      </c>
      <c r="B73" t="s">
        <v>171</v>
      </c>
      <c r="C73" t="s">
        <v>172</v>
      </c>
      <c r="D73" s="6">
        <v>6846882.7999999989</v>
      </c>
      <c r="E73" s="6">
        <f t="shared" si="6"/>
        <v>5034995.22</v>
      </c>
      <c r="F73" s="2">
        <v>754170.95</v>
      </c>
      <c r="G73" s="2">
        <v>0</v>
      </c>
      <c r="H73" s="2">
        <v>-104.12</v>
      </c>
      <c r="I73" s="6">
        <f t="shared" si="7"/>
        <v>754066.83</v>
      </c>
      <c r="J73" s="2">
        <v>1171795.24</v>
      </c>
      <c r="K73" s="2">
        <v>-321094.99</v>
      </c>
      <c r="L73" s="2">
        <v>-30215.51</v>
      </c>
      <c r="M73" s="2">
        <v>-480.6</v>
      </c>
      <c r="N73" s="6">
        <f t="shared" si="8"/>
        <v>820004.14</v>
      </c>
      <c r="O73" s="2">
        <v>114787.53</v>
      </c>
      <c r="P73" s="2">
        <v>-178.98</v>
      </c>
      <c r="Q73" s="6">
        <f t="shared" si="9"/>
        <v>114608.55</v>
      </c>
      <c r="R73" s="2">
        <v>3689.75</v>
      </c>
      <c r="S73" s="2">
        <v>0</v>
      </c>
      <c r="T73" s="6">
        <f t="shared" si="10"/>
        <v>3689.75</v>
      </c>
      <c r="U73" s="6">
        <v>79706.22</v>
      </c>
      <c r="V73" s="2">
        <v>39968.480000000003</v>
      </c>
      <c r="W73" s="2">
        <v>-183</v>
      </c>
      <c r="X73" s="2">
        <v>26.61</v>
      </c>
      <c r="Y73" s="6">
        <f t="shared" si="11"/>
        <v>39812.090000000004</v>
      </c>
    </row>
    <row r="74" spans="1:25" x14ac:dyDescent="0.25">
      <c r="A74" s="1" t="s">
        <v>173</v>
      </c>
      <c r="B74" t="s">
        <v>174</v>
      </c>
      <c r="C74" t="s">
        <v>175</v>
      </c>
      <c r="D74" s="6">
        <v>3462134.4699999993</v>
      </c>
      <c r="E74" s="6">
        <f t="shared" si="6"/>
        <v>1577001.4699999995</v>
      </c>
      <c r="F74" s="2">
        <v>1021418.71</v>
      </c>
      <c r="G74" s="2">
        <v>531940.65</v>
      </c>
      <c r="H74" s="2">
        <v>-1506.78</v>
      </c>
      <c r="I74" s="6">
        <f t="shared" si="7"/>
        <v>1551852.5799999998</v>
      </c>
      <c r="J74" s="2">
        <v>351473.46</v>
      </c>
      <c r="K74" s="2">
        <v>-51608.4</v>
      </c>
      <c r="L74" s="2">
        <v>-26172.94</v>
      </c>
      <c r="M74" s="2">
        <v>-60214.22</v>
      </c>
      <c r="N74" s="6">
        <f t="shared" si="8"/>
        <v>213477.9</v>
      </c>
      <c r="O74" s="2">
        <v>58735.75</v>
      </c>
      <c r="P74" s="2">
        <v>-3268.62</v>
      </c>
      <c r="Q74" s="6">
        <f t="shared" si="9"/>
        <v>55467.13</v>
      </c>
      <c r="R74" s="2">
        <v>0</v>
      </c>
      <c r="S74" s="2">
        <v>0</v>
      </c>
      <c r="T74" s="6">
        <f t="shared" si="10"/>
        <v>0</v>
      </c>
      <c r="U74" s="6">
        <v>45929.3</v>
      </c>
      <c r="V74" s="2">
        <v>48193.19</v>
      </c>
      <c r="W74" s="2">
        <v>-9996.7099999999991</v>
      </c>
      <c r="X74" s="2">
        <v>-19790.39</v>
      </c>
      <c r="Y74" s="6">
        <f t="shared" si="11"/>
        <v>18406.090000000004</v>
      </c>
    </row>
    <row r="75" spans="1:25" x14ac:dyDescent="0.25">
      <c r="A75" s="1" t="s">
        <v>176</v>
      </c>
      <c r="B75" t="s">
        <v>177</v>
      </c>
      <c r="C75" t="s">
        <v>51</v>
      </c>
      <c r="D75" s="6">
        <v>7539907.6499999994</v>
      </c>
      <c r="E75" s="6">
        <f t="shared" si="6"/>
        <v>5849705.8199999994</v>
      </c>
      <c r="F75" s="2">
        <v>753848.66</v>
      </c>
      <c r="G75" s="2">
        <v>26976.12</v>
      </c>
      <c r="H75" s="2">
        <v>-106.11</v>
      </c>
      <c r="I75" s="6">
        <f t="shared" si="7"/>
        <v>780718.67</v>
      </c>
      <c r="J75" s="2">
        <v>707422.36</v>
      </c>
      <c r="K75" s="2">
        <v>0</v>
      </c>
      <c r="L75" s="2">
        <v>-51081.59</v>
      </c>
      <c r="M75" s="2">
        <v>-16180.2</v>
      </c>
      <c r="N75" s="6">
        <f t="shared" si="8"/>
        <v>640160.57000000007</v>
      </c>
      <c r="O75" s="2">
        <v>172650.16</v>
      </c>
      <c r="P75" s="2">
        <v>-272.13</v>
      </c>
      <c r="Q75" s="6">
        <f t="shared" si="9"/>
        <v>172378.03</v>
      </c>
      <c r="R75" s="2">
        <v>6929.59</v>
      </c>
      <c r="S75" s="2">
        <v>0</v>
      </c>
      <c r="T75" s="6">
        <f t="shared" si="10"/>
        <v>6929.59</v>
      </c>
      <c r="U75" s="6">
        <v>76349.13</v>
      </c>
      <c r="V75" s="2">
        <v>16855.689999999999</v>
      </c>
      <c r="W75" s="2">
        <v>-1552.17</v>
      </c>
      <c r="X75" s="2">
        <v>-1637.68</v>
      </c>
      <c r="Y75" s="6">
        <f t="shared" si="11"/>
        <v>13665.839999999998</v>
      </c>
    </row>
    <row r="76" spans="1:25" x14ac:dyDescent="0.25">
      <c r="A76" s="1" t="s">
        <v>178</v>
      </c>
      <c r="B76" t="s">
        <v>177</v>
      </c>
      <c r="C76" t="s">
        <v>179</v>
      </c>
      <c r="D76" s="6">
        <v>6353587.2399999984</v>
      </c>
      <c r="E76" s="6">
        <f t="shared" si="6"/>
        <v>4806281.7399999984</v>
      </c>
      <c r="F76" s="2">
        <v>409611.87</v>
      </c>
      <c r="G76" s="2">
        <v>0</v>
      </c>
      <c r="H76" s="2">
        <v>0</v>
      </c>
      <c r="I76" s="6">
        <f t="shared" si="7"/>
        <v>409611.87</v>
      </c>
      <c r="J76" s="2">
        <v>725034.44</v>
      </c>
      <c r="K76" s="2">
        <v>-47120.84</v>
      </c>
      <c r="L76" s="2">
        <v>-42749.85</v>
      </c>
      <c r="M76" s="2">
        <v>-11614.5</v>
      </c>
      <c r="N76" s="6">
        <f t="shared" si="8"/>
        <v>623549.25</v>
      </c>
      <c r="O76" s="2">
        <v>301306.84000000003</v>
      </c>
      <c r="P76" s="2">
        <v>0</v>
      </c>
      <c r="Q76" s="6">
        <f t="shared" si="9"/>
        <v>301306.84000000003</v>
      </c>
      <c r="R76" s="2">
        <v>0</v>
      </c>
      <c r="S76" s="2">
        <v>0</v>
      </c>
      <c r="T76" s="6">
        <f t="shared" si="10"/>
        <v>0</v>
      </c>
      <c r="U76" s="6">
        <v>86521.8</v>
      </c>
      <c r="V76" s="2">
        <v>190666.33</v>
      </c>
      <c r="W76" s="2">
        <v>-1725.35</v>
      </c>
      <c r="X76" s="2">
        <v>-62625.24</v>
      </c>
      <c r="Y76" s="6">
        <f t="shared" si="11"/>
        <v>126315.73999999999</v>
      </c>
    </row>
    <row r="77" spans="1:25" x14ac:dyDescent="0.25">
      <c r="A77" s="1" t="s">
        <v>180</v>
      </c>
      <c r="B77" t="s">
        <v>177</v>
      </c>
      <c r="C77" t="s">
        <v>126</v>
      </c>
      <c r="D77" s="6">
        <v>5010401.4400000004</v>
      </c>
      <c r="E77" s="6">
        <f t="shared" si="6"/>
        <v>4552445.6099999994</v>
      </c>
      <c r="F77" s="2">
        <v>44629.86</v>
      </c>
      <c r="G77" s="2">
        <v>0</v>
      </c>
      <c r="H77" s="2">
        <v>0</v>
      </c>
      <c r="I77" s="6">
        <f t="shared" si="7"/>
        <v>44629.86</v>
      </c>
      <c r="J77" s="2">
        <v>442059.56</v>
      </c>
      <c r="K77" s="2">
        <v>-80231.649999999994</v>
      </c>
      <c r="L77" s="2">
        <v>-58269.52</v>
      </c>
      <c r="M77" s="2">
        <v>-38757.279999999999</v>
      </c>
      <c r="N77" s="6">
        <f t="shared" si="8"/>
        <v>264801.11</v>
      </c>
      <c r="O77" s="2">
        <v>20244.79</v>
      </c>
      <c r="P77" s="2">
        <v>0</v>
      </c>
      <c r="Q77" s="6">
        <f t="shared" si="9"/>
        <v>20244.79</v>
      </c>
      <c r="R77" s="2">
        <v>2755.59</v>
      </c>
      <c r="S77" s="2">
        <v>-1136.25</v>
      </c>
      <c r="T77" s="6">
        <f t="shared" si="10"/>
        <v>1619.3400000000001</v>
      </c>
      <c r="U77" s="6">
        <v>104394.36</v>
      </c>
      <c r="V77" s="2">
        <v>36487.24</v>
      </c>
      <c r="W77" s="2">
        <v>-5142.01</v>
      </c>
      <c r="X77" s="2">
        <v>-9078.86</v>
      </c>
      <c r="Y77" s="6">
        <f t="shared" si="11"/>
        <v>22266.369999999995</v>
      </c>
    </row>
    <row r="78" spans="1:25" x14ac:dyDescent="0.25">
      <c r="A78" s="1" t="s">
        <v>181</v>
      </c>
      <c r="B78" t="s">
        <v>182</v>
      </c>
      <c r="C78" t="s">
        <v>123</v>
      </c>
      <c r="D78" s="6">
        <v>2800454.65</v>
      </c>
      <c r="E78" s="6">
        <f t="shared" si="6"/>
        <v>2439069.2300000004</v>
      </c>
      <c r="F78" s="2">
        <v>406820.02</v>
      </c>
      <c r="G78" s="2">
        <v>0</v>
      </c>
      <c r="H78" s="2">
        <v>0</v>
      </c>
      <c r="I78" s="6">
        <f t="shared" si="7"/>
        <v>406820.02</v>
      </c>
      <c r="J78" s="2">
        <v>197453.65</v>
      </c>
      <c r="K78" s="2">
        <v>-83340.12</v>
      </c>
      <c r="L78" s="2">
        <v>-137964.73000000001</v>
      </c>
      <c r="M78" s="2">
        <v>-123041.61</v>
      </c>
      <c r="N78" s="6">
        <f t="shared" si="8"/>
        <v>-146892.81</v>
      </c>
      <c r="O78" s="2">
        <v>19090.310000000001</v>
      </c>
      <c r="P78" s="2">
        <v>-509.7</v>
      </c>
      <c r="Q78" s="6">
        <f t="shared" si="9"/>
        <v>18580.61</v>
      </c>
      <c r="R78" s="2">
        <v>454.51</v>
      </c>
      <c r="S78" s="2">
        <v>0</v>
      </c>
      <c r="T78" s="6">
        <f t="shared" si="10"/>
        <v>454.51</v>
      </c>
      <c r="U78" s="6">
        <v>108356.28</v>
      </c>
      <c r="V78" s="2">
        <v>3746.72</v>
      </c>
      <c r="W78" s="2">
        <v>-14358.53</v>
      </c>
      <c r="X78" s="2">
        <v>-15321.38</v>
      </c>
      <c r="Y78" s="6">
        <f t="shared" si="11"/>
        <v>-25933.190000000002</v>
      </c>
    </row>
    <row r="79" spans="1:25" x14ac:dyDescent="0.25">
      <c r="A79" s="1" t="s">
        <v>183</v>
      </c>
      <c r="B79" t="s">
        <v>184</v>
      </c>
      <c r="C79" t="s">
        <v>175</v>
      </c>
      <c r="D79" s="6">
        <v>9013099.9800000023</v>
      </c>
      <c r="E79" s="6">
        <f t="shared" si="6"/>
        <v>4271984.3800000018</v>
      </c>
      <c r="F79" s="2">
        <v>1644356.09</v>
      </c>
      <c r="G79" s="2">
        <v>1339370.56</v>
      </c>
      <c r="H79" s="2">
        <v>-5656.38</v>
      </c>
      <c r="I79" s="6">
        <f t="shared" si="7"/>
        <v>2978070.2700000005</v>
      </c>
      <c r="J79" s="2">
        <v>1438004.03</v>
      </c>
      <c r="K79" s="2">
        <v>0</v>
      </c>
      <c r="L79" s="2">
        <v>-10835.35</v>
      </c>
      <c r="M79" s="2">
        <v>-83413.27</v>
      </c>
      <c r="N79" s="6">
        <f t="shared" si="8"/>
        <v>1343755.41</v>
      </c>
      <c r="O79" s="2">
        <v>352735.94</v>
      </c>
      <c r="P79" s="2">
        <v>-7376.84</v>
      </c>
      <c r="Q79" s="6">
        <f t="shared" si="9"/>
        <v>345359.1</v>
      </c>
      <c r="R79" s="2">
        <v>6322.43</v>
      </c>
      <c r="S79" s="2">
        <v>0</v>
      </c>
      <c r="T79" s="6">
        <f t="shared" si="10"/>
        <v>6322.43</v>
      </c>
      <c r="U79" s="6">
        <v>73055.070000000007</v>
      </c>
      <c r="V79" s="2">
        <v>19299.61</v>
      </c>
      <c r="W79" s="2">
        <v>-13542.85</v>
      </c>
      <c r="X79" s="2">
        <v>-11203.44</v>
      </c>
      <c r="Y79" s="6">
        <f t="shared" si="11"/>
        <v>-5446.68</v>
      </c>
    </row>
    <row r="80" spans="1:25" x14ac:dyDescent="0.25">
      <c r="A80" s="1" t="s">
        <v>185</v>
      </c>
      <c r="B80" t="s">
        <v>186</v>
      </c>
      <c r="C80" t="s">
        <v>187</v>
      </c>
      <c r="D80" s="6">
        <v>4482886.9399999995</v>
      </c>
      <c r="E80" s="6">
        <f t="shared" si="6"/>
        <v>2208650.2699999991</v>
      </c>
      <c r="F80" s="2">
        <v>990676.1</v>
      </c>
      <c r="G80" s="2">
        <v>721001.85</v>
      </c>
      <c r="H80" s="2">
        <v>-275.08999999999997</v>
      </c>
      <c r="I80" s="6">
        <f t="shared" si="7"/>
        <v>1711402.8599999999</v>
      </c>
      <c r="J80" s="2">
        <v>414044.94</v>
      </c>
      <c r="K80" s="2">
        <v>0</v>
      </c>
      <c r="L80" s="2">
        <v>0</v>
      </c>
      <c r="M80" s="2">
        <v>-24744.47</v>
      </c>
      <c r="N80" s="6">
        <f t="shared" si="8"/>
        <v>389300.47</v>
      </c>
      <c r="O80" s="2">
        <v>81254.03</v>
      </c>
      <c r="P80" s="2">
        <v>-437.93</v>
      </c>
      <c r="Q80" s="6">
        <f t="shared" si="9"/>
        <v>80816.100000000006</v>
      </c>
      <c r="R80" s="2">
        <v>351.99</v>
      </c>
      <c r="S80" s="2">
        <v>0</v>
      </c>
      <c r="T80" s="6">
        <f t="shared" si="10"/>
        <v>351.99</v>
      </c>
      <c r="U80" s="6">
        <v>53016.72</v>
      </c>
      <c r="V80" s="2">
        <v>60608.65</v>
      </c>
      <c r="W80" s="2">
        <v>-4407.93</v>
      </c>
      <c r="X80" s="2">
        <v>-16852.189999999999</v>
      </c>
      <c r="Y80" s="6">
        <f t="shared" si="11"/>
        <v>39348.53</v>
      </c>
    </row>
    <row r="81" spans="1:25" x14ac:dyDescent="0.25">
      <c r="A81" s="1" t="s">
        <v>188</v>
      </c>
      <c r="B81" t="s">
        <v>189</v>
      </c>
      <c r="C81" t="s">
        <v>190</v>
      </c>
      <c r="D81" s="6">
        <v>10858915</v>
      </c>
      <c r="E81" s="6">
        <f t="shared" si="6"/>
        <v>7446303.5499999989</v>
      </c>
      <c r="F81" s="2">
        <v>1486136.01</v>
      </c>
      <c r="G81" s="2">
        <v>0</v>
      </c>
      <c r="H81" s="2">
        <v>-428.53</v>
      </c>
      <c r="I81" s="6">
        <f t="shared" si="7"/>
        <v>1485707.48</v>
      </c>
      <c r="J81" s="2">
        <v>1470986.37</v>
      </c>
      <c r="K81" s="2">
        <v>-26768.38</v>
      </c>
      <c r="L81" s="2">
        <v>0</v>
      </c>
      <c r="M81" s="2">
        <v>-87086.26</v>
      </c>
      <c r="N81" s="6">
        <f t="shared" si="8"/>
        <v>1357131.7300000002</v>
      </c>
      <c r="O81" s="2">
        <v>438088.59</v>
      </c>
      <c r="P81" s="2">
        <v>-867.9</v>
      </c>
      <c r="Q81" s="6">
        <f t="shared" si="9"/>
        <v>437220.69</v>
      </c>
      <c r="R81" s="2">
        <v>2513.2199999999998</v>
      </c>
      <c r="S81" s="2">
        <v>0</v>
      </c>
      <c r="T81" s="6">
        <f t="shared" si="10"/>
        <v>2513.2199999999998</v>
      </c>
      <c r="U81" s="6">
        <v>102043.53</v>
      </c>
      <c r="V81" s="2">
        <v>76448.95</v>
      </c>
      <c r="W81" s="2">
        <v>-7535.17</v>
      </c>
      <c r="X81" s="2">
        <v>-40918.980000000003</v>
      </c>
      <c r="Y81" s="6">
        <f t="shared" si="11"/>
        <v>27994.799999999996</v>
      </c>
    </row>
    <row r="82" spans="1:25" x14ac:dyDescent="0.25">
      <c r="A82" s="1" t="s">
        <v>191</v>
      </c>
      <c r="B82" t="s">
        <v>192</v>
      </c>
      <c r="C82" t="s">
        <v>59</v>
      </c>
      <c r="D82" s="6">
        <v>12578686.469999999</v>
      </c>
      <c r="E82" s="6">
        <f t="shared" si="6"/>
        <v>5124456.1799999978</v>
      </c>
      <c r="F82" s="2">
        <v>2635789.7999999998</v>
      </c>
      <c r="G82" s="2">
        <v>2823839.69</v>
      </c>
      <c r="H82" s="2">
        <v>-29543.99</v>
      </c>
      <c r="I82" s="6">
        <f t="shared" si="7"/>
        <v>5430085.5</v>
      </c>
      <c r="J82" s="2">
        <v>1071205.31</v>
      </c>
      <c r="K82" s="2">
        <v>-213767.3</v>
      </c>
      <c r="L82" s="2">
        <v>-20561.23</v>
      </c>
      <c r="M82" s="2">
        <v>-100068.03</v>
      </c>
      <c r="N82" s="6">
        <f t="shared" si="8"/>
        <v>736808.75</v>
      </c>
      <c r="O82" s="2">
        <v>1122479.25</v>
      </c>
      <c r="P82" s="2">
        <v>-48536.22</v>
      </c>
      <c r="Q82" s="6">
        <f t="shared" si="9"/>
        <v>1073943.03</v>
      </c>
      <c r="R82" s="2">
        <v>111385.34</v>
      </c>
      <c r="S82" s="2">
        <v>-2700.56</v>
      </c>
      <c r="T82" s="6">
        <f t="shared" si="10"/>
        <v>108684.78</v>
      </c>
      <c r="U82" s="6">
        <v>62481.16</v>
      </c>
      <c r="V82" s="2">
        <v>46791.15</v>
      </c>
      <c r="W82" s="2">
        <v>-2566.85</v>
      </c>
      <c r="X82" s="2">
        <v>-1997.23</v>
      </c>
      <c r="Y82" s="6">
        <f t="shared" si="11"/>
        <v>42227.07</v>
      </c>
    </row>
    <row r="83" spans="1:25" x14ac:dyDescent="0.25">
      <c r="A83" s="1" t="s">
        <v>193</v>
      </c>
      <c r="B83" t="s">
        <v>194</v>
      </c>
      <c r="C83" t="s">
        <v>120</v>
      </c>
      <c r="D83" s="6">
        <v>17109601.82</v>
      </c>
      <c r="E83" s="6">
        <f t="shared" si="6"/>
        <v>12113331.089999998</v>
      </c>
      <c r="F83" s="2">
        <v>2401256.2400000002</v>
      </c>
      <c r="G83" s="2">
        <v>0</v>
      </c>
      <c r="H83" s="2">
        <v>-13150.44</v>
      </c>
      <c r="I83" s="6">
        <f t="shared" si="7"/>
        <v>2388105.8000000003</v>
      </c>
      <c r="J83" s="2">
        <v>2236540.6800000002</v>
      </c>
      <c r="K83" s="2">
        <v>-202962.19</v>
      </c>
      <c r="L83" s="2">
        <v>-32118.83</v>
      </c>
      <c r="M83" s="2">
        <v>-111487.45</v>
      </c>
      <c r="N83" s="6">
        <f t="shared" si="8"/>
        <v>1889972.2100000002</v>
      </c>
      <c r="O83" s="2">
        <v>148944.07</v>
      </c>
      <c r="P83" s="2">
        <v>-6958.06</v>
      </c>
      <c r="Q83" s="6">
        <f t="shared" si="9"/>
        <v>141986.01</v>
      </c>
      <c r="R83" s="2">
        <v>89273.94</v>
      </c>
      <c r="S83" s="2">
        <v>-12884.23</v>
      </c>
      <c r="T83" s="6">
        <f t="shared" si="10"/>
        <v>76389.710000000006</v>
      </c>
      <c r="U83" s="6">
        <v>166842.4</v>
      </c>
      <c r="V83" s="2">
        <v>353354.96</v>
      </c>
      <c r="W83" s="2">
        <v>-30096.81</v>
      </c>
      <c r="X83" s="2">
        <v>9716.4500000000007</v>
      </c>
      <c r="Y83" s="6">
        <f t="shared" si="11"/>
        <v>332974.60000000003</v>
      </c>
    </row>
    <row r="84" spans="1:25" x14ac:dyDescent="0.25">
      <c r="A84" s="1" t="s">
        <v>195</v>
      </c>
      <c r="B84" t="s">
        <v>196</v>
      </c>
      <c r="C84" t="s">
        <v>59</v>
      </c>
      <c r="D84" s="6">
        <v>4182473.85</v>
      </c>
      <c r="E84" s="6">
        <f t="shared" si="6"/>
        <v>3890977.35</v>
      </c>
      <c r="F84" s="2">
        <v>0</v>
      </c>
      <c r="G84" s="2">
        <v>0</v>
      </c>
      <c r="H84" s="2">
        <v>0</v>
      </c>
      <c r="I84" s="6">
        <f t="shared" si="7"/>
        <v>0</v>
      </c>
      <c r="J84" s="2">
        <v>637915.24</v>
      </c>
      <c r="K84" s="2">
        <v>-212345.23</v>
      </c>
      <c r="L84" s="2">
        <v>-146936.19</v>
      </c>
      <c r="M84" s="2">
        <v>-140354.43</v>
      </c>
      <c r="N84" s="6">
        <f t="shared" si="8"/>
        <v>138279.39000000001</v>
      </c>
      <c r="O84" s="2">
        <v>5189.96</v>
      </c>
      <c r="P84" s="2">
        <v>-139.22</v>
      </c>
      <c r="Q84" s="6">
        <f t="shared" si="9"/>
        <v>5050.74</v>
      </c>
      <c r="R84" s="2">
        <v>1279.19</v>
      </c>
      <c r="S84" s="2">
        <v>0</v>
      </c>
      <c r="T84" s="6">
        <f t="shared" si="10"/>
        <v>1279.19</v>
      </c>
      <c r="U84" s="6">
        <v>137621.49</v>
      </c>
      <c r="V84" s="2">
        <v>15215.5</v>
      </c>
      <c r="W84" s="2">
        <v>-3166.81</v>
      </c>
      <c r="X84" s="2">
        <v>-2783</v>
      </c>
      <c r="Y84" s="6">
        <f t="shared" si="11"/>
        <v>9265.69</v>
      </c>
    </row>
    <row r="85" spans="1:25" x14ac:dyDescent="0.25">
      <c r="A85" s="1" t="s">
        <v>197</v>
      </c>
      <c r="B85" t="s">
        <v>198</v>
      </c>
      <c r="C85" t="s">
        <v>17</v>
      </c>
      <c r="D85" s="6">
        <v>76969929.450000003</v>
      </c>
      <c r="E85" s="6">
        <f t="shared" si="6"/>
        <v>40325886.910000004</v>
      </c>
      <c r="F85" s="2">
        <v>20140143.789999999</v>
      </c>
      <c r="G85" s="2">
        <v>0</v>
      </c>
      <c r="H85" s="2">
        <v>-575143.65</v>
      </c>
      <c r="I85" s="6">
        <f t="shared" si="7"/>
        <v>19565000.140000001</v>
      </c>
      <c r="J85" s="2">
        <v>9728279.6199999992</v>
      </c>
      <c r="K85" s="2">
        <v>-755182.82</v>
      </c>
      <c r="L85" s="2">
        <v>-80575.25</v>
      </c>
      <c r="M85" s="2">
        <v>-1660765.13</v>
      </c>
      <c r="N85" s="6">
        <f t="shared" si="8"/>
        <v>7231756.419999999</v>
      </c>
      <c r="O85" s="2">
        <v>9149687.1199999992</v>
      </c>
      <c r="P85" s="2">
        <v>-979662.66</v>
      </c>
      <c r="Q85" s="6">
        <f t="shared" si="9"/>
        <v>8170024.459999999</v>
      </c>
      <c r="R85" s="2">
        <v>225196.04</v>
      </c>
      <c r="S85" s="2">
        <v>-4151.0600000000004</v>
      </c>
      <c r="T85" s="6">
        <f t="shared" si="10"/>
        <v>221044.98</v>
      </c>
      <c r="U85" s="6">
        <v>446677.16</v>
      </c>
      <c r="V85" s="2">
        <v>1332472.6200000001</v>
      </c>
      <c r="W85" s="2">
        <v>-235005.92</v>
      </c>
      <c r="X85" s="2">
        <v>-87927.32</v>
      </c>
      <c r="Y85" s="6">
        <f t="shared" si="11"/>
        <v>1009539.3800000001</v>
      </c>
    </row>
    <row r="86" spans="1:25" x14ac:dyDescent="0.25">
      <c r="A86" s="1" t="s">
        <v>199</v>
      </c>
      <c r="B86" t="s">
        <v>200</v>
      </c>
      <c r="C86" t="s">
        <v>17</v>
      </c>
      <c r="D86" s="6">
        <v>8437442.8399999999</v>
      </c>
      <c r="E86" s="6">
        <f t="shared" si="6"/>
        <v>5837578.0600000005</v>
      </c>
      <c r="F86" s="2">
        <v>468810.54</v>
      </c>
      <c r="G86" s="2">
        <v>0</v>
      </c>
      <c r="H86" s="2">
        <v>-1207.05</v>
      </c>
      <c r="I86" s="6">
        <f t="shared" si="7"/>
        <v>467603.49</v>
      </c>
      <c r="J86" s="2">
        <v>821521.41</v>
      </c>
      <c r="K86" s="2">
        <v>-91287</v>
      </c>
      <c r="L86" s="2">
        <v>-8552.93</v>
      </c>
      <c r="M86" s="2">
        <v>-53536.77</v>
      </c>
      <c r="N86" s="6">
        <f t="shared" si="8"/>
        <v>668144.71</v>
      </c>
      <c r="O86" s="2">
        <v>1102630.25</v>
      </c>
      <c r="P86" s="2">
        <v>-9863.7800000000007</v>
      </c>
      <c r="Q86" s="6">
        <f t="shared" si="9"/>
        <v>1092766.47</v>
      </c>
      <c r="R86" s="2">
        <v>2104.06</v>
      </c>
      <c r="S86" s="2">
        <v>0</v>
      </c>
      <c r="T86" s="6">
        <f t="shared" si="10"/>
        <v>2104.06</v>
      </c>
      <c r="U86" s="6">
        <v>88307.78</v>
      </c>
      <c r="V86" s="2">
        <v>275290.13</v>
      </c>
      <c r="W86" s="2">
        <v>-10797.23</v>
      </c>
      <c r="X86" s="2">
        <v>16445.37</v>
      </c>
      <c r="Y86" s="6">
        <f t="shared" si="11"/>
        <v>280938.27</v>
      </c>
    </row>
    <row r="87" spans="1:25" x14ac:dyDescent="0.25">
      <c r="A87" s="1" t="s">
        <v>201</v>
      </c>
      <c r="B87" t="s">
        <v>202</v>
      </c>
      <c r="C87" t="s">
        <v>110</v>
      </c>
      <c r="D87" s="6">
        <v>1590357.3399999994</v>
      </c>
      <c r="E87" s="6">
        <f t="shared" si="6"/>
        <v>1182118.2799999996</v>
      </c>
      <c r="F87" s="2">
        <v>230189.32</v>
      </c>
      <c r="G87" s="2">
        <v>0</v>
      </c>
      <c r="H87" s="2">
        <v>0</v>
      </c>
      <c r="I87" s="6">
        <f t="shared" si="7"/>
        <v>230189.32</v>
      </c>
      <c r="J87" s="2">
        <v>141272.72</v>
      </c>
      <c r="K87" s="2">
        <v>0</v>
      </c>
      <c r="L87" s="2">
        <v>-38300.22</v>
      </c>
      <c r="M87" s="2">
        <v>-42579.839999999997</v>
      </c>
      <c r="N87" s="6">
        <f t="shared" si="8"/>
        <v>60392.66</v>
      </c>
      <c r="O87" s="2">
        <v>77092.62</v>
      </c>
      <c r="P87" s="2">
        <v>-1189.73</v>
      </c>
      <c r="Q87" s="6">
        <f t="shared" si="9"/>
        <v>75902.89</v>
      </c>
      <c r="R87" s="2">
        <v>4387.04</v>
      </c>
      <c r="S87" s="2">
        <v>0</v>
      </c>
      <c r="T87" s="6">
        <f t="shared" si="10"/>
        <v>4387.04</v>
      </c>
      <c r="U87" s="6">
        <v>54562.73</v>
      </c>
      <c r="V87" s="2">
        <v>1648.68</v>
      </c>
      <c r="W87" s="2">
        <v>-7367.63</v>
      </c>
      <c r="X87" s="2">
        <v>-11476.63</v>
      </c>
      <c r="Y87" s="6">
        <f t="shared" si="11"/>
        <v>-17195.579999999998</v>
      </c>
    </row>
    <row r="88" spans="1:25" x14ac:dyDescent="0.25">
      <c r="A88" s="1" t="s">
        <v>203</v>
      </c>
      <c r="B88" t="s">
        <v>204</v>
      </c>
      <c r="C88" t="s">
        <v>205</v>
      </c>
      <c r="D88" s="6">
        <v>6322825.3199999994</v>
      </c>
      <c r="E88" s="6">
        <f t="shared" si="6"/>
        <v>3622474.5900000003</v>
      </c>
      <c r="F88" s="2">
        <v>1119174.3999999999</v>
      </c>
      <c r="G88" s="2">
        <v>657930.13</v>
      </c>
      <c r="H88" s="2">
        <v>-2057.12</v>
      </c>
      <c r="I88" s="6">
        <f t="shared" si="7"/>
        <v>1775047.4099999997</v>
      </c>
      <c r="J88" s="2">
        <v>660262.88</v>
      </c>
      <c r="K88" s="2">
        <v>-29970</v>
      </c>
      <c r="L88" s="2">
        <v>-3758.45</v>
      </c>
      <c r="M88" s="2">
        <v>-30087.55</v>
      </c>
      <c r="N88" s="6">
        <f t="shared" si="8"/>
        <v>596446.88</v>
      </c>
      <c r="O88" s="2">
        <v>114789.83</v>
      </c>
      <c r="P88" s="2">
        <v>-2949.22</v>
      </c>
      <c r="Q88" s="6">
        <f t="shared" si="9"/>
        <v>111840.61</v>
      </c>
      <c r="R88" s="2">
        <v>1387.47</v>
      </c>
      <c r="S88" s="2">
        <v>0</v>
      </c>
      <c r="T88" s="6">
        <f t="shared" si="10"/>
        <v>1387.47</v>
      </c>
      <c r="U88" s="6">
        <v>57560.56</v>
      </c>
      <c r="V88" s="2">
        <v>143229</v>
      </c>
      <c r="W88" s="2">
        <v>-11745.29</v>
      </c>
      <c r="X88" s="2">
        <v>26584.09</v>
      </c>
      <c r="Y88" s="6">
        <f t="shared" si="11"/>
        <v>158067.79999999999</v>
      </c>
    </row>
    <row r="89" spans="1:25" x14ac:dyDescent="0.25">
      <c r="A89" s="1" t="s">
        <v>206</v>
      </c>
      <c r="B89" t="s">
        <v>207</v>
      </c>
      <c r="C89" t="s">
        <v>208</v>
      </c>
      <c r="D89" s="6">
        <v>5401729.2000000011</v>
      </c>
      <c r="E89" s="6">
        <f t="shared" si="6"/>
        <v>2892277.100000001</v>
      </c>
      <c r="F89" s="2">
        <v>905282.81</v>
      </c>
      <c r="G89" s="2">
        <v>1037460.82</v>
      </c>
      <c r="H89" s="2">
        <v>-1027.76</v>
      </c>
      <c r="I89" s="6">
        <f t="shared" si="7"/>
        <v>1941715.8699999999</v>
      </c>
      <c r="J89" s="2">
        <v>494684.26</v>
      </c>
      <c r="K89" s="2">
        <v>-22105.5</v>
      </c>
      <c r="L89" s="2">
        <v>-29287.78</v>
      </c>
      <c r="M89" s="2">
        <v>-39732.639999999999</v>
      </c>
      <c r="N89" s="6">
        <f t="shared" si="8"/>
        <v>403558.33999999997</v>
      </c>
      <c r="O89" s="2">
        <v>24016</v>
      </c>
      <c r="P89" s="2">
        <v>-565.36</v>
      </c>
      <c r="Q89" s="6">
        <f t="shared" si="9"/>
        <v>23450.639999999999</v>
      </c>
      <c r="R89" s="2">
        <v>0</v>
      </c>
      <c r="S89" s="2">
        <v>0</v>
      </c>
      <c r="T89" s="6">
        <f t="shared" si="10"/>
        <v>0</v>
      </c>
      <c r="U89" s="6">
        <v>50067.82</v>
      </c>
      <c r="V89" s="2">
        <v>86594.72</v>
      </c>
      <c r="W89" s="2">
        <v>-3155.55</v>
      </c>
      <c r="X89" s="2">
        <v>7220.26</v>
      </c>
      <c r="Y89" s="6">
        <f t="shared" si="11"/>
        <v>90659.43</v>
      </c>
    </row>
    <row r="90" spans="1:25" x14ac:dyDescent="0.25">
      <c r="A90" s="1" t="s">
        <v>209</v>
      </c>
      <c r="B90" t="s">
        <v>210</v>
      </c>
      <c r="C90" t="s">
        <v>211</v>
      </c>
      <c r="D90" s="6">
        <v>8205101.5599999996</v>
      </c>
      <c r="E90" s="6">
        <f t="shared" si="6"/>
        <v>5823264.71</v>
      </c>
      <c r="F90" s="2">
        <v>1065511.05</v>
      </c>
      <c r="G90" s="2">
        <v>624786.97</v>
      </c>
      <c r="H90" s="2">
        <v>-2030.23</v>
      </c>
      <c r="I90" s="6">
        <f t="shared" si="7"/>
        <v>1688267.79</v>
      </c>
      <c r="J90" s="2">
        <v>699946.26</v>
      </c>
      <c r="K90" s="2">
        <v>-49010</v>
      </c>
      <c r="L90" s="2">
        <v>-23285.86</v>
      </c>
      <c r="M90" s="2">
        <v>-65201.78</v>
      </c>
      <c r="N90" s="6">
        <f t="shared" si="8"/>
        <v>562448.62</v>
      </c>
      <c r="O90" s="2">
        <v>50135.39</v>
      </c>
      <c r="P90" s="2">
        <v>-1208.3399999999999</v>
      </c>
      <c r="Q90" s="6">
        <f t="shared" si="9"/>
        <v>48927.05</v>
      </c>
      <c r="R90" s="2">
        <v>238.25</v>
      </c>
      <c r="S90" s="2">
        <v>0</v>
      </c>
      <c r="T90" s="6">
        <f t="shared" si="10"/>
        <v>238.25</v>
      </c>
      <c r="U90" s="6">
        <v>75475.509999999995</v>
      </c>
      <c r="V90" s="2">
        <v>61347.75</v>
      </c>
      <c r="W90" s="2">
        <v>-10648.6</v>
      </c>
      <c r="X90" s="2">
        <v>-44219.519999999997</v>
      </c>
      <c r="Y90" s="6">
        <f t="shared" si="11"/>
        <v>6479.6300000000047</v>
      </c>
    </row>
    <row r="91" spans="1:25" x14ac:dyDescent="0.25">
      <c r="A91" s="1" t="s">
        <v>212</v>
      </c>
      <c r="B91" t="s">
        <v>213</v>
      </c>
      <c r="C91" t="s">
        <v>167</v>
      </c>
      <c r="D91" s="6">
        <v>8958820.4699999988</v>
      </c>
      <c r="E91" s="6">
        <f t="shared" si="6"/>
        <v>7595778.2599999988</v>
      </c>
      <c r="F91" s="2">
        <v>667052.61</v>
      </c>
      <c r="G91" s="2">
        <v>0</v>
      </c>
      <c r="H91" s="2">
        <v>0</v>
      </c>
      <c r="I91" s="6">
        <f t="shared" si="7"/>
        <v>667052.61</v>
      </c>
      <c r="J91" s="2">
        <v>425167.42</v>
      </c>
      <c r="K91" s="2">
        <v>-22878.5</v>
      </c>
      <c r="L91" s="2">
        <v>-14503.07</v>
      </c>
      <c r="M91" s="2">
        <v>-35878.980000000003</v>
      </c>
      <c r="N91" s="6">
        <f t="shared" si="8"/>
        <v>351906.87</v>
      </c>
      <c r="O91" s="2">
        <v>189523.9</v>
      </c>
      <c r="P91" s="2">
        <v>-259.89</v>
      </c>
      <c r="Q91" s="6">
        <f t="shared" si="9"/>
        <v>189264.00999999998</v>
      </c>
      <c r="R91" s="2">
        <v>3232.92</v>
      </c>
      <c r="S91" s="2">
        <v>0</v>
      </c>
      <c r="T91" s="6">
        <f t="shared" si="10"/>
        <v>3232.92</v>
      </c>
      <c r="U91" s="6">
        <v>97739.27</v>
      </c>
      <c r="V91" s="2">
        <v>84284.21</v>
      </c>
      <c r="W91" s="2">
        <v>-3783.59</v>
      </c>
      <c r="X91" s="2">
        <v>-26654.09</v>
      </c>
      <c r="Y91" s="6">
        <f t="shared" si="11"/>
        <v>53846.530000000013</v>
      </c>
    </row>
    <row r="92" spans="1:25" x14ac:dyDescent="0.25">
      <c r="A92" s="1" t="s">
        <v>214</v>
      </c>
      <c r="B92" t="s">
        <v>215</v>
      </c>
      <c r="C92" t="s">
        <v>87</v>
      </c>
      <c r="D92" s="6">
        <v>2876956.19</v>
      </c>
      <c r="E92" s="6">
        <f t="shared" si="6"/>
        <v>1643944.4000000001</v>
      </c>
      <c r="F92" s="2">
        <v>455692.99</v>
      </c>
      <c r="G92" s="2">
        <v>621694.68999999994</v>
      </c>
      <c r="H92" s="2">
        <v>-184.1</v>
      </c>
      <c r="I92" s="6">
        <f t="shared" si="7"/>
        <v>1077203.5799999998</v>
      </c>
      <c r="J92" s="2">
        <v>157844.88</v>
      </c>
      <c r="K92" s="2">
        <v>-20281.400000000001</v>
      </c>
      <c r="L92" s="2">
        <v>-9409.66</v>
      </c>
      <c r="M92" s="2">
        <v>-7449.3</v>
      </c>
      <c r="N92" s="6">
        <f t="shared" si="8"/>
        <v>120704.52</v>
      </c>
      <c r="O92" s="2">
        <v>5315.26</v>
      </c>
      <c r="P92" s="2">
        <v>-65.5</v>
      </c>
      <c r="Q92" s="6">
        <f t="shared" si="9"/>
        <v>5249.76</v>
      </c>
      <c r="R92" s="2">
        <v>1501.46</v>
      </c>
      <c r="S92" s="2">
        <v>0</v>
      </c>
      <c r="T92" s="6">
        <f t="shared" si="10"/>
        <v>1501.46</v>
      </c>
      <c r="U92" s="6">
        <v>38958.74</v>
      </c>
      <c r="V92" s="2">
        <v>1715.12</v>
      </c>
      <c r="W92" s="2">
        <v>-7060.46</v>
      </c>
      <c r="X92" s="2">
        <v>-5260.93</v>
      </c>
      <c r="Y92" s="6">
        <f t="shared" si="11"/>
        <v>-10606.27</v>
      </c>
    </row>
    <row r="93" spans="1:25" x14ac:dyDescent="0.25">
      <c r="A93" s="1" t="s">
        <v>216</v>
      </c>
      <c r="B93" t="s">
        <v>217</v>
      </c>
      <c r="C93" t="s">
        <v>218</v>
      </c>
      <c r="D93" s="6">
        <v>9230519.9900000002</v>
      </c>
      <c r="E93" s="6">
        <f t="shared" si="6"/>
        <v>5766321.2700000014</v>
      </c>
      <c r="F93" s="2">
        <v>1831755.95</v>
      </c>
      <c r="G93" s="2">
        <v>0</v>
      </c>
      <c r="H93" s="2">
        <v>0</v>
      </c>
      <c r="I93" s="6">
        <f t="shared" si="7"/>
        <v>1831755.95</v>
      </c>
      <c r="J93" s="2">
        <v>1220147.27</v>
      </c>
      <c r="K93" s="2">
        <v>-27000</v>
      </c>
      <c r="L93" s="2">
        <v>-66057.240000000005</v>
      </c>
      <c r="M93" s="2">
        <v>-15659.55</v>
      </c>
      <c r="N93" s="6">
        <f t="shared" si="8"/>
        <v>1111430.48</v>
      </c>
      <c r="O93" s="2">
        <v>220443.22</v>
      </c>
      <c r="P93" s="2">
        <v>0</v>
      </c>
      <c r="Q93" s="6">
        <f t="shared" si="9"/>
        <v>220443.22</v>
      </c>
      <c r="R93" s="2">
        <v>54886.1</v>
      </c>
      <c r="S93" s="2">
        <v>0</v>
      </c>
      <c r="T93" s="6">
        <f t="shared" si="10"/>
        <v>54886.1</v>
      </c>
      <c r="U93" s="6">
        <v>138574.88</v>
      </c>
      <c r="V93" s="2">
        <v>141553.16</v>
      </c>
      <c r="W93" s="2">
        <v>-4294.62</v>
      </c>
      <c r="X93" s="2">
        <v>-30150.45</v>
      </c>
      <c r="Y93" s="6">
        <f t="shared" si="11"/>
        <v>107108.09000000001</v>
      </c>
    </row>
    <row r="94" spans="1:25" x14ac:dyDescent="0.25">
      <c r="A94" s="1" t="s">
        <v>219</v>
      </c>
      <c r="B94" t="s">
        <v>220</v>
      </c>
      <c r="C94" t="s">
        <v>221</v>
      </c>
      <c r="D94" s="6">
        <v>5480614.1399999997</v>
      </c>
      <c r="E94" s="6">
        <f t="shared" si="6"/>
        <v>3364745.56</v>
      </c>
      <c r="F94" s="2">
        <v>1062761.22</v>
      </c>
      <c r="G94" s="2">
        <v>548918.35</v>
      </c>
      <c r="H94" s="2">
        <v>-251.93</v>
      </c>
      <c r="I94" s="6">
        <f t="shared" si="7"/>
        <v>1611427.64</v>
      </c>
      <c r="J94" s="2">
        <v>474493.57</v>
      </c>
      <c r="K94" s="2">
        <v>0</v>
      </c>
      <c r="L94" s="2">
        <v>-11863.05</v>
      </c>
      <c r="M94" s="2">
        <v>-78970.17</v>
      </c>
      <c r="N94" s="6">
        <f t="shared" si="8"/>
        <v>383660.35000000003</v>
      </c>
      <c r="O94" s="2">
        <v>16497.71</v>
      </c>
      <c r="P94" s="2">
        <v>0</v>
      </c>
      <c r="Q94" s="6">
        <f t="shared" si="9"/>
        <v>16497.71</v>
      </c>
      <c r="R94" s="2">
        <v>199.13</v>
      </c>
      <c r="S94" s="2">
        <v>0</v>
      </c>
      <c r="T94" s="6">
        <f t="shared" si="10"/>
        <v>199.13</v>
      </c>
      <c r="U94" s="6">
        <v>60430.42</v>
      </c>
      <c r="V94" s="2">
        <v>48096.98</v>
      </c>
      <c r="W94" s="2">
        <v>-519.20000000000005</v>
      </c>
      <c r="X94" s="2">
        <v>-3924.45</v>
      </c>
      <c r="Y94" s="6">
        <f t="shared" si="11"/>
        <v>43653.330000000009</v>
      </c>
    </row>
    <row r="95" spans="1:25" x14ac:dyDescent="0.25">
      <c r="A95" s="1" t="s">
        <v>222</v>
      </c>
      <c r="B95" t="s">
        <v>223</v>
      </c>
      <c r="C95" t="s">
        <v>164</v>
      </c>
      <c r="D95" s="6">
        <v>10822793.9</v>
      </c>
      <c r="E95" s="6">
        <f t="shared" si="6"/>
        <v>9200230.1999999993</v>
      </c>
      <c r="F95" s="2">
        <v>0</v>
      </c>
      <c r="G95" s="2">
        <v>0</v>
      </c>
      <c r="H95" s="2">
        <v>0</v>
      </c>
      <c r="I95" s="6">
        <f t="shared" si="7"/>
        <v>0</v>
      </c>
      <c r="J95" s="2">
        <v>1465035.84</v>
      </c>
      <c r="K95" s="2">
        <v>-152094.78</v>
      </c>
      <c r="L95" s="2">
        <v>-150467.85999999999</v>
      </c>
      <c r="M95" s="2">
        <v>-157921.23000000001</v>
      </c>
      <c r="N95" s="6">
        <f t="shared" si="8"/>
        <v>1004551.9700000002</v>
      </c>
      <c r="O95" s="2">
        <v>33130.120000000003</v>
      </c>
      <c r="P95" s="2">
        <v>-513.79</v>
      </c>
      <c r="Q95" s="6">
        <f t="shared" si="9"/>
        <v>32616.33</v>
      </c>
      <c r="R95" s="2">
        <v>44185.75</v>
      </c>
      <c r="S95" s="2">
        <v>0</v>
      </c>
      <c r="T95" s="6">
        <f t="shared" si="10"/>
        <v>44185.75</v>
      </c>
      <c r="U95" s="6">
        <v>395451.97</v>
      </c>
      <c r="V95" s="2">
        <v>218543.22</v>
      </c>
      <c r="W95" s="2">
        <v>-40921.440000000002</v>
      </c>
      <c r="X95" s="2">
        <v>-31864.1</v>
      </c>
      <c r="Y95" s="6">
        <f t="shared" si="11"/>
        <v>145757.68</v>
      </c>
    </row>
    <row r="96" spans="1:25" x14ac:dyDescent="0.25">
      <c r="A96" s="1" t="s">
        <v>224</v>
      </c>
      <c r="B96" t="s">
        <v>225</v>
      </c>
      <c r="C96" t="s">
        <v>66</v>
      </c>
      <c r="D96" s="6">
        <v>5765376.4000000004</v>
      </c>
      <c r="E96" s="6">
        <f t="shared" si="6"/>
        <v>3175760.66</v>
      </c>
      <c r="F96" s="2">
        <v>1681665.09</v>
      </c>
      <c r="G96" s="2">
        <v>359527.37</v>
      </c>
      <c r="H96" s="2">
        <v>0</v>
      </c>
      <c r="I96" s="6">
        <f t="shared" si="7"/>
        <v>2041192.46</v>
      </c>
      <c r="J96" s="2">
        <v>428470.21</v>
      </c>
      <c r="K96" s="2">
        <v>0</v>
      </c>
      <c r="L96" s="2">
        <v>0</v>
      </c>
      <c r="M96" s="2">
        <v>-11606.43</v>
      </c>
      <c r="N96" s="6">
        <f t="shared" si="8"/>
        <v>416863.78</v>
      </c>
      <c r="O96" s="2">
        <v>33686.089999999997</v>
      </c>
      <c r="P96" s="2">
        <v>0</v>
      </c>
      <c r="Q96" s="6">
        <f t="shared" si="9"/>
        <v>33686.089999999997</v>
      </c>
      <c r="R96" s="2">
        <v>3932.97</v>
      </c>
      <c r="S96" s="2">
        <v>0</v>
      </c>
      <c r="T96" s="6">
        <f t="shared" si="10"/>
        <v>3932.97</v>
      </c>
      <c r="U96" s="6">
        <v>57779.27</v>
      </c>
      <c r="V96" s="2">
        <v>37458.160000000003</v>
      </c>
      <c r="W96" s="2">
        <v>-104.64</v>
      </c>
      <c r="X96" s="2">
        <v>-1192.3499999999999</v>
      </c>
      <c r="Y96" s="6">
        <f t="shared" si="11"/>
        <v>36161.170000000006</v>
      </c>
    </row>
    <row r="97" spans="1:25" x14ac:dyDescent="0.25">
      <c r="A97" s="1" t="s">
        <v>226</v>
      </c>
      <c r="B97" t="s">
        <v>227</v>
      </c>
      <c r="C97" t="s">
        <v>79</v>
      </c>
      <c r="D97" s="6">
        <v>1525567.4300000002</v>
      </c>
      <c r="E97" s="6">
        <f t="shared" si="6"/>
        <v>1546761.0400000003</v>
      </c>
      <c r="F97" s="2">
        <v>0</v>
      </c>
      <c r="G97" s="2">
        <v>0</v>
      </c>
      <c r="H97" s="2">
        <v>0</v>
      </c>
      <c r="I97" s="6">
        <f t="shared" si="7"/>
        <v>0</v>
      </c>
      <c r="J97" s="2">
        <v>69908.12</v>
      </c>
      <c r="K97" s="2">
        <v>-30176.400000000001</v>
      </c>
      <c r="L97" s="2">
        <v>-152111.37</v>
      </c>
      <c r="M97" s="2">
        <v>0</v>
      </c>
      <c r="N97" s="6">
        <f t="shared" si="8"/>
        <v>-112379.65</v>
      </c>
      <c r="O97" s="2">
        <v>113.56</v>
      </c>
      <c r="P97" s="2">
        <v>-1.67</v>
      </c>
      <c r="Q97" s="6">
        <f t="shared" si="9"/>
        <v>111.89</v>
      </c>
      <c r="R97" s="2">
        <v>1210.9000000000001</v>
      </c>
      <c r="S97" s="2">
        <v>0</v>
      </c>
      <c r="T97" s="6">
        <f t="shared" si="10"/>
        <v>1210.9000000000001</v>
      </c>
      <c r="U97" s="6">
        <v>87707.64</v>
      </c>
      <c r="V97" s="2">
        <v>3523.92</v>
      </c>
      <c r="W97" s="2">
        <v>-1368.31</v>
      </c>
      <c r="X97" s="2">
        <v>0</v>
      </c>
      <c r="Y97" s="6">
        <f t="shared" si="11"/>
        <v>2155.61</v>
      </c>
    </row>
    <row r="98" spans="1:25" x14ac:dyDescent="0.25">
      <c r="A98" s="1" t="s">
        <v>228</v>
      </c>
      <c r="B98" t="s">
        <v>229</v>
      </c>
      <c r="C98" t="s">
        <v>137</v>
      </c>
      <c r="D98" s="6">
        <v>6591020.6899999995</v>
      </c>
      <c r="E98" s="6">
        <f t="shared" si="6"/>
        <v>4817176.6099999994</v>
      </c>
      <c r="F98" s="2">
        <v>671087.18000000005</v>
      </c>
      <c r="G98" s="2">
        <v>521432.25</v>
      </c>
      <c r="H98" s="2">
        <v>-1094.97</v>
      </c>
      <c r="I98" s="6">
        <f t="shared" si="7"/>
        <v>1191424.4600000002</v>
      </c>
      <c r="J98" s="2">
        <v>638905.21</v>
      </c>
      <c r="K98" s="2">
        <v>-94686.25</v>
      </c>
      <c r="L98" s="2">
        <v>-2613.0700000000002</v>
      </c>
      <c r="M98" s="2">
        <v>-83162.100000000006</v>
      </c>
      <c r="N98" s="6">
        <f t="shared" si="8"/>
        <v>458443.79000000004</v>
      </c>
      <c r="O98" s="2">
        <v>46976.77</v>
      </c>
      <c r="P98" s="2">
        <v>-852.84</v>
      </c>
      <c r="Q98" s="6">
        <f t="shared" si="9"/>
        <v>46123.93</v>
      </c>
      <c r="R98" s="2">
        <v>6942.62</v>
      </c>
      <c r="S98" s="2">
        <v>0</v>
      </c>
      <c r="T98" s="6">
        <f t="shared" si="10"/>
        <v>6942.62</v>
      </c>
      <c r="U98" s="6">
        <v>70720.05</v>
      </c>
      <c r="V98" s="2">
        <v>7436.95</v>
      </c>
      <c r="W98" s="2">
        <v>-7182.32</v>
      </c>
      <c r="X98" s="2">
        <v>-65.400000000000006</v>
      </c>
      <c r="Y98" s="6">
        <f t="shared" si="11"/>
        <v>189.2300000000001</v>
      </c>
    </row>
    <row r="99" spans="1:25" x14ac:dyDescent="0.25">
      <c r="A99" s="1" t="s">
        <v>230</v>
      </c>
      <c r="B99" t="s">
        <v>231</v>
      </c>
      <c r="C99" t="s">
        <v>110</v>
      </c>
      <c r="D99" s="6">
        <v>4091649.0299999989</v>
      </c>
      <c r="E99" s="6">
        <f t="shared" si="6"/>
        <v>3774945.2899999991</v>
      </c>
      <c r="F99" s="2">
        <v>0</v>
      </c>
      <c r="G99" s="2">
        <v>0</v>
      </c>
      <c r="H99" s="2">
        <v>0</v>
      </c>
      <c r="I99" s="6">
        <f t="shared" si="7"/>
        <v>0</v>
      </c>
      <c r="J99" s="2">
        <v>428568.82</v>
      </c>
      <c r="K99" s="2">
        <v>-79671.95</v>
      </c>
      <c r="L99" s="2">
        <v>-106668.41</v>
      </c>
      <c r="M99" s="2">
        <v>-79748.89</v>
      </c>
      <c r="N99" s="6">
        <f t="shared" si="8"/>
        <v>162479.57</v>
      </c>
      <c r="O99" s="2">
        <v>10985.08</v>
      </c>
      <c r="P99" s="2">
        <v>-70.33</v>
      </c>
      <c r="Q99" s="6">
        <f t="shared" si="9"/>
        <v>10914.75</v>
      </c>
      <c r="R99" s="2">
        <v>4997.87</v>
      </c>
      <c r="S99" s="2">
        <v>0</v>
      </c>
      <c r="T99" s="6">
        <f t="shared" si="10"/>
        <v>4997.87</v>
      </c>
      <c r="U99" s="6">
        <v>135019.07</v>
      </c>
      <c r="V99" s="2">
        <v>7501.43</v>
      </c>
      <c r="W99" s="2">
        <v>-4013.95</v>
      </c>
      <c r="X99" s="2">
        <v>-195</v>
      </c>
      <c r="Y99" s="6">
        <f t="shared" si="11"/>
        <v>3292.4800000000005</v>
      </c>
    </row>
    <row r="100" spans="1:25" x14ac:dyDescent="0.25">
      <c r="A100" s="1" t="s">
        <v>232</v>
      </c>
      <c r="B100" t="s">
        <v>233</v>
      </c>
      <c r="C100" t="s">
        <v>234</v>
      </c>
      <c r="D100" s="6">
        <v>8811078.0800000001</v>
      </c>
      <c r="E100" s="6">
        <f t="shared" si="6"/>
        <v>5598006.4699999997</v>
      </c>
      <c r="F100" s="2">
        <v>975322.91</v>
      </c>
      <c r="G100" s="2">
        <v>937324.17</v>
      </c>
      <c r="H100" s="2">
        <v>-3188.66</v>
      </c>
      <c r="I100" s="6">
        <f t="shared" si="7"/>
        <v>1909458.4200000002</v>
      </c>
      <c r="J100" s="2">
        <v>1105979.55</v>
      </c>
      <c r="K100" s="2">
        <v>0</v>
      </c>
      <c r="L100" s="2">
        <v>0</v>
      </c>
      <c r="M100" s="2">
        <v>-56231.91</v>
      </c>
      <c r="N100" s="6">
        <f t="shared" si="8"/>
        <v>1049747.6400000001</v>
      </c>
      <c r="O100" s="2">
        <v>192455.92</v>
      </c>
      <c r="P100" s="2">
        <v>-1004.62</v>
      </c>
      <c r="Q100" s="6">
        <f t="shared" si="9"/>
        <v>191451.30000000002</v>
      </c>
      <c r="R100" s="2">
        <v>0</v>
      </c>
      <c r="S100" s="2">
        <v>0</v>
      </c>
      <c r="T100" s="6">
        <f t="shared" si="10"/>
        <v>0</v>
      </c>
      <c r="U100" s="6">
        <v>63504.61</v>
      </c>
      <c r="V100" s="2">
        <v>8109.05</v>
      </c>
      <c r="W100" s="2">
        <v>-8106.29</v>
      </c>
      <c r="X100" s="2">
        <v>-1093.1199999999999</v>
      </c>
      <c r="Y100" s="6">
        <f t="shared" si="11"/>
        <v>-1090.3599999999997</v>
      </c>
    </row>
    <row r="101" spans="1:25" x14ac:dyDescent="0.25">
      <c r="A101" s="1" t="s">
        <v>235</v>
      </c>
      <c r="B101" t="s">
        <v>236</v>
      </c>
      <c r="C101" t="s">
        <v>5</v>
      </c>
      <c r="D101" s="6">
        <v>11178951.509999996</v>
      </c>
      <c r="E101" s="6">
        <f t="shared" si="6"/>
        <v>5932184.9599999972</v>
      </c>
      <c r="F101" s="2">
        <v>1699123.19</v>
      </c>
      <c r="G101" s="2">
        <v>0</v>
      </c>
      <c r="H101" s="2">
        <v>-183.87</v>
      </c>
      <c r="I101" s="6">
        <f t="shared" si="7"/>
        <v>1698939.3199999998</v>
      </c>
      <c r="J101" s="2">
        <v>1199558.8600000001</v>
      </c>
      <c r="K101" s="2">
        <v>-39713.5</v>
      </c>
      <c r="L101" s="2">
        <v>-141960.15</v>
      </c>
      <c r="M101" s="2">
        <v>-30311.85</v>
      </c>
      <c r="N101" s="6">
        <f t="shared" si="8"/>
        <v>987573.3600000001</v>
      </c>
      <c r="O101" s="2">
        <v>2312386.88</v>
      </c>
      <c r="P101" s="2">
        <v>-1061.83</v>
      </c>
      <c r="Q101" s="6">
        <f t="shared" si="9"/>
        <v>2311325.0499999998</v>
      </c>
      <c r="R101" s="2">
        <v>4970.72</v>
      </c>
      <c r="S101" s="2">
        <v>0</v>
      </c>
      <c r="T101" s="6">
        <f t="shared" si="10"/>
        <v>4970.72</v>
      </c>
      <c r="U101" s="6">
        <v>134673.38</v>
      </c>
      <c r="V101" s="2">
        <v>170431.56</v>
      </c>
      <c r="W101" s="2">
        <v>-3601.23</v>
      </c>
      <c r="X101" s="2">
        <v>-57545.61</v>
      </c>
      <c r="Y101" s="6">
        <f t="shared" si="11"/>
        <v>109284.71999999999</v>
      </c>
    </row>
    <row r="102" spans="1:25" x14ac:dyDescent="0.25">
      <c r="A102" s="1" t="s">
        <v>237</v>
      </c>
      <c r="B102" t="s">
        <v>238</v>
      </c>
      <c r="C102" t="s">
        <v>239</v>
      </c>
      <c r="D102" s="6">
        <v>4793940.22</v>
      </c>
      <c r="E102" s="6">
        <f t="shared" si="6"/>
        <v>3944501.0999999992</v>
      </c>
      <c r="F102" s="2">
        <v>259614.26</v>
      </c>
      <c r="G102" s="2">
        <v>166269.38</v>
      </c>
      <c r="H102" s="2">
        <v>-251.36</v>
      </c>
      <c r="I102" s="6">
        <f t="shared" si="7"/>
        <v>425632.28</v>
      </c>
      <c r="J102" s="2">
        <v>397590.54</v>
      </c>
      <c r="K102" s="2">
        <v>-21639.7</v>
      </c>
      <c r="L102" s="2">
        <v>-40528.44</v>
      </c>
      <c r="M102" s="2">
        <v>-7969.95</v>
      </c>
      <c r="N102" s="6">
        <f t="shared" si="8"/>
        <v>327452.44999999995</v>
      </c>
      <c r="O102" s="2">
        <v>38919.769999999997</v>
      </c>
      <c r="P102" s="2">
        <v>-266.92</v>
      </c>
      <c r="Q102" s="6">
        <f t="shared" si="9"/>
        <v>38652.85</v>
      </c>
      <c r="R102" s="2">
        <v>0</v>
      </c>
      <c r="S102" s="2">
        <v>0</v>
      </c>
      <c r="T102" s="6">
        <f t="shared" si="10"/>
        <v>0</v>
      </c>
      <c r="U102" s="6">
        <v>66000.67</v>
      </c>
      <c r="V102" s="2">
        <v>3851.39</v>
      </c>
      <c r="W102" s="2">
        <v>-1436.16</v>
      </c>
      <c r="X102" s="2">
        <v>-10714.36</v>
      </c>
      <c r="Y102" s="6">
        <f t="shared" si="11"/>
        <v>-8299.130000000001</v>
      </c>
    </row>
    <row r="103" spans="1:25" x14ac:dyDescent="0.25">
      <c r="A103" s="1" t="s">
        <v>240</v>
      </c>
      <c r="B103" t="s">
        <v>241</v>
      </c>
      <c r="C103" t="s">
        <v>242</v>
      </c>
      <c r="D103" s="6">
        <v>110564965.99000005</v>
      </c>
      <c r="E103" s="6">
        <f t="shared" si="6"/>
        <v>62881114.770000063</v>
      </c>
      <c r="F103" s="2">
        <v>11714596.699999999</v>
      </c>
      <c r="G103" s="2">
        <v>0</v>
      </c>
      <c r="H103" s="2">
        <v>-472641.74</v>
      </c>
      <c r="I103" s="6">
        <f t="shared" si="7"/>
        <v>11241954.959999999</v>
      </c>
      <c r="J103" s="2">
        <v>25726718.41</v>
      </c>
      <c r="K103" s="2">
        <v>-2360676.42</v>
      </c>
      <c r="L103" s="2">
        <v>-2769354.55</v>
      </c>
      <c r="M103" s="2">
        <v>-5596054.7699999996</v>
      </c>
      <c r="N103" s="6">
        <f t="shared" si="8"/>
        <v>15000632.670000002</v>
      </c>
      <c r="O103" s="2">
        <v>20290550.309999999</v>
      </c>
      <c r="P103" s="2">
        <v>-3416913.71</v>
      </c>
      <c r="Q103" s="6">
        <f t="shared" si="9"/>
        <v>16873636.599999998</v>
      </c>
      <c r="R103" s="2">
        <v>1412338.33</v>
      </c>
      <c r="S103" s="2">
        <v>-99706.54</v>
      </c>
      <c r="T103" s="6">
        <f t="shared" si="10"/>
        <v>1312631.79</v>
      </c>
      <c r="U103" s="6">
        <v>1806007.82</v>
      </c>
      <c r="V103" s="2">
        <v>1694053.7</v>
      </c>
      <c r="W103" s="2">
        <v>-210795.31</v>
      </c>
      <c r="X103" s="2">
        <v>-34271.01</v>
      </c>
      <c r="Y103" s="6">
        <f t="shared" si="11"/>
        <v>1448987.38</v>
      </c>
    </row>
    <row r="104" spans="1:25" x14ac:dyDescent="0.25">
      <c r="A104" s="1" t="s">
        <v>243</v>
      </c>
      <c r="B104" t="s">
        <v>244</v>
      </c>
      <c r="C104" t="s">
        <v>245</v>
      </c>
      <c r="D104" s="6">
        <v>10237810.199999999</v>
      </c>
      <c r="E104" s="6">
        <f t="shared" si="6"/>
        <v>7591618.2499999981</v>
      </c>
      <c r="F104" s="2">
        <v>1389656.16</v>
      </c>
      <c r="G104" s="2">
        <v>0</v>
      </c>
      <c r="H104" s="2">
        <v>-2294.9499999999998</v>
      </c>
      <c r="I104" s="6">
        <f t="shared" si="7"/>
        <v>1387361.21</v>
      </c>
      <c r="J104" s="2">
        <v>1174437.27</v>
      </c>
      <c r="K104" s="2">
        <v>-72873.460000000006</v>
      </c>
      <c r="L104" s="2">
        <v>-54071.3</v>
      </c>
      <c r="M104" s="2">
        <v>-80483.509999999995</v>
      </c>
      <c r="N104" s="6">
        <f t="shared" si="8"/>
        <v>967009</v>
      </c>
      <c r="O104" s="2">
        <v>183973.44</v>
      </c>
      <c r="P104" s="2">
        <v>-2263.54</v>
      </c>
      <c r="Q104" s="6">
        <f t="shared" si="9"/>
        <v>181709.9</v>
      </c>
      <c r="R104" s="2">
        <v>5325.09</v>
      </c>
      <c r="S104" s="2">
        <v>0</v>
      </c>
      <c r="T104" s="6">
        <f t="shared" si="10"/>
        <v>5325.09</v>
      </c>
      <c r="U104" s="6">
        <v>103383.75</v>
      </c>
      <c r="V104" s="2">
        <v>18433.04</v>
      </c>
      <c r="W104" s="2">
        <v>-7941.58</v>
      </c>
      <c r="X104" s="2">
        <v>-9088.4599999999991</v>
      </c>
      <c r="Y104" s="6">
        <f t="shared" si="11"/>
        <v>1403.0000000000018</v>
      </c>
    </row>
    <row r="105" spans="1:25" x14ac:dyDescent="0.25">
      <c r="A105" s="1" t="s">
        <v>246</v>
      </c>
      <c r="B105" t="s">
        <v>247</v>
      </c>
      <c r="C105" t="s">
        <v>248</v>
      </c>
      <c r="D105" s="6">
        <v>5266441.1099999994</v>
      </c>
      <c r="E105" s="6">
        <f t="shared" si="6"/>
        <v>4388160.08</v>
      </c>
      <c r="F105" s="2">
        <v>392873.25</v>
      </c>
      <c r="G105" s="2">
        <v>0</v>
      </c>
      <c r="H105" s="2">
        <v>-5489.36</v>
      </c>
      <c r="I105" s="6">
        <f t="shared" si="7"/>
        <v>387383.89</v>
      </c>
      <c r="J105" s="2">
        <v>753082.13</v>
      </c>
      <c r="K105" s="2">
        <v>-282830.75</v>
      </c>
      <c r="L105" s="2">
        <v>-51803.51</v>
      </c>
      <c r="M105" s="2">
        <v>-54235.05</v>
      </c>
      <c r="N105" s="6">
        <f t="shared" si="8"/>
        <v>364212.82</v>
      </c>
      <c r="O105" s="2">
        <v>128919.86</v>
      </c>
      <c r="P105" s="2">
        <v>-4618.7700000000004</v>
      </c>
      <c r="Q105" s="6">
        <f t="shared" si="9"/>
        <v>124301.09</v>
      </c>
      <c r="R105" s="2">
        <v>2412.3000000000002</v>
      </c>
      <c r="S105" s="2">
        <v>0</v>
      </c>
      <c r="T105" s="6">
        <f t="shared" si="10"/>
        <v>2412.3000000000002</v>
      </c>
      <c r="U105" s="6">
        <v>87502.76</v>
      </c>
      <c r="V105" s="2">
        <v>92860.86</v>
      </c>
      <c r="W105" s="2">
        <v>-170729.54</v>
      </c>
      <c r="X105" s="2">
        <v>-9663.15</v>
      </c>
      <c r="Y105" s="6">
        <f t="shared" si="11"/>
        <v>-87531.83</v>
      </c>
    </row>
    <row r="106" spans="1:25" x14ac:dyDescent="0.25">
      <c r="A106" s="1" t="s">
        <v>249</v>
      </c>
      <c r="B106" t="s">
        <v>250</v>
      </c>
      <c r="C106" t="s">
        <v>134</v>
      </c>
      <c r="D106" s="6">
        <v>4462164.9300000006</v>
      </c>
      <c r="E106" s="6">
        <f t="shared" si="6"/>
        <v>2631302.2700000005</v>
      </c>
      <c r="F106" s="2">
        <v>288821.64</v>
      </c>
      <c r="G106" s="2">
        <v>1108815.8999999999</v>
      </c>
      <c r="H106" s="2">
        <v>-1754.04</v>
      </c>
      <c r="I106" s="6">
        <f t="shared" si="7"/>
        <v>1395883.5</v>
      </c>
      <c r="J106" s="2">
        <v>348702.37</v>
      </c>
      <c r="K106" s="2">
        <v>0</v>
      </c>
      <c r="L106" s="2">
        <v>-78831.92</v>
      </c>
      <c r="M106" s="2">
        <v>-9490.5</v>
      </c>
      <c r="N106" s="6">
        <f t="shared" si="8"/>
        <v>260379.95</v>
      </c>
      <c r="O106" s="2">
        <v>140035.99</v>
      </c>
      <c r="P106" s="2">
        <v>-5160.2</v>
      </c>
      <c r="Q106" s="6">
        <f t="shared" si="9"/>
        <v>134875.78999999998</v>
      </c>
      <c r="R106" s="2">
        <v>0</v>
      </c>
      <c r="S106" s="2">
        <v>0</v>
      </c>
      <c r="T106" s="6">
        <f t="shared" si="10"/>
        <v>0</v>
      </c>
      <c r="U106" s="6">
        <v>36502.44</v>
      </c>
      <c r="V106" s="2">
        <v>3806.78</v>
      </c>
      <c r="W106" s="2">
        <v>-363.44</v>
      </c>
      <c r="X106" s="2">
        <v>-222.36</v>
      </c>
      <c r="Y106" s="6">
        <f t="shared" si="11"/>
        <v>3220.98</v>
      </c>
    </row>
    <row r="107" spans="1:25" x14ac:dyDescent="0.25">
      <c r="A107" s="1" t="s">
        <v>251</v>
      </c>
      <c r="B107" t="s">
        <v>252</v>
      </c>
      <c r="C107" t="s">
        <v>253</v>
      </c>
      <c r="D107" s="6">
        <v>14059383.520000001</v>
      </c>
      <c r="E107" s="6">
        <f t="shared" si="6"/>
        <v>7668284.4300000034</v>
      </c>
      <c r="F107" s="2">
        <v>2644038.15</v>
      </c>
      <c r="G107" s="2">
        <v>656135.41</v>
      </c>
      <c r="H107" s="2">
        <v>-538.6</v>
      </c>
      <c r="I107" s="6">
        <f t="shared" si="7"/>
        <v>3299634.96</v>
      </c>
      <c r="J107" s="2">
        <v>1325779.44</v>
      </c>
      <c r="K107" s="2">
        <v>-58746.75</v>
      </c>
      <c r="L107" s="2">
        <v>-7130.41</v>
      </c>
      <c r="M107" s="2">
        <v>-44067.24</v>
      </c>
      <c r="N107" s="6">
        <f t="shared" si="8"/>
        <v>1215835.04</v>
      </c>
      <c r="O107" s="2">
        <v>1691852.41</v>
      </c>
      <c r="P107" s="2">
        <v>-1605.85</v>
      </c>
      <c r="Q107" s="6">
        <f t="shared" si="9"/>
        <v>1690246.5599999998</v>
      </c>
      <c r="R107" s="2">
        <v>4281.79</v>
      </c>
      <c r="S107" s="2">
        <v>0</v>
      </c>
      <c r="T107" s="6">
        <f t="shared" si="10"/>
        <v>4281.79</v>
      </c>
      <c r="U107" s="6">
        <v>94476.26</v>
      </c>
      <c r="V107" s="2">
        <v>105273.98</v>
      </c>
      <c r="W107" s="2">
        <v>-714.14</v>
      </c>
      <c r="X107" s="2">
        <v>-17935.36</v>
      </c>
      <c r="Y107" s="6">
        <f t="shared" si="11"/>
        <v>86624.48</v>
      </c>
    </row>
    <row r="108" spans="1:25" x14ac:dyDescent="0.25">
      <c r="A108" s="1" t="s">
        <v>254</v>
      </c>
      <c r="B108" t="s">
        <v>255</v>
      </c>
      <c r="C108" t="s">
        <v>256</v>
      </c>
      <c r="D108" s="6">
        <v>8033511.3399999999</v>
      </c>
      <c r="E108" s="6">
        <f t="shared" si="6"/>
        <v>5672542.2300000004</v>
      </c>
      <c r="F108" s="2">
        <v>1330292</v>
      </c>
      <c r="G108" s="2">
        <v>172512.03</v>
      </c>
      <c r="H108" s="2">
        <v>-1211.04</v>
      </c>
      <c r="I108" s="6">
        <f t="shared" si="7"/>
        <v>1501592.99</v>
      </c>
      <c r="J108" s="2">
        <v>798673.89</v>
      </c>
      <c r="K108" s="2">
        <v>-143464.25</v>
      </c>
      <c r="L108" s="2">
        <v>-38163.33</v>
      </c>
      <c r="M108" s="2">
        <v>-41231.019999999997</v>
      </c>
      <c r="N108" s="6">
        <f t="shared" si="8"/>
        <v>575815.29</v>
      </c>
      <c r="O108" s="2">
        <v>83087.83</v>
      </c>
      <c r="P108" s="2">
        <v>-928.4</v>
      </c>
      <c r="Q108" s="6">
        <f t="shared" si="9"/>
        <v>82159.430000000008</v>
      </c>
      <c r="R108" s="2">
        <v>233.42</v>
      </c>
      <c r="S108" s="2">
        <v>0</v>
      </c>
      <c r="T108" s="6">
        <f t="shared" si="10"/>
        <v>233.42</v>
      </c>
      <c r="U108" s="6">
        <v>77316.960000000006</v>
      </c>
      <c r="V108" s="2">
        <v>116179.47</v>
      </c>
      <c r="W108" s="2">
        <v>-5784.58</v>
      </c>
      <c r="X108" s="2">
        <v>13456.13</v>
      </c>
      <c r="Y108" s="6">
        <f t="shared" si="11"/>
        <v>123851.02</v>
      </c>
    </row>
    <row r="109" spans="1:25" x14ac:dyDescent="0.25">
      <c r="A109" s="1" t="s">
        <v>257</v>
      </c>
      <c r="B109" t="s">
        <v>258</v>
      </c>
      <c r="C109" t="s">
        <v>23</v>
      </c>
      <c r="D109" s="6">
        <v>13813778.099999998</v>
      </c>
      <c r="E109" s="6">
        <f t="shared" si="6"/>
        <v>8372179.6199999964</v>
      </c>
      <c r="F109" s="2">
        <v>1720777.17</v>
      </c>
      <c r="G109" s="2">
        <v>1929573.03</v>
      </c>
      <c r="H109" s="2">
        <v>-24607.599999999999</v>
      </c>
      <c r="I109" s="6">
        <f t="shared" si="7"/>
        <v>3625742.6</v>
      </c>
      <c r="J109" s="2">
        <v>927180.93</v>
      </c>
      <c r="K109" s="2">
        <v>-106655.21</v>
      </c>
      <c r="L109" s="2">
        <v>-9922.17</v>
      </c>
      <c r="M109" s="2">
        <v>-130565.5</v>
      </c>
      <c r="N109" s="6">
        <f t="shared" si="8"/>
        <v>680038.05</v>
      </c>
      <c r="O109" s="2">
        <v>1067492.3500000001</v>
      </c>
      <c r="P109" s="2">
        <v>-56727.71</v>
      </c>
      <c r="Q109" s="6">
        <f t="shared" si="9"/>
        <v>1010764.6400000001</v>
      </c>
      <c r="R109" s="2">
        <v>38407.97</v>
      </c>
      <c r="S109" s="2">
        <v>-7115.48</v>
      </c>
      <c r="T109" s="6">
        <f t="shared" si="10"/>
        <v>31292.49</v>
      </c>
      <c r="U109" s="6">
        <v>54608.99</v>
      </c>
      <c r="V109" s="2">
        <v>42592.67</v>
      </c>
      <c r="W109" s="2">
        <v>-12692.42</v>
      </c>
      <c r="X109" s="2">
        <v>9251.4599999999991</v>
      </c>
      <c r="Y109" s="6">
        <f t="shared" si="11"/>
        <v>39151.71</v>
      </c>
    </row>
    <row r="110" spans="1:25" x14ac:dyDescent="0.25">
      <c r="A110" s="1" t="s">
        <v>259</v>
      </c>
      <c r="B110" t="s">
        <v>260</v>
      </c>
      <c r="C110" t="s">
        <v>74</v>
      </c>
      <c r="D110" s="6">
        <v>3703290.3699999996</v>
      </c>
      <c r="E110" s="6">
        <f t="shared" si="6"/>
        <v>2782274.8099999996</v>
      </c>
      <c r="F110" s="2">
        <v>329730.2</v>
      </c>
      <c r="G110" s="2">
        <v>0</v>
      </c>
      <c r="H110" s="2">
        <v>-2.86</v>
      </c>
      <c r="I110" s="6">
        <f t="shared" si="7"/>
        <v>329727.34000000003</v>
      </c>
      <c r="J110" s="2">
        <v>573863.13</v>
      </c>
      <c r="K110" s="2">
        <v>-83436.25</v>
      </c>
      <c r="L110" s="2">
        <v>-64294.55</v>
      </c>
      <c r="M110" s="2">
        <v>-7162.14</v>
      </c>
      <c r="N110" s="6">
        <f t="shared" si="8"/>
        <v>418970.19</v>
      </c>
      <c r="O110" s="2">
        <v>89315.05</v>
      </c>
      <c r="P110" s="2">
        <v>-24.51</v>
      </c>
      <c r="Q110" s="6">
        <f t="shared" si="9"/>
        <v>89290.540000000008</v>
      </c>
      <c r="R110" s="2">
        <v>0</v>
      </c>
      <c r="S110" s="2">
        <v>0</v>
      </c>
      <c r="T110" s="6">
        <f t="shared" si="10"/>
        <v>0</v>
      </c>
      <c r="U110" s="6">
        <v>80213.39</v>
      </c>
      <c r="V110" s="2">
        <v>31766.74</v>
      </c>
      <c r="W110" s="2">
        <v>-5193.8100000000004</v>
      </c>
      <c r="X110" s="2">
        <v>-23758.83</v>
      </c>
      <c r="Y110" s="6">
        <f t="shared" si="11"/>
        <v>2814.0999999999985</v>
      </c>
    </row>
    <row r="111" spans="1:25" x14ac:dyDescent="0.25">
      <c r="A111" s="1" t="s">
        <v>261</v>
      </c>
      <c r="B111" t="s">
        <v>262</v>
      </c>
      <c r="C111" t="s">
        <v>79</v>
      </c>
      <c r="D111" s="6">
        <v>7683251.0899999999</v>
      </c>
      <c r="E111" s="6">
        <f t="shared" si="6"/>
        <v>3320949.42</v>
      </c>
      <c r="F111" s="2">
        <v>2716.42</v>
      </c>
      <c r="G111" s="2">
        <v>0</v>
      </c>
      <c r="H111" s="2">
        <v>-34.61</v>
      </c>
      <c r="I111" s="6">
        <f t="shared" si="7"/>
        <v>2681.81</v>
      </c>
      <c r="J111" s="2">
        <v>3507636.48</v>
      </c>
      <c r="K111" s="2">
        <v>-784184.18</v>
      </c>
      <c r="L111" s="2">
        <v>-1891193.41</v>
      </c>
      <c r="M111" s="2">
        <v>-328218.90000000002</v>
      </c>
      <c r="N111" s="6">
        <f t="shared" si="8"/>
        <v>504039.98999999987</v>
      </c>
      <c r="O111" s="2">
        <v>3609529.03</v>
      </c>
      <c r="P111" s="2">
        <v>-159776.95999999999</v>
      </c>
      <c r="Q111" s="6">
        <f t="shared" si="9"/>
        <v>3449752.07</v>
      </c>
      <c r="R111" s="2">
        <v>34914.89</v>
      </c>
      <c r="S111" s="2">
        <v>-2651</v>
      </c>
      <c r="T111" s="6">
        <f t="shared" si="10"/>
        <v>32263.89</v>
      </c>
      <c r="U111" s="6">
        <v>280700.15000000002</v>
      </c>
      <c r="V111" s="2">
        <v>210276.31</v>
      </c>
      <c r="W111" s="2">
        <v>-101736.54</v>
      </c>
      <c r="X111" s="2">
        <v>-15676.01</v>
      </c>
      <c r="Y111" s="6">
        <f t="shared" si="11"/>
        <v>92863.760000000009</v>
      </c>
    </row>
    <row r="112" spans="1:25" x14ac:dyDescent="0.25">
      <c r="A112" s="1" t="s">
        <v>263</v>
      </c>
      <c r="B112" t="s">
        <v>264</v>
      </c>
      <c r="C112" t="s">
        <v>79</v>
      </c>
      <c r="D112" s="6">
        <v>278547469.96999991</v>
      </c>
      <c r="E112" s="6">
        <f t="shared" si="6"/>
        <v>147262915.40999985</v>
      </c>
      <c r="F112" s="2">
        <v>50601513.32</v>
      </c>
      <c r="G112" s="2">
        <v>0</v>
      </c>
      <c r="H112" s="2">
        <v>-4524416.58</v>
      </c>
      <c r="I112" s="6">
        <f t="shared" si="7"/>
        <v>46077096.740000002</v>
      </c>
      <c r="J112" s="2">
        <v>59875114.100000001</v>
      </c>
      <c r="K112" s="2">
        <v>-1764781.69</v>
      </c>
      <c r="L112" s="2">
        <v>-1685914.87</v>
      </c>
      <c r="M112" s="2">
        <v>-12997323.189999999</v>
      </c>
      <c r="N112" s="6">
        <f t="shared" si="8"/>
        <v>43427094.350000009</v>
      </c>
      <c r="O112" s="2">
        <v>49803082.229999997</v>
      </c>
      <c r="P112" s="2">
        <v>-13789007.640000001</v>
      </c>
      <c r="Q112" s="6">
        <f t="shared" si="9"/>
        <v>36014074.589999996</v>
      </c>
      <c r="R112" s="2">
        <v>3914864.59</v>
      </c>
      <c r="S112" s="2">
        <v>-591145.97</v>
      </c>
      <c r="T112" s="6">
        <f t="shared" si="10"/>
        <v>3323718.62</v>
      </c>
      <c r="U112" s="6">
        <v>1800509.27</v>
      </c>
      <c r="V112" s="2">
        <v>2856593.32</v>
      </c>
      <c r="W112" s="2">
        <v>-2156884.13</v>
      </c>
      <c r="X112" s="2">
        <v>-57648.2</v>
      </c>
      <c r="Y112" s="6">
        <f t="shared" si="11"/>
        <v>642060.99</v>
      </c>
    </row>
    <row r="113" spans="1:25" x14ac:dyDescent="0.25">
      <c r="A113" s="1" t="s">
        <v>265</v>
      </c>
      <c r="B113" t="s">
        <v>266</v>
      </c>
      <c r="C113" t="s">
        <v>129</v>
      </c>
      <c r="D113" s="6">
        <v>8008882.1200000001</v>
      </c>
      <c r="E113" s="6">
        <f t="shared" si="6"/>
        <v>6423562.8800000008</v>
      </c>
      <c r="F113" s="2">
        <v>1083469.51</v>
      </c>
      <c r="G113" s="2">
        <v>0</v>
      </c>
      <c r="H113" s="2">
        <v>-104.79</v>
      </c>
      <c r="I113" s="6">
        <f t="shared" si="7"/>
        <v>1083364.72</v>
      </c>
      <c r="J113" s="2">
        <v>474866.32</v>
      </c>
      <c r="K113" s="2">
        <v>-39421</v>
      </c>
      <c r="L113" s="2">
        <v>-9825.6299999999992</v>
      </c>
      <c r="M113" s="2">
        <v>-6408.93</v>
      </c>
      <c r="N113" s="6">
        <f t="shared" si="8"/>
        <v>419210.76</v>
      </c>
      <c r="O113" s="2">
        <v>22216.29</v>
      </c>
      <c r="P113" s="2">
        <v>-120.38</v>
      </c>
      <c r="Q113" s="6">
        <f t="shared" si="9"/>
        <v>22095.91</v>
      </c>
      <c r="R113" s="2">
        <v>539.64</v>
      </c>
      <c r="S113" s="2">
        <v>0</v>
      </c>
      <c r="T113" s="6">
        <f t="shared" si="10"/>
        <v>539.64</v>
      </c>
      <c r="U113" s="6">
        <v>80262.929999999993</v>
      </c>
      <c r="V113" s="2">
        <v>12297.04</v>
      </c>
      <c r="W113" s="2">
        <v>-1264.47</v>
      </c>
      <c r="X113" s="2">
        <v>-31187.29</v>
      </c>
      <c r="Y113" s="6">
        <f t="shared" si="11"/>
        <v>-20154.72</v>
      </c>
    </row>
    <row r="114" spans="1:25" x14ac:dyDescent="0.25">
      <c r="A114" s="1" t="s">
        <v>267</v>
      </c>
      <c r="B114" t="s">
        <v>268</v>
      </c>
      <c r="C114" t="s">
        <v>126</v>
      </c>
      <c r="D114" s="6">
        <v>7350732.1500000004</v>
      </c>
      <c r="E114" s="6">
        <f t="shared" si="6"/>
        <v>6377915.8500000006</v>
      </c>
      <c r="F114" s="2">
        <v>279304.51</v>
      </c>
      <c r="G114" s="2">
        <v>0</v>
      </c>
      <c r="H114" s="2">
        <v>0</v>
      </c>
      <c r="I114" s="6">
        <f t="shared" si="7"/>
        <v>279304.51</v>
      </c>
      <c r="J114" s="2">
        <v>611167.36</v>
      </c>
      <c r="K114" s="2">
        <v>0</v>
      </c>
      <c r="L114" s="2">
        <v>-47495.41</v>
      </c>
      <c r="M114" s="2">
        <v>-42182.15</v>
      </c>
      <c r="N114" s="6">
        <f t="shared" si="8"/>
        <v>521489.79999999993</v>
      </c>
      <c r="O114" s="2">
        <v>60138.28</v>
      </c>
      <c r="P114" s="2">
        <v>-196.13</v>
      </c>
      <c r="Q114" s="6">
        <f t="shared" si="9"/>
        <v>59942.15</v>
      </c>
      <c r="R114" s="2">
        <v>1552.89</v>
      </c>
      <c r="S114" s="2">
        <v>0</v>
      </c>
      <c r="T114" s="6">
        <f t="shared" si="10"/>
        <v>1552.89</v>
      </c>
      <c r="U114" s="6">
        <v>116094.45</v>
      </c>
      <c r="V114" s="2">
        <v>15193.61</v>
      </c>
      <c r="W114" s="2">
        <v>-1539.39</v>
      </c>
      <c r="X114" s="2">
        <v>-19221.72</v>
      </c>
      <c r="Y114" s="6">
        <f t="shared" si="11"/>
        <v>-5567.5</v>
      </c>
    </row>
    <row r="115" spans="1:25" x14ac:dyDescent="0.25">
      <c r="A115" s="1" t="s">
        <v>269</v>
      </c>
      <c r="B115" t="s">
        <v>270</v>
      </c>
      <c r="C115" t="s">
        <v>271</v>
      </c>
      <c r="D115" s="6">
        <v>11965196.260000002</v>
      </c>
      <c r="E115" s="6">
        <f t="shared" si="6"/>
        <v>8533903.450000003</v>
      </c>
      <c r="F115" s="2">
        <v>1906515.53</v>
      </c>
      <c r="G115" s="2">
        <v>52022.67</v>
      </c>
      <c r="H115" s="2">
        <v>-6887.46</v>
      </c>
      <c r="I115" s="6">
        <f t="shared" si="7"/>
        <v>1951650.74</v>
      </c>
      <c r="J115" s="2">
        <v>1177112.96</v>
      </c>
      <c r="K115" s="2">
        <v>0</v>
      </c>
      <c r="L115" s="2">
        <v>-14845.1</v>
      </c>
      <c r="M115" s="2">
        <v>-68624.789999999994</v>
      </c>
      <c r="N115" s="6">
        <f t="shared" si="8"/>
        <v>1093643.0699999998</v>
      </c>
      <c r="O115" s="2">
        <v>231084.49</v>
      </c>
      <c r="P115" s="2">
        <v>-4094.12</v>
      </c>
      <c r="Q115" s="6">
        <f t="shared" si="9"/>
        <v>226990.37</v>
      </c>
      <c r="R115" s="2">
        <v>3187.86</v>
      </c>
      <c r="S115" s="2">
        <v>0</v>
      </c>
      <c r="T115" s="6">
        <f t="shared" si="10"/>
        <v>3187.86</v>
      </c>
      <c r="U115" s="6">
        <v>100336.68</v>
      </c>
      <c r="V115" s="2">
        <v>62161.78</v>
      </c>
      <c r="W115" s="2">
        <v>-8268.11</v>
      </c>
      <c r="X115" s="2">
        <v>1590.42</v>
      </c>
      <c r="Y115" s="6">
        <f t="shared" si="11"/>
        <v>55484.09</v>
      </c>
    </row>
    <row r="116" spans="1:25" x14ac:dyDescent="0.25">
      <c r="A116" s="1" t="s">
        <v>272</v>
      </c>
      <c r="B116" t="s">
        <v>273</v>
      </c>
      <c r="C116" t="s">
        <v>218</v>
      </c>
      <c r="D116" s="6">
        <v>7784177.8199999994</v>
      </c>
      <c r="E116" s="6">
        <f t="shared" si="6"/>
        <v>5829221.2999999998</v>
      </c>
      <c r="F116" s="2">
        <v>961221.22</v>
      </c>
      <c r="G116" s="2">
        <v>490936.04</v>
      </c>
      <c r="H116" s="2">
        <v>0</v>
      </c>
      <c r="I116" s="6">
        <f t="shared" si="7"/>
        <v>1452157.26</v>
      </c>
      <c r="J116" s="2">
        <v>344056.91</v>
      </c>
      <c r="K116" s="2">
        <v>-26250</v>
      </c>
      <c r="L116" s="2">
        <v>0</v>
      </c>
      <c r="M116" s="2">
        <v>0</v>
      </c>
      <c r="N116" s="6">
        <f t="shared" si="8"/>
        <v>317806.90999999997</v>
      </c>
      <c r="O116" s="2">
        <v>6925.39</v>
      </c>
      <c r="P116" s="2">
        <v>0</v>
      </c>
      <c r="Q116" s="6">
        <f t="shared" si="9"/>
        <v>6925.39</v>
      </c>
      <c r="R116" s="2">
        <v>19671.82</v>
      </c>
      <c r="S116" s="2">
        <v>0</v>
      </c>
      <c r="T116" s="6">
        <f t="shared" si="10"/>
        <v>19671.82</v>
      </c>
      <c r="U116" s="6">
        <v>65477.04</v>
      </c>
      <c r="V116" s="2">
        <v>82247.47</v>
      </c>
      <c r="W116" s="2">
        <v>-106.75</v>
      </c>
      <c r="X116" s="2">
        <v>10777.38</v>
      </c>
      <c r="Y116" s="6">
        <f t="shared" si="11"/>
        <v>92918.1</v>
      </c>
    </row>
    <row r="117" spans="1:25" x14ac:dyDescent="0.25">
      <c r="A117" s="1" t="s">
        <v>274</v>
      </c>
      <c r="B117" t="s">
        <v>275</v>
      </c>
      <c r="C117" t="s">
        <v>276</v>
      </c>
      <c r="D117" s="6">
        <v>631584.71000000008</v>
      </c>
      <c r="E117" s="6">
        <f t="shared" si="6"/>
        <v>242215.99000000005</v>
      </c>
      <c r="F117" s="2">
        <v>120697.44</v>
      </c>
      <c r="G117" s="2">
        <v>189099.08</v>
      </c>
      <c r="H117" s="2">
        <v>0</v>
      </c>
      <c r="I117" s="6">
        <f t="shared" si="7"/>
        <v>309796.52</v>
      </c>
      <c r="J117" s="2">
        <v>29905.52</v>
      </c>
      <c r="K117" s="2">
        <v>0</v>
      </c>
      <c r="L117" s="2">
        <v>0</v>
      </c>
      <c r="M117" s="2">
        <v>0</v>
      </c>
      <c r="N117" s="6">
        <f t="shared" si="8"/>
        <v>29905.52</v>
      </c>
      <c r="O117" s="2">
        <v>22900.41</v>
      </c>
      <c r="P117" s="2">
        <v>0</v>
      </c>
      <c r="Q117" s="6">
        <f t="shared" si="9"/>
        <v>22900.41</v>
      </c>
      <c r="R117" s="2">
        <v>0</v>
      </c>
      <c r="S117" s="2">
        <v>0</v>
      </c>
      <c r="T117" s="6">
        <f t="shared" si="10"/>
        <v>0</v>
      </c>
      <c r="U117" s="6">
        <v>25168.45</v>
      </c>
      <c r="V117" s="2">
        <v>1597.82</v>
      </c>
      <c r="W117" s="2">
        <v>0</v>
      </c>
      <c r="X117" s="2">
        <v>0</v>
      </c>
      <c r="Y117" s="6">
        <f t="shared" si="11"/>
        <v>1597.82</v>
      </c>
    </row>
    <row r="118" spans="1:25" x14ac:dyDescent="0.25">
      <c r="A118" s="1" t="s">
        <v>277</v>
      </c>
      <c r="B118" t="s">
        <v>278</v>
      </c>
      <c r="C118" t="s">
        <v>175</v>
      </c>
      <c r="D118" s="6">
        <v>4845816.919999999</v>
      </c>
      <c r="E118" s="6">
        <f t="shared" si="6"/>
        <v>3303579.2299999986</v>
      </c>
      <c r="F118" s="2">
        <v>714770.17</v>
      </c>
      <c r="G118" s="2">
        <v>459100.14</v>
      </c>
      <c r="H118" s="2">
        <v>-64.06</v>
      </c>
      <c r="I118" s="6">
        <f t="shared" si="7"/>
        <v>1173806.25</v>
      </c>
      <c r="J118" s="2">
        <v>307498.02</v>
      </c>
      <c r="K118" s="2">
        <v>0</v>
      </c>
      <c r="L118" s="2">
        <v>-3956.99</v>
      </c>
      <c r="M118" s="2">
        <v>-37698.699999999997</v>
      </c>
      <c r="N118" s="6">
        <f t="shared" si="8"/>
        <v>265842.33</v>
      </c>
      <c r="O118" s="2">
        <v>52362.66</v>
      </c>
      <c r="P118" s="2">
        <v>-382.21</v>
      </c>
      <c r="Q118" s="6">
        <f t="shared" si="9"/>
        <v>51980.450000000004</v>
      </c>
      <c r="R118" s="2">
        <v>0</v>
      </c>
      <c r="S118" s="2">
        <v>0</v>
      </c>
      <c r="T118" s="6">
        <f t="shared" si="10"/>
        <v>0</v>
      </c>
      <c r="U118" s="6">
        <v>45781.43</v>
      </c>
      <c r="V118" s="2">
        <v>3905.14</v>
      </c>
      <c r="W118" s="2">
        <v>-3400</v>
      </c>
      <c r="X118" s="2">
        <v>4322.09</v>
      </c>
      <c r="Y118" s="6">
        <f t="shared" si="11"/>
        <v>4827.2299999999996</v>
      </c>
    </row>
    <row r="119" spans="1:25" x14ac:dyDescent="0.25">
      <c r="A119" s="1" t="s">
        <v>279</v>
      </c>
      <c r="B119" t="s">
        <v>280</v>
      </c>
      <c r="C119" t="s">
        <v>23</v>
      </c>
      <c r="D119" s="6">
        <v>2148611.14</v>
      </c>
      <c r="E119" s="6">
        <f t="shared" si="6"/>
        <v>2004515.1</v>
      </c>
      <c r="F119" s="2">
        <v>0</v>
      </c>
      <c r="G119" s="2">
        <v>90009.25</v>
      </c>
      <c r="H119" s="2">
        <v>0</v>
      </c>
      <c r="I119" s="6">
        <f t="shared" si="7"/>
        <v>90009.25</v>
      </c>
      <c r="J119" s="2">
        <v>81887.44</v>
      </c>
      <c r="K119" s="2">
        <v>0</v>
      </c>
      <c r="L119" s="2">
        <v>-26797.74</v>
      </c>
      <c r="M119" s="2">
        <v>-58428.94</v>
      </c>
      <c r="N119" s="6">
        <f t="shared" si="8"/>
        <v>-3339.2400000000052</v>
      </c>
      <c r="O119" s="2">
        <v>16061.5</v>
      </c>
      <c r="P119" s="2">
        <v>-448.88</v>
      </c>
      <c r="Q119" s="6">
        <f t="shared" si="9"/>
        <v>15612.62</v>
      </c>
      <c r="R119" s="2">
        <v>0</v>
      </c>
      <c r="S119" s="2">
        <v>0</v>
      </c>
      <c r="T119" s="6">
        <f t="shared" si="10"/>
        <v>0</v>
      </c>
      <c r="U119" s="6">
        <v>48850.97</v>
      </c>
      <c r="V119" s="2">
        <v>3312.95</v>
      </c>
      <c r="W119" s="2">
        <v>-8232.2000000000007</v>
      </c>
      <c r="X119" s="2">
        <v>-2118.31</v>
      </c>
      <c r="Y119" s="6">
        <f t="shared" si="11"/>
        <v>-7037.5600000000013</v>
      </c>
    </row>
    <row r="120" spans="1:25" x14ac:dyDescent="0.25">
      <c r="A120" s="1" t="s">
        <v>281</v>
      </c>
      <c r="B120" t="s">
        <v>282</v>
      </c>
      <c r="C120" t="s">
        <v>84</v>
      </c>
      <c r="D120" s="6">
        <v>3463533.8499999996</v>
      </c>
      <c r="E120" s="6">
        <f t="shared" si="6"/>
        <v>2839423.66</v>
      </c>
      <c r="F120" s="2">
        <v>67293.87</v>
      </c>
      <c r="G120" s="2">
        <v>230586.78</v>
      </c>
      <c r="H120" s="2">
        <v>-125.88</v>
      </c>
      <c r="I120" s="6">
        <f t="shared" si="7"/>
        <v>297754.77</v>
      </c>
      <c r="J120" s="2">
        <v>374788.27</v>
      </c>
      <c r="K120" s="2">
        <v>-80059.179999999993</v>
      </c>
      <c r="L120" s="2">
        <v>-31067.8</v>
      </c>
      <c r="M120" s="2">
        <v>-12301.85</v>
      </c>
      <c r="N120" s="6">
        <f t="shared" si="8"/>
        <v>251359.44000000003</v>
      </c>
      <c r="O120" s="2">
        <v>20106.96</v>
      </c>
      <c r="P120" s="2">
        <v>-514.67999999999995</v>
      </c>
      <c r="Q120" s="6">
        <f t="shared" si="9"/>
        <v>19592.28</v>
      </c>
      <c r="R120" s="2">
        <v>1824.03</v>
      </c>
      <c r="S120" s="2">
        <v>0</v>
      </c>
      <c r="T120" s="6">
        <f t="shared" si="10"/>
        <v>1824.03</v>
      </c>
      <c r="U120" s="6">
        <v>56066.41</v>
      </c>
      <c r="V120" s="2">
        <v>3812.71</v>
      </c>
      <c r="W120" s="2">
        <v>-2603.54</v>
      </c>
      <c r="X120" s="2">
        <v>-3695.91</v>
      </c>
      <c r="Y120" s="6">
        <f t="shared" si="11"/>
        <v>-2486.7399999999998</v>
      </c>
    </row>
    <row r="121" spans="1:25" x14ac:dyDescent="0.25">
      <c r="A121" s="1" t="s">
        <v>283</v>
      </c>
      <c r="B121" t="s">
        <v>284</v>
      </c>
      <c r="C121" t="s">
        <v>120</v>
      </c>
      <c r="D121" s="6">
        <v>113732815.43000004</v>
      </c>
      <c r="E121" s="6">
        <f t="shared" si="6"/>
        <v>43265331.900000028</v>
      </c>
      <c r="F121" s="2">
        <v>20699127.370000001</v>
      </c>
      <c r="G121" s="2">
        <v>0</v>
      </c>
      <c r="H121" s="2">
        <v>-2503958.4</v>
      </c>
      <c r="I121" s="6">
        <f t="shared" si="7"/>
        <v>18195168.970000003</v>
      </c>
      <c r="J121" s="2">
        <v>46710532.43</v>
      </c>
      <c r="K121" s="2">
        <v>-6938113.9400000004</v>
      </c>
      <c r="L121" s="2">
        <v>-1655118.04</v>
      </c>
      <c r="M121" s="2">
        <v>-17615716.68</v>
      </c>
      <c r="N121" s="6">
        <f t="shared" si="8"/>
        <v>20501583.770000003</v>
      </c>
      <c r="O121" s="2">
        <v>44072082.450000003</v>
      </c>
      <c r="P121" s="2">
        <v>-15978711.08</v>
      </c>
      <c r="Q121" s="6">
        <f t="shared" si="9"/>
        <v>28093371.370000005</v>
      </c>
      <c r="R121" s="2">
        <v>5889582.6399999997</v>
      </c>
      <c r="S121" s="2">
        <v>-4071885.63</v>
      </c>
      <c r="T121" s="6">
        <f t="shared" si="10"/>
        <v>1817697.0099999998</v>
      </c>
      <c r="U121" s="6">
        <v>1814003.4</v>
      </c>
      <c r="V121" s="2">
        <v>3714471.93</v>
      </c>
      <c r="W121" s="2">
        <v>-3628597.08</v>
      </c>
      <c r="X121" s="2">
        <v>-40215.839999999997</v>
      </c>
      <c r="Y121" s="6">
        <f t="shared" si="11"/>
        <v>45659.010000000097</v>
      </c>
    </row>
    <row r="122" spans="1:25" x14ac:dyDescent="0.25">
      <c r="A122" s="1" t="s">
        <v>285</v>
      </c>
      <c r="B122" t="s">
        <v>286</v>
      </c>
      <c r="C122" t="s">
        <v>287</v>
      </c>
      <c r="D122" s="6">
        <v>5272864.3100000005</v>
      </c>
      <c r="E122" s="6">
        <f t="shared" si="6"/>
        <v>2958106.4400000009</v>
      </c>
      <c r="F122" s="2">
        <v>1141424.56</v>
      </c>
      <c r="G122" s="2">
        <v>626509.15</v>
      </c>
      <c r="H122" s="2">
        <v>-112.78</v>
      </c>
      <c r="I122" s="6">
        <f t="shared" si="7"/>
        <v>1767820.93</v>
      </c>
      <c r="J122" s="2">
        <v>451754.86</v>
      </c>
      <c r="K122" s="2">
        <v>0</v>
      </c>
      <c r="L122" s="2">
        <v>0</v>
      </c>
      <c r="M122" s="2">
        <v>-3804.75</v>
      </c>
      <c r="N122" s="6">
        <f t="shared" si="8"/>
        <v>447950.11</v>
      </c>
      <c r="O122" s="2">
        <v>17405.439999999999</v>
      </c>
      <c r="P122" s="2">
        <v>-77.540000000000006</v>
      </c>
      <c r="Q122" s="6">
        <f t="shared" si="9"/>
        <v>17327.899999999998</v>
      </c>
      <c r="R122" s="2">
        <v>0</v>
      </c>
      <c r="S122" s="2">
        <v>0</v>
      </c>
      <c r="T122" s="6">
        <f t="shared" si="10"/>
        <v>0</v>
      </c>
      <c r="U122" s="6">
        <v>51780.93</v>
      </c>
      <c r="V122" s="2">
        <v>36931.94</v>
      </c>
      <c r="W122" s="2">
        <v>-91.5</v>
      </c>
      <c r="X122" s="2">
        <v>-6962.44</v>
      </c>
      <c r="Y122" s="6">
        <f t="shared" si="11"/>
        <v>29878.000000000004</v>
      </c>
    </row>
    <row r="123" spans="1:25" x14ac:dyDescent="0.25">
      <c r="A123" s="1" t="s">
        <v>288</v>
      </c>
      <c r="B123" t="s">
        <v>289</v>
      </c>
      <c r="C123" t="s">
        <v>51</v>
      </c>
      <c r="D123" s="6">
        <v>10032039.149999999</v>
      </c>
      <c r="E123" s="6">
        <f t="shared" si="6"/>
        <v>7438319.4299999988</v>
      </c>
      <c r="F123" s="2">
        <v>912318.78</v>
      </c>
      <c r="G123" s="2">
        <v>141121.69</v>
      </c>
      <c r="H123" s="2">
        <v>-407.71</v>
      </c>
      <c r="I123" s="6">
        <f t="shared" si="7"/>
        <v>1053032.76</v>
      </c>
      <c r="J123" s="2">
        <v>1142485.27</v>
      </c>
      <c r="K123" s="2">
        <v>-41417</v>
      </c>
      <c r="L123" s="2">
        <v>-6741.56</v>
      </c>
      <c r="M123" s="2">
        <v>-76335.63</v>
      </c>
      <c r="N123" s="6">
        <f t="shared" si="8"/>
        <v>1017991.08</v>
      </c>
      <c r="O123" s="2">
        <v>398899.13</v>
      </c>
      <c r="P123" s="2">
        <v>-1244.55</v>
      </c>
      <c r="Q123" s="6">
        <f t="shared" si="9"/>
        <v>397654.58</v>
      </c>
      <c r="R123" s="2">
        <v>2329.9299999999998</v>
      </c>
      <c r="S123" s="2">
        <v>0</v>
      </c>
      <c r="T123" s="6">
        <f t="shared" si="10"/>
        <v>2329.9299999999998</v>
      </c>
      <c r="U123" s="6">
        <v>78636.53</v>
      </c>
      <c r="V123" s="2">
        <v>48770.04</v>
      </c>
      <c r="W123" s="2">
        <v>-6099.84</v>
      </c>
      <c r="X123" s="2">
        <v>1404.64</v>
      </c>
      <c r="Y123" s="6">
        <f t="shared" si="11"/>
        <v>44074.84</v>
      </c>
    </row>
    <row r="124" spans="1:25" x14ac:dyDescent="0.25">
      <c r="A124" s="1" t="s">
        <v>290</v>
      </c>
      <c r="B124" t="s">
        <v>291</v>
      </c>
      <c r="C124" t="s">
        <v>292</v>
      </c>
      <c r="D124" s="6">
        <v>2663992.8799999994</v>
      </c>
      <c r="E124" s="6">
        <f t="shared" si="6"/>
        <v>1800333.7899999993</v>
      </c>
      <c r="F124" s="2">
        <v>186152.03</v>
      </c>
      <c r="G124" s="2">
        <v>472519.18</v>
      </c>
      <c r="H124" s="2">
        <v>0</v>
      </c>
      <c r="I124" s="6">
        <f t="shared" si="7"/>
        <v>658671.21</v>
      </c>
      <c r="J124" s="2">
        <v>115094.61</v>
      </c>
      <c r="K124" s="2">
        <v>0</v>
      </c>
      <c r="L124" s="2">
        <v>0</v>
      </c>
      <c r="M124" s="2">
        <v>0</v>
      </c>
      <c r="N124" s="6">
        <f t="shared" si="8"/>
        <v>115094.61</v>
      </c>
      <c r="O124" s="2">
        <v>43019.519999999997</v>
      </c>
      <c r="P124" s="2">
        <v>0</v>
      </c>
      <c r="Q124" s="6">
        <f t="shared" si="9"/>
        <v>43019.519999999997</v>
      </c>
      <c r="R124" s="2">
        <v>0</v>
      </c>
      <c r="S124" s="2">
        <v>0</v>
      </c>
      <c r="T124" s="6">
        <f t="shared" si="10"/>
        <v>0</v>
      </c>
      <c r="U124" s="6">
        <v>33315.56</v>
      </c>
      <c r="V124" s="2">
        <v>13720.24</v>
      </c>
      <c r="W124" s="2">
        <v>0</v>
      </c>
      <c r="X124" s="2">
        <v>-162.05000000000001</v>
      </c>
      <c r="Y124" s="6">
        <f t="shared" si="11"/>
        <v>13558.19</v>
      </c>
    </row>
    <row r="125" spans="1:25" x14ac:dyDescent="0.25">
      <c r="A125" s="1" t="s">
        <v>293</v>
      </c>
      <c r="B125" t="s">
        <v>294</v>
      </c>
      <c r="C125" t="s">
        <v>287</v>
      </c>
      <c r="D125" s="6">
        <v>3054917.8000000003</v>
      </c>
      <c r="E125" s="6">
        <f t="shared" si="6"/>
        <v>990105.43000000028</v>
      </c>
      <c r="F125" s="2">
        <v>842941.43999999994</v>
      </c>
      <c r="G125" s="2">
        <v>892247.96</v>
      </c>
      <c r="H125" s="2">
        <v>-129.44999999999999</v>
      </c>
      <c r="I125" s="6">
        <f t="shared" si="7"/>
        <v>1735059.95</v>
      </c>
      <c r="J125" s="2">
        <v>327330.28999999998</v>
      </c>
      <c r="K125" s="2">
        <v>-33734</v>
      </c>
      <c r="L125" s="2">
        <v>0</v>
      </c>
      <c r="M125" s="2">
        <v>-25400</v>
      </c>
      <c r="N125" s="6">
        <f t="shared" si="8"/>
        <v>268196.28999999998</v>
      </c>
      <c r="O125" s="2">
        <v>23384.880000000001</v>
      </c>
      <c r="P125" s="2">
        <v>-130.01</v>
      </c>
      <c r="Q125" s="6">
        <f t="shared" si="9"/>
        <v>23254.870000000003</v>
      </c>
      <c r="R125" s="2">
        <v>0</v>
      </c>
      <c r="S125" s="2">
        <v>0</v>
      </c>
      <c r="T125" s="6">
        <f t="shared" si="10"/>
        <v>0</v>
      </c>
      <c r="U125" s="6">
        <v>39768.449999999997</v>
      </c>
      <c r="V125" s="2">
        <v>17982.259999999998</v>
      </c>
      <c r="W125" s="2">
        <v>-3319.74</v>
      </c>
      <c r="X125" s="2">
        <v>-16129.71</v>
      </c>
      <c r="Y125" s="6">
        <f t="shared" si="11"/>
        <v>-1467.1900000000005</v>
      </c>
    </row>
    <row r="126" spans="1:25" x14ac:dyDescent="0.25">
      <c r="A126" s="1" t="s">
        <v>295</v>
      </c>
      <c r="B126" t="s">
        <v>296</v>
      </c>
      <c r="C126" t="s">
        <v>8</v>
      </c>
      <c r="D126" s="6">
        <v>942292.51000000036</v>
      </c>
      <c r="E126" s="6">
        <f t="shared" si="6"/>
        <v>963150.14000000048</v>
      </c>
      <c r="F126" s="2">
        <v>0</v>
      </c>
      <c r="G126" s="2">
        <v>0</v>
      </c>
      <c r="H126" s="2">
        <v>0</v>
      </c>
      <c r="I126" s="6">
        <f t="shared" si="7"/>
        <v>0</v>
      </c>
      <c r="J126" s="2">
        <v>206033.35</v>
      </c>
      <c r="K126" s="2">
        <v>-157867.39000000001</v>
      </c>
      <c r="L126" s="2">
        <v>-154181.48000000001</v>
      </c>
      <c r="M126" s="2">
        <v>-72832.87</v>
      </c>
      <c r="N126" s="6">
        <f t="shared" si="8"/>
        <v>-178848.39</v>
      </c>
      <c r="O126" s="2">
        <v>22848.61</v>
      </c>
      <c r="P126" s="2">
        <v>-617.67999999999995</v>
      </c>
      <c r="Q126" s="6">
        <f t="shared" si="9"/>
        <v>22230.93</v>
      </c>
      <c r="R126" s="2">
        <v>6028.98</v>
      </c>
      <c r="S126" s="2">
        <v>0</v>
      </c>
      <c r="T126" s="6">
        <f t="shared" si="10"/>
        <v>6028.98</v>
      </c>
      <c r="U126" s="6">
        <v>145942.63</v>
      </c>
      <c r="V126" s="2">
        <v>25125.71</v>
      </c>
      <c r="W126" s="2">
        <v>-24034.98</v>
      </c>
      <c r="X126" s="2">
        <v>-17302.509999999998</v>
      </c>
      <c r="Y126" s="6">
        <f t="shared" si="11"/>
        <v>-16211.779999999999</v>
      </c>
    </row>
    <row r="127" spans="1:25" x14ac:dyDescent="0.25">
      <c r="A127" s="1" t="s">
        <v>297</v>
      </c>
      <c r="B127" t="s">
        <v>298</v>
      </c>
      <c r="C127" t="s">
        <v>38</v>
      </c>
      <c r="D127" s="6">
        <v>2141550.2000000002</v>
      </c>
      <c r="E127" s="6">
        <f t="shared" si="6"/>
        <v>499528.06000000011</v>
      </c>
      <c r="F127" s="2">
        <v>863746.71</v>
      </c>
      <c r="G127" s="2">
        <v>485019.58</v>
      </c>
      <c r="H127" s="2">
        <v>-36.76</v>
      </c>
      <c r="I127" s="6">
        <f t="shared" si="7"/>
        <v>1348729.53</v>
      </c>
      <c r="J127" s="2">
        <v>219793.07</v>
      </c>
      <c r="K127" s="2">
        <v>0</v>
      </c>
      <c r="L127" s="2">
        <v>0</v>
      </c>
      <c r="M127" s="2">
        <v>-12587.01</v>
      </c>
      <c r="N127" s="6">
        <f t="shared" si="8"/>
        <v>207206.06</v>
      </c>
      <c r="O127" s="2">
        <v>27006.21</v>
      </c>
      <c r="P127" s="2">
        <v>-66.22</v>
      </c>
      <c r="Q127" s="6">
        <f t="shared" si="9"/>
        <v>26939.989999999998</v>
      </c>
      <c r="R127" s="2">
        <v>0</v>
      </c>
      <c r="S127" s="2">
        <v>0</v>
      </c>
      <c r="T127" s="6">
        <f t="shared" si="10"/>
        <v>0</v>
      </c>
      <c r="U127" s="6">
        <v>45315.01</v>
      </c>
      <c r="V127" s="2">
        <v>32390.080000000002</v>
      </c>
      <c r="W127" s="2">
        <v>-1165.8</v>
      </c>
      <c r="X127" s="2">
        <v>-17392.73</v>
      </c>
      <c r="Y127" s="6">
        <f t="shared" si="11"/>
        <v>13831.550000000003</v>
      </c>
    </row>
    <row r="128" spans="1:25" x14ac:dyDescent="0.25">
      <c r="A128" s="1" t="s">
        <v>299</v>
      </c>
      <c r="B128" t="s">
        <v>300</v>
      </c>
      <c r="C128" t="s">
        <v>301</v>
      </c>
      <c r="D128" s="6">
        <v>10137840.17</v>
      </c>
      <c r="E128" s="6">
        <f t="shared" si="6"/>
        <v>5040778.2300000014</v>
      </c>
      <c r="F128" s="2">
        <v>1690737.73</v>
      </c>
      <c r="G128" s="2">
        <v>639063.31999999995</v>
      </c>
      <c r="H128" s="2">
        <v>-9227.18</v>
      </c>
      <c r="I128" s="6">
        <f t="shared" si="7"/>
        <v>2320573.8699999996</v>
      </c>
      <c r="J128" s="2">
        <v>1290197.68</v>
      </c>
      <c r="K128" s="2">
        <v>0</v>
      </c>
      <c r="L128" s="2">
        <v>-1447.5</v>
      </c>
      <c r="M128" s="2">
        <v>-98163.67</v>
      </c>
      <c r="N128" s="6">
        <f t="shared" si="8"/>
        <v>1190586.51</v>
      </c>
      <c r="O128" s="2">
        <v>1498440.21</v>
      </c>
      <c r="P128" s="2">
        <v>-32828.910000000003</v>
      </c>
      <c r="Q128" s="6">
        <f t="shared" si="9"/>
        <v>1465611.3</v>
      </c>
      <c r="R128" s="2">
        <v>127.9</v>
      </c>
      <c r="S128" s="2">
        <v>0</v>
      </c>
      <c r="T128" s="6">
        <f t="shared" si="10"/>
        <v>127.9</v>
      </c>
      <c r="U128" s="6">
        <v>77271.350000000006</v>
      </c>
      <c r="V128" s="2">
        <v>50878.58</v>
      </c>
      <c r="W128" s="2">
        <v>-3973.67</v>
      </c>
      <c r="X128" s="2">
        <v>-4013.9</v>
      </c>
      <c r="Y128" s="6">
        <f t="shared" si="11"/>
        <v>42891.01</v>
      </c>
    </row>
    <row r="129" spans="1:25" x14ac:dyDescent="0.25">
      <c r="A129" s="1" t="s">
        <v>302</v>
      </c>
      <c r="B129" t="s">
        <v>303</v>
      </c>
      <c r="C129" t="s">
        <v>8</v>
      </c>
      <c r="D129" s="6">
        <v>6343193.0899999999</v>
      </c>
      <c r="E129" s="6">
        <f t="shared" si="6"/>
        <v>5791394.0499999998</v>
      </c>
      <c r="F129" s="2">
        <v>0</v>
      </c>
      <c r="G129" s="2">
        <v>0</v>
      </c>
      <c r="H129" s="2">
        <v>0</v>
      </c>
      <c r="I129" s="6">
        <f t="shared" si="7"/>
        <v>0</v>
      </c>
      <c r="J129" s="2">
        <v>598443.99</v>
      </c>
      <c r="K129" s="2">
        <v>-25416</v>
      </c>
      <c r="L129" s="2">
        <v>-136426.29999999999</v>
      </c>
      <c r="M129" s="2">
        <v>-86198.91</v>
      </c>
      <c r="N129" s="6">
        <f t="shared" si="8"/>
        <v>350402.78</v>
      </c>
      <c r="O129" s="2">
        <v>137260.87</v>
      </c>
      <c r="P129" s="2">
        <v>-2258.19</v>
      </c>
      <c r="Q129" s="6">
        <f t="shared" si="9"/>
        <v>135002.68</v>
      </c>
      <c r="R129" s="2">
        <v>5691.47</v>
      </c>
      <c r="S129" s="2">
        <v>0</v>
      </c>
      <c r="T129" s="6">
        <f t="shared" si="10"/>
        <v>5691.47</v>
      </c>
      <c r="U129" s="6">
        <v>73800.649999999994</v>
      </c>
      <c r="V129" s="2">
        <v>11657.04</v>
      </c>
      <c r="W129" s="2">
        <v>-10823.83</v>
      </c>
      <c r="X129" s="2">
        <v>-13931.75</v>
      </c>
      <c r="Y129" s="6">
        <f t="shared" si="11"/>
        <v>-13098.539999999999</v>
      </c>
    </row>
    <row r="130" spans="1:25" x14ac:dyDescent="0.25">
      <c r="A130" s="1" t="s">
        <v>304</v>
      </c>
      <c r="B130" t="s">
        <v>305</v>
      </c>
      <c r="C130" t="s">
        <v>115</v>
      </c>
      <c r="D130" s="6">
        <v>4535169.28</v>
      </c>
      <c r="E130" s="6">
        <f t="shared" si="6"/>
        <v>2858573.14</v>
      </c>
      <c r="F130" s="2">
        <v>497522.15</v>
      </c>
      <c r="G130" s="2">
        <v>889815.54</v>
      </c>
      <c r="H130" s="2">
        <v>0</v>
      </c>
      <c r="I130" s="6">
        <f t="shared" si="7"/>
        <v>1387337.69</v>
      </c>
      <c r="J130" s="2">
        <v>213909.18</v>
      </c>
      <c r="K130" s="2">
        <v>0</v>
      </c>
      <c r="L130" s="2">
        <v>-26890.66</v>
      </c>
      <c r="M130" s="2">
        <v>-3684.6</v>
      </c>
      <c r="N130" s="6">
        <f t="shared" si="8"/>
        <v>183333.91999999998</v>
      </c>
      <c r="O130" s="2">
        <v>38987.17</v>
      </c>
      <c r="P130" s="2">
        <v>0</v>
      </c>
      <c r="Q130" s="6">
        <f t="shared" si="9"/>
        <v>38987.17</v>
      </c>
      <c r="R130" s="2">
        <v>0</v>
      </c>
      <c r="S130" s="2">
        <v>0</v>
      </c>
      <c r="T130" s="6">
        <f t="shared" si="10"/>
        <v>0</v>
      </c>
      <c r="U130" s="6">
        <v>46645.49</v>
      </c>
      <c r="V130" s="2">
        <v>24031.84</v>
      </c>
      <c r="W130" s="2">
        <v>-540.5</v>
      </c>
      <c r="X130" s="2">
        <v>-3199.47</v>
      </c>
      <c r="Y130" s="6">
        <f t="shared" si="11"/>
        <v>20291.87</v>
      </c>
    </row>
    <row r="131" spans="1:25" x14ac:dyDescent="0.25">
      <c r="A131" s="1" t="s">
        <v>306</v>
      </c>
      <c r="B131" t="s">
        <v>307</v>
      </c>
      <c r="C131" t="s">
        <v>175</v>
      </c>
      <c r="D131" s="6">
        <v>4872138.33</v>
      </c>
      <c r="E131" s="6">
        <f t="shared" si="6"/>
        <v>1827330.8099999994</v>
      </c>
      <c r="F131" s="2">
        <v>638245.03</v>
      </c>
      <c r="G131" s="2">
        <v>1560959.41</v>
      </c>
      <c r="H131" s="2">
        <v>-4248.84</v>
      </c>
      <c r="I131" s="6">
        <f t="shared" si="7"/>
        <v>2194955.6</v>
      </c>
      <c r="J131" s="2">
        <v>590737.53</v>
      </c>
      <c r="K131" s="2">
        <v>-72287.95</v>
      </c>
      <c r="L131" s="2">
        <v>-70236.240000000005</v>
      </c>
      <c r="M131" s="2">
        <v>-84501.04</v>
      </c>
      <c r="N131" s="6">
        <f t="shared" si="8"/>
        <v>363712.30000000005</v>
      </c>
      <c r="O131" s="2">
        <v>432654.28</v>
      </c>
      <c r="P131" s="2">
        <v>-12296.64</v>
      </c>
      <c r="Q131" s="6">
        <f t="shared" si="9"/>
        <v>420357.64</v>
      </c>
      <c r="R131" s="2">
        <v>1913.52</v>
      </c>
      <c r="S131" s="2">
        <v>0</v>
      </c>
      <c r="T131" s="6">
        <f t="shared" si="10"/>
        <v>1913.52</v>
      </c>
      <c r="U131" s="6">
        <v>43385.36</v>
      </c>
      <c r="V131" s="2">
        <v>38137.519999999997</v>
      </c>
      <c r="W131" s="2">
        <v>-9459.9500000000007</v>
      </c>
      <c r="X131" s="2">
        <v>-8194.4699999999993</v>
      </c>
      <c r="Y131" s="6">
        <f t="shared" si="11"/>
        <v>20483.099999999999</v>
      </c>
    </row>
    <row r="132" spans="1:25" x14ac:dyDescent="0.25">
      <c r="A132" s="1" t="s">
        <v>308</v>
      </c>
      <c r="B132" t="s">
        <v>309</v>
      </c>
      <c r="C132" t="s">
        <v>84</v>
      </c>
      <c r="D132" s="6">
        <v>7673323.9500000011</v>
      </c>
      <c r="E132" s="6">
        <f t="shared" si="6"/>
        <v>5622624.4100000011</v>
      </c>
      <c r="F132" s="2">
        <v>747285.64</v>
      </c>
      <c r="G132" s="2">
        <v>868832.46</v>
      </c>
      <c r="H132" s="2">
        <v>-1117.22</v>
      </c>
      <c r="I132" s="6">
        <f t="shared" si="7"/>
        <v>1615000.8800000001</v>
      </c>
      <c r="J132" s="2">
        <v>371671.62</v>
      </c>
      <c r="K132" s="2">
        <v>-27000</v>
      </c>
      <c r="L132" s="2">
        <v>0</v>
      </c>
      <c r="M132" s="2">
        <v>-11090.7</v>
      </c>
      <c r="N132" s="6">
        <f t="shared" si="8"/>
        <v>333580.92</v>
      </c>
      <c r="O132" s="2">
        <v>50171.11</v>
      </c>
      <c r="P132" s="2">
        <v>-1233.75</v>
      </c>
      <c r="Q132" s="6">
        <f t="shared" si="9"/>
        <v>48937.36</v>
      </c>
      <c r="R132" s="2">
        <v>0</v>
      </c>
      <c r="S132" s="2">
        <v>0</v>
      </c>
      <c r="T132" s="6">
        <f t="shared" si="10"/>
        <v>0</v>
      </c>
      <c r="U132" s="6">
        <v>52279.57</v>
      </c>
      <c r="V132" s="2">
        <v>2753.95</v>
      </c>
      <c r="W132" s="2">
        <v>-2248.04</v>
      </c>
      <c r="X132" s="2">
        <v>394.9</v>
      </c>
      <c r="Y132" s="6">
        <f t="shared" si="11"/>
        <v>900.80999999999983</v>
      </c>
    </row>
    <row r="133" spans="1:25" x14ac:dyDescent="0.25">
      <c r="A133" s="1" t="s">
        <v>310</v>
      </c>
      <c r="B133" t="s">
        <v>309</v>
      </c>
      <c r="C133" t="s">
        <v>256</v>
      </c>
      <c r="D133" s="6">
        <v>6464859.5800000001</v>
      </c>
      <c r="E133" s="6">
        <f t="shared" si="6"/>
        <v>3649533.9100000006</v>
      </c>
      <c r="F133" s="2">
        <v>1610182.71</v>
      </c>
      <c r="G133" s="2">
        <v>648217.12</v>
      </c>
      <c r="H133" s="2">
        <v>-1393.65</v>
      </c>
      <c r="I133" s="6">
        <f t="shared" si="7"/>
        <v>2257006.1800000002</v>
      </c>
      <c r="J133" s="2">
        <v>485892.61</v>
      </c>
      <c r="K133" s="2">
        <v>-20885</v>
      </c>
      <c r="L133" s="2">
        <v>0</v>
      </c>
      <c r="M133" s="2">
        <v>-47504.55</v>
      </c>
      <c r="N133" s="6">
        <f t="shared" si="8"/>
        <v>417503.06</v>
      </c>
      <c r="O133" s="2">
        <v>59184.800000000003</v>
      </c>
      <c r="P133" s="2">
        <v>-1035.26</v>
      </c>
      <c r="Q133" s="6">
        <f t="shared" si="9"/>
        <v>58149.54</v>
      </c>
      <c r="R133" s="2">
        <v>450.84</v>
      </c>
      <c r="S133" s="2">
        <v>0</v>
      </c>
      <c r="T133" s="6">
        <f t="shared" si="10"/>
        <v>450.84</v>
      </c>
      <c r="U133" s="6">
        <v>61811.65</v>
      </c>
      <c r="V133" s="2">
        <v>49157.25</v>
      </c>
      <c r="W133" s="2">
        <v>-3786.51</v>
      </c>
      <c r="X133" s="2">
        <v>-24966.34</v>
      </c>
      <c r="Y133" s="6">
        <f t="shared" si="11"/>
        <v>20404.399999999998</v>
      </c>
    </row>
    <row r="134" spans="1:25" x14ac:dyDescent="0.25">
      <c r="A134" s="1" t="s">
        <v>311</v>
      </c>
      <c r="B134" t="s">
        <v>309</v>
      </c>
      <c r="C134" t="s">
        <v>312</v>
      </c>
      <c r="D134" s="6">
        <v>4544937.53</v>
      </c>
      <c r="E134" s="6">
        <f t="shared" si="6"/>
        <v>2990958.1200000006</v>
      </c>
      <c r="F134" s="2">
        <v>1046605.76</v>
      </c>
      <c r="G134" s="2">
        <v>195574.14</v>
      </c>
      <c r="H134" s="2">
        <v>-24.22</v>
      </c>
      <c r="I134" s="6">
        <f t="shared" si="7"/>
        <v>1242155.68</v>
      </c>
      <c r="J134" s="2">
        <v>218069.36</v>
      </c>
      <c r="K134" s="2">
        <v>0</v>
      </c>
      <c r="L134" s="2">
        <v>0</v>
      </c>
      <c r="M134" s="2">
        <v>-4005</v>
      </c>
      <c r="N134" s="6">
        <f t="shared" si="8"/>
        <v>214064.36</v>
      </c>
      <c r="O134" s="2">
        <v>33515.11</v>
      </c>
      <c r="P134" s="2">
        <v>-130.80000000000001</v>
      </c>
      <c r="Q134" s="6">
        <f t="shared" si="9"/>
        <v>33384.31</v>
      </c>
      <c r="R134" s="2">
        <v>0</v>
      </c>
      <c r="S134" s="2">
        <v>0</v>
      </c>
      <c r="T134" s="6">
        <f t="shared" si="10"/>
        <v>0</v>
      </c>
      <c r="U134" s="6">
        <v>47872.38</v>
      </c>
      <c r="V134" s="2">
        <v>22741.75</v>
      </c>
      <c r="W134" s="2">
        <v>0</v>
      </c>
      <c r="X134" s="2">
        <v>-6239.07</v>
      </c>
      <c r="Y134" s="6">
        <f t="shared" si="11"/>
        <v>16502.68</v>
      </c>
    </row>
    <row r="135" spans="1:25" x14ac:dyDescent="0.25">
      <c r="A135" s="1" t="s">
        <v>313</v>
      </c>
      <c r="B135" t="s">
        <v>314</v>
      </c>
      <c r="C135" t="s">
        <v>56</v>
      </c>
      <c r="D135" s="6">
        <v>8725715.8699999992</v>
      </c>
      <c r="E135" s="6">
        <f t="shared" si="6"/>
        <v>7992514.7899999982</v>
      </c>
      <c r="F135" s="2">
        <v>251122</v>
      </c>
      <c r="G135" s="2">
        <v>0</v>
      </c>
      <c r="H135" s="2">
        <v>-2654.54</v>
      </c>
      <c r="I135" s="6">
        <f t="shared" si="7"/>
        <v>248467.46</v>
      </c>
      <c r="J135" s="2">
        <v>432640.76</v>
      </c>
      <c r="K135" s="2">
        <v>-27000</v>
      </c>
      <c r="L135" s="2">
        <v>-16637.88</v>
      </c>
      <c r="M135" s="2">
        <v>-46682.77</v>
      </c>
      <c r="N135" s="6">
        <f t="shared" si="8"/>
        <v>342320.11</v>
      </c>
      <c r="O135" s="2">
        <v>57164.37</v>
      </c>
      <c r="P135" s="2">
        <v>-1770.54</v>
      </c>
      <c r="Q135" s="6">
        <f t="shared" si="9"/>
        <v>55393.83</v>
      </c>
      <c r="R135" s="2">
        <v>507.06</v>
      </c>
      <c r="S135" s="2">
        <v>0</v>
      </c>
      <c r="T135" s="6">
        <f t="shared" si="10"/>
        <v>507.06</v>
      </c>
      <c r="U135" s="6">
        <v>82546.44</v>
      </c>
      <c r="V135" s="2">
        <v>62303.88</v>
      </c>
      <c r="W135" s="2">
        <v>-59391.3</v>
      </c>
      <c r="X135" s="2">
        <v>1053.5999999999999</v>
      </c>
      <c r="Y135" s="6">
        <f t="shared" si="11"/>
        <v>3966.1799999999944</v>
      </c>
    </row>
    <row r="136" spans="1:25" x14ac:dyDescent="0.25">
      <c r="A136" s="1" t="s">
        <v>315</v>
      </c>
      <c r="B136" t="s">
        <v>316</v>
      </c>
      <c r="C136" t="s">
        <v>317</v>
      </c>
      <c r="D136" s="6">
        <v>10212821.279999999</v>
      </c>
      <c r="E136" s="6">
        <f t="shared" ref="E136:E199" si="12">D136-I136-N136-Q136-T136-U136-Y136</f>
        <v>5347109.1100000003</v>
      </c>
      <c r="F136" s="2">
        <v>1426086.68</v>
      </c>
      <c r="G136" s="2">
        <v>1616576.22</v>
      </c>
      <c r="H136" s="2">
        <v>-1454.79</v>
      </c>
      <c r="I136" s="6">
        <f t="shared" ref="I136:I199" si="13">F136+G136+H136</f>
        <v>3041208.11</v>
      </c>
      <c r="J136" s="2">
        <v>834846.27</v>
      </c>
      <c r="K136" s="2">
        <v>0</v>
      </c>
      <c r="L136" s="2">
        <v>0</v>
      </c>
      <c r="M136" s="2">
        <v>-15600.76</v>
      </c>
      <c r="N136" s="6">
        <f t="shared" ref="N136:N199" si="14">J136+K136+L136+M136</f>
        <v>819245.51</v>
      </c>
      <c r="O136" s="2">
        <v>958922.78</v>
      </c>
      <c r="P136" s="2">
        <v>-4300.3500000000004</v>
      </c>
      <c r="Q136" s="6">
        <f t="shared" ref="Q136:Q199" si="15">O136+P136</f>
        <v>954622.43</v>
      </c>
      <c r="R136" s="2">
        <v>0</v>
      </c>
      <c r="S136" s="2">
        <v>0</v>
      </c>
      <c r="T136" s="6">
        <f t="shared" ref="T136:T199" si="16">R136+S136</f>
        <v>0</v>
      </c>
      <c r="U136" s="6">
        <v>52687.16</v>
      </c>
      <c r="V136" s="2">
        <v>7564.5</v>
      </c>
      <c r="W136" s="2">
        <v>-493.44</v>
      </c>
      <c r="X136" s="2">
        <v>-9122.1</v>
      </c>
      <c r="Y136" s="6">
        <f t="shared" ref="Y136:Y199" si="17">V136+W136+X136</f>
        <v>-2051.04</v>
      </c>
    </row>
    <row r="137" spans="1:25" x14ac:dyDescent="0.25">
      <c r="A137" s="1" t="s">
        <v>318</v>
      </c>
      <c r="B137" t="s">
        <v>319</v>
      </c>
      <c r="C137" t="s">
        <v>8</v>
      </c>
      <c r="D137" s="6">
        <v>15498234.779999997</v>
      </c>
      <c r="E137" s="6">
        <f t="shared" si="12"/>
        <v>12956448.829999998</v>
      </c>
      <c r="F137" s="2">
        <v>300581.93</v>
      </c>
      <c r="G137" s="2">
        <v>0</v>
      </c>
      <c r="H137" s="2">
        <v>-1475.52</v>
      </c>
      <c r="I137" s="6">
        <f t="shared" si="13"/>
        <v>299106.40999999997</v>
      </c>
      <c r="J137" s="2">
        <v>2260593.1800000002</v>
      </c>
      <c r="K137" s="2">
        <v>-519075.04</v>
      </c>
      <c r="L137" s="2">
        <v>-206838.5</v>
      </c>
      <c r="M137" s="2">
        <v>-270405.09999999998</v>
      </c>
      <c r="N137" s="6">
        <f t="shared" si="14"/>
        <v>1264274.54</v>
      </c>
      <c r="O137" s="2">
        <v>487026.86</v>
      </c>
      <c r="P137" s="2">
        <v>-12249.89</v>
      </c>
      <c r="Q137" s="6">
        <f t="shared" si="15"/>
        <v>474776.97</v>
      </c>
      <c r="R137" s="2">
        <v>108950.1</v>
      </c>
      <c r="S137" s="2">
        <v>-1515</v>
      </c>
      <c r="T137" s="6">
        <f t="shared" si="16"/>
        <v>107435.1</v>
      </c>
      <c r="U137" s="6">
        <v>218564.61</v>
      </c>
      <c r="V137" s="2">
        <v>232041.03</v>
      </c>
      <c r="W137" s="2">
        <v>-32417.279999999999</v>
      </c>
      <c r="X137" s="2">
        <v>-21995.43</v>
      </c>
      <c r="Y137" s="6">
        <f t="shared" si="17"/>
        <v>177628.32</v>
      </c>
    </row>
    <row r="138" spans="1:25" x14ac:dyDescent="0.25">
      <c r="A138" s="1" t="s">
        <v>320</v>
      </c>
      <c r="B138" t="s">
        <v>321</v>
      </c>
      <c r="C138" t="s">
        <v>79</v>
      </c>
      <c r="D138" s="6">
        <v>-123309.91</v>
      </c>
      <c r="E138" s="6">
        <f t="shared" si="12"/>
        <v>-206069.06000000003</v>
      </c>
      <c r="F138" s="2">
        <v>0</v>
      </c>
      <c r="G138" s="2">
        <v>0</v>
      </c>
      <c r="H138" s="2">
        <v>0</v>
      </c>
      <c r="I138" s="6">
        <f t="shared" si="13"/>
        <v>0</v>
      </c>
      <c r="J138" s="2">
        <v>28710.06</v>
      </c>
      <c r="K138" s="2">
        <v>0</v>
      </c>
      <c r="L138" s="2">
        <v>0</v>
      </c>
      <c r="M138" s="2">
        <v>-2362.9499999999998</v>
      </c>
      <c r="N138" s="6">
        <f t="shared" si="14"/>
        <v>26347.11</v>
      </c>
      <c r="O138" s="2">
        <v>6993.85</v>
      </c>
      <c r="P138" s="2">
        <v>-84.44</v>
      </c>
      <c r="Q138" s="6">
        <f t="shared" si="15"/>
        <v>6909.4100000000008</v>
      </c>
      <c r="R138" s="2">
        <v>207.16</v>
      </c>
      <c r="S138" s="2">
        <v>0</v>
      </c>
      <c r="T138" s="6">
        <f t="shared" si="16"/>
        <v>207.16</v>
      </c>
      <c r="U138" s="6">
        <v>48314.06</v>
      </c>
      <c r="V138" s="2">
        <v>1500.61</v>
      </c>
      <c r="W138" s="2">
        <v>-519.20000000000005</v>
      </c>
      <c r="X138" s="2">
        <v>0</v>
      </c>
      <c r="Y138" s="6">
        <f t="shared" si="17"/>
        <v>981.40999999999985</v>
      </c>
    </row>
    <row r="139" spans="1:25" x14ac:dyDescent="0.25">
      <c r="A139" s="1" t="s">
        <v>322</v>
      </c>
      <c r="B139" t="s">
        <v>323</v>
      </c>
      <c r="C139" t="s">
        <v>239</v>
      </c>
      <c r="D139" s="6">
        <v>3157476.5100000002</v>
      </c>
      <c r="E139" s="6">
        <f t="shared" si="12"/>
        <v>2321115.7400000007</v>
      </c>
      <c r="F139" s="2">
        <v>236371.25</v>
      </c>
      <c r="G139" s="2">
        <v>316995.99</v>
      </c>
      <c r="H139" s="2">
        <v>-12.5</v>
      </c>
      <c r="I139" s="6">
        <f t="shared" si="13"/>
        <v>553354.74</v>
      </c>
      <c r="J139" s="2">
        <v>237948.34</v>
      </c>
      <c r="K139" s="2">
        <v>-17492.400000000001</v>
      </c>
      <c r="L139" s="2">
        <v>-4259.57</v>
      </c>
      <c r="M139" s="2">
        <v>-1161.45</v>
      </c>
      <c r="N139" s="6">
        <f t="shared" si="14"/>
        <v>215034.91999999998</v>
      </c>
      <c r="O139" s="2">
        <v>14624.85</v>
      </c>
      <c r="P139" s="2">
        <v>-71.760000000000005</v>
      </c>
      <c r="Q139" s="6">
        <f t="shared" si="15"/>
        <v>14553.09</v>
      </c>
      <c r="R139" s="2">
        <v>11835.31</v>
      </c>
      <c r="S139" s="2">
        <v>0</v>
      </c>
      <c r="T139" s="6">
        <f t="shared" si="16"/>
        <v>11835.31</v>
      </c>
      <c r="U139" s="6">
        <v>49231.29</v>
      </c>
      <c r="V139" s="2">
        <v>2394.0700000000002</v>
      </c>
      <c r="W139" s="2">
        <v>-4312.0600000000004</v>
      </c>
      <c r="X139" s="2">
        <v>-5730.59</v>
      </c>
      <c r="Y139" s="6">
        <f t="shared" si="17"/>
        <v>-7648.58</v>
      </c>
    </row>
    <row r="140" spans="1:25" x14ac:dyDescent="0.25">
      <c r="A140" s="1" t="s">
        <v>324</v>
      </c>
      <c r="B140" t="s">
        <v>325</v>
      </c>
      <c r="C140" t="s">
        <v>105</v>
      </c>
      <c r="D140" s="6">
        <v>509805.26</v>
      </c>
      <c r="E140" s="6">
        <f t="shared" si="12"/>
        <v>520869.78</v>
      </c>
      <c r="F140" s="2">
        <v>0</v>
      </c>
      <c r="G140" s="2">
        <v>0</v>
      </c>
      <c r="H140" s="2">
        <v>0</v>
      </c>
      <c r="I140" s="6">
        <f t="shared" si="13"/>
        <v>0</v>
      </c>
      <c r="J140" s="2">
        <v>22603.62</v>
      </c>
      <c r="K140" s="2">
        <v>-54000</v>
      </c>
      <c r="L140" s="2">
        <v>0</v>
      </c>
      <c r="M140" s="2">
        <v>-29388.880000000001</v>
      </c>
      <c r="N140" s="6">
        <f t="shared" si="14"/>
        <v>-60785.26</v>
      </c>
      <c r="O140" s="2">
        <v>15273.59</v>
      </c>
      <c r="P140" s="2">
        <v>0</v>
      </c>
      <c r="Q140" s="6">
        <f t="shared" si="15"/>
        <v>15273.59</v>
      </c>
      <c r="R140" s="2">
        <v>0</v>
      </c>
      <c r="S140" s="2">
        <v>0</v>
      </c>
      <c r="T140" s="6">
        <f t="shared" si="16"/>
        <v>0</v>
      </c>
      <c r="U140" s="6">
        <v>35903.58</v>
      </c>
      <c r="V140" s="2">
        <v>389.72</v>
      </c>
      <c r="W140" s="2">
        <v>-470.19</v>
      </c>
      <c r="X140" s="2">
        <v>-1375.96</v>
      </c>
      <c r="Y140" s="6">
        <f t="shared" si="17"/>
        <v>-1456.43</v>
      </c>
    </row>
    <row r="141" spans="1:25" x14ac:dyDescent="0.25">
      <c r="A141" s="1" t="s">
        <v>326</v>
      </c>
      <c r="B141" t="s">
        <v>327</v>
      </c>
      <c r="C141" t="s">
        <v>221</v>
      </c>
      <c r="D141" s="6">
        <v>4118835.5999999996</v>
      </c>
      <c r="E141" s="6">
        <f t="shared" si="12"/>
        <v>2038224.8599999999</v>
      </c>
      <c r="F141" s="2">
        <v>817270.85</v>
      </c>
      <c r="G141" s="2">
        <v>931970.74</v>
      </c>
      <c r="H141" s="2">
        <v>0</v>
      </c>
      <c r="I141" s="6">
        <f t="shared" si="13"/>
        <v>1749241.5899999999</v>
      </c>
      <c r="J141" s="2">
        <v>209073.36</v>
      </c>
      <c r="K141" s="2">
        <v>0</v>
      </c>
      <c r="L141" s="2">
        <v>0</v>
      </c>
      <c r="M141" s="2">
        <v>-25075.3</v>
      </c>
      <c r="N141" s="6">
        <f t="shared" si="14"/>
        <v>183998.06</v>
      </c>
      <c r="O141" s="2">
        <v>76412.11</v>
      </c>
      <c r="P141" s="2">
        <v>0</v>
      </c>
      <c r="Q141" s="6">
        <f t="shared" si="15"/>
        <v>76412.11</v>
      </c>
      <c r="R141" s="2">
        <v>3491.29</v>
      </c>
      <c r="S141" s="2">
        <v>0</v>
      </c>
      <c r="T141" s="6">
        <f t="shared" si="16"/>
        <v>3491.29</v>
      </c>
      <c r="U141" s="6">
        <v>38464.94</v>
      </c>
      <c r="V141" s="2">
        <v>21650.15</v>
      </c>
      <c r="W141" s="2">
        <v>-906</v>
      </c>
      <c r="X141" s="2">
        <v>8258.6</v>
      </c>
      <c r="Y141" s="6">
        <f t="shared" si="17"/>
        <v>29002.75</v>
      </c>
    </row>
    <row r="142" spans="1:25" x14ac:dyDescent="0.25">
      <c r="A142" s="1" t="s">
        <v>328</v>
      </c>
      <c r="B142" t="s">
        <v>329</v>
      </c>
      <c r="C142" t="s">
        <v>234</v>
      </c>
      <c r="D142" s="6">
        <v>11331519.16</v>
      </c>
      <c r="E142" s="6">
        <f t="shared" si="12"/>
        <v>5612519.6600000011</v>
      </c>
      <c r="F142" s="2">
        <v>1537822.26</v>
      </c>
      <c r="G142" s="2">
        <v>1826541.95</v>
      </c>
      <c r="H142" s="2">
        <v>-1415.11</v>
      </c>
      <c r="I142" s="6">
        <f t="shared" si="13"/>
        <v>3362949.1</v>
      </c>
      <c r="J142" s="2">
        <v>1158914.21</v>
      </c>
      <c r="K142" s="2">
        <v>0</v>
      </c>
      <c r="L142" s="2">
        <v>0</v>
      </c>
      <c r="M142" s="2">
        <v>-16805.95</v>
      </c>
      <c r="N142" s="6">
        <f t="shared" si="14"/>
        <v>1142108.26</v>
      </c>
      <c r="O142" s="2">
        <v>1098597.92</v>
      </c>
      <c r="P142" s="2">
        <v>-3359.83</v>
      </c>
      <c r="Q142" s="6">
        <f t="shared" si="15"/>
        <v>1095238.0899999999</v>
      </c>
      <c r="R142" s="2">
        <v>0</v>
      </c>
      <c r="S142" s="2">
        <v>0</v>
      </c>
      <c r="T142" s="6">
        <f t="shared" si="16"/>
        <v>0</v>
      </c>
      <c r="U142" s="6">
        <v>55665.8</v>
      </c>
      <c r="V142" s="2">
        <v>53819.29</v>
      </c>
      <c r="W142" s="2">
        <v>-571.12</v>
      </c>
      <c r="X142" s="2">
        <v>9790.08</v>
      </c>
      <c r="Y142" s="6">
        <f t="shared" si="17"/>
        <v>63038.25</v>
      </c>
    </row>
    <row r="143" spans="1:25" x14ac:dyDescent="0.25">
      <c r="A143" s="1" t="s">
        <v>330</v>
      </c>
      <c r="B143" t="s">
        <v>331</v>
      </c>
      <c r="C143" t="s">
        <v>164</v>
      </c>
      <c r="D143" s="6">
        <v>104372257.11000001</v>
      </c>
      <c r="E143" s="6">
        <f t="shared" si="12"/>
        <v>54699377.789999999</v>
      </c>
      <c r="F143" s="2">
        <v>28584402.309999999</v>
      </c>
      <c r="G143" s="2">
        <v>0</v>
      </c>
      <c r="H143" s="2">
        <v>-3137485.16</v>
      </c>
      <c r="I143" s="6">
        <f t="shared" si="13"/>
        <v>25446917.149999999</v>
      </c>
      <c r="J143" s="2">
        <v>19677015.829999998</v>
      </c>
      <c r="K143" s="2">
        <v>-1082893.79</v>
      </c>
      <c r="L143" s="2">
        <v>-507016.34</v>
      </c>
      <c r="M143" s="2">
        <v>-5883069</v>
      </c>
      <c r="N143" s="6">
        <f t="shared" si="14"/>
        <v>12204036.699999999</v>
      </c>
      <c r="O143" s="2">
        <v>14181800.85</v>
      </c>
      <c r="P143" s="2">
        <v>-4586859.82</v>
      </c>
      <c r="Q143" s="6">
        <f t="shared" si="15"/>
        <v>9594941.0299999993</v>
      </c>
      <c r="R143" s="2">
        <v>1196755.6000000001</v>
      </c>
      <c r="S143" s="2">
        <v>-163184.32999999999</v>
      </c>
      <c r="T143" s="6">
        <f t="shared" si="16"/>
        <v>1033571.2700000001</v>
      </c>
      <c r="U143" s="6">
        <v>811448.88</v>
      </c>
      <c r="V143" s="2">
        <v>1960945.74</v>
      </c>
      <c r="W143" s="2">
        <v>-1119358.53</v>
      </c>
      <c r="X143" s="2">
        <v>-259622.92</v>
      </c>
      <c r="Y143" s="6">
        <f t="shared" si="17"/>
        <v>581964.28999999992</v>
      </c>
    </row>
    <row r="144" spans="1:25" x14ac:dyDescent="0.25">
      <c r="A144" s="1" t="s">
        <v>332</v>
      </c>
      <c r="B144" t="s">
        <v>333</v>
      </c>
      <c r="C144" t="s">
        <v>242</v>
      </c>
      <c r="D144" s="6">
        <v>2915464.3900000006</v>
      </c>
      <c r="E144" s="6">
        <f t="shared" si="12"/>
        <v>2373722.5000000005</v>
      </c>
      <c r="F144" s="2">
        <v>19040.72</v>
      </c>
      <c r="G144" s="2">
        <v>0</v>
      </c>
      <c r="H144" s="2">
        <v>-36.83</v>
      </c>
      <c r="I144" s="6">
        <f t="shared" si="13"/>
        <v>19003.89</v>
      </c>
      <c r="J144" s="2">
        <v>487805.42</v>
      </c>
      <c r="K144" s="2">
        <v>-35730.22</v>
      </c>
      <c r="L144" s="2">
        <v>-100754.53</v>
      </c>
      <c r="M144" s="2">
        <v>-1154.6400000000001</v>
      </c>
      <c r="N144" s="6">
        <f t="shared" si="14"/>
        <v>350166.02999999991</v>
      </c>
      <c r="O144" s="2">
        <v>101804.48</v>
      </c>
      <c r="P144" s="2">
        <v>-1513.13</v>
      </c>
      <c r="Q144" s="6">
        <f t="shared" si="15"/>
        <v>100291.34999999999</v>
      </c>
      <c r="R144" s="2">
        <v>5849.16</v>
      </c>
      <c r="S144" s="2">
        <v>0</v>
      </c>
      <c r="T144" s="6">
        <f t="shared" si="16"/>
        <v>5849.16</v>
      </c>
      <c r="U144" s="6">
        <v>67683.53</v>
      </c>
      <c r="V144" s="2">
        <v>3052.55</v>
      </c>
      <c r="W144" s="2">
        <v>-1470.38</v>
      </c>
      <c r="X144" s="2">
        <v>-2834.24</v>
      </c>
      <c r="Y144" s="6">
        <f t="shared" si="17"/>
        <v>-1252.0699999999997</v>
      </c>
    </row>
    <row r="145" spans="1:25" x14ac:dyDescent="0.25">
      <c r="A145" s="1" t="s">
        <v>334</v>
      </c>
      <c r="B145" t="s">
        <v>335</v>
      </c>
      <c r="C145" t="s">
        <v>66</v>
      </c>
      <c r="D145" s="6">
        <v>14421715.979999999</v>
      </c>
      <c r="E145" s="6">
        <f t="shared" si="12"/>
        <v>10323291.859999998</v>
      </c>
      <c r="F145" s="2">
        <v>2229070.77</v>
      </c>
      <c r="G145" s="2">
        <v>0</v>
      </c>
      <c r="H145" s="2">
        <v>0</v>
      </c>
      <c r="I145" s="6">
        <f t="shared" si="13"/>
        <v>2229070.77</v>
      </c>
      <c r="J145" s="2">
        <v>1520228.47</v>
      </c>
      <c r="K145" s="2">
        <v>-132777.76</v>
      </c>
      <c r="L145" s="2">
        <v>-100338.96</v>
      </c>
      <c r="M145" s="2">
        <v>-61093.41</v>
      </c>
      <c r="N145" s="6">
        <f t="shared" si="14"/>
        <v>1226018.3400000001</v>
      </c>
      <c r="O145" s="2">
        <v>344826.74</v>
      </c>
      <c r="P145" s="2">
        <v>0</v>
      </c>
      <c r="Q145" s="6">
        <f t="shared" si="15"/>
        <v>344826.74</v>
      </c>
      <c r="R145" s="2">
        <v>7650.57</v>
      </c>
      <c r="S145" s="2">
        <v>0</v>
      </c>
      <c r="T145" s="6">
        <f t="shared" si="16"/>
        <v>7650.57</v>
      </c>
      <c r="U145" s="6">
        <v>128559.82</v>
      </c>
      <c r="V145" s="2">
        <v>151575.19</v>
      </c>
      <c r="W145" s="2">
        <v>-3349.6</v>
      </c>
      <c r="X145" s="2">
        <v>14072.29</v>
      </c>
      <c r="Y145" s="6">
        <f t="shared" si="17"/>
        <v>162297.88</v>
      </c>
    </row>
    <row r="146" spans="1:25" x14ac:dyDescent="0.25">
      <c r="A146" s="1" t="s">
        <v>336</v>
      </c>
      <c r="B146" t="s">
        <v>337</v>
      </c>
      <c r="C146" t="s">
        <v>123</v>
      </c>
      <c r="D146" s="6">
        <v>14204042</v>
      </c>
      <c r="E146" s="6">
        <f t="shared" si="12"/>
        <v>10411184.1</v>
      </c>
      <c r="F146" s="2">
        <v>1537057.54</v>
      </c>
      <c r="G146" s="2">
        <v>0</v>
      </c>
      <c r="H146" s="2">
        <v>-1161.83</v>
      </c>
      <c r="I146" s="6">
        <f t="shared" si="13"/>
        <v>1535895.71</v>
      </c>
      <c r="J146" s="2">
        <v>2827097.44</v>
      </c>
      <c r="K146" s="2">
        <v>-437431.13</v>
      </c>
      <c r="L146" s="2">
        <v>-288723.18</v>
      </c>
      <c r="M146" s="2">
        <v>-232189.44</v>
      </c>
      <c r="N146" s="6">
        <f t="shared" si="14"/>
        <v>1868753.69</v>
      </c>
      <c r="O146" s="2">
        <v>151663.47</v>
      </c>
      <c r="P146" s="2">
        <v>-733.23</v>
      </c>
      <c r="Q146" s="6">
        <f t="shared" si="15"/>
        <v>150930.23999999999</v>
      </c>
      <c r="R146" s="2">
        <v>59218.18</v>
      </c>
      <c r="S146" s="2">
        <v>0</v>
      </c>
      <c r="T146" s="6">
        <f t="shared" si="16"/>
        <v>59218.18</v>
      </c>
      <c r="U146" s="6">
        <v>175485.09</v>
      </c>
      <c r="V146" s="2">
        <v>36635.83</v>
      </c>
      <c r="W146" s="2">
        <v>-28150.16</v>
      </c>
      <c r="X146" s="2">
        <v>-5910.68</v>
      </c>
      <c r="Y146" s="6">
        <f t="shared" si="17"/>
        <v>2574.9900000000016</v>
      </c>
    </row>
    <row r="147" spans="1:25" x14ac:dyDescent="0.25">
      <c r="A147" s="1" t="s">
        <v>338</v>
      </c>
      <c r="B147" t="s">
        <v>339</v>
      </c>
      <c r="C147" t="s">
        <v>14</v>
      </c>
      <c r="D147" s="6">
        <v>2974615.3399999994</v>
      </c>
      <c r="E147" s="6">
        <f t="shared" si="12"/>
        <v>2166202.1899999995</v>
      </c>
      <c r="F147" s="2">
        <v>265491.05</v>
      </c>
      <c r="G147" s="2">
        <v>173395.31</v>
      </c>
      <c r="H147" s="2">
        <v>0</v>
      </c>
      <c r="I147" s="6">
        <f t="shared" si="13"/>
        <v>438886.36</v>
      </c>
      <c r="J147" s="2">
        <v>298951.3</v>
      </c>
      <c r="K147" s="2">
        <v>-44575.65</v>
      </c>
      <c r="L147" s="2">
        <v>-93790.35</v>
      </c>
      <c r="M147" s="2">
        <v>-10533.15</v>
      </c>
      <c r="N147" s="6">
        <f t="shared" si="14"/>
        <v>150052.15</v>
      </c>
      <c r="O147" s="2">
        <v>121836.72</v>
      </c>
      <c r="P147" s="2">
        <v>0</v>
      </c>
      <c r="Q147" s="6">
        <f t="shared" si="15"/>
        <v>121836.72</v>
      </c>
      <c r="R147" s="2">
        <v>5780.77</v>
      </c>
      <c r="S147" s="2">
        <v>0</v>
      </c>
      <c r="T147" s="6">
        <f t="shared" si="16"/>
        <v>5780.77</v>
      </c>
      <c r="U147" s="6">
        <v>58247.05</v>
      </c>
      <c r="V147" s="2">
        <v>91513.26</v>
      </c>
      <c r="W147" s="2">
        <v>-726.88</v>
      </c>
      <c r="X147" s="2">
        <v>-57176.28</v>
      </c>
      <c r="Y147" s="6">
        <f t="shared" si="17"/>
        <v>33610.099999999991</v>
      </c>
    </row>
    <row r="148" spans="1:25" x14ac:dyDescent="0.25">
      <c r="A148" s="1" t="s">
        <v>340</v>
      </c>
      <c r="B148" t="s">
        <v>341</v>
      </c>
      <c r="C148" t="s">
        <v>253</v>
      </c>
      <c r="D148" s="6">
        <v>7550934</v>
      </c>
      <c r="E148" s="6">
        <f t="shared" si="12"/>
        <v>5595692.6699999999</v>
      </c>
      <c r="F148" s="2">
        <v>722733.51</v>
      </c>
      <c r="G148" s="2">
        <v>0</v>
      </c>
      <c r="H148" s="2">
        <v>-291.81</v>
      </c>
      <c r="I148" s="6">
        <f t="shared" si="13"/>
        <v>722441.7</v>
      </c>
      <c r="J148" s="2">
        <v>933984.27</v>
      </c>
      <c r="K148" s="2">
        <v>0</v>
      </c>
      <c r="L148" s="2">
        <v>0</v>
      </c>
      <c r="M148" s="2">
        <v>-42204.51</v>
      </c>
      <c r="N148" s="6">
        <f t="shared" si="14"/>
        <v>891779.76</v>
      </c>
      <c r="O148" s="2">
        <v>79808.289999999994</v>
      </c>
      <c r="P148" s="2">
        <v>-252.8</v>
      </c>
      <c r="Q148" s="6">
        <f t="shared" si="15"/>
        <v>79555.489999999991</v>
      </c>
      <c r="R148" s="2">
        <v>120595.86</v>
      </c>
      <c r="S148" s="2">
        <v>0</v>
      </c>
      <c r="T148" s="6">
        <f t="shared" si="16"/>
        <v>120595.86</v>
      </c>
      <c r="U148" s="6">
        <v>93397.89</v>
      </c>
      <c r="V148" s="2">
        <v>54987.6</v>
      </c>
      <c r="W148" s="2">
        <v>-3540.89</v>
      </c>
      <c r="X148" s="2">
        <v>-3976.08</v>
      </c>
      <c r="Y148" s="6">
        <f t="shared" si="17"/>
        <v>47470.63</v>
      </c>
    </row>
    <row r="149" spans="1:25" x14ac:dyDescent="0.25">
      <c r="A149" s="1" t="s">
        <v>342</v>
      </c>
      <c r="B149" t="s">
        <v>343</v>
      </c>
      <c r="C149" t="s">
        <v>120</v>
      </c>
      <c r="D149" s="6">
        <v>16230873.880000003</v>
      </c>
      <c r="E149" s="6">
        <f t="shared" si="12"/>
        <v>12755243.930000002</v>
      </c>
      <c r="F149" s="2">
        <v>0</v>
      </c>
      <c r="G149" s="2">
        <v>0</v>
      </c>
      <c r="H149" s="2">
        <v>0</v>
      </c>
      <c r="I149" s="6">
        <f t="shared" si="13"/>
        <v>0</v>
      </c>
      <c r="J149" s="2">
        <v>4287267.55</v>
      </c>
      <c r="K149" s="2">
        <v>-887661.45</v>
      </c>
      <c r="L149" s="2">
        <v>-407988.63</v>
      </c>
      <c r="M149" s="2">
        <v>-189913.57</v>
      </c>
      <c r="N149" s="6">
        <f t="shared" si="14"/>
        <v>2801703.9</v>
      </c>
      <c r="O149" s="2">
        <v>26892.78</v>
      </c>
      <c r="P149" s="2">
        <v>-1185.05</v>
      </c>
      <c r="Q149" s="6">
        <f t="shared" si="15"/>
        <v>25707.73</v>
      </c>
      <c r="R149" s="2">
        <v>266850.15000000002</v>
      </c>
      <c r="S149" s="2">
        <v>-55597.36</v>
      </c>
      <c r="T149" s="6">
        <f t="shared" si="16"/>
        <v>211252.79000000004</v>
      </c>
      <c r="U149" s="6">
        <v>428560.2</v>
      </c>
      <c r="V149" s="2">
        <v>48620.98</v>
      </c>
      <c r="W149" s="2">
        <v>-19275.54</v>
      </c>
      <c r="X149" s="2">
        <v>-20940.11</v>
      </c>
      <c r="Y149" s="6">
        <f t="shared" si="17"/>
        <v>8405.3300000000017</v>
      </c>
    </row>
    <row r="150" spans="1:25" x14ac:dyDescent="0.25">
      <c r="A150" s="1" t="s">
        <v>344</v>
      </c>
      <c r="B150" t="s">
        <v>345</v>
      </c>
      <c r="C150" t="s">
        <v>79</v>
      </c>
      <c r="D150" s="6">
        <v>28335679.41</v>
      </c>
      <c r="E150" s="6">
        <f t="shared" si="12"/>
        <v>19889903.390000001</v>
      </c>
      <c r="F150" s="2">
        <v>3680446.94</v>
      </c>
      <c r="G150" s="2">
        <v>1196806.3799999999</v>
      </c>
      <c r="H150" s="2">
        <v>-327793.31</v>
      </c>
      <c r="I150" s="6">
        <f t="shared" si="13"/>
        <v>4549460.0100000007</v>
      </c>
      <c r="J150" s="2">
        <v>2753141.51</v>
      </c>
      <c r="K150" s="2">
        <v>-23000</v>
      </c>
      <c r="L150" s="2">
        <v>-42471.81</v>
      </c>
      <c r="M150" s="2">
        <v>-371178.09</v>
      </c>
      <c r="N150" s="6">
        <f t="shared" si="14"/>
        <v>2316491.61</v>
      </c>
      <c r="O150" s="2">
        <v>1704458.49</v>
      </c>
      <c r="P150" s="2">
        <v>-506913.31</v>
      </c>
      <c r="Q150" s="6">
        <f t="shared" si="15"/>
        <v>1197545.18</v>
      </c>
      <c r="R150" s="2">
        <v>0</v>
      </c>
      <c r="S150" s="2">
        <v>-1515</v>
      </c>
      <c r="T150" s="6">
        <f t="shared" si="16"/>
        <v>-1515</v>
      </c>
      <c r="U150" s="6">
        <v>86968.47</v>
      </c>
      <c r="V150" s="2">
        <v>221512.3</v>
      </c>
      <c r="W150" s="2">
        <v>-51257.91</v>
      </c>
      <c r="X150" s="2">
        <v>126571.36</v>
      </c>
      <c r="Y150" s="6">
        <f t="shared" si="17"/>
        <v>296825.75</v>
      </c>
    </row>
    <row r="151" spans="1:25" x14ac:dyDescent="0.25">
      <c r="A151" s="1" t="s">
        <v>346</v>
      </c>
      <c r="B151" t="s">
        <v>347</v>
      </c>
      <c r="C151" t="s">
        <v>129</v>
      </c>
      <c r="D151" s="6">
        <v>7776473.0200000005</v>
      </c>
      <c r="E151" s="6">
        <f t="shared" si="12"/>
        <v>4475265.0300000012</v>
      </c>
      <c r="F151" s="2">
        <v>1978115.15</v>
      </c>
      <c r="G151" s="2">
        <v>361204.96</v>
      </c>
      <c r="H151" s="2">
        <v>-255.55</v>
      </c>
      <c r="I151" s="6">
        <f t="shared" si="13"/>
        <v>2339064.56</v>
      </c>
      <c r="J151" s="2">
        <v>750399.97</v>
      </c>
      <c r="K151" s="2">
        <v>0</v>
      </c>
      <c r="L151" s="2">
        <v>0</v>
      </c>
      <c r="M151" s="2">
        <v>-62686.31</v>
      </c>
      <c r="N151" s="6">
        <f t="shared" si="14"/>
        <v>687713.65999999992</v>
      </c>
      <c r="O151" s="2">
        <v>170803.79</v>
      </c>
      <c r="P151" s="2">
        <v>-448.48</v>
      </c>
      <c r="Q151" s="6">
        <f t="shared" si="15"/>
        <v>170355.31</v>
      </c>
      <c r="R151" s="2">
        <v>0</v>
      </c>
      <c r="S151" s="2">
        <v>0</v>
      </c>
      <c r="T151" s="6">
        <f t="shared" si="16"/>
        <v>0</v>
      </c>
      <c r="U151" s="6">
        <v>65628.179999999993</v>
      </c>
      <c r="V151" s="2">
        <v>49182.73</v>
      </c>
      <c r="W151" s="2">
        <v>-2687.65</v>
      </c>
      <c r="X151" s="2">
        <v>-8048.8</v>
      </c>
      <c r="Y151" s="6">
        <f t="shared" si="17"/>
        <v>38446.28</v>
      </c>
    </row>
    <row r="152" spans="1:25" x14ac:dyDescent="0.25">
      <c r="A152" s="1" t="s">
        <v>348</v>
      </c>
      <c r="B152" t="s">
        <v>349</v>
      </c>
      <c r="C152" t="s">
        <v>190</v>
      </c>
      <c r="D152" s="6">
        <v>6602006.1299999999</v>
      </c>
      <c r="E152" s="6">
        <f t="shared" si="12"/>
        <v>5791296.3300000001</v>
      </c>
      <c r="F152" s="2">
        <v>289514.06</v>
      </c>
      <c r="G152" s="2">
        <v>6491.07</v>
      </c>
      <c r="H152" s="2">
        <v>0</v>
      </c>
      <c r="I152" s="6">
        <f t="shared" si="13"/>
        <v>296005.13</v>
      </c>
      <c r="J152" s="2">
        <v>305641.65000000002</v>
      </c>
      <c r="K152" s="2">
        <v>0</v>
      </c>
      <c r="L152" s="2">
        <v>0</v>
      </c>
      <c r="M152" s="2">
        <v>-23389.58</v>
      </c>
      <c r="N152" s="6">
        <f t="shared" si="14"/>
        <v>282252.07</v>
      </c>
      <c r="O152" s="2">
        <v>102399.94</v>
      </c>
      <c r="P152" s="2">
        <v>-1631.09</v>
      </c>
      <c r="Q152" s="6">
        <f t="shared" si="15"/>
        <v>100768.85</v>
      </c>
      <c r="R152" s="2">
        <v>0</v>
      </c>
      <c r="S152" s="2">
        <v>0</v>
      </c>
      <c r="T152" s="6">
        <f t="shared" si="16"/>
        <v>0</v>
      </c>
      <c r="U152" s="6">
        <v>52696.09</v>
      </c>
      <c r="V152" s="2">
        <v>61980.32</v>
      </c>
      <c r="W152" s="2">
        <v>-359</v>
      </c>
      <c r="X152" s="2">
        <v>17366.34</v>
      </c>
      <c r="Y152" s="6">
        <f t="shared" si="17"/>
        <v>78987.66</v>
      </c>
    </row>
    <row r="153" spans="1:25" x14ac:dyDescent="0.25">
      <c r="A153" s="1" t="s">
        <v>350</v>
      </c>
      <c r="B153" t="s">
        <v>351</v>
      </c>
      <c r="C153" t="s">
        <v>352</v>
      </c>
      <c r="D153" s="6">
        <v>4479815.1100000003</v>
      </c>
      <c r="E153" s="6">
        <f t="shared" si="12"/>
        <v>3750057.1799999997</v>
      </c>
      <c r="F153" s="2">
        <v>555713.24</v>
      </c>
      <c r="G153" s="2">
        <v>0</v>
      </c>
      <c r="H153" s="2">
        <v>0</v>
      </c>
      <c r="I153" s="6">
        <f t="shared" si="13"/>
        <v>555713.24</v>
      </c>
      <c r="J153" s="2">
        <v>72660.2</v>
      </c>
      <c r="K153" s="2">
        <v>-27000</v>
      </c>
      <c r="L153" s="2">
        <v>0</v>
      </c>
      <c r="M153" s="2">
        <v>-6007.5</v>
      </c>
      <c r="N153" s="6">
        <f t="shared" si="14"/>
        <v>39652.699999999997</v>
      </c>
      <c r="O153" s="2">
        <v>17842.759999999998</v>
      </c>
      <c r="P153" s="2">
        <v>-170.13</v>
      </c>
      <c r="Q153" s="6">
        <f t="shared" si="15"/>
        <v>17672.629999999997</v>
      </c>
      <c r="R153" s="2">
        <v>34937.86</v>
      </c>
      <c r="S153" s="2">
        <v>-1567.68</v>
      </c>
      <c r="T153" s="6">
        <f t="shared" si="16"/>
        <v>33370.18</v>
      </c>
      <c r="U153" s="6">
        <v>74638.7</v>
      </c>
      <c r="V153" s="2">
        <v>15869.94</v>
      </c>
      <c r="W153" s="2">
        <v>-5648.2</v>
      </c>
      <c r="X153" s="2">
        <v>-1511.26</v>
      </c>
      <c r="Y153" s="6">
        <f t="shared" si="17"/>
        <v>8710.4800000000014</v>
      </c>
    </row>
    <row r="154" spans="1:25" x14ac:dyDescent="0.25">
      <c r="A154" s="1" t="s">
        <v>353</v>
      </c>
      <c r="B154" t="s">
        <v>354</v>
      </c>
      <c r="C154" t="s">
        <v>221</v>
      </c>
      <c r="D154" s="6">
        <v>1889503.0499999998</v>
      </c>
      <c r="E154" s="6">
        <f t="shared" si="12"/>
        <v>1217066.1099999999</v>
      </c>
      <c r="F154" s="2">
        <v>294032.17</v>
      </c>
      <c r="G154" s="2">
        <v>0</v>
      </c>
      <c r="H154" s="2">
        <v>0</v>
      </c>
      <c r="I154" s="6">
        <f t="shared" si="13"/>
        <v>294032.17</v>
      </c>
      <c r="J154" s="2">
        <v>292989.12</v>
      </c>
      <c r="K154" s="2">
        <v>0</v>
      </c>
      <c r="L154" s="2">
        <v>-5500.64</v>
      </c>
      <c r="M154" s="2">
        <v>-26244.93</v>
      </c>
      <c r="N154" s="6">
        <f t="shared" si="14"/>
        <v>261243.55</v>
      </c>
      <c r="O154" s="2">
        <v>56552.65</v>
      </c>
      <c r="P154" s="2">
        <v>-284.68</v>
      </c>
      <c r="Q154" s="6">
        <f t="shared" si="15"/>
        <v>56267.97</v>
      </c>
      <c r="R154" s="2">
        <v>1406.35</v>
      </c>
      <c r="S154" s="2">
        <v>0</v>
      </c>
      <c r="T154" s="6">
        <f t="shared" si="16"/>
        <v>1406.35</v>
      </c>
      <c r="U154" s="6">
        <v>61786.95</v>
      </c>
      <c r="V154" s="2">
        <v>28215.57</v>
      </c>
      <c r="W154" s="2">
        <v>-2940.75</v>
      </c>
      <c r="X154" s="2">
        <v>-27574.87</v>
      </c>
      <c r="Y154" s="6">
        <f t="shared" si="17"/>
        <v>-2300.0499999999993</v>
      </c>
    </row>
    <row r="155" spans="1:25" x14ac:dyDescent="0.25">
      <c r="A155" s="1" t="s">
        <v>355</v>
      </c>
      <c r="B155" t="s">
        <v>356</v>
      </c>
      <c r="C155" t="s">
        <v>84</v>
      </c>
      <c r="D155" s="6">
        <v>18152345.709999997</v>
      </c>
      <c r="E155" s="6">
        <f t="shared" si="12"/>
        <v>9617361.0599999987</v>
      </c>
      <c r="F155" s="2">
        <v>3551582.88</v>
      </c>
      <c r="G155" s="2">
        <v>1043577.64</v>
      </c>
      <c r="H155" s="2">
        <v>-4966.3599999999997</v>
      </c>
      <c r="I155" s="6">
        <f t="shared" si="13"/>
        <v>4590194.1599999992</v>
      </c>
      <c r="J155" s="2">
        <v>1960534.17</v>
      </c>
      <c r="K155" s="2">
        <v>-17954</v>
      </c>
      <c r="L155" s="2">
        <v>0</v>
      </c>
      <c r="M155" s="2">
        <v>-276375.74</v>
      </c>
      <c r="N155" s="6">
        <f t="shared" si="14"/>
        <v>1666204.43</v>
      </c>
      <c r="O155" s="2">
        <v>1876146.3</v>
      </c>
      <c r="P155" s="2">
        <v>-11553.44</v>
      </c>
      <c r="Q155" s="6">
        <f t="shared" si="15"/>
        <v>1864592.86</v>
      </c>
      <c r="R155" s="2">
        <v>1954.23</v>
      </c>
      <c r="S155" s="2">
        <v>0</v>
      </c>
      <c r="T155" s="6">
        <f t="shared" si="16"/>
        <v>1954.23</v>
      </c>
      <c r="U155" s="6">
        <v>112225.93</v>
      </c>
      <c r="V155" s="2">
        <v>298638.36</v>
      </c>
      <c r="W155" s="2">
        <v>-8686.61</v>
      </c>
      <c r="X155" s="2">
        <v>9861.2900000000009</v>
      </c>
      <c r="Y155" s="6">
        <f t="shared" si="17"/>
        <v>299813.03999999998</v>
      </c>
    </row>
    <row r="156" spans="1:25" x14ac:dyDescent="0.25">
      <c r="A156" s="1" t="s">
        <v>357</v>
      </c>
      <c r="B156" t="s">
        <v>358</v>
      </c>
      <c r="C156" t="s">
        <v>359</v>
      </c>
      <c r="D156" s="6">
        <v>8663011.7200000007</v>
      </c>
      <c r="E156" s="6">
        <f t="shared" si="12"/>
        <v>6271075.1600000001</v>
      </c>
      <c r="F156" s="2">
        <v>1383198.02</v>
      </c>
      <c r="G156" s="2">
        <v>0</v>
      </c>
      <c r="H156" s="2">
        <v>-665.22</v>
      </c>
      <c r="I156" s="6">
        <f t="shared" si="13"/>
        <v>1382532.8</v>
      </c>
      <c r="J156" s="2">
        <v>854715.98</v>
      </c>
      <c r="K156" s="2">
        <v>-26999</v>
      </c>
      <c r="L156" s="2">
        <v>0</v>
      </c>
      <c r="M156" s="2">
        <v>-122777.3</v>
      </c>
      <c r="N156" s="6">
        <f t="shared" si="14"/>
        <v>704939.67999999993</v>
      </c>
      <c r="O156" s="2">
        <v>109951.35</v>
      </c>
      <c r="P156" s="2">
        <v>-843.72</v>
      </c>
      <c r="Q156" s="6">
        <f t="shared" si="15"/>
        <v>109107.63</v>
      </c>
      <c r="R156" s="2">
        <v>345.73</v>
      </c>
      <c r="S156" s="2">
        <v>0</v>
      </c>
      <c r="T156" s="6">
        <f t="shared" si="16"/>
        <v>345.73</v>
      </c>
      <c r="U156" s="6">
        <v>99448.49</v>
      </c>
      <c r="V156" s="2">
        <v>82506.52</v>
      </c>
      <c r="W156" s="2">
        <v>-527.41999999999996</v>
      </c>
      <c r="X156" s="2">
        <v>13583.13</v>
      </c>
      <c r="Y156" s="6">
        <f t="shared" si="17"/>
        <v>95562.23000000001</v>
      </c>
    </row>
    <row r="157" spans="1:25" x14ac:dyDescent="0.25">
      <c r="A157" s="1" t="s">
        <v>360</v>
      </c>
      <c r="B157" t="s">
        <v>361</v>
      </c>
      <c r="C157" t="s">
        <v>84</v>
      </c>
      <c r="D157" s="6">
        <v>6320479.7799999993</v>
      </c>
      <c r="E157" s="6">
        <f t="shared" si="12"/>
        <v>3309649.8099999991</v>
      </c>
      <c r="F157" s="2">
        <v>1050200.05</v>
      </c>
      <c r="G157" s="2">
        <v>938682.84</v>
      </c>
      <c r="H157" s="2">
        <v>-518.49</v>
      </c>
      <c r="I157" s="6">
        <f t="shared" si="13"/>
        <v>1988364.4000000001</v>
      </c>
      <c r="J157" s="2">
        <v>820518.36</v>
      </c>
      <c r="K157" s="2">
        <v>-24570</v>
      </c>
      <c r="L157" s="2">
        <v>-5313.25</v>
      </c>
      <c r="M157" s="2">
        <v>-27145.200000000001</v>
      </c>
      <c r="N157" s="6">
        <f t="shared" si="14"/>
        <v>763489.91</v>
      </c>
      <c r="O157" s="2">
        <v>189601.88</v>
      </c>
      <c r="P157" s="2">
        <v>-611.08000000000004</v>
      </c>
      <c r="Q157" s="6">
        <f t="shared" si="15"/>
        <v>188990.80000000002</v>
      </c>
      <c r="R157" s="2">
        <v>2191.31</v>
      </c>
      <c r="S157" s="2">
        <v>0</v>
      </c>
      <c r="T157" s="6">
        <f t="shared" si="16"/>
        <v>2191.31</v>
      </c>
      <c r="U157" s="6">
        <v>65059.96</v>
      </c>
      <c r="V157" s="2">
        <v>4929.07</v>
      </c>
      <c r="W157" s="2">
        <v>-1467.35</v>
      </c>
      <c r="X157" s="2">
        <v>-728.13</v>
      </c>
      <c r="Y157" s="6">
        <f t="shared" si="17"/>
        <v>2733.5899999999997</v>
      </c>
    </row>
    <row r="158" spans="1:25" x14ac:dyDescent="0.25">
      <c r="A158" s="1" t="s">
        <v>362</v>
      </c>
      <c r="B158" t="s">
        <v>363</v>
      </c>
      <c r="C158" t="s">
        <v>364</v>
      </c>
      <c r="D158" s="6">
        <v>6322676.9300000006</v>
      </c>
      <c r="E158" s="6">
        <f t="shared" si="12"/>
        <v>3977222.4000000004</v>
      </c>
      <c r="F158" s="2">
        <v>1436162.54</v>
      </c>
      <c r="G158" s="2">
        <v>220172.05</v>
      </c>
      <c r="H158" s="2">
        <v>0</v>
      </c>
      <c r="I158" s="6">
        <f t="shared" si="13"/>
        <v>1656334.59</v>
      </c>
      <c r="J158" s="2">
        <v>473397.55</v>
      </c>
      <c r="K158" s="2">
        <v>-27000</v>
      </c>
      <c r="L158" s="2">
        <v>-11962.73</v>
      </c>
      <c r="M158" s="2">
        <v>-34905.71</v>
      </c>
      <c r="N158" s="6">
        <f t="shared" si="14"/>
        <v>399529.11</v>
      </c>
      <c r="O158" s="2">
        <v>207493.54</v>
      </c>
      <c r="P158" s="2">
        <v>0</v>
      </c>
      <c r="Q158" s="6">
        <f t="shared" si="15"/>
        <v>207493.54</v>
      </c>
      <c r="R158" s="2">
        <v>0</v>
      </c>
      <c r="S158" s="2">
        <v>0</v>
      </c>
      <c r="T158" s="6">
        <f t="shared" si="16"/>
        <v>0</v>
      </c>
      <c r="U158" s="6">
        <v>67712.42</v>
      </c>
      <c r="V158" s="2">
        <v>42854.41</v>
      </c>
      <c r="W158" s="2">
        <v>-470.19</v>
      </c>
      <c r="X158" s="2">
        <v>-27999.35</v>
      </c>
      <c r="Y158" s="6">
        <f t="shared" si="17"/>
        <v>14384.870000000003</v>
      </c>
    </row>
    <row r="159" spans="1:25" x14ac:dyDescent="0.25">
      <c r="A159" s="1" t="s">
        <v>365</v>
      </c>
      <c r="B159" t="s">
        <v>363</v>
      </c>
      <c r="C159" t="s">
        <v>366</v>
      </c>
      <c r="D159" s="6">
        <v>6334769.8400000008</v>
      </c>
      <c r="E159" s="6">
        <f t="shared" si="12"/>
        <v>3494424.0300000007</v>
      </c>
      <c r="F159" s="2">
        <v>1133857.68</v>
      </c>
      <c r="G159" s="2">
        <v>1189155.1399999999</v>
      </c>
      <c r="H159" s="2">
        <v>0</v>
      </c>
      <c r="I159" s="6">
        <f t="shared" si="13"/>
        <v>2323012.8199999998</v>
      </c>
      <c r="J159" s="2">
        <v>323800.31</v>
      </c>
      <c r="K159" s="2">
        <v>-34425</v>
      </c>
      <c r="L159" s="2">
        <v>0</v>
      </c>
      <c r="M159" s="2">
        <v>-1722.15</v>
      </c>
      <c r="N159" s="6">
        <f t="shared" si="14"/>
        <v>287653.15999999997</v>
      </c>
      <c r="O159" s="2">
        <v>159386.26</v>
      </c>
      <c r="P159" s="2">
        <v>0</v>
      </c>
      <c r="Q159" s="6">
        <f t="shared" si="15"/>
        <v>159386.26</v>
      </c>
      <c r="R159" s="2">
        <v>710.82</v>
      </c>
      <c r="S159" s="2">
        <v>0</v>
      </c>
      <c r="T159" s="6">
        <f t="shared" si="16"/>
        <v>710.82</v>
      </c>
      <c r="U159" s="6">
        <v>48796.18</v>
      </c>
      <c r="V159" s="2">
        <v>40681.86</v>
      </c>
      <c r="W159" s="2">
        <v>-1522.31</v>
      </c>
      <c r="X159" s="2">
        <v>-18372.98</v>
      </c>
      <c r="Y159" s="6">
        <f t="shared" si="17"/>
        <v>20786.570000000003</v>
      </c>
    </row>
    <row r="160" spans="1:25" x14ac:dyDescent="0.25">
      <c r="A160" s="1" t="s">
        <v>367</v>
      </c>
      <c r="B160" t="s">
        <v>363</v>
      </c>
      <c r="C160" t="s">
        <v>368</v>
      </c>
      <c r="D160" s="6">
        <v>9162719.5600000024</v>
      </c>
      <c r="E160" s="6">
        <f t="shared" si="12"/>
        <v>4054231.8100000019</v>
      </c>
      <c r="F160" s="2">
        <v>1863326.9</v>
      </c>
      <c r="G160" s="2">
        <v>1839116.58</v>
      </c>
      <c r="H160" s="2">
        <v>0</v>
      </c>
      <c r="I160" s="6">
        <f t="shared" si="13"/>
        <v>3702443.48</v>
      </c>
      <c r="J160" s="2">
        <v>527654.18999999994</v>
      </c>
      <c r="K160" s="2">
        <v>0</v>
      </c>
      <c r="L160" s="2">
        <v>-27444.7</v>
      </c>
      <c r="M160" s="2">
        <v>-12024.9</v>
      </c>
      <c r="N160" s="6">
        <f t="shared" si="14"/>
        <v>488184.58999999991</v>
      </c>
      <c r="O160" s="2">
        <v>762509.16</v>
      </c>
      <c r="P160" s="2">
        <v>0</v>
      </c>
      <c r="Q160" s="6">
        <f t="shared" si="15"/>
        <v>762509.16</v>
      </c>
      <c r="R160" s="2">
        <v>0</v>
      </c>
      <c r="S160" s="2">
        <v>0</v>
      </c>
      <c r="T160" s="6">
        <f t="shared" si="16"/>
        <v>0</v>
      </c>
      <c r="U160" s="6">
        <v>50080.7</v>
      </c>
      <c r="V160" s="2">
        <v>108628.66</v>
      </c>
      <c r="W160" s="2">
        <v>-311.52</v>
      </c>
      <c r="X160" s="2">
        <v>-3047.32</v>
      </c>
      <c r="Y160" s="6">
        <f t="shared" si="17"/>
        <v>105269.81999999999</v>
      </c>
    </row>
    <row r="161" spans="1:25" x14ac:dyDescent="0.25">
      <c r="A161" s="1" t="s">
        <v>369</v>
      </c>
      <c r="B161" t="s">
        <v>370</v>
      </c>
      <c r="C161" t="s">
        <v>146</v>
      </c>
      <c r="D161" s="6">
        <v>5907579.620000001</v>
      </c>
      <c r="E161" s="6">
        <f t="shared" si="12"/>
        <v>4678849.1500000013</v>
      </c>
      <c r="F161" s="2">
        <v>883314.11</v>
      </c>
      <c r="G161" s="2">
        <v>0</v>
      </c>
      <c r="H161" s="2">
        <v>-83.35</v>
      </c>
      <c r="I161" s="6">
        <f t="shared" si="13"/>
        <v>883230.76</v>
      </c>
      <c r="J161" s="2">
        <v>318628.7</v>
      </c>
      <c r="K161" s="2">
        <v>-56267.49</v>
      </c>
      <c r="L161" s="2">
        <v>-8246.7199999999993</v>
      </c>
      <c r="M161" s="2">
        <v>-32248.25</v>
      </c>
      <c r="N161" s="6">
        <f t="shared" si="14"/>
        <v>221866.24000000002</v>
      </c>
      <c r="O161" s="2">
        <v>24806.31</v>
      </c>
      <c r="P161" s="2">
        <v>-137.02000000000001</v>
      </c>
      <c r="Q161" s="6">
        <f t="shared" si="15"/>
        <v>24669.29</v>
      </c>
      <c r="R161" s="2">
        <v>0</v>
      </c>
      <c r="S161" s="2">
        <v>0</v>
      </c>
      <c r="T161" s="6">
        <f t="shared" si="16"/>
        <v>0</v>
      </c>
      <c r="U161" s="6">
        <v>71540.52</v>
      </c>
      <c r="V161" s="2">
        <v>23684.240000000002</v>
      </c>
      <c r="W161" s="2">
        <v>-2022.5</v>
      </c>
      <c r="X161" s="2">
        <v>5761.92</v>
      </c>
      <c r="Y161" s="6">
        <f t="shared" si="17"/>
        <v>27423.660000000003</v>
      </c>
    </row>
    <row r="162" spans="1:25" x14ac:dyDescent="0.25">
      <c r="A162" s="1" t="s">
        <v>371</v>
      </c>
      <c r="B162" t="s">
        <v>372</v>
      </c>
      <c r="C162" t="s">
        <v>276</v>
      </c>
      <c r="D162" s="6">
        <v>8732701.0999999996</v>
      </c>
      <c r="E162" s="6">
        <f t="shared" si="12"/>
        <v>6144021.0999999996</v>
      </c>
      <c r="F162" s="2">
        <v>1739093.56</v>
      </c>
      <c r="G162" s="2">
        <v>0</v>
      </c>
      <c r="H162" s="2">
        <v>-119.83</v>
      </c>
      <c r="I162" s="6">
        <f t="shared" si="13"/>
        <v>1738973.73</v>
      </c>
      <c r="J162" s="2">
        <v>688551.74</v>
      </c>
      <c r="K162" s="2">
        <v>0</v>
      </c>
      <c r="L162" s="2">
        <v>-7072.4</v>
      </c>
      <c r="M162" s="2">
        <v>-54541.93</v>
      </c>
      <c r="N162" s="6">
        <f t="shared" si="14"/>
        <v>626937.40999999992</v>
      </c>
      <c r="O162" s="2">
        <v>93748.35</v>
      </c>
      <c r="P162" s="2">
        <v>-139.34</v>
      </c>
      <c r="Q162" s="6">
        <f t="shared" si="15"/>
        <v>93609.010000000009</v>
      </c>
      <c r="R162" s="2">
        <v>9316.86</v>
      </c>
      <c r="S162" s="2">
        <v>0</v>
      </c>
      <c r="T162" s="6">
        <f t="shared" si="16"/>
        <v>9316.86</v>
      </c>
      <c r="U162" s="6">
        <v>103164.43</v>
      </c>
      <c r="V162" s="2">
        <v>24536.68</v>
      </c>
      <c r="W162" s="2">
        <v>-5095.6499999999996</v>
      </c>
      <c r="X162" s="2">
        <v>-2762.47</v>
      </c>
      <c r="Y162" s="6">
        <f t="shared" si="17"/>
        <v>16678.559999999998</v>
      </c>
    </row>
    <row r="163" spans="1:25" x14ac:dyDescent="0.25">
      <c r="A163" s="1" t="s">
        <v>373</v>
      </c>
      <c r="B163" t="s">
        <v>374</v>
      </c>
      <c r="C163" t="s">
        <v>172</v>
      </c>
      <c r="D163" s="6">
        <v>3721015.2699999996</v>
      </c>
      <c r="E163" s="6">
        <f t="shared" si="12"/>
        <v>2038603.4499999993</v>
      </c>
      <c r="F163" s="2">
        <v>670736.28</v>
      </c>
      <c r="G163" s="2">
        <v>852166.85</v>
      </c>
      <c r="H163" s="2">
        <v>0</v>
      </c>
      <c r="I163" s="6">
        <f t="shared" si="13"/>
        <v>1522903.13</v>
      </c>
      <c r="J163" s="2">
        <v>150936.54999999999</v>
      </c>
      <c r="K163" s="2">
        <v>-27000</v>
      </c>
      <c r="L163" s="2">
        <v>-44573.21</v>
      </c>
      <c r="M163" s="2">
        <v>-3484.35</v>
      </c>
      <c r="N163" s="6">
        <f t="shared" si="14"/>
        <v>75878.989999999991</v>
      </c>
      <c r="O163" s="2">
        <v>23919.5</v>
      </c>
      <c r="P163" s="2">
        <v>0</v>
      </c>
      <c r="Q163" s="6">
        <f t="shared" si="15"/>
        <v>23919.5</v>
      </c>
      <c r="R163" s="2">
        <v>1075.97</v>
      </c>
      <c r="S163" s="2">
        <v>0</v>
      </c>
      <c r="T163" s="6">
        <f t="shared" si="16"/>
        <v>1075.97</v>
      </c>
      <c r="U163" s="6">
        <v>40205.879999999997</v>
      </c>
      <c r="V163" s="2">
        <v>17932.45</v>
      </c>
      <c r="W163" s="2">
        <v>-562.54999999999995</v>
      </c>
      <c r="X163" s="2">
        <v>1058.45</v>
      </c>
      <c r="Y163" s="6">
        <f t="shared" si="17"/>
        <v>18428.350000000002</v>
      </c>
    </row>
    <row r="164" spans="1:25" x14ac:dyDescent="0.25">
      <c r="A164" s="1" t="s">
        <v>375</v>
      </c>
      <c r="B164" t="s">
        <v>376</v>
      </c>
      <c r="C164" t="s">
        <v>377</v>
      </c>
      <c r="D164" s="6">
        <v>16422871.090000002</v>
      </c>
      <c r="E164" s="6">
        <f t="shared" si="12"/>
        <v>11837333.370000003</v>
      </c>
      <c r="F164" s="2">
        <v>2376035.36</v>
      </c>
      <c r="G164" s="2">
        <v>0</v>
      </c>
      <c r="H164" s="2">
        <v>-4790.5600000000004</v>
      </c>
      <c r="I164" s="6">
        <f t="shared" si="13"/>
        <v>2371244.7999999998</v>
      </c>
      <c r="J164" s="2">
        <v>2250108.4500000002</v>
      </c>
      <c r="K164" s="2">
        <v>0</v>
      </c>
      <c r="L164" s="2">
        <v>-21112.48</v>
      </c>
      <c r="M164" s="2">
        <v>-385534.13</v>
      </c>
      <c r="N164" s="6">
        <f t="shared" si="14"/>
        <v>1843461.8400000003</v>
      </c>
      <c r="O164" s="2">
        <v>210279.31</v>
      </c>
      <c r="P164" s="2">
        <v>-4403.0200000000004</v>
      </c>
      <c r="Q164" s="6">
        <f t="shared" si="15"/>
        <v>205876.29</v>
      </c>
      <c r="R164" s="2">
        <v>12134.75</v>
      </c>
      <c r="S164" s="2">
        <v>0</v>
      </c>
      <c r="T164" s="6">
        <f t="shared" si="16"/>
        <v>12134.75</v>
      </c>
      <c r="U164" s="6">
        <v>158994.22</v>
      </c>
      <c r="V164" s="2">
        <v>12868.38</v>
      </c>
      <c r="W164" s="2">
        <v>-15344.62</v>
      </c>
      <c r="X164" s="2">
        <v>-3697.94</v>
      </c>
      <c r="Y164" s="6">
        <f t="shared" si="17"/>
        <v>-6174.1800000000021</v>
      </c>
    </row>
    <row r="165" spans="1:25" x14ac:dyDescent="0.25">
      <c r="A165" s="1" t="s">
        <v>378</v>
      </c>
      <c r="B165" t="s">
        <v>379</v>
      </c>
      <c r="C165" t="s">
        <v>380</v>
      </c>
      <c r="D165" s="6">
        <v>4994627.8500000006</v>
      </c>
      <c r="E165" s="6">
        <f t="shared" si="12"/>
        <v>3960108.1400000011</v>
      </c>
      <c r="F165" s="2">
        <v>444059.83</v>
      </c>
      <c r="G165" s="2">
        <v>0</v>
      </c>
      <c r="H165" s="2">
        <v>-473.36</v>
      </c>
      <c r="I165" s="6">
        <f t="shared" si="13"/>
        <v>443586.47000000003</v>
      </c>
      <c r="J165" s="2">
        <v>498600.79</v>
      </c>
      <c r="K165" s="2">
        <v>-70126</v>
      </c>
      <c r="L165" s="2">
        <v>0</v>
      </c>
      <c r="M165" s="2">
        <v>-32835.599999999999</v>
      </c>
      <c r="N165" s="6">
        <f t="shared" si="14"/>
        <v>395639.19</v>
      </c>
      <c r="O165" s="2">
        <v>53225.27</v>
      </c>
      <c r="P165" s="2">
        <v>-1137.1600000000001</v>
      </c>
      <c r="Q165" s="6">
        <f t="shared" si="15"/>
        <v>52088.109999999993</v>
      </c>
      <c r="R165" s="2">
        <v>6942.2</v>
      </c>
      <c r="S165" s="2">
        <v>0</v>
      </c>
      <c r="T165" s="6">
        <f t="shared" si="16"/>
        <v>6942.2</v>
      </c>
      <c r="U165" s="6">
        <v>69489.460000000006</v>
      </c>
      <c r="V165" s="2">
        <v>56005.43</v>
      </c>
      <c r="W165" s="2">
        <v>-2671.7</v>
      </c>
      <c r="X165" s="2">
        <v>13440.55</v>
      </c>
      <c r="Y165" s="6">
        <f t="shared" si="17"/>
        <v>66774.28</v>
      </c>
    </row>
    <row r="166" spans="1:25" x14ac:dyDescent="0.25">
      <c r="A166" s="1" t="s">
        <v>381</v>
      </c>
      <c r="B166" t="s">
        <v>379</v>
      </c>
      <c r="C166" t="s">
        <v>179</v>
      </c>
      <c r="D166" s="6">
        <v>4336521.88</v>
      </c>
      <c r="E166" s="6">
        <f t="shared" si="12"/>
        <v>3053081.82</v>
      </c>
      <c r="F166" s="2">
        <v>543331.91</v>
      </c>
      <c r="G166" s="2">
        <v>0</v>
      </c>
      <c r="H166" s="2">
        <v>-13.16</v>
      </c>
      <c r="I166" s="6">
        <f t="shared" si="13"/>
        <v>543318.75</v>
      </c>
      <c r="J166" s="2">
        <v>496053.57</v>
      </c>
      <c r="K166" s="2">
        <v>-23967.5</v>
      </c>
      <c r="L166" s="2">
        <v>-87068.95</v>
      </c>
      <c r="M166" s="2">
        <v>-47238.62</v>
      </c>
      <c r="N166" s="6">
        <f t="shared" si="14"/>
        <v>337778.5</v>
      </c>
      <c r="O166" s="2">
        <v>302696.05</v>
      </c>
      <c r="P166" s="2">
        <v>-914.05</v>
      </c>
      <c r="Q166" s="6">
        <f t="shared" si="15"/>
        <v>301782</v>
      </c>
      <c r="R166" s="2">
        <v>0</v>
      </c>
      <c r="S166" s="2">
        <v>0</v>
      </c>
      <c r="T166" s="6">
        <f t="shared" si="16"/>
        <v>0</v>
      </c>
      <c r="U166" s="6">
        <v>84935.39</v>
      </c>
      <c r="V166" s="2">
        <v>52674.04</v>
      </c>
      <c r="W166" s="2">
        <v>-726.88</v>
      </c>
      <c r="X166" s="2">
        <v>-36321.74</v>
      </c>
      <c r="Y166" s="6">
        <f t="shared" si="17"/>
        <v>15625.420000000006</v>
      </c>
    </row>
    <row r="167" spans="1:25" x14ac:dyDescent="0.25">
      <c r="A167" s="1" t="s">
        <v>382</v>
      </c>
      <c r="B167" t="s">
        <v>383</v>
      </c>
      <c r="C167" t="s">
        <v>172</v>
      </c>
      <c r="D167" s="6">
        <v>3453440.02</v>
      </c>
      <c r="E167" s="6">
        <f t="shared" si="12"/>
        <v>1741478.88</v>
      </c>
      <c r="F167" s="2">
        <v>675766.83</v>
      </c>
      <c r="G167" s="2">
        <v>807958.07</v>
      </c>
      <c r="H167" s="2">
        <v>0</v>
      </c>
      <c r="I167" s="6">
        <f t="shared" si="13"/>
        <v>1483724.9</v>
      </c>
      <c r="J167" s="2">
        <v>266293.48</v>
      </c>
      <c r="K167" s="2">
        <v>-81000</v>
      </c>
      <c r="L167" s="2">
        <v>-32182.97</v>
      </c>
      <c r="M167" s="2">
        <v>-26458.42</v>
      </c>
      <c r="N167" s="6">
        <f t="shared" si="14"/>
        <v>126652.08999999998</v>
      </c>
      <c r="O167" s="2">
        <v>27533.1</v>
      </c>
      <c r="P167" s="2">
        <v>0</v>
      </c>
      <c r="Q167" s="6">
        <f t="shared" si="15"/>
        <v>27533.1</v>
      </c>
      <c r="R167" s="2">
        <v>0</v>
      </c>
      <c r="S167" s="2">
        <v>0</v>
      </c>
      <c r="T167" s="6">
        <f t="shared" si="16"/>
        <v>0</v>
      </c>
      <c r="U167" s="6">
        <v>37214.76</v>
      </c>
      <c r="V167" s="2">
        <v>33692.89</v>
      </c>
      <c r="W167" s="2">
        <v>-135.13999999999999</v>
      </c>
      <c r="X167" s="2">
        <v>3278.54</v>
      </c>
      <c r="Y167" s="6">
        <f t="shared" si="17"/>
        <v>36836.29</v>
      </c>
    </row>
    <row r="168" spans="1:25" x14ac:dyDescent="0.25">
      <c r="A168" s="1" t="s">
        <v>384</v>
      </c>
      <c r="B168" t="s">
        <v>385</v>
      </c>
      <c r="C168" t="s">
        <v>386</v>
      </c>
      <c r="D168" s="6">
        <v>5769074.5</v>
      </c>
      <c r="E168" s="6">
        <f t="shared" si="12"/>
        <v>3684808.6199999996</v>
      </c>
      <c r="F168" s="2">
        <v>1197022.78</v>
      </c>
      <c r="G168" s="2">
        <v>293259.90000000002</v>
      </c>
      <c r="H168" s="2">
        <v>-868.73</v>
      </c>
      <c r="I168" s="6">
        <f t="shared" si="13"/>
        <v>1489413.9500000002</v>
      </c>
      <c r="J168" s="2">
        <v>489328.52</v>
      </c>
      <c r="K168" s="2">
        <v>-54000</v>
      </c>
      <c r="L168" s="2">
        <v>-20056.560000000001</v>
      </c>
      <c r="M168" s="2">
        <v>-45027.67</v>
      </c>
      <c r="N168" s="6">
        <f t="shared" si="14"/>
        <v>370244.29000000004</v>
      </c>
      <c r="O168" s="2">
        <v>146976.57</v>
      </c>
      <c r="P168" s="2">
        <v>-2307.91</v>
      </c>
      <c r="Q168" s="6">
        <f t="shared" si="15"/>
        <v>144668.66</v>
      </c>
      <c r="R168" s="2">
        <v>8889.9699999999993</v>
      </c>
      <c r="S168" s="2">
        <v>0</v>
      </c>
      <c r="T168" s="6">
        <f t="shared" si="16"/>
        <v>8889.9699999999993</v>
      </c>
      <c r="U168" s="6">
        <v>57510.11</v>
      </c>
      <c r="V168" s="2">
        <v>48600.84</v>
      </c>
      <c r="W168" s="2">
        <v>-6027.92</v>
      </c>
      <c r="X168" s="2">
        <v>-29034.02</v>
      </c>
      <c r="Y168" s="6">
        <f t="shared" si="17"/>
        <v>13538.899999999998</v>
      </c>
    </row>
    <row r="169" spans="1:25" x14ac:dyDescent="0.25">
      <c r="A169" s="1" t="s">
        <v>387</v>
      </c>
      <c r="B169" t="s">
        <v>388</v>
      </c>
      <c r="C169" t="s">
        <v>14</v>
      </c>
      <c r="D169" s="6">
        <v>7659689.3899999997</v>
      </c>
      <c r="E169" s="6">
        <f t="shared" si="12"/>
        <v>5663968.1900000004</v>
      </c>
      <c r="F169" s="2">
        <v>1048782.8600000001</v>
      </c>
      <c r="G169" s="2">
        <v>0</v>
      </c>
      <c r="H169" s="2">
        <v>-9023.07</v>
      </c>
      <c r="I169" s="6">
        <f t="shared" si="13"/>
        <v>1039759.7900000002</v>
      </c>
      <c r="J169" s="2">
        <v>881103.09</v>
      </c>
      <c r="K169" s="2">
        <v>-122400.49</v>
      </c>
      <c r="L169" s="2">
        <v>-149010.92000000001</v>
      </c>
      <c r="M169" s="2">
        <v>-82638.23</v>
      </c>
      <c r="N169" s="6">
        <f t="shared" si="14"/>
        <v>527053.44999999995</v>
      </c>
      <c r="O169" s="2">
        <v>342087.82</v>
      </c>
      <c r="P169" s="2">
        <v>-22531.51</v>
      </c>
      <c r="Q169" s="6">
        <f t="shared" si="15"/>
        <v>319556.31</v>
      </c>
      <c r="R169" s="2">
        <v>13367.76</v>
      </c>
      <c r="S169" s="2">
        <v>0</v>
      </c>
      <c r="T169" s="6">
        <f t="shared" si="16"/>
        <v>13367.76</v>
      </c>
      <c r="U169" s="6">
        <v>116897.27</v>
      </c>
      <c r="V169" s="2">
        <v>18195.36</v>
      </c>
      <c r="W169" s="2">
        <v>-1452.43</v>
      </c>
      <c r="X169" s="2">
        <v>-37656.31</v>
      </c>
      <c r="Y169" s="6">
        <f t="shared" si="17"/>
        <v>-20913.379999999997</v>
      </c>
    </row>
    <row r="170" spans="1:25" x14ac:dyDescent="0.25">
      <c r="A170" s="1" t="s">
        <v>389</v>
      </c>
      <c r="B170" t="s">
        <v>390</v>
      </c>
      <c r="C170" t="s">
        <v>146</v>
      </c>
      <c r="D170" s="6">
        <v>6499427.9900000012</v>
      </c>
      <c r="E170" s="6">
        <f t="shared" si="12"/>
        <v>3592559.2800000012</v>
      </c>
      <c r="F170" s="2">
        <v>1744019.14</v>
      </c>
      <c r="G170" s="2">
        <v>444354.13</v>
      </c>
      <c r="H170" s="2">
        <v>0</v>
      </c>
      <c r="I170" s="6">
        <f t="shared" si="13"/>
        <v>2188373.27</v>
      </c>
      <c r="J170" s="2">
        <v>627987.62</v>
      </c>
      <c r="K170" s="2">
        <v>-58831.519999999997</v>
      </c>
      <c r="L170" s="2">
        <v>-22918.560000000001</v>
      </c>
      <c r="M170" s="2">
        <v>-19479.3</v>
      </c>
      <c r="N170" s="6">
        <f t="shared" si="14"/>
        <v>526758.23999999987</v>
      </c>
      <c r="O170" s="2">
        <v>65337.440000000002</v>
      </c>
      <c r="P170" s="2">
        <v>0</v>
      </c>
      <c r="Q170" s="6">
        <f t="shared" si="15"/>
        <v>65337.440000000002</v>
      </c>
      <c r="R170" s="2">
        <v>0</v>
      </c>
      <c r="S170" s="2">
        <v>0</v>
      </c>
      <c r="T170" s="6">
        <f t="shared" si="16"/>
        <v>0</v>
      </c>
      <c r="U170" s="6">
        <v>62496.17</v>
      </c>
      <c r="V170" s="2">
        <v>60194.99</v>
      </c>
      <c r="W170" s="2">
        <v>-689.18</v>
      </c>
      <c r="X170" s="2">
        <v>4397.78</v>
      </c>
      <c r="Y170" s="6">
        <f t="shared" si="17"/>
        <v>63903.59</v>
      </c>
    </row>
    <row r="171" spans="1:25" x14ac:dyDescent="0.25">
      <c r="A171" s="1" t="s">
        <v>391</v>
      </c>
      <c r="B171" t="s">
        <v>392</v>
      </c>
      <c r="C171" t="s">
        <v>23</v>
      </c>
      <c r="D171" s="6">
        <v>28926953.800000004</v>
      </c>
      <c r="E171" s="6">
        <f t="shared" si="12"/>
        <v>18662040.210000001</v>
      </c>
      <c r="F171" s="2">
        <v>4670565.5</v>
      </c>
      <c r="G171" s="2">
        <v>0</v>
      </c>
      <c r="H171" s="2">
        <v>-103422.81</v>
      </c>
      <c r="I171" s="6">
        <f t="shared" si="13"/>
        <v>4567142.6900000004</v>
      </c>
      <c r="J171" s="2">
        <v>4441919.6399999997</v>
      </c>
      <c r="K171" s="2">
        <v>-340733.65</v>
      </c>
      <c r="L171" s="2">
        <v>-345890.95</v>
      </c>
      <c r="M171" s="2">
        <v>-863328.02</v>
      </c>
      <c r="N171" s="6">
        <f t="shared" si="14"/>
        <v>2891967.0199999996</v>
      </c>
      <c r="O171" s="2">
        <v>2648642.25</v>
      </c>
      <c r="P171" s="2">
        <v>-213872.38</v>
      </c>
      <c r="Q171" s="6">
        <f t="shared" si="15"/>
        <v>2434769.87</v>
      </c>
      <c r="R171" s="2">
        <v>107127.48</v>
      </c>
      <c r="S171" s="2">
        <v>-3540.79</v>
      </c>
      <c r="T171" s="6">
        <f t="shared" si="16"/>
        <v>103586.69</v>
      </c>
      <c r="U171" s="6">
        <v>313928.96000000002</v>
      </c>
      <c r="V171" s="2">
        <v>115689.99</v>
      </c>
      <c r="W171" s="2">
        <v>-112867.23</v>
      </c>
      <c r="X171" s="2">
        <v>-49304.4</v>
      </c>
      <c r="Y171" s="6">
        <f t="shared" si="17"/>
        <v>-46481.639999999992</v>
      </c>
    </row>
    <row r="172" spans="1:25" x14ac:dyDescent="0.25">
      <c r="A172" s="1" t="s">
        <v>393</v>
      </c>
      <c r="B172" t="s">
        <v>394</v>
      </c>
      <c r="C172" t="s">
        <v>79</v>
      </c>
      <c r="D172" s="6">
        <v>22548162.130000003</v>
      </c>
      <c r="E172" s="6">
        <f t="shared" si="12"/>
        <v>9471256.5400000028</v>
      </c>
      <c r="F172" s="2">
        <v>5727315.54</v>
      </c>
      <c r="G172" s="2">
        <v>0</v>
      </c>
      <c r="H172" s="2">
        <v>-494696.63</v>
      </c>
      <c r="I172" s="6">
        <f t="shared" si="13"/>
        <v>5232618.91</v>
      </c>
      <c r="J172" s="2">
        <v>6920517.2300000004</v>
      </c>
      <c r="K172" s="2">
        <v>-363796.09</v>
      </c>
      <c r="L172" s="2">
        <v>-432124.45</v>
      </c>
      <c r="M172" s="2">
        <v>-923676.27</v>
      </c>
      <c r="N172" s="6">
        <f t="shared" si="14"/>
        <v>5200920.42</v>
      </c>
      <c r="O172" s="2">
        <v>2964183.77</v>
      </c>
      <c r="P172" s="2">
        <v>-862698.44</v>
      </c>
      <c r="Q172" s="6">
        <f t="shared" si="15"/>
        <v>2101485.33</v>
      </c>
      <c r="R172" s="2">
        <v>6379.15</v>
      </c>
      <c r="S172" s="2">
        <v>-2272</v>
      </c>
      <c r="T172" s="6">
        <f t="shared" si="16"/>
        <v>4107.1499999999996</v>
      </c>
      <c r="U172" s="6">
        <v>230583.93</v>
      </c>
      <c r="V172" s="2">
        <v>419793.63</v>
      </c>
      <c r="W172" s="2">
        <v>-86281.32</v>
      </c>
      <c r="X172" s="2">
        <v>-26322.46</v>
      </c>
      <c r="Y172" s="6">
        <f t="shared" si="17"/>
        <v>307189.84999999998</v>
      </c>
    </row>
    <row r="173" spans="1:25" x14ac:dyDescent="0.25">
      <c r="A173" s="1" t="s">
        <v>395</v>
      </c>
      <c r="B173" t="s">
        <v>396</v>
      </c>
      <c r="C173" t="s">
        <v>43</v>
      </c>
      <c r="D173" s="6">
        <v>4315003.29</v>
      </c>
      <c r="E173" s="6">
        <f t="shared" si="12"/>
        <v>2884783.8100000005</v>
      </c>
      <c r="F173" s="2">
        <v>1070099.21</v>
      </c>
      <c r="G173" s="2">
        <v>24186.14</v>
      </c>
      <c r="H173" s="2">
        <v>-418.1</v>
      </c>
      <c r="I173" s="6">
        <f t="shared" si="13"/>
        <v>1093867.2499999998</v>
      </c>
      <c r="J173" s="2">
        <v>327286.64</v>
      </c>
      <c r="K173" s="2">
        <v>-30780</v>
      </c>
      <c r="L173" s="2">
        <v>-16480.73</v>
      </c>
      <c r="M173" s="2">
        <v>-41677.89</v>
      </c>
      <c r="N173" s="6">
        <f t="shared" si="14"/>
        <v>238348.02000000002</v>
      </c>
      <c r="O173" s="2">
        <v>24061.52</v>
      </c>
      <c r="P173" s="2">
        <v>-231.2</v>
      </c>
      <c r="Q173" s="6">
        <f t="shared" si="15"/>
        <v>23830.32</v>
      </c>
      <c r="R173" s="2">
        <v>1131.5</v>
      </c>
      <c r="S173" s="2">
        <v>0</v>
      </c>
      <c r="T173" s="6">
        <f t="shared" si="16"/>
        <v>1131.5</v>
      </c>
      <c r="U173" s="6">
        <v>62579.3</v>
      </c>
      <c r="V173" s="2">
        <v>41948.66</v>
      </c>
      <c r="W173" s="2">
        <v>-2369.1999999999998</v>
      </c>
      <c r="X173" s="2">
        <v>-29116.37</v>
      </c>
      <c r="Y173" s="6">
        <f t="shared" si="17"/>
        <v>10463.090000000007</v>
      </c>
    </row>
    <row r="174" spans="1:25" x14ac:dyDescent="0.25">
      <c r="A174" s="1" t="s">
        <v>397</v>
      </c>
      <c r="B174" t="s">
        <v>398</v>
      </c>
      <c r="C174" t="s">
        <v>399</v>
      </c>
      <c r="D174" s="6">
        <v>2385996.1599999997</v>
      </c>
      <c r="E174" s="6">
        <f t="shared" si="12"/>
        <v>1548834.8999999997</v>
      </c>
      <c r="F174" s="2">
        <v>716516.52</v>
      </c>
      <c r="G174" s="2">
        <v>0</v>
      </c>
      <c r="H174" s="2">
        <v>0</v>
      </c>
      <c r="I174" s="6">
        <f t="shared" si="13"/>
        <v>716516.52</v>
      </c>
      <c r="J174" s="2">
        <v>157730.49</v>
      </c>
      <c r="K174" s="2">
        <v>-54000</v>
      </c>
      <c r="L174" s="2">
        <v>-27460.69</v>
      </c>
      <c r="M174" s="2">
        <v>-29263.119999999999</v>
      </c>
      <c r="N174" s="6">
        <f t="shared" si="14"/>
        <v>47006.679999999993</v>
      </c>
      <c r="O174" s="2">
        <v>2858.62</v>
      </c>
      <c r="P174" s="2">
        <v>0</v>
      </c>
      <c r="Q174" s="6">
        <f t="shared" si="15"/>
        <v>2858.62</v>
      </c>
      <c r="R174" s="2">
        <v>1037.45</v>
      </c>
      <c r="S174" s="2">
        <v>0</v>
      </c>
      <c r="T174" s="6">
        <f t="shared" si="16"/>
        <v>1037.45</v>
      </c>
      <c r="U174" s="6">
        <v>55544.97</v>
      </c>
      <c r="V174" s="2">
        <v>17778.45</v>
      </c>
      <c r="W174" s="2">
        <v>-1326.56</v>
      </c>
      <c r="X174" s="2">
        <v>-2254.87</v>
      </c>
      <c r="Y174" s="6">
        <f t="shared" si="17"/>
        <v>14197.02</v>
      </c>
    </row>
    <row r="175" spans="1:25" x14ac:dyDescent="0.25">
      <c r="A175" s="1" t="s">
        <v>400</v>
      </c>
      <c r="B175" t="s">
        <v>401</v>
      </c>
      <c r="C175" t="s">
        <v>87</v>
      </c>
      <c r="D175" s="6">
        <v>16517706.770000003</v>
      </c>
      <c r="E175" s="6">
        <f t="shared" si="12"/>
        <v>10826540.820000004</v>
      </c>
      <c r="F175" s="2">
        <v>1494648.29</v>
      </c>
      <c r="G175" s="2">
        <v>0</v>
      </c>
      <c r="H175" s="2">
        <v>-16651.59</v>
      </c>
      <c r="I175" s="6">
        <f t="shared" si="13"/>
        <v>1477996.7</v>
      </c>
      <c r="J175" s="2">
        <v>2609497.81</v>
      </c>
      <c r="K175" s="2">
        <v>-331697.3</v>
      </c>
      <c r="L175" s="2">
        <v>-79386.03</v>
      </c>
      <c r="M175" s="2">
        <v>-817762.73</v>
      </c>
      <c r="N175" s="6">
        <f t="shared" si="14"/>
        <v>1380651.7500000005</v>
      </c>
      <c r="O175" s="2">
        <v>2538935.63</v>
      </c>
      <c r="P175" s="2">
        <v>-75189.06</v>
      </c>
      <c r="Q175" s="6">
        <f t="shared" si="15"/>
        <v>2463746.5699999998</v>
      </c>
      <c r="R175" s="2">
        <v>71813.210000000006</v>
      </c>
      <c r="S175" s="2">
        <v>-7175.99</v>
      </c>
      <c r="T175" s="6">
        <f t="shared" si="16"/>
        <v>64637.220000000008</v>
      </c>
      <c r="U175" s="6">
        <v>197479.27</v>
      </c>
      <c r="V175" s="2">
        <v>200292.16</v>
      </c>
      <c r="W175" s="2">
        <v>-89447.18</v>
      </c>
      <c r="X175" s="2">
        <v>-4190.54</v>
      </c>
      <c r="Y175" s="6">
        <f t="shared" si="17"/>
        <v>106654.44000000002</v>
      </c>
    </row>
    <row r="176" spans="1:25" x14ac:dyDescent="0.25">
      <c r="A176" s="1" t="s">
        <v>402</v>
      </c>
      <c r="B176" t="s">
        <v>403</v>
      </c>
      <c r="C176" t="s">
        <v>377</v>
      </c>
      <c r="D176" s="6">
        <v>28747297.780000001</v>
      </c>
      <c r="E176" s="6">
        <f t="shared" si="12"/>
        <v>22252524.050000001</v>
      </c>
      <c r="F176" s="2">
        <v>2061468.17</v>
      </c>
      <c r="G176" s="2">
        <v>0</v>
      </c>
      <c r="H176" s="2">
        <v>-2859.97</v>
      </c>
      <c r="I176" s="6">
        <f t="shared" si="13"/>
        <v>2058608.2</v>
      </c>
      <c r="J176" s="2">
        <v>4367202.12</v>
      </c>
      <c r="K176" s="2">
        <v>-727572.33</v>
      </c>
      <c r="L176" s="2">
        <v>-343558.94</v>
      </c>
      <c r="M176" s="2">
        <v>-183726.74</v>
      </c>
      <c r="N176" s="6">
        <f t="shared" si="14"/>
        <v>3112344.1100000003</v>
      </c>
      <c r="O176" s="2">
        <v>507432.48</v>
      </c>
      <c r="P176" s="2">
        <v>-5110.7299999999996</v>
      </c>
      <c r="Q176" s="6">
        <f t="shared" si="15"/>
        <v>502321.75</v>
      </c>
      <c r="R176" s="2">
        <v>434147.41</v>
      </c>
      <c r="S176" s="2">
        <v>-8210.7999999999993</v>
      </c>
      <c r="T176" s="6">
        <f t="shared" si="16"/>
        <v>425936.61</v>
      </c>
      <c r="U176" s="6">
        <v>388112.89</v>
      </c>
      <c r="V176" s="2">
        <v>33039.06</v>
      </c>
      <c r="W176" s="2">
        <v>-8773.7199999999993</v>
      </c>
      <c r="X176" s="2">
        <v>-16815.169999999998</v>
      </c>
      <c r="Y176" s="6">
        <f t="shared" si="17"/>
        <v>7450.1699999999983</v>
      </c>
    </row>
    <row r="177" spans="1:25" x14ac:dyDescent="0.25">
      <c r="A177" s="1" t="s">
        <v>404</v>
      </c>
      <c r="B177" t="s">
        <v>405</v>
      </c>
      <c r="C177" t="s">
        <v>155</v>
      </c>
      <c r="D177" s="6">
        <v>7775532.6300000008</v>
      </c>
      <c r="E177" s="6">
        <f t="shared" si="12"/>
        <v>4252628.2100000009</v>
      </c>
      <c r="F177" s="2">
        <v>1486215.46</v>
      </c>
      <c r="G177" s="2">
        <v>1341901.03</v>
      </c>
      <c r="H177" s="2">
        <v>0</v>
      </c>
      <c r="I177" s="6">
        <f t="shared" si="13"/>
        <v>2828116.49</v>
      </c>
      <c r="J177" s="2">
        <v>528311.54</v>
      </c>
      <c r="K177" s="2">
        <v>0</v>
      </c>
      <c r="L177" s="2">
        <v>-4102</v>
      </c>
      <c r="M177" s="2">
        <v>-36834.25</v>
      </c>
      <c r="N177" s="6">
        <f t="shared" si="14"/>
        <v>487375.29000000004</v>
      </c>
      <c r="O177" s="2">
        <v>57452.2</v>
      </c>
      <c r="P177" s="2">
        <v>0</v>
      </c>
      <c r="Q177" s="6">
        <f t="shared" si="15"/>
        <v>57452.2</v>
      </c>
      <c r="R177" s="2">
        <v>792.42</v>
      </c>
      <c r="S177" s="2">
        <v>0</v>
      </c>
      <c r="T177" s="6">
        <f t="shared" si="16"/>
        <v>792.42</v>
      </c>
      <c r="U177" s="6">
        <v>52686.85</v>
      </c>
      <c r="V177" s="2">
        <v>84503.01</v>
      </c>
      <c r="W177" s="2">
        <v>-183</v>
      </c>
      <c r="X177" s="2">
        <v>12161.16</v>
      </c>
      <c r="Y177" s="6">
        <f t="shared" si="17"/>
        <v>96481.17</v>
      </c>
    </row>
    <row r="178" spans="1:25" x14ac:dyDescent="0.25">
      <c r="A178" s="1" t="s">
        <v>406</v>
      </c>
      <c r="B178" t="s">
        <v>407</v>
      </c>
      <c r="C178" t="s">
        <v>20</v>
      </c>
      <c r="D178" s="6">
        <v>9370036.2800000031</v>
      </c>
      <c r="E178" s="6">
        <f t="shared" si="12"/>
        <v>6341833.3500000034</v>
      </c>
      <c r="F178" s="2">
        <v>1837023.53</v>
      </c>
      <c r="G178" s="2">
        <v>0</v>
      </c>
      <c r="H178" s="2">
        <v>-161.11000000000001</v>
      </c>
      <c r="I178" s="6">
        <f t="shared" si="13"/>
        <v>1836862.42</v>
      </c>
      <c r="J178" s="2">
        <v>830038.87</v>
      </c>
      <c r="K178" s="2">
        <v>-26836</v>
      </c>
      <c r="L178" s="2">
        <v>-9686.24</v>
      </c>
      <c r="M178" s="2">
        <v>-25137.54</v>
      </c>
      <c r="N178" s="6">
        <f t="shared" si="14"/>
        <v>768379.09</v>
      </c>
      <c r="O178" s="2">
        <v>80433.490000000005</v>
      </c>
      <c r="P178" s="2">
        <v>0</v>
      </c>
      <c r="Q178" s="6">
        <f t="shared" si="15"/>
        <v>80433.490000000005</v>
      </c>
      <c r="R178" s="2">
        <v>0</v>
      </c>
      <c r="S178" s="2">
        <v>0</v>
      </c>
      <c r="T178" s="6">
        <f t="shared" si="16"/>
        <v>0</v>
      </c>
      <c r="U178" s="6">
        <v>87844.27</v>
      </c>
      <c r="V178" s="2">
        <v>225146.11</v>
      </c>
      <c r="W178" s="2">
        <v>-5929.11</v>
      </c>
      <c r="X178" s="2">
        <v>35466.660000000003</v>
      </c>
      <c r="Y178" s="6">
        <f t="shared" si="17"/>
        <v>254683.66</v>
      </c>
    </row>
    <row r="179" spans="1:25" x14ac:dyDescent="0.25">
      <c r="A179" s="1" t="s">
        <v>408</v>
      </c>
      <c r="B179" t="s">
        <v>409</v>
      </c>
      <c r="C179" t="s">
        <v>234</v>
      </c>
      <c r="D179" s="6">
        <v>7776198.8500000006</v>
      </c>
      <c r="E179" s="6">
        <f t="shared" si="12"/>
        <v>5987414.1800000006</v>
      </c>
      <c r="F179" s="2">
        <v>685261.92</v>
      </c>
      <c r="G179" s="2">
        <v>176361.55</v>
      </c>
      <c r="H179" s="2">
        <v>-1327.3</v>
      </c>
      <c r="I179" s="6">
        <f t="shared" si="13"/>
        <v>860296.16999999993</v>
      </c>
      <c r="J179" s="2">
        <v>707334.45</v>
      </c>
      <c r="K179" s="2">
        <v>0</v>
      </c>
      <c r="L179" s="2">
        <v>0</v>
      </c>
      <c r="M179" s="2">
        <v>-54560.4</v>
      </c>
      <c r="N179" s="6">
        <f t="shared" si="14"/>
        <v>652774.04999999993</v>
      </c>
      <c r="O179" s="2">
        <v>197691.43</v>
      </c>
      <c r="P179" s="2">
        <v>-686.49</v>
      </c>
      <c r="Q179" s="6">
        <f t="shared" si="15"/>
        <v>197004.94</v>
      </c>
      <c r="R179" s="2">
        <v>920.36</v>
      </c>
      <c r="S179" s="2">
        <v>0</v>
      </c>
      <c r="T179" s="6">
        <f t="shared" si="16"/>
        <v>920.36</v>
      </c>
      <c r="U179" s="6">
        <v>77216.72</v>
      </c>
      <c r="V179" s="2">
        <v>18288.23</v>
      </c>
      <c r="W179" s="2">
        <v>-8008.1</v>
      </c>
      <c r="X179" s="2">
        <v>-9707.7000000000007</v>
      </c>
      <c r="Y179" s="6">
        <f t="shared" si="17"/>
        <v>572.42999999999847</v>
      </c>
    </row>
    <row r="180" spans="1:25" x14ac:dyDescent="0.25">
      <c r="A180" s="1" t="s">
        <v>410</v>
      </c>
      <c r="B180" t="s">
        <v>411</v>
      </c>
      <c r="C180" t="s">
        <v>26</v>
      </c>
      <c r="D180" s="6">
        <v>3921982.8000000007</v>
      </c>
      <c r="E180" s="6">
        <f t="shared" si="12"/>
        <v>2522499.4000000008</v>
      </c>
      <c r="F180" s="2">
        <v>505469.85</v>
      </c>
      <c r="G180" s="2">
        <v>759499.13</v>
      </c>
      <c r="H180" s="2">
        <v>0</v>
      </c>
      <c r="I180" s="6">
        <f t="shared" si="13"/>
        <v>1264968.98</v>
      </c>
      <c r="J180" s="2">
        <v>93919.42</v>
      </c>
      <c r="K180" s="2">
        <v>0</v>
      </c>
      <c r="L180" s="2">
        <v>0</v>
      </c>
      <c r="M180" s="2">
        <v>-1682.1</v>
      </c>
      <c r="N180" s="6">
        <f t="shared" si="14"/>
        <v>92237.319999999992</v>
      </c>
      <c r="O180" s="2">
        <v>13224.33</v>
      </c>
      <c r="P180" s="2">
        <v>0</v>
      </c>
      <c r="Q180" s="6">
        <f t="shared" si="15"/>
        <v>13224.33</v>
      </c>
      <c r="R180" s="2">
        <v>0</v>
      </c>
      <c r="S180" s="2">
        <v>0</v>
      </c>
      <c r="T180" s="6">
        <f t="shared" si="16"/>
        <v>0</v>
      </c>
      <c r="U180" s="6">
        <v>31569.119999999999</v>
      </c>
      <c r="V180" s="2">
        <v>4718.6499999999996</v>
      </c>
      <c r="W180" s="2">
        <v>-106.75</v>
      </c>
      <c r="X180" s="2">
        <v>-7128.25</v>
      </c>
      <c r="Y180" s="6">
        <f t="shared" si="17"/>
        <v>-2516.3500000000004</v>
      </c>
    </row>
    <row r="181" spans="1:25" x14ac:dyDescent="0.25">
      <c r="A181" s="1" t="s">
        <v>412</v>
      </c>
      <c r="B181" t="s">
        <v>413</v>
      </c>
      <c r="C181" t="s">
        <v>17</v>
      </c>
      <c r="D181" s="6">
        <v>7636893.6100000003</v>
      </c>
      <c r="E181" s="6">
        <f t="shared" si="12"/>
        <v>5710232.3099999996</v>
      </c>
      <c r="F181" s="2">
        <v>944331.12</v>
      </c>
      <c r="G181" s="2">
        <v>151838.10999999999</v>
      </c>
      <c r="H181" s="2">
        <v>-218.3</v>
      </c>
      <c r="I181" s="6">
        <f t="shared" si="13"/>
        <v>1095950.93</v>
      </c>
      <c r="J181" s="2">
        <v>720128.62</v>
      </c>
      <c r="K181" s="2">
        <v>-27000</v>
      </c>
      <c r="L181" s="2">
        <v>-19989.13</v>
      </c>
      <c r="M181" s="2">
        <v>-45301.55</v>
      </c>
      <c r="N181" s="6">
        <f t="shared" si="14"/>
        <v>627837.93999999994</v>
      </c>
      <c r="O181" s="2">
        <v>128902.43</v>
      </c>
      <c r="P181" s="2">
        <v>-199.1</v>
      </c>
      <c r="Q181" s="6">
        <f t="shared" si="15"/>
        <v>128703.32999999999</v>
      </c>
      <c r="R181" s="2">
        <v>5380.33</v>
      </c>
      <c r="S181" s="2">
        <v>0</v>
      </c>
      <c r="T181" s="6">
        <f t="shared" si="16"/>
        <v>5380.33</v>
      </c>
      <c r="U181" s="6">
        <v>77599.66</v>
      </c>
      <c r="V181" s="2">
        <v>19430.59</v>
      </c>
      <c r="W181" s="2">
        <v>-1478.87</v>
      </c>
      <c r="X181" s="2">
        <v>-26762.61</v>
      </c>
      <c r="Y181" s="6">
        <f t="shared" si="17"/>
        <v>-8810.89</v>
      </c>
    </row>
    <row r="182" spans="1:25" x14ac:dyDescent="0.25">
      <c r="A182" s="1" t="s">
        <v>414</v>
      </c>
      <c r="B182" t="s">
        <v>415</v>
      </c>
      <c r="C182" t="s">
        <v>416</v>
      </c>
      <c r="D182" s="6">
        <v>4069615.99</v>
      </c>
      <c r="E182" s="6">
        <f t="shared" si="12"/>
        <v>2821093.0700000003</v>
      </c>
      <c r="F182" s="2">
        <v>173444.02</v>
      </c>
      <c r="G182" s="2">
        <v>836252.36</v>
      </c>
      <c r="H182" s="2">
        <v>-40.68</v>
      </c>
      <c r="I182" s="6">
        <f t="shared" si="13"/>
        <v>1009655.7</v>
      </c>
      <c r="J182" s="2">
        <v>184448.61</v>
      </c>
      <c r="K182" s="2">
        <v>-15030</v>
      </c>
      <c r="L182" s="2">
        <v>-8826.19</v>
      </c>
      <c r="M182" s="2">
        <v>-400.5</v>
      </c>
      <c r="N182" s="6">
        <f t="shared" si="14"/>
        <v>160191.91999999998</v>
      </c>
      <c r="O182" s="2">
        <v>43468.71</v>
      </c>
      <c r="P182" s="2">
        <v>-84.38</v>
      </c>
      <c r="Q182" s="6">
        <f t="shared" si="15"/>
        <v>43384.33</v>
      </c>
      <c r="R182" s="2">
        <v>3469.01</v>
      </c>
      <c r="S182" s="2">
        <v>0</v>
      </c>
      <c r="T182" s="6">
        <f t="shared" si="16"/>
        <v>3469.01</v>
      </c>
      <c r="U182" s="6">
        <v>31376.07</v>
      </c>
      <c r="V182" s="2">
        <v>1181.74</v>
      </c>
      <c r="W182" s="2">
        <v>-552.79</v>
      </c>
      <c r="X182" s="2">
        <v>-183.06</v>
      </c>
      <c r="Y182" s="6">
        <f t="shared" si="17"/>
        <v>445.89000000000004</v>
      </c>
    </row>
    <row r="183" spans="1:25" x14ac:dyDescent="0.25">
      <c r="A183" s="1" t="s">
        <v>417</v>
      </c>
      <c r="B183" t="s">
        <v>418</v>
      </c>
      <c r="C183" t="s">
        <v>79</v>
      </c>
      <c r="D183" s="6">
        <v>2022312.9700000004</v>
      </c>
      <c r="E183" s="6">
        <f t="shared" si="12"/>
        <v>1684584.9100000004</v>
      </c>
      <c r="F183" s="2">
        <v>0</v>
      </c>
      <c r="G183" s="2">
        <v>0</v>
      </c>
      <c r="H183" s="2">
        <v>0</v>
      </c>
      <c r="I183" s="6">
        <f t="shared" si="13"/>
        <v>0</v>
      </c>
      <c r="J183" s="2">
        <v>483100.37</v>
      </c>
      <c r="K183" s="2">
        <v>-106192.5</v>
      </c>
      <c r="L183" s="2">
        <v>-68507.81</v>
      </c>
      <c r="M183" s="2">
        <v>-45614.54</v>
      </c>
      <c r="N183" s="6">
        <f t="shared" si="14"/>
        <v>262785.52</v>
      </c>
      <c r="O183" s="2">
        <v>18165.14</v>
      </c>
      <c r="P183" s="2">
        <v>-791.92</v>
      </c>
      <c r="Q183" s="6">
        <f t="shared" si="15"/>
        <v>17373.22</v>
      </c>
      <c r="R183" s="2">
        <v>6614.89</v>
      </c>
      <c r="S183" s="2">
        <v>0</v>
      </c>
      <c r="T183" s="6">
        <f t="shared" si="16"/>
        <v>6614.89</v>
      </c>
      <c r="U183" s="6">
        <v>56770.1</v>
      </c>
      <c r="V183" s="2">
        <v>3396.55</v>
      </c>
      <c r="W183" s="2">
        <v>-7758.46</v>
      </c>
      <c r="X183" s="2">
        <v>-1453.76</v>
      </c>
      <c r="Y183" s="6">
        <f t="shared" si="17"/>
        <v>-5815.67</v>
      </c>
    </row>
    <row r="184" spans="1:25" x14ac:dyDescent="0.25">
      <c r="A184" s="1" t="s">
        <v>419</v>
      </c>
      <c r="B184" t="s">
        <v>420</v>
      </c>
      <c r="C184" t="s">
        <v>43</v>
      </c>
      <c r="D184" s="6">
        <v>3053153.51</v>
      </c>
      <c r="E184" s="6">
        <f t="shared" si="12"/>
        <v>1332540.49</v>
      </c>
      <c r="F184" s="2">
        <v>621530.81999999995</v>
      </c>
      <c r="G184" s="2">
        <v>875551.85</v>
      </c>
      <c r="H184" s="2">
        <v>-36.25</v>
      </c>
      <c r="I184" s="6">
        <f t="shared" si="13"/>
        <v>1497046.42</v>
      </c>
      <c r="J184" s="2">
        <v>189348.47</v>
      </c>
      <c r="K184" s="2">
        <v>-45301.25</v>
      </c>
      <c r="L184" s="2">
        <v>0</v>
      </c>
      <c r="M184" s="2">
        <v>-34126.160000000003</v>
      </c>
      <c r="N184" s="6">
        <f t="shared" si="14"/>
        <v>109921.06</v>
      </c>
      <c r="O184" s="2">
        <v>37336.050000000003</v>
      </c>
      <c r="P184" s="2">
        <v>-69.67</v>
      </c>
      <c r="Q184" s="6">
        <f t="shared" si="15"/>
        <v>37266.380000000005</v>
      </c>
      <c r="R184" s="2">
        <v>6240.93</v>
      </c>
      <c r="S184" s="2">
        <v>0</v>
      </c>
      <c r="T184" s="6">
        <f t="shared" si="16"/>
        <v>6240.93</v>
      </c>
      <c r="U184" s="6">
        <v>33290</v>
      </c>
      <c r="V184" s="2">
        <v>41648.28</v>
      </c>
      <c r="W184" s="2">
        <v>-1775.19</v>
      </c>
      <c r="X184" s="2">
        <v>-3024.86</v>
      </c>
      <c r="Y184" s="6">
        <f t="shared" si="17"/>
        <v>36848.229999999996</v>
      </c>
    </row>
    <row r="185" spans="1:25" x14ac:dyDescent="0.25">
      <c r="A185" s="1" t="s">
        <v>421</v>
      </c>
      <c r="B185" t="s">
        <v>422</v>
      </c>
      <c r="C185" t="s">
        <v>364</v>
      </c>
      <c r="D185" s="6">
        <v>5033880</v>
      </c>
      <c r="E185" s="6">
        <f t="shared" si="12"/>
        <v>3226640.4699999997</v>
      </c>
      <c r="F185" s="2">
        <v>539227.79</v>
      </c>
      <c r="G185" s="2">
        <v>799968.06</v>
      </c>
      <c r="H185" s="2">
        <v>0</v>
      </c>
      <c r="I185" s="6">
        <f t="shared" si="13"/>
        <v>1339195.8500000001</v>
      </c>
      <c r="J185" s="2">
        <v>342366.41</v>
      </c>
      <c r="K185" s="2">
        <v>0</v>
      </c>
      <c r="L185" s="2">
        <v>-13006.31</v>
      </c>
      <c r="M185" s="2">
        <v>-7249.05</v>
      </c>
      <c r="N185" s="6">
        <f t="shared" si="14"/>
        <v>322111.05</v>
      </c>
      <c r="O185" s="2">
        <v>48905.2</v>
      </c>
      <c r="P185" s="2">
        <v>0</v>
      </c>
      <c r="Q185" s="6">
        <f t="shared" si="15"/>
        <v>48905.2</v>
      </c>
      <c r="R185" s="2">
        <v>0</v>
      </c>
      <c r="S185" s="2">
        <v>0</v>
      </c>
      <c r="T185" s="6">
        <f t="shared" si="16"/>
        <v>0</v>
      </c>
      <c r="U185" s="6">
        <v>44925.71</v>
      </c>
      <c r="V185" s="2">
        <v>47995.56</v>
      </c>
      <c r="W185" s="2">
        <v>-1251.9000000000001</v>
      </c>
      <c r="X185" s="2">
        <v>5358.06</v>
      </c>
      <c r="Y185" s="6">
        <f t="shared" si="17"/>
        <v>52101.719999999994</v>
      </c>
    </row>
    <row r="186" spans="1:25" x14ac:dyDescent="0.25">
      <c r="A186" s="1" t="s">
        <v>423</v>
      </c>
      <c r="B186" t="s">
        <v>424</v>
      </c>
      <c r="C186" t="s">
        <v>11</v>
      </c>
      <c r="D186" s="6">
        <v>6243141.5800000001</v>
      </c>
      <c r="E186" s="6">
        <f t="shared" si="12"/>
        <v>2768301.2199999997</v>
      </c>
      <c r="F186" s="2">
        <v>1518868.92</v>
      </c>
      <c r="G186" s="2">
        <v>434528.37</v>
      </c>
      <c r="H186" s="2">
        <v>-137.88999999999999</v>
      </c>
      <c r="I186" s="6">
        <f t="shared" si="13"/>
        <v>1953259.4000000001</v>
      </c>
      <c r="J186" s="2">
        <v>625219.23</v>
      </c>
      <c r="K186" s="2">
        <v>-54000</v>
      </c>
      <c r="L186" s="2">
        <v>0</v>
      </c>
      <c r="M186" s="2">
        <v>-21428.13</v>
      </c>
      <c r="N186" s="6">
        <f t="shared" si="14"/>
        <v>549791.1</v>
      </c>
      <c r="O186" s="2">
        <v>832357.12</v>
      </c>
      <c r="P186" s="2">
        <v>-851.05</v>
      </c>
      <c r="Q186" s="6">
        <f t="shared" si="15"/>
        <v>831506.07</v>
      </c>
      <c r="R186" s="2">
        <v>0</v>
      </c>
      <c r="S186" s="2">
        <v>0</v>
      </c>
      <c r="T186" s="6">
        <f t="shared" si="16"/>
        <v>0</v>
      </c>
      <c r="U186" s="6">
        <v>61699.74</v>
      </c>
      <c r="V186" s="2">
        <v>98403.6</v>
      </c>
      <c r="W186" s="2">
        <v>-2913.93</v>
      </c>
      <c r="X186" s="2">
        <v>-16905.62</v>
      </c>
      <c r="Y186" s="6">
        <f t="shared" si="17"/>
        <v>78584.050000000017</v>
      </c>
    </row>
    <row r="187" spans="1:25" x14ac:dyDescent="0.25">
      <c r="A187" s="1" t="s">
        <v>425</v>
      </c>
      <c r="B187" t="s">
        <v>426</v>
      </c>
      <c r="C187" t="s">
        <v>74</v>
      </c>
      <c r="D187" s="6">
        <v>7098483.9800000004</v>
      </c>
      <c r="E187" s="6">
        <f t="shared" si="12"/>
        <v>3868693.88</v>
      </c>
      <c r="F187" s="2">
        <v>1195854.98</v>
      </c>
      <c r="G187" s="2">
        <v>1193699.96</v>
      </c>
      <c r="H187" s="2">
        <v>-318.62</v>
      </c>
      <c r="I187" s="6">
        <f t="shared" si="13"/>
        <v>2389236.3199999998</v>
      </c>
      <c r="J187" s="2">
        <v>641715.84</v>
      </c>
      <c r="K187" s="2">
        <v>-27000</v>
      </c>
      <c r="L187" s="2">
        <v>-11852.96</v>
      </c>
      <c r="M187" s="2">
        <v>-56679.97</v>
      </c>
      <c r="N187" s="6">
        <f t="shared" si="14"/>
        <v>546182.91</v>
      </c>
      <c r="O187" s="2">
        <v>163038.45000000001</v>
      </c>
      <c r="P187" s="2">
        <v>-529.35</v>
      </c>
      <c r="Q187" s="6">
        <f t="shared" si="15"/>
        <v>162509.1</v>
      </c>
      <c r="R187" s="2">
        <v>0</v>
      </c>
      <c r="S187" s="2">
        <v>0</v>
      </c>
      <c r="T187" s="6">
        <f t="shared" si="16"/>
        <v>0</v>
      </c>
      <c r="U187" s="6">
        <v>49222.7</v>
      </c>
      <c r="V187" s="2">
        <v>87971.9</v>
      </c>
      <c r="W187" s="2">
        <v>-2254.12</v>
      </c>
      <c r="X187" s="2">
        <v>-3078.71</v>
      </c>
      <c r="Y187" s="6">
        <f t="shared" si="17"/>
        <v>82639.069999999992</v>
      </c>
    </row>
    <row r="188" spans="1:25" x14ac:dyDescent="0.25">
      <c r="A188" s="1" t="s">
        <v>427</v>
      </c>
      <c r="B188" t="s">
        <v>428</v>
      </c>
      <c r="C188" t="s">
        <v>56</v>
      </c>
      <c r="D188" s="6">
        <v>5421868.5800000001</v>
      </c>
      <c r="E188" s="6">
        <f t="shared" si="12"/>
        <v>4732019.870000001</v>
      </c>
      <c r="F188" s="2">
        <v>128795.75</v>
      </c>
      <c r="G188" s="2">
        <v>0</v>
      </c>
      <c r="H188" s="2">
        <v>-1293.73</v>
      </c>
      <c r="I188" s="6">
        <f t="shared" si="13"/>
        <v>127502.02</v>
      </c>
      <c r="J188" s="2">
        <v>767738.62</v>
      </c>
      <c r="K188" s="2">
        <v>-114698.48</v>
      </c>
      <c r="L188" s="2">
        <v>-64801.34</v>
      </c>
      <c r="M188" s="2">
        <v>-89583.26</v>
      </c>
      <c r="N188" s="6">
        <f t="shared" si="14"/>
        <v>498655.54000000004</v>
      </c>
      <c r="O188" s="2">
        <v>56300.94</v>
      </c>
      <c r="P188" s="2">
        <v>-1664.86</v>
      </c>
      <c r="Q188" s="6">
        <f t="shared" si="15"/>
        <v>54636.08</v>
      </c>
      <c r="R188" s="2">
        <v>13683.75</v>
      </c>
      <c r="S188" s="2">
        <v>0</v>
      </c>
      <c r="T188" s="6">
        <f t="shared" si="16"/>
        <v>13683.75</v>
      </c>
      <c r="U188" s="6">
        <v>98903.14</v>
      </c>
      <c r="V188" s="2">
        <v>50224.24</v>
      </c>
      <c r="W188" s="2">
        <v>-77308.88</v>
      </c>
      <c r="X188" s="2">
        <v>-76447.179999999993</v>
      </c>
      <c r="Y188" s="6">
        <f t="shared" si="17"/>
        <v>-103531.82</v>
      </c>
    </row>
    <row r="189" spans="1:25" x14ac:dyDescent="0.25">
      <c r="A189" s="1" t="s">
        <v>429</v>
      </c>
      <c r="B189" t="s">
        <v>430</v>
      </c>
      <c r="C189" t="s">
        <v>38</v>
      </c>
      <c r="D189" s="6">
        <v>20489679.84</v>
      </c>
      <c r="E189" s="6">
        <f t="shared" si="12"/>
        <v>15865438.349999998</v>
      </c>
      <c r="F189" s="2">
        <v>1093491.3999999999</v>
      </c>
      <c r="G189" s="2">
        <v>0</v>
      </c>
      <c r="H189" s="2">
        <v>-452.67</v>
      </c>
      <c r="I189" s="6">
        <f t="shared" si="13"/>
        <v>1093038.73</v>
      </c>
      <c r="J189" s="2">
        <v>3085748.03</v>
      </c>
      <c r="K189" s="2">
        <v>-332708.40000000002</v>
      </c>
      <c r="L189" s="2">
        <v>-118196.45</v>
      </c>
      <c r="M189" s="2">
        <v>-189463.81</v>
      </c>
      <c r="N189" s="6">
        <f t="shared" si="14"/>
        <v>2445379.3699999996</v>
      </c>
      <c r="O189" s="2">
        <v>299175.67999999999</v>
      </c>
      <c r="P189" s="2">
        <v>-305.73</v>
      </c>
      <c r="Q189" s="6">
        <f t="shared" si="15"/>
        <v>298869.95</v>
      </c>
      <c r="R189" s="2">
        <v>49723.72</v>
      </c>
      <c r="S189" s="2">
        <v>0</v>
      </c>
      <c r="T189" s="6">
        <f t="shared" si="16"/>
        <v>49723.72</v>
      </c>
      <c r="U189" s="6">
        <v>267953.65999999997</v>
      </c>
      <c r="V189" s="2">
        <v>456020.02</v>
      </c>
      <c r="W189" s="2">
        <v>-6393.23</v>
      </c>
      <c r="X189" s="2">
        <v>19649.27</v>
      </c>
      <c r="Y189" s="6">
        <f t="shared" si="17"/>
        <v>469276.06000000006</v>
      </c>
    </row>
    <row r="190" spans="1:25" x14ac:dyDescent="0.25">
      <c r="A190" s="1" t="s">
        <v>431</v>
      </c>
      <c r="B190" t="s">
        <v>432</v>
      </c>
      <c r="C190" t="s">
        <v>242</v>
      </c>
      <c r="D190" s="6">
        <v>6048714.0900000008</v>
      </c>
      <c r="E190" s="6">
        <f t="shared" si="12"/>
        <v>4341068.7300000004</v>
      </c>
      <c r="F190" s="2">
        <v>408691.39</v>
      </c>
      <c r="G190" s="2">
        <v>350280.61</v>
      </c>
      <c r="H190" s="2">
        <v>-2509.0100000000002</v>
      </c>
      <c r="I190" s="6">
        <f t="shared" si="13"/>
        <v>756462.99</v>
      </c>
      <c r="J190" s="2">
        <v>886879.27</v>
      </c>
      <c r="K190" s="2">
        <v>-62242.95</v>
      </c>
      <c r="L190" s="2">
        <v>-81685.37</v>
      </c>
      <c r="M190" s="2">
        <v>-140335.70000000001</v>
      </c>
      <c r="N190" s="6">
        <f t="shared" si="14"/>
        <v>602615.25</v>
      </c>
      <c r="O190" s="2">
        <v>215155.09</v>
      </c>
      <c r="P190" s="2">
        <v>-7561.89</v>
      </c>
      <c r="Q190" s="6">
        <f t="shared" si="15"/>
        <v>207593.19999999998</v>
      </c>
      <c r="R190" s="2">
        <v>64008.43</v>
      </c>
      <c r="S190" s="2">
        <v>0</v>
      </c>
      <c r="T190" s="6">
        <f t="shared" si="16"/>
        <v>64008.43</v>
      </c>
      <c r="U190" s="6">
        <v>73987.740000000005</v>
      </c>
      <c r="V190" s="2">
        <v>10431.81</v>
      </c>
      <c r="W190" s="2">
        <v>-2448.62</v>
      </c>
      <c r="X190" s="2">
        <v>-5005.4399999999996</v>
      </c>
      <c r="Y190" s="6">
        <f t="shared" si="17"/>
        <v>2977.75</v>
      </c>
    </row>
    <row r="191" spans="1:25" x14ac:dyDescent="0.25">
      <c r="A191" s="1" t="s">
        <v>433</v>
      </c>
      <c r="B191" t="s">
        <v>434</v>
      </c>
      <c r="C191" t="s">
        <v>23</v>
      </c>
      <c r="D191" s="6">
        <v>7778835.9099999992</v>
      </c>
      <c r="E191" s="6">
        <f t="shared" si="12"/>
        <v>7093532.5099999998</v>
      </c>
      <c r="F191" s="2">
        <v>321281.96000000002</v>
      </c>
      <c r="G191" s="2">
        <v>0</v>
      </c>
      <c r="H191" s="2">
        <v>0</v>
      </c>
      <c r="I191" s="6">
        <f t="shared" si="13"/>
        <v>321281.96000000002</v>
      </c>
      <c r="J191" s="2">
        <v>361086.98</v>
      </c>
      <c r="K191" s="2">
        <v>-38034.949999999997</v>
      </c>
      <c r="L191" s="2">
        <v>-66995.11</v>
      </c>
      <c r="M191" s="2">
        <v>-13801.93</v>
      </c>
      <c r="N191" s="6">
        <f t="shared" si="14"/>
        <v>242254.99</v>
      </c>
      <c r="O191" s="2">
        <v>38300.51</v>
      </c>
      <c r="P191" s="2">
        <v>-162.74</v>
      </c>
      <c r="Q191" s="6">
        <f t="shared" si="15"/>
        <v>38137.770000000004</v>
      </c>
      <c r="R191" s="2">
        <v>0</v>
      </c>
      <c r="S191" s="2">
        <v>0</v>
      </c>
      <c r="T191" s="6">
        <f t="shared" si="16"/>
        <v>0</v>
      </c>
      <c r="U191" s="6">
        <v>74203.289999999994</v>
      </c>
      <c r="V191" s="2">
        <v>25923.25</v>
      </c>
      <c r="W191" s="2">
        <v>-6584.3</v>
      </c>
      <c r="X191" s="2">
        <v>-9913.56</v>
      </c>
      <c r="Y191" s="6">
        <f t="shared" si="17"/>
        <v>9425.3900000000012</v>
      </c>
    </row>
    <row r="192" spans="1:25" x14ac:dyDescent="0.25">
      <c r="A192" s="1" t="s">
        <v>435</v>
      </c>
      <c r="B192" t="s">
        <v>436</v>
      </c>
      <c r="C192" t="s">
        <v>242</v>
      </c>
      <c r="D192" s="6">
        <v>15465944.510000002</v>
      </c>
      <c r="E192" s="6">
        <f t="shared" si="12"/>
        <v>14235152.42</v>
      </c>
      <c r="F192" s="2">
        <v>0</v>
      </c>
      <c r="G192" s="2">
        <v>0</v>
      </c>
      <c r="H192" s="2">
        <v>0</v>
      </c>
      <c r="I192" s="6">
        <f t="shared" si="13"/>
        <v>0</v>
      </c>
      <c r="J192" s="2">
        <v>1763608.12</v>
      </c>
      <c r="K192" s="2">
        <v>-343344.07</v>
      </c>
      <c r="L192" s="2">
        <v>-575354.61</v>
      </c>
      <c r="M192" s="2">
        <v>-22644.32</v>
      </c>
      <c r="N192" s="6">
        <f t="shared" si="14"/>
        <v>822265.12000000011</v>
      </c>
      <c r="O192" s="2">
        <v>6920.66</v>
      </c>
      <c r="P192" s="2">
        <v>-14.14</v>
      </c>
      <c r="Q192" s="6">
        <f t="shared" si="15"/>
        <v>6906.5199999999995</v>
      </c>
      <c r="R192" s="2">
        <v>26168.05</v>
      </c>
      <c r="S192" s="2">
        <v>0</v>
      </c>
      <c r="T192" s="6">
        <f t="shared" si="16"/>
        <v>26168.05</v>
      </c>
      <c r="U192" s="6">
        <v>357909.21</v>
      </c>
      <c r="V192" s="2">
        <v>25017.88</v>
      </c>
      <c r="W192" s="2">
        <v>-3685.52</v>
      </c>
      <c r="X192" s="2">
        <v>-3789.17</v>
      </c>
      <c r="Y192" s="6">
        <f t="shared" si="17"/>
        <v>17543.190000000002</v>
      </c>
    </row>
    <row r="193" spans="1:25" x14ac:dyDescent="0.25">
      <c r="A193" s="1" t="s">
        <v>437</v>
      </c>
      <c r="B193" t="s">
        <v>438</v>
      </c>
      <c r="C193" t="s">
        <v>100</v>
      </c>
      <c r="D193" s="6">
        <v>3968303.32</v>
      </c>
      <c r="E193" s="6">
        <f t="shared" si="12"/>
        <v>2977045.27</v>
      </c>
      <c r="F193" s="2">
        <v>520358.17</v>
      </c>
      <c r="G193" s="2">
        <v>0</v>
      </c>
      <c r="H193" s="2">
        <v>0</v>
      </c>
      <c r="I193" s="6">
        <f t="shared" si="13"/>
        <v>520358.17</v>
      </c>
      <c r="J193" s="2">
        <v>281505.62</v>
      </c>
      <c r="K193" s="2">
        <v>-27000</v>
      </c>
      <c r="L193" s="2">
        <v>0</v>
      </c>
      <c r="M193" s="2">
        <v>-2763.45</v>
      </c>
      <c r="N193" s="6">
        <f t="shared" si="14"/>
        <v>251742.16999999998</v>
      </c>
      <c r="O193" s="2">
        <v>117487.66</v>
      </c>
      <c r="P193" s="2">
        <v>0</v>
      </c>
      <c r="Q193" s="6">
        <f t="shared" si="15"/>
        <v>117487.66</v>
      </c>
      <c r="R193" s="2">
        <v>0</v>
      </c>
      <c r="S193" s="2">
        <v>0</v>
      </c>
      <c r="T193" s="6">
        <f t="shared" si="16"/>
        <v>0</v>
      </c>
      <c r="U193" s="6">
        <v>55169.48</v>
      </c>
      <c r="V193" s="2">
        <v>36113.089999999997</v>
      </c>
      <c r="W193" s="2">
        <v>-418.56</v>
      </c>
      <c r="X193" s="2">
        <v>10806.04</v>
      </c>
      <c r="Y193" s="6">
        <f t="shared" si="17"/>
        <v>46500.57</v>
      </c>
    </row>
    <row r="194" spans="1:25" x14ac:dyDescent="0.25">
      <c r="A194" s="1" t="s">
        <v>439</v>
      </c>
      <c r="B194" t="s">
        <v>440</v>
      </c>
      <c r="C194" t="s">
        <v>26</v>
      </c>
      <c r="D194" s="6">
        <v>4167701.2099999995</v>
      </c>
      <c r="E194" s="6">
        <f t="shared" si="12"/>
        <v>2619400.4999999995</v>
      </c>
      <c r="F194" s="2">
        <v>599105.09</v>
      </c>
      <c r="G194" s="2">
        <v>719168.84</v>
      </c>
      <c r="H194" s="2">
        <v>0</v>
      </c>
      <c r="I194" s="6">
        <f t="shared" si="13"/>
        <v>1318273.93</v>
      </c>
      <c r="J194" s="2">
        <v>203324.06</v>
      </c>
      <c r="K194" s="2">
        <v>-22165</v>
      </c>
      <c r="L194" s="2">
        <v>0</v>
      </c>
      <c r="M194" s="2">
        <v>0</v>
      </c>
      <c r="N194" s="6">
        <f t="shared" si="14"/>
        <v>181159.06</v>
      </c>
      <c r="O194" s="2">
        <v>198.98</v>
      </c>
      <c r="P194" s="2">
        <v>0</v>
      </c>
      <c r="Q194" s="6">
        <f t="shared" si="15"/>
        <v>198.98</v>
      </c>
      <c r="R194" s="2">
        <v>0</v>
      </c>
      <c r="S194" s="2">
        <v>0</v>
      </c>
      <c r="T194" s="6">
        <f t="shared" si="16"/>
        <v>0</v>
      </c>
      <c r="U194" s="6">
        <v>47893.19</v>
      </c>
      <c r="V194" s="2">
        <v>2255.4699999999998</v>
      </c>
      <c r="W194" s="2">
        <v>0</v>
      </c>
      <c r="X194" s="2">
        <v>-1479.92</v>
      </c>
      <c r="Y194" s="6">
        <f t="shared" si="17"/>
        <v>775.54999999999973</v>
      </c>
    </row>
    <row r="195" spans="1:25" x14ac:dyDescent="0.25">
      <c r="A195" s="1" t="s">
        <v>441</v>
      </c>
      <c r="B195" t="s">
        <v>442</v>
      </c>
      <c r="C195" t="s">
        <v>218</v>
      </c>
      <c r="D195" s="6">
        <v>5735813.6500000004</v>
      </c>
      <c r="E195" s="6">
        <f t="shared" si="12"/>
        <v>3157262.1200000006</v>
      </c>
      <c r="F195" s="2">
        <v>1291365.3600000001</v>
      </c>
      <c r="G195" s="2">
        <v>806307.12</v>
      </c>
      <c r="H195" s="2">
        <v>0</v>
      </c>
      <c r="I195" s="6">
        <f t="shared" si="13"/>
        <v>2097672.48</v>
      </c>
      <c r="J195" s="2">
        <v>325460.61</v>
      </c>
      <c r="K195" s="2">
        <v>0</v>
      </c>
      <c r="L195" s="2">
        <v>0</v>
      </c>
      <c r="M195" s="2">
        <v>0</v>
      </c>
      <c r="N195" s="6">
        <f t="shared" si="14"/>
        <v>325460.61</v>
      </c>
      <c r="O195" s="2">
        <v>350.65</v>
      </c>
      <c r="P195" s="2">
        <v>0</v>
      </c>
      <c r="Q195" s="6">
        <f t="shared" si="15"/>
        <v>350.65</v>
      </c>
      <c r="R195" s="2">
        <v>2372.75</v>
      </c>
      <c r="S195" s="2">
        <v>0</v>
      </c>
      <c r="T195" s="6">
        <f t="shared" si="16"/>
        <v>2372.75</v>
      </c>
      <c r="U195" s="6">
        <v>53446.42</v>
      </c>
      <c r="V195" s="2">
        <v>93823.58</v>
      </c>
      <c r="W195" s="2">
        <v>0</v>
      </c>
      <c r="X195" s="2">
        <v>5425.04</v>
      </c>
      <c r="Y195" s="6">
        <f t="shared" si="17"/>
        <v>99248.62</v>
      </c>
    </row>
    <row r="196" spans="1:25" x14ac:dyDescent="0.25">
      <c r="A196" s="1" t="s">
        <v>443</v>
      </c>
      <c r="B196" t="s">
        <v>444</v>
      </c>
      <c r="C196" t="s">
        <v>445</v>
      </c>
      <c r="D196" s="6">
        <v>10337911.48</v>
      </c>
      <c r="E196" s="6">
        <f t="shared" si="12"/>
        <v>4978577.2700000014</v>
      </c>
      <c r="F196" s="2">
        <v>2604294.89</v>
      </c>
      <c r="G196" s="2">
        <v>637929.63</v>
      </c>
      <c r="H196" s="2">
        <v>-44112.26</v>
      </c>
      <c r="I196" s="6">
        <f t="shared" si="13"/>
        <v>3198112.2600000002</v>
      </c>
      <c r="J196" s="2">
        <v>1968726.16</v>
      </c>
      <c r="K196" s="2">
        <v>-162418.26</v>
      </c>
      <c r="L196" s="2">
        <v>-110233.87</v>
      </c>
      <c r="M196" s="2">
        <v>-220615.72</v>
      </c>
      <c r="N196" s="6">
        <f t="shared" si="14"/>
        <v>1475458.3099999998</v>
      </c>
      <c r="O196" s="2">
        <v>626807.17000000004</v>
      </c>
      <c r="P196" s="2">
        <v>-47642.080000000002</v>
      </c>
      <c r="Q196" s="6">
        <f t="shared" si="15"/>
        <v>579165.09000000008</v>
      </c>
      <c r="R196" s="2">
        <v>16645.560000000001</v>
      </c>
      <c r="S196" s="2">
        <v>0</v>
      </c>
      <c r="T196" s="6">
        <f t="shared" si="16"/>
        <v>16645.560000000001</v>
      </c>
      <c r="U196" s="6">
        <v>85001.98</v>
      </c>
      <c r="V196" s="2">
        <v>69784.02</v>
      </c>
      <c r="W196" s="2">
        <v>-32353.14</v>
      </c>
      <c r="X196" s="2">
        <v>-32479.87</v>
      </c>
      <c r="Y196" s="6">
        <f t="shared" si="17"/>
        <v>4951.0100000000057</v>
      </c>
    </row>
    <row r="197" spans="1:25" x14ac:dyDescent="0.25">
      <c r="A197" s="1" t="s">
        <v>446</v>
      </c>
      <c r="B197" t="s">
        <v>447</v>
      </c>
      <c r="C197" t="s">
        <v>211</v>
      </c>
      <c r="D197" s="6">
        <v>11368347.77</v>
      </c>
      <c r="E197" s="6">
        <f t="shared" si="12"/>
        <v>8198613.1900000013</v>
      </c>
      <c r="F197" s="2">
        <v>1322457.2</v>
      </c>
      <c r="G197" s="2">
        <v>0</v>
      </c>
      <c r="H197" s="2">
        <v>-2599</v>
      </c>
      <c r="I197" s="6">
        <f t="shared" si="13"/>
        <v>1319858.2</v>
      </c>
      <c r="J197" s="2">
        <v>1789792.7</v>
      </c>
      <c r="K197" s="2">
        <v>-244606.89</v>
      </c>
      <c r="L197" s="2">
        <v>-42144.43</v>
      </c>
      <c r="M197" s="2">
        <v>-137444.1</v>
      </c>
      <c r="N197" s="6">
        <f t="shared" si="14"/>
        <v>1365597.28</v>
      </c>
      <c r="O197" s="2">
        <v>368420.91</v>
      </c>
      <c r="P197" s="2">
        <v>-5138.3500000000004</v>
      </c>
      <c r="Q197" s="6">
        <f t="shared" si="15"/>
        <v>363282.56</v>
      </c>
      <c r="R197" s="2">
        <v>7522.24</v>
      </c>
      <c r="S197" s="2">
        <v>0</v>
      </c>
      <c r="T197" s="6">
        <f t="shared" si="16"/>
        <v>7522.24</v>
      </c>
      <c r="U197" s="6">
        <v>132707.34</v>
      </c>
      <c r="V197" s="2">
        <v>23760.32</v>
      </c>
      <c r="W197" s="2">
        <v>-25178.81</v>
      </c>
      <c r="X197" s="2">
        <v>-17814.55</v>
      </c>
      <c r="Y197" s="6">
        <f t="shared" si="17"/>
        <v>-19233.04</v>
      </c>
    </row>
    <row r="198" spans="1:25" x14ac:dyDescent="0.25">
      <c r="A198" s="1" t="s">
        <v>448</v>
      </c>
      <c r="B198" t="s">
        <v>449</v>
      </c>
      <c r="C198" t="s">
        <v>359</v>
      </c>
      <c r="D198" s="6">
        <v>10605755.939999998</v>
      </c>
      <c r="E198" s="6">
        <f t="shared" si="12"/>
        <v>7513178.129999998</v>
      </c>
      <c r="F198" s="2">
        <v>1885731.54</v>
      </c>
      <c r="G198" s="2">
        <v>0</v>
      </c>
      <c r="H198" s="2">
        <v>-3078.28</v>
      </c>
      <c r="I198" s="6">
        <f t="shared" si="13"/>
        <v>1882653.26</v>
      </c>
      <c r="J198" s="2">
        <v>813831.74</v>
      </c>
      <c r="K198" s="2">
        <v>0</v>
      </c>
      <c r="L198" s="2">
        <v>-6405.53</v>
      </c>
      <c r="M198" s="2">
        <v>-69744.649999999994</v>
      </c>
      <c r="N198" s="6">
        <f t="shared" si="14"/>
        <v>737681.55999999994</v>
      </c>
      <c r="O198" s="2">
        <v>353928.91</v>
      </c>
      <c r="P198" s="2">
        <v>-6322</v>
      </c>
      <c r="Q198" s="6">
        <f t="shared" si="15"/>
        <v>347606.91</v>
      </c>
      <c r="R198" s="2">
        <v>0</v>
      </c>
      <c r="S198" s="2">
        <v>0</v>
      </c>
      <c r="T198" s="6">
        <f t="shared" si="16"/>
        <v>0</v>
      </c>
      <c r="U198" s="6">
        <v>96403.44</v>
      </c>
      <c r="V198" s="2">
        <v>39882.519999999997</v>
      </c>
      <c r="W198" s="2">
        <v>-155.76</v>
      </c>
      <c r="X198" s="2">
        <v>-11494.12</v>
      </c>
      <c r="Y198" s="6">
        <f t="shared" si="17"/>
        <v>28232.639999999992</v>
      </c>
    </row>
    <row r="199" spans="1:25" x14ac:dyDescent="0.25">
      <c r="A199" s="1" t="s">
        <v>450</v>
      </c>
      <c r="B199" t="s">
        <v>451</v>
      </c>
      <c r="C199" t="s">
        <v>29</v>
      </c>
      <c r="D199" s="6">
        <v>3474274.6399999997</v>
      </c>
      <c r="E199" s="6">
        <f t="shared" si="12"/>
        <v>2059333.3999999997</v>
      </c>
      <c r="F199" s="2">
        <v>628113.14</v>
      </c>
      <c r="G199" s="2">
        <v>689395</v>
      </c>
      <c r="H199" s="2">
        <v>0</v>
      </c>
      <c r="I199" s="6">
        <f t="shared" si="13"/>
        <v>1317508.1400000001</v>
      </c>
      <c r="J199" s="2">
        <v>66175.360000000001</v>
      </c>
      <c r="K199" s="2">
        <v>0</v>
      </c>
      <c r="L199" s="2">
        <v>-7524.56</v>
      </c>
      <c r="M199" s="2">
        <v>-4005</v>
      </c>
      <c r="N199" s="6">
        <f t="shared" si="14"/>
        <v>54645.8</v>
      </c>
      <c r="O199" s="2">
        <v>8138.35</v>
      </c>
      <c r="P199" s="2">
        <v>0</v>
      </c>
      <c r="Q199" s="6">
        <f t="shared" si="15"/>
        <v>8138.35</v>
      </c>
      <c r="R199" s="2">
        <v>924.06</v>
      </c>
      <c r="S199" s="2">
        <v>0</v>
      </c>
      <c r="T199" s="6">
        <f t="shared" si="16"/>
        <v>924.06</v>
      </c>
      <c r="U199" s="6">
        <v>38430.25</v>
      </c>
      <c r="V199" s="2">
        <v>2071.42</v>
      </c>
      <c r="W199" s="2">
        <v>-130.80000000000001</v>
      </c>
      <c r="X199" s="2">
        <v>-6645.98</v>
      </c>
      <c r="Y199" s="6">
        <f t="shared" si="17"/>
        <v>-4705.3599999999997</v>
      </c>
    </row>
    <row r="200" spans="1:25" x14ac:dyDescent="0.25">
      <c r="A200" s="1" t="s">
        <v>452</v>
      </c>
      <c r="B200" t="s">
        <v>453</v>
      </c>
      <c r="C200" t="s">
        <v>221</v>
      </c>
      <c r="D200" s="6">
        <v>6329387.9199999999</v>
      </c>
      <c r="E200" s="6">
        <f t="shared" ref="E200:E263" si="18">D200-I200-N200-Q200-T200-U200-Y200</f>
        <v>4148636.26</v>
      </c>
      <c r="F200" s="2">
        <v>1082424.48</v>
      </c>
      <c r="G200" s="2">
        <v>420743.56</v>
      </c>
      <c r="H200" s="2">
        <v>0</v>
      </c>
      <c r="I200" s="6">
        <f t="shared" ref="I200:I263" si="19">F200+G200+H200</f>
        <v>1503168.04</v>
      </c>
      <c r="J200" s="2">
        <v>680776.87</v>
      </c>
      <c r="K200" s="2">
        <v>-42340.57</v>
      </c>
      <c r="L200" s="2">
        <v>-3085.65</v>
      </c>
      <c r="M200" s="2">
        <v>-82985.58</v>
      </c>
      <c r="N200" s="6">
        <f t="shared" ref="N200:N263" si="20">J200+K200+L200+M200</f>
        <v>552365.07000000007</v>
      </c>
      <c r="O200" s="2">
        <v>43450.18</v>
      </c>
      <c r="P200" s="2">
        <v>0</v>
      </c>
      <c r="Q200" s="6">
        <f t="shared" ref="Q200:Q263" si="21">O200+P200</f>
        <v>43450.18</v>
      </c>
      <c r="R200" s="2">
        <v>0</v>
      </c>
      <c r="S200" s="2">
        <v>0</v>
      </c>
      <c r="T200" s="6">
        <f t="shared" ref="T200:T263" si="22">R200+S200</f>
        <v>0</v>
      </c>
      <c r="U200" s="6">
        <v>60422.14</v>
      </c>
      <c r="V200" s="2">
        <v>20418.04</v>
      </c>
      <c r="W200" s="2">
        <v>-806.8</v>
      </c>
      <c r="X200" s="2">
        <v>1734.99</v>
      </c>
      <c r="Y200" s="6">
        <f t="shared" ref="Y200:Y263" si="23">V200+W200+X200</f>
        <v>21346.230000000003</v>
      </c>
    </row>
    <row r="201" spans="1:25" x14ac:dyDescent="0.25">
      <c r="A201" s="1" t="s">
        <v>454</v>
      </c>
      <c r="B201" t="s">
        <v>455</v>
      </c>
      <c r="C201" t="s">
        <v>271</v>
      </c>
      <c r="D201" s="6">
        <v>12534424.550000001</v>
      </c>
      <c r="E201" s="6">
        <f t="shared" si="18"/>
        <v>7842801.4300000006</v>
      </c>
      <c r="F201" s="2">
        <v>1892042.2</v>
      </c>
      <c r="G201" s="2">
        <v>0</v>
      </c>
      <c r="H201" s="2">
        <v>-13460.09</v>
      </c>
      <c r="I201" s="6">
        <f t="shared" si="19"/>
        <v>1878582.1099999999</v>
      </c>
      <c r="J201" s="2">
        <v>1672286.75</v>
      </c>
      <c r="K201" s="2">
        <v>-23278.34</v>
      </c>
      <c r="L201" s="2">
        <v>-64657.47</v>
      </c>
      <c r="M201" s="2">
        <v>-255812.19</v>
      </c>
      <c r="N201" s="6">
        <f t="shared" si="20"/>
        <v>1328538.75</v>
      </c>
      <c r="O201" s="2">
        <v>1338418</v>
      </c>
      <c r="P201" s="2">
        <v>-44993.33</v>
      </c>
      <c r="Q201" s="6">
        <f t="shared" si="21"/>
        <v>1293424.67</v>
      </c>
      <c r="R201" s="2">
        <v>37230.86</v>
      </c>
      <c r="S201" s="2">
        <v>0</v>
      </c>
      <c r="T201" s="6">
        <f t="shared" si="22"/>
        <v>37230.86</v>
      </c>
      <c r="U201" s="6">
        <v>184644.2</v>
      </c>
      <c r="V201" s="2">
        <v>55207.35</v>
      </c>
      <c r="W201" s="2">
        <v>-49657.97</v>
      </c>
      <c r="X201" s="2">
        <v>-36346.85</v>
      </c>
      <c r="Y201" s="6">
        <f t="shared" si="23"/>
        <v>-30797.47</v>
      </c>
    </row>
    <row r="202" spans="1:25" x14ac:dyDescent="0.25">
      <c r="A202" s="1" t="s">
        <v>456</v>
      </c>
      <c r="B202" t="s">
        <v>457</v>
      </c>
      <c r="C202" t="s">
        <v>100</v>
      </c>
      <c r="D202" s="6">
        <v>4777636.2199999988</v>
      </c>
      <c r="E202" s="6">
        <f t="shared" si="18"/>
        <v>2422466.6999999988</v>
      </c>
      <c r="F202" s="2">
        <v>663551.36</v>
      </c>
      <c r="G202" s="2">
        <v>1220904.3500000001</v>
      </c>
      <c r="H202" s="2">
        <v>-20.67</v>
      </c>
      <c r="I202" s="6">
        <f t="shared" si="19"/>
        <v>1884435.04</v>
      </c>
      <c r="J202" s="2">
        <v>297520.17</v>
      </c>
      <c r="K202" s="2">
        <v>0</v>
      </c>
      <c r="L202" s="2">
        <v>0</v>
      </c>
      <c r="M202" s="2">
        <v>-4005</v>
      </c>
      <c r="N202" s="6">
        <f t="shared" si="20"/>
        <v>293515.17</v>
      </c>
      <c r="O202" s="2">
        <v>67291.06</v>
      </c>
      <c r="P202" s="2">
        <v>0</v>
      </c>
      <c r="Q202" s="6">
        <f t="shared" si="21"/>
        <v>67291.06</v>
      </c>
      <c r="R202" s="2">
        <v>0</v>
      </c>
      <c r="S202" s="2">
        <v>0</v>
      </c>
      <c r="T202" s="6">
        <f t="shared" si="22"/>
        <v>0</v>
      </c>
      <c r="U202" s="6">
        <v>42340.36</v>
      </c>
      <c r="V202" s="2">
        <v>70782.98</v>
      </c>
      <c r="W202" s="2">
        <v>-213.5</v>
      </c>
      <c r="X202" s="2">
        <v>-2981.59</v>
      </c>
      <c r="Y202" s="6">
        <f t="shared" si="23"/>
        <v>67587.89</v>
      </c>
    </row>
    <row r="203" spans="1:25" x14ac:dyDescent="0.25">
      <c r="A203" s="1" t="s">
        <v>458</v>
      </c>
      <c r="B203" t="s">
        <v>459</v>
      </c>
      <c r="C203" t="s">
        <v>120</v>
      </c>
      <c r="D203" s="6">
        <v>11022010.57</v>
      </c>
      <c r="E203" s="6">
        <f t="shared" si="18"/>
        <v>9536114.0300000012</v>
      </c>
      <c r="F203" s="2">
        <v>0</v>
      </c>
      <c r="G203" s="2">
        <v>0</v>
      </c>
      <c r="H203" s="2">
        <v>0</v>
      </c>
      <c r="I203" s="6">
        <f t="shared" si="19"/>
        <v>0</v>
      </c>
      <c r="J203" s="2">
        <v>2621796.36</v>
      </c>
      <c r="K203" s="2">
        <v>-716081.79</v>
      </c>
      <c r="L203" s="2">
        <v>-591561.99</v>
      </c>
      <c r="M203" s="2">
        <v>-376430.62</v>
      </c>
      <c r="N203" s="6">
        <f t="shared" si="20"/>
        <v>937721.95999999985</v>
      </c>
      <c r="O203" s="2">
        <v>94037.24</v>
      </c>
      <c r="P203" s="2">
        <v>-4033.3</v>
      </c>
      <c r="Q203" s="6">
        <f t="shared" si="21"/>
        <v>90003.94</v>
      </c>
      <c r="R203" s="2">
        <v>92330.559999999998</v>
      </c>
      <c r="S203" s="2">
        <v>-20211.25</v>
      </c>
      <c r="T203" s="6">
        <f t="shared" si="22"/>
        <v>72119.31</v>
      </c>
      <c r="U203" s="6">
        <v>271316.14</v>
      </c>
      <c r="V203" s="2">
        <v>143419.35</v>
      </c>
      <c r="W203" s="2">
        <v>-25128.04</v>
      </c>
      <c r="X203" s="2">
        <v>-3556.12</v>
      </c>
      <c r="Y203" s="6">
        <f t="shared" si="23"/>
        <v>114735.19</v>
      </c>
    </row>
    <row r="204" spans="1:25" x14ac:dyDescent="0.25">
      <c r="A204" s="1" t="s">
        <v>460</v>
      </c>
      <c r="B204" t="s">
        <v>461</v>
      </c>
      <c r="C204" t="s">
        <v>175</v>
      </c>
      <c r="D204" s="6">
        <v>11805551.269999998</v>
      </c>
      <c r="E204" s="6">
        <f t="shared" si="18"/>
        <v>7148196.8099999977</v>
      </c>
      <c r="F204" s="2">
        <v>1902203.09</v>
      </c>
      <c r="G204" s="2">
        <v>803828.65</v>
      </c>
      <c r="H204" s="2">
        <v>-10599.9</v>
      </c>
      <c r="I204" s="6">
        <f t="shared" si="19"/>
        <v>2695431.8400000003</v>
      </c>
      <c r="J204" s="2">
        <v>1636911.35</v>
      </c>
      <c r="K204" s="2">
        <v>-96943.3</v>
      </c>
      <c r="L204" s="2">
        <v>-40570.36</v>
      </c>
      <c r="M204" s="2">
        <v>-189801.79</v>
      </c>
      <c r="N204" s="6">
        <f t="shared" si="20"/>
        <v>1309595.8999999999</v>
      </c>
      <c r="O204" s="2">
        <v>476270.63</v>
      </c>
      <c r="P204" s="2">
        <v>-15155.28</v>
      </c>
      <c r="Q204" s="6">
        <f t="shared" si="21"/>
        <v>461115.35</v>
      </c>
      <c r="R204" s="2">
        <v>2182.96</v>
      </c>
      <c r="S204" s="2">
        <v>0</v>
      </c>
      <c r="T204" s="6">
        <f t="shared" si="22"/>
        <v>2182.96</v>
      </c>
      <c r="U204" s="6">
        <v>87738.71</v>
      </c>
      <c r="V204" s="2">
        <v>136790.39999999999</v>
      </c>
      <c r="W204" s="2">
        <v>-29953.48</v>
      </c>
      <c r="X204" s="2">
        <v>-5547.22</v>
      </c>
      <c r="Y204" s="6">
        <f t="shared" si="23"/>
        <v>101289.7</v>
      </c>
    </row>
    <row r="205" spans="1:25" x14ac:dyDescent="0.25">
      <c r="A205" s="1" t="s">
        <v>462</v>
      </c>
      <c r="B205" t="s">
        <v>463</v>
      </c>
      <c r="C205" t="s">
        <v>464</v>
      </c>
      <c r="D205" s="6">
        <v>9713101.129999999</v>
      </c>
      <c r="E205" s="6">
        <f t="shared" si="18"/>
        <v>5085001.6899999985</v>
      </c>
      <c r="F205" s="2">
        <v>1767156</v>
      </c>
      <c r="G205" s="2">
        <v>0</v>
      </c>
      <c r="H205" s="2">
        <v>0</v>
      </c>
      <c r="I205" s="6">
        <f t="shared" si="19"/>
        <v>1767156</v>
      </c>
      <c r="J205" s="2">
        <v>756184.16</v>
      </c>
      <c r="K205" s="2">
        <v>0</v>
      </c>
      <c r="L205" s="2">
        <v>0</v>
      </c>
      <c r="M205" s="2">
        <v>-38773.4</v>
      </c>
      <c r="N205" s="6">
        <f t="shared" si="20"/>
        <v>717410.76</v>
      </c>
      <c r="O205" s="2">
        <v>1948803.31</v>
      </c>
      <c r="P205" s="2">
        <v>0</v>
      </c>
      <c r="Q205" s="6">
        <f t="shared" si="21"/>
        <v>1948803.31</v>
      </c>
      <c r="R205" s="2">
        <v>392.55</v>
      </c>
      <c r="S205" s="2">
        <v>0</v>
      </c>
      <c r="T205" s="6">
        <f t="shared" si="22"/>
        <v>392.55</v>
      </c>
      <c r="U205" s="6">
        <v>110216.91</v>
      </c>
      <c r="V205" s="2">
        <v>60568.31</v>
      </c>
      <c r="W205" s="2">
        <v>-2235.36</v>
      </c>
      <c r="X205" s="2">
        <v>25786.959999999999</v>
      </c>
      <c r="Y205" s="6">
        <f t="shared" si="23"/>
        <v>84119.91</v>
      </c>
    </row>
    <row r="206" spans="1:25" x14ac:dyDescent="0.25">
      <c r="A206" s="1" t="s">
        <v>465</v>
      </c>
      <c r="B206" t="s">
        <v>466</v>
      </c>
      <c r="C206" t="s">
        <v>464</v>
      </c>
      <c r="D206" s="6">
        <v>10533338.450000001</v>
      </c>
      <c r="E206" s="6">
        <f t="shared" si="18"/>
        <v>7128729.0599999996</v>
      </c>
      <c r="F206" s="2">
        <v>1330099.6299999999</v>
      </c>
      <c r="G206" s="2">
        <v>0</v>
      </c>
      <c r="H206" s="2">
        <v>-91.23</v>
      </c>
      <c r="I206" s="6">
        <f t="shared" si="19"/>
        <v>1330008.3999999999</v>
      </c>
      <c r="J206" s="2">
        <v>1469467.11</v>
      </c>
      <c r="K206" s="2">
        <v>0</v>
      </c>
      <c r="L206" s="2">
        <v>0</v>
      </c>
      <c r="M206" s="2">
        <v>-21968.67</v>
      </c>
      <c r="N206" s="6">
        <f t="shared" si="20"/>
        <v>1447498.4400000002</v>
      </c>
      <c r="O206" s="2">
        <v>541297.77</v>
      </c>
      <c r="P206" s="2">
        <v>-279.94</v>
      </c>
      <c r="Q206" s="6">
        <f t="shared" si="21"/>
        <v>541017.83000000007</v>
      </c>
      <c r="R206" s="2">
        <v>785.08</v>
      </c>
      <c r="S206" s="2">
        <v>0</v>
      </c>
      <c r="T206" s="6">
        <f t="shared" si="22"/>
        <v>785.08</v>
      </c>
      <c r="U206" s="6">
        <v>95234.16</v>
      </c>
      <c r="V206" s="2">
        <v>16508.349999999999</v>
      </c>
      <c r="W206" s="2">
        <v>-619.20000000000005</v>
      </c>
      <c r="X206" s="2">
        <v>-25823.67</v>
      </c>
      <c r="Y206" s="6">
        <f t="shared" si="23"/>
        <v>-9934.52</v>
      </c>
    </row>
    <row r="207" spans="1:25" x14ac:dyDescent="0.25">
      <c r="A207" s="1" t="s">
        <v>467</v>
      </c>
      <c r="B207" t="s">
        <v>468</v>
      </c>
      <c r="C207" t="s">
        <v>253</v>
      </c>
      <c r="D207" s="6">
        <v>4073865.5699999989</v>
      </c>
      <c r="E207" s="6">
        <f t="shared" si="18"/>
        <v>3062674.129999999</v>
      </c>
      <c r="F207" s="2">
        <v>522045.75</v>
      </c>
      <c r="G207" s="2">
        <v>0</v>
      </c>
      <c r="H207" s="2">
        <v>-165.54</v>
      </c>
      <c r="I207" s="6">
        <f t="shared" si="19"/>
        <v>521880.21</v>
      </c>
      <c r="J207" s="2">
        <v>342188.69</v>
      </c>
      <c r="K207" s="2">
        <v>0</v>
      </c>
      <c r="L207" s="2">
        <v>-4432.18</v>
      </c>
      <c r="M207" s="2">
        <v>0</v>
      </c>
      <c r="N207" s="6">
        <f t="shared" si="20"/>
        <v>337756.51</v>
      </c>
      <c r="O207" s="2">
        <v>66210.16</v>
      </c>
      <c r="P207" s="2">
        <v>-908.14</v>
      </c>
      <c r="Q207" s="6">
        <f t="shared" si="21"/>
        <v>65302.020000000004</v>
      </c>
      <c r="R207" s="2">
        <v>10358.31</v>
      </c>
      <c r="S207" s="2">
        <v>0</v>
      </c>
      <c r="T207" s="6">
        <f t="shared" si="22"/>
        <v>10358.31</v>
      </c>
      <c r="U207" s="6">
        <v>63384.82</v>
      </c>
      <c r="V207" s="2">
        <v>21633.599999999999</v>
      </c>
      <c r="W207" s="2">
        <v>-3481.55</v>
      </c>
      <c r="X207" s="2">
        <v>-5642.48</v>
      </c>
      <c r="Y207" s="6">
        <f t="shared" si="23"/>
        <v>12509.57</v>
      </c>
    </row>
    <row r="208" spans="1:25" x14ac:dyDescent="0.25">
      <c r="A208" s="1" t="s">
        <v>469</v>
      </c>
      <c r="B208" t="s">
        <v>470</v>
      </c>
      <c r="C208" t="s">
        <v>79</v>
      </c>
      <c r="D208" s="6">
        <v>17724685.909999996</v>
      </c>
      <c r="E208" s="6">
        <f t="shared" si="18"/>
        <v>9914651.179999996</v>
      </c>
      <c r="F208" s="2">
        <v>4059136</v>
      </c>
      <c r="G208" s="2">
        <v>0</v>
      </c>
      <c r="H208" s="2">
        <v>-124418.69</v>
      </c>
      <c r="I208" s="6">
        <f t="shared" si="19"/>
        <v>3934717.31</v>
      </c>
      <c r="J208" s="2">
        <v>3811061.3</v>
      </c>
      <c r="K208" s="2">
        <v>-105464.4</v>
      </c>
      <c r="L208" s="2">
        <v>-102775.3</v>
      </c>
      <c r="M208" s="2">
        <v>-372303.13</v>
      </c>
      <c r="N208" s="6">
        <f t="shared" si="20"/>
        <v>3230518.47</v>
      </c>
      <c r="O208" s="2">
        <v>599009.81999999995</v>
      </c>
      <c r="P208" s="2">
        <v>-101450.02</v>
      </c>
      <c r="Q208" s="6">
        <f t="shared" si="21"/>
        <v>497559.79999999993</v>
      </c>
      <c r="R208" s="2">
        <v>17731.37</v>
      </c>
      <c r="S208" s="2">
        <v>-2105.85</v>
      </c>
      <c r="T208" s="6">
        <f t="shared" si="22"/>
        <v>15625.519999999999</v>
      </c>
      <c r="U208" s="6">
        <v>138289.35999999999</v>
      </c>
      <c r="V208" s="2">
        <v>51446.31</v>
      </c>
      <c r="W208" s="2">
        <v>-50197.25</v>
      </c>
      <c r="X208" s="2">
        <v>-7924.79</v>
      </c>
      <c r="Y208" s="6">
        <f t="shared" si="23"/>
        <v>-6675.7300000000023</v>
      </c>
    </row>
    <row r="209" spans="1:25" x14ac:dyDescent="0.25">
      <c r="A209" s="1" t="s">
        <v>471</v>
      </c>
      <c r="B209" t="s">
        <v>472</v>
      </c>
      <c r="C209" t="s">
        <v>51</v>
      </c>
      <c r="D209" s="6">
        <v>10967205.440000001</v>
      </c>
      <c r="E209" s="6">
        <f t="shared" si="18"/>
        <v>8673930.5500000026</v>
      </c>
      <c r="F209" s="2">
        <v>983023.52</v>
      </c>
      <c r="G209" s="2">
        <v>0</v>
      </c>
      <c r="H209" s="2">
        <v>-497.02</v>
      </c>
      <c r="I209" s="6">
        <f t="shared" si="19"/>
        <v>982526.5</v>
      </c>
      <c r="J209" s="2">
        <v>1201321.78</v>
      </c>
      <c r="K209" s="2">
        <v>-90090</v>
      </c>
      <c r="L209" s="2">
        <v>-54153.68</v>
      </c>
      <c r="M209" s="2">
        <v>-227021.03</v>
      </c>
      <c r="N209" s="6">
        <f t="shared" si="20"/>
        <v>830057.07000000007</v>
      </c>
      <c r="O209" s="2">
        <v>298918.28999999998</v>
      </c>
      <c r="P209" s="2">
        <v>-559.04</v>
      </c>
      <c r="Q209" s="6">
        <f t="shared" si="21"/>
        <v>298359.25</v>
      </c>
      <c r="R209" s="2">
        <v>18362.009999999998</v>
      </c>
      <c r="S209" s="2">
        <v>0</v>
      </c>
      <c r="T209" s="6">
        <f t="shared" si="22"/>
        <v>18362.009999999998</v>
      </c>
      <c r="U209" s="6">
        <v>106678.62</v>
      </c>
      <c r="V209" s="2">
        <v>63809.29</v>
      </c>
      <c r="W209" s="2">
        <v>-9048.5300000000007</v>
      </c>
      <c r="X209" s="2">
        <v>2530.6799999999998</v>
      </c>
      <c r="Y209" s="6">
        <f t="shared" si="23"/>
        <v>57291.44</v>
      </c>
    </row>
    <row r="210" spans="1:25" x14ac:dyDescent="0.25">
      <c r="A210" s="1" t="s">
        <v>473</v>
      </c>
      <c r="B210" t="s">
        <v>474</v>
      </c>
      <c r="C210" t="s">
        <v>105</v>
      </c>
      <c r="D210" s="6">
        <v>5645707.1299999999</v>
      </c>
      <c r="E210" s="6">
        <f t="shared" si="18"/>
        <v>4449958.17</v>
      </c>
      <c r="F210" s="2">
        <v>516869.3</v>
      </c>
      <c r="G210" s="2">
        <v>365344.61</v>
      </c>
      <c r="H210" s="2">
        <v>-222.8</v>
      </c>
      <c r="I210" s="6">
        <f t="shared" si="19"/>
        <v>881991.10999999987</v>
      </c>
      <c r="J210" s="2">
        <v>289940.51</v>
      </c>
      <c r="K210" s="2">
        <v>-17055</v>
      </c>
      <c r="L210" s="2">
        <v>-21021.34</v>
      </c>
      <c r="M210" s="2">
        <v>-17022.75</v>
      </c>
      <c r="N210" s="6">
        <f t="shared" si="20"/>
        <v>234841.42</v>
      </c>
      <c r="O210" s="2">
        <v>18905.27</v>
      </c>
      <c r="P210" s="2">
        <v>0</v>
      </c>
      <c r="Q210" s="6">
        <f t="shared" si="21"/>
        <v>18905.27</v>
      </c>
      <c r="R210" s="2">
        <v>0</v>
      </c>
      <c r="S210" s="2">
        <v>0</v>
      </c>
      <c r="T210" s="6">
        <f t="shared" si="22"/>
        <v>0</v>
      </c>
      <c r="U210" s="6">
        <v>64677.67</v>
      </c>
      <c r="V210" s="2">
        <v>5163.5</v>
      </c>
      <c r="W210" s="2">
        <v>-2993.82</v>
      </c>
      <c r="X210" s="2">
        <v>-6836.19</v>
      </c>
      <c r="Y210" s="6">
        <f t="shared" si="23"/>
        <v>-4666.51</v>
      </c>
    </row>
    <row r="211" spans="1:25" x14ac:dyDescent="0.25">
      <c r="A211" s="1" t="s">
        <v>475</v>
      </c>
      <c r="B211" t="s">
        <v>476</v>
      </c>
      <c r="C211" t="s">
        <v>364</v>
      </c>
      <c r="D211" s="6">
        <v>7027100.4399999995</v>
      </c>
      <c r="E211" s="6">
        <f t="shared" si="18"/>
        <v>4016297.2699999977</v>
      </c>
      <c r="F211" s="2">
        <v>1204711.58</v>
      </c>
      <c r="G211" s="2">
        <v>959553.81</v>
      </c>
      <c r="H211" s="2">
        <v>0</v>
      </c>
      <c r="I211" s="6">
        <f t="shared" si="19"/>
        <v>2164265.39</v>
      </c>
      <c r="J211" s="2">
        <v>564001.36</v>
      </c>
      <c r="K211" s="2">
        <v>0</v>
      </c>
      <c r="L211" s="2">
        <v>-26430.880000000001</v>
      </c>
      <c r="M211" s="2">
        <v>-37652</v>
      </c>
      <c r="N211" s="6">
        <f t="shared" si="20"/>
        <v>499918.48</v>
      </c>
      <c r="O211" s="2">
        <v>160281.9</v>
      </c>
      <c r="P211" s="2">
        <v>0</v>
      </c>
      <c r="Q211" s="6">
        <f t="shared" si="21"/>
        <v>160281.9</v>
      </c>
      <c r="R211" s="2">
        <v>683.5</v>
      </c>
      <c r="S211" s="2">
        <v>0</v>
      </c>
      <c r="T211" s="6">
        <f t="shared" si="22"/>
        <v>683.5</v>
      </c>
      <c r="U211" s="6">
        <v>56419.47</v>
      </c>
      <c r="V211" s="2">
        <v>106940.4</v>
      </c>
      <c r="W211" s="2">
        <v>-717.91</v>
      </c>
      <c r="X211" s="2">
        <v>23011.94</v>
      </c>
      <c r="Y211" s="6">
        <f t="shared" si="23"/>
        <v>129234.43</v>
      </c>
    </row>
    <row r="212" spans="1:25" x14ac:dyDescent="0.25">
      <c r="A212" s="1" t="s">
        <v>477</v>
      </c>
      <c r="B212" t="s">
        <v>478</v>
      </c>
      <c r="C212" t="s">
        <v>271</v>
      </c>
      <c r="D212" s="6">
        <v>5328832.8000000007</v>
      </c>
      <c r="E212" s="6">
        <f t="shared" si="18"/>
        <v>3420296.8100000005</v>
      </c>
      <c r="F212" s="2">
        <v>807811.94</v>
      </c>
      <c r="G212" s="2">
        <v>761479.42</v>
      </c>
      <c r="H212" s="2">
        <v>-1262.45</v>
      </c>
      <c r="I212" s="6">
        <f t="shared" si="19"/>
        <v>1568028.91</v>
      </c>
      <c r="J212" s="2">
        <v>280870.59000000003</v>
      </c>
      <c r="K212" s="2">
        <v>0</v>
      </c>
      <c r="L212" s="2">
        <v>-10715.82</v>
      </c>
      <c r="M212" s="2">
        <v>-37331.599999999999</v>
      </c>
      <c r="N212" s="6">
        <f t="shared" si="20"/>
        <v>232823.17</v>
      </c>
      <c r="O212" s="2">
        <v>49978.45</v>
      </c>
      <c r="P212" s="2">
        <v>-1087.8800000000001</v>
      </c>
      <c r="Q212" s="6">
        <f t="shared" si="21"/>
        <v>48890.57</v>
      </c>
      <c r="R212" s="2">
        <v>499.94</v>
      </c>
      <c r="S212" s="2">
        <v>0</v>
      </c>
      <c r="T212" s="6">
        <f t="shared" si="22"/>
        <v>499.94</v>
      </c>
      <c r="U212" s="6">
        <v>49236.49</v>
      </c>
      <c r="V212" s="2">
        <v>21646.13</v>
      </c>
      <c r="W212" s="2">
        <v>-5806.77</v>
      </c>
      <c r="X212" s="2">
        <v>-6782.45</v>
      </c>
      <c r="Y212" s="6">
        <f t="shared" si="23"/>
        <v>9056.91</v>
      </c>
    </row>
    <row r="213" spans="1:25" x14ac:dyDescent="0.25">
      <c r="A213" s="1" t="s">
        <v>479</v>
      </c>
      <c r="B213" t="s">
        <v>480</v>
      </c>
      <c r="C213" t="s">
        <v>137</v>
      </c>
      <c r="D213" s="6">
        <v>12592748.940000001</v>
      </c>
      <c r="E213" s="6">
        <f t="shared" si="18"/>
        <v>8328935.3500000015</v>
      </c>
      <c r="F213" s="2">
        <v>1527577.83</v>
      </c>
      <c r="G213" s="2">
        <v>1075907.8700000001</v>
      </c>
      <c r="H213" s="2">
        <v>-925.48</v>
      </c>
      <c r="I213" s="6">
        <f t="shared" si="19"/>
        <v>2602560.2200000002</v>
      </c>
      <c r="J213" s="2">
        <v>1248957.79</v>
      </c>
      <c r="K213" s="2">
        <v>-97253.75</v>
      </c>
      <c r="L213" s="2">
        <v>-5632.45</v>
      </c>
      <c r="M213" s="2">
        <v>-71430.149999999994</v>
      </c>
      <c r="N213" s="6">
        <f t="shared" si="20"/>
        <v>1074641.4400000002</v>
      </c>
      <c r="O213" s="2">
        <v>457302.32</v>
      </c>
      <c r="P213" s="2">
        <v>-1617.64</v>
      </c>
      <c r="Q213" s="6">
        <f t="shared" si="21"/>
        <v>455684.68</v>
      </c>
      <c r="R213" s="2">
        <v>6632.24</v>
      </c>
      <c r="S213" s="2">
        <v>0</v>
      </c>
      <c r="T213" s="6">
        <f t="shared" si="22"/>
        <v>6632.24</v>
      </c>
      <c r="U213" s="6">
        <v>76198.259999999995</v>
      </c>
      <c r="V213" s="2">
        <v>37783.29</v>
      </c>
      <c r="W213" s="2">
        <v>-595.85</v>
      </c>
      <c r="X213" s="2">
        <v>10909.31</v>
      </c>
      <c r="Y213" s="6">
        <f t="shared" si="23"/>
        <v>48096.75</v>
      </c>
    </row>
    <row r="214" spans="1:25" x14ac:dyDescent="0.25">
      <c r="A214" s="1" t="s">
        <v>481</v>
      </c>
      <c r="B214" t="s">
        <v>482</v>
      </c>
      <c r="C214" t="s">
        <v>74</v>
      </c>
      <c r="D214" s="6">
        <v>17073982.48</v>
      </c>
      <c r="E214" s="6">
        <f t="shared" si="18"/>
        <v>11950817.949999999</v>
      </c>
      <c r="F214" s="2">
        <v>2244393.91</v>
      </c>
      <c r="G214" s="2">
        <v>0</v>
      </c>
      <c r="H214" s="2">
        <v>0</v>
      </c>
      <c r="I214" s="6">
        <f t="shared" si="19"/>
        <v>2244393.91</v>
      </c>
      <c r="J214" s="2">
        <v>2384988.69</v>
      </c>
      <c r="K214" s="2">
        <v>-82620</v>
      </c>
      <c r="L214" s="2">
        <v>-5924.42</v>
      </c>
      <c r="M214" s="2">
        <v>-30255.8</v>
      </c>
      <c r="N214" s="6">
        <f t="shared" si="20"/>
        <v>2266188.4700000002</v>
      </c>
      <c r="O214" s="2">
        <v>467579.07</v>
      </c>
      <c r="P214" s="2">
        <v>0</v>
      </c>
      <c r="Q214" s="6">
        <f t="shared" si="21"/>
        <v>467579.07</v>
      </c>
      <c r="R214" s="2">
        <v>14738.33</v>
      </c>
      <c r="S214" s="2">
        <v>0</v>
      </c>
      <c r="T214" s="6">
        <f t="shared" si="22"/>
        <v>14738.33</v>
      </c>
      <c r="U214" s="6">
        <v>128164.86</v>
      </c>
      <c r="V214" s="2">
        <v>2904.89</v>
      </c>
      <c r="W214" s="2">
        <v>-1725.01</v>
      </c>
      <c r="X214" s="2">
        <v>920.01</v>
      </c>
      <c r="Y214" s="6">
        <f t="shared" si="23"/>
        <v>2099.89</v>
      </c>
    </row>
    <row r="215" spans="1:25" x14ac:dyDescent="0.25">
      <c r="A215" s="1" t="s">
        <v>483</v>
      </c>
      <c r="B215" t="s">
        <v>484</v>
      </c>
      <c r="C215" t="s">
        <v>485</v>
      </c>
      <c r="D215" s="6">
        <v>8795339.9900000002</v>
      </c>
      <c r="E215" s="6">
        <f t="shared" si="18"/>
        <v>6106828.4700000007</v>
      </c>
      <c r="F215" s="2">
        <v>1892328.71</v>
      </c>
      <c r="G215" s="2">
        <v>0</v>
      </c>
      <c r="H215" s="2">
        <v>-1378.46</v>
      </c>
      <c r="I215" s="6">
        <f t="shared" si="19"/>
        <v>1890950.25</v>
      </c>
      <c r="J215" s="2">
        <v>843421.33</v>
      </c>
      <c r="K215" s="2">
        <v>-30375.65</v>
      </c>
      <c r="L215" s="2">
        <v>-18698.009999999998</v>
      </c>
      <c r="M215" s="2">
        <v>-111982.17</v>
      </c>
      <c r="N215" s="6">
        <f t="shared" si="20"/>
        <v>682365.49999999988</v>
      </c>
      <c r="O215" s="2">
        <v>51448.13</v>
      </c>
      <c r="P215" s="2">
        <v>-450.87</v>
      </c>
      <c r="Q215" s="6">
        <f t="shared" si="21"/>
        <v>50997.259999999995</v>
      </c>
      <c r="R215" s="2">
        <v>1050.47</v>
      </c>
      <c r="S215" s="2">
        <v>0</v>
      </c>
      <c r="T215" s="6">
        <f t="shared" si="22"/>
        <v>1050.47</v>
      </c>
      <c r="U215" s="6">
        <v>84586.49</v>
      </c>
      <c r="V215" s="2">
        <v>38060.47</v>
      </c>
      <c r="W215" s="2">
        <v>-25640.7</v>
      </c>
      <c r="X215" s="2">
        <v>-33858.22</v>
      </c>
      <c r="Y215" s="6">
        <f t="shared" si="23"/>
        <v>-21438.45</v>
      </c>
    </row>
    <row r="216" spans="1:25" x14ac:dyDescent="0.25">
      <c r="A216" s="1" t="s">
        <v>486</v>
      </c>
      <c r="B216" t="s">
        <v>487</v>
      </c>
      <c r="C216" t="s">
        <v>51</v>
      </c>
      <c r="D216" s="6">
        <v>5592767.0600000005</v>
      </c>
      <c r="E216" s="6">
        <f t="shared" si="18"/>
        <v>3497833.5100000012</v>
      </c>
      <c r="F216" s="2">
        <v>1068338.3700000001</v>
      </c>
      <c r="G216" s="2">
        <v>287057.59000000003</v>
      </c>
      <c r="H216" s="2">
        <v>-182.11</v>
      </c>
      <c r="I216" s="6">
        <f t="shared" si="19"/>
        <v>1355213.85</v>
      </c>
      <c r="J216" s="2">
        <v>531789.43999999994</v>
      </c>
      <c r="K216" s="2">
        <v>-28525</v>
      </c>
      <c r="L216" s="2">
        <v>-1726.26</v>
      </c>
      <c r="M216" s="2">
        <v>-37910.35</v>
      </c>
      <c r="N216" s="6">
        <f t="shared" si="20"/>
        <v>463627.82999999996</v>
      </c>
      <c r="O216" s="2">
        <v>100271.86</v>
      </c>
      <c r="P216" s="2">
        <v>-60.81</v>
      </c>
      <c r="Q216" s="6">
        <f t="shared" si="21"/>
        <v>100211.05</v>
      </c>
      <c r="R216" s="2">
        <v>0</v>
      </c>
      <c r="S216" s="2">
        <v>0</v>
      </c>
      <c r="T216" s="6">
        <f t="shared" si="22"/>
        <v>0</v>
      </c>
      <c r="U216" s="6">
        <v>59229.38</v>
      </c>
      <c r="V216" s="2">
        <v>102170.22</v>
      </c>
      <c r="W216" s="2">
        <v>-2944.47</v>
      </c>
      <c r="X216" s="2">
        <v>17425.689999999999</v>
      </c>
      <c r="Y216" s="6">
        <f t="shared" si="23"/>
        <v>116651.44</v>
      </c>
    </row>
    <row r="217" spans="1:25" x14ac:dyDescent="0.25">
      <c r="A217" s="1" t="s">
        <v>488</v>
      </c>
      <c r="B217" t="s">
        <v>489</v>
      </c>
      <c r="C217" t="s">
        <v>120</v>
      </c>
      <c r="D217" s="6">
        <v>1359585.06</v>
      </c>
      <c r="E217" s="6">
        <f t="shared" si="18"/>
        <v>1314810.0700000003</v>
      </c>
      <c r="F217" s="2">
        <v>0</v>
      </c>
      <c r="G217" s="2">
        <v>0</v>
      </c>
      <c r="H217" s="2">
        <v>0</v>
      </c>
      <c r="I217" s="6">
        <f t="shared" si="19"/>
        <v>0</v>
      </c>
      <c r="J217" s="2">
        <v>41890.019999999997</v>
      </c>
      <c r="K217" s="2">
        <v>-32506.27</v>
      </c>
      <c r="L217" s="2">
        <v>-9724</v>
      </c>
      <c r="M217" s="2">
        <v>-11494.62</v>
      </c>
      <c r="N217" s="6">
        <f t="shared" si="20"/>
        <v>-11834.870000000004</v>
      </c>
      <c r="O217" s="2">
        <v>341.77</v>
      </c>
      <c r="P217" s="2">
        <v>-21.62</v>
      </c>
      <c r="Q217" s="6">
        <f t="shared" si="21"/>
        <v>320.14999999999998</v>
      </c>
      <c r="R217" s="2">
        <v>72.34</v>
      </c>
      <c r="S217" s="2">
        <v>-1196.8499999999999</v>
      </c>
      <c r="T217" s="6">
        <f t="shared" si="22"/>
        <v>-1124.51</v>
      </c>
      <c r="U217" s="6">
        <v>59131.21</v>
      </c>
      <c r="V217" s="2">
        <v>1361.54</v>
      </c>
      <c r="W217" s="2">
        <v>-1713.36</v>
      </c>
      <c r="X217" s="2">
        <v>-1365.17</v>
      </c>
      <c r="Y217" s="6">
        <f t="shared" si="23"/>
        <v>-1716.99</v>
      </c>
    </row>
    <row r="218" spans="1:25" x14ac:dyDescent="0.25">
      <c r="A218" s="1" t="s">
        <v>490</v>
      </c>
      <c r="B218" t="s">
        <v>491</v>
      </c>
      <c r="C218" t="s">
        <v>492</v>
      </c>
      <c r="D218" s="6">
        <v>5523590.6799999988</v>
      </c>
      <c r="E218" s="6">
        <f t="shared" si="18"/>
        <v>4786649.2999999989</v>
      </c>
      <c r="F218" s="2">
        <v>0</v>
      </c>
      <c r="G218" s="2">
        <v>0</v>
      </c>
      <c r="H218" s="2">
        <v>0</v>
      </c>
      <c r="I218" s="6">
        <f t="shared" si="19"/>
        <v>0</v>
      </c>
      <c r="J218" s="2">
        <v>751950.22</v>
      </c>
      <c r="K218" s="2">
        <v>-80039.58</v>
      </c>
      <c r="L218" s="2">
        <v>-83074.77</v>
      </c>
      <c r="M218" s="2">
        <v>-6728.4</v>
      </c>
      <c r="N218" s="6">
        <f t="shared" si="20"/>
        <v>582107.47</v>
      </c>
      <c r="O218" s="2">
        <v>357.91</v>
      </c>
      <c r="P218" s="2">
        <v>0</v>
      </c>
      <c r="Q218" s="6">
        <f t="shared" si="21"/>
        <v>357.91</v>
      </c>
      <c r="R218" s="2">
        <v>8051.52</v>
      </c>
      <c r="S218" s="2">
        <v>0</v>
      </c>
      <c r="T218" s="6">
        <f t="shared" si="22"/>
        <v>8051.52</v>
      </c>
      <c r="U218" s="6">
        <v>124233.79</v>
      </c>
      <c r="V218" s="2">
        <v>25811.18</v>
      </c>
      <c r="W218" s="2">
        <v>-1326.1</v>
      </c>
      <c r="X218" s="2">
        <v>-2294.39</v>
      </c>
      <c r="Y218" s="6">
        <f t="shared" si="23"/>
        <v>22190.690000000002</v>
      </c>
    </row>
    <row r="219" spans="1:25" x14ac:dyDescent="0.25">
      <c r="A219" s="1" t="s">
        <v>493</v>
      </c>
      <c r="B219" t="s">
        <v>494</v>
      </c>
      <c r="C219" t="s">
        <v>134</v>
      </c>
      <c r="D219" s="6">
        <v>3871409.54</v>
      </c>
      <c r="E219" s="6">
        <f t="shared" si="18"/>
        <v>1641600.9700000002</v>
      </c>
      <c r="F219" s="2">
        <v>619139.77</v>
      </c>
      <c r="G219" s="2">
        <v>1158614.77</v>
      </c>
      <c r="H219" s="2">
        <v>-1331.7</v>
      </c>
      <c r="I219" s="6">
        <f t="shared" si="19"/>
        <v>1776422.84</v>
      </c>
      <c r="J219" s="2">
        <v>287204.94</v>
      </c>
      <c r="K219" s="2">
        <v>0</v>
      </c>
      <c r="L219" s="2">
        <v>-10929.87</v>
      </c>
      <c r="M219" s="2">
        <v>-6528.15</v>
      </c>
      <c r="N219" s="6">
        <f t="shared" si="20"/>
        <v>269746.92</v>
      </c>
      <c r="O219" s="2">
        <v>104651.33</v>
      </c>
      <c r="P219" s="2">
        <v>-1942.85</v>
      </c>
      <c r="Q219" s="6">
        <f t="shared" si="21"/>
        <v>102708.48</v>
      </c>
      <c r="R219" s="2">
        <v>0</v>
      </c>
      <c r="S219" s="2">
        <v>0</v>
      </c>
      <c r="T219" s="6">
        <f t="shared" si="22"/>
        <v>0</v>
      </c>
      <c r="U219" s="6">
        <v>42807.44</v>
      </c>
      <c r="V219" s="2">
        <v>49803.18</v>
      </c>
      <c r="W219" s="2">
        <v>-91.5</v>
      </c>
      <c r="X219" s="2">
        <v>-11588.79</v>
      </c>
      <c r="Y219" s="6">
        <f t="shared" si="23"/>
        <v>38122.89</v>
      </c>
    </row>
    <row r="220" spans="1:25" x14ac:dyDescent="0.25">
      <c r="A220" s="1" t="s">
        <v>495</v>
      </c>
      <c r="B220" t="s">
        <v>494</v>
      </c>
      <c r="C220" t="s">
        <v>8</v>
      </c>
      <c r="D220" s="6">
        <v>10372417.869999999</v>
      </c>
      <c r="E220" s="6">
        <f t="shared" si="18"/>
        <v>8951144.2799999993</v>
      </c>
      <c r="F220" s="2">
        <v>342136.13</v>
      </c>
      <c r="G220" s="2">
        <v>0</v>
      </c>
      <c r="H220" s="2">
        <v>-467.41</v>
      </c>
      <c r="I220" s="6">
        <f t="shared" si="19"/>
        <v>341668.72000000003</v>
      </c>
      <c r="J220" s="2">
        <v>1319283.77</v>
      </c>
      <c r="K220" s="2">
        <v>-319727.98</v>
      </c>
      <c r="L220" s="2">
        <v>-125004.14</v>
      </c>
      <c r="M220" s="2">
        <v>-23038.799999999999</v>
      </c>
      <c r="N220" s="6">
        <f t="shared" si="20"/>
        <v>851512.85</v>
      </c>
      <c r="O220" s="2">
        <v>46029.56</v>
      </c>
      <c r="P220" s="2">
        <v>-839</v>
      </c>
      <c r="Q220" s="6">
        <f t="shared" si="21"/>
        <v>45190.559999999998</v>
      </c>
      <c r="R220" s="2">
        <v>14504.4</v>
      </c>
      <c r="S220" s="2">
        <v>0</v>
      </c>
      <c r="T220" s="6">
        <f t="shared" si="22"/>
        <v>14504.4</v>
      </c>
      <c r="U220" s="6">
        <v>201797.44</v>
      </c>
      <c r="V220" s="2">
        <v>13064.47</v>
      </c>
      <c r="W220" s="2">
        <v>-35997.269999999997</v>
      </c>
      <c r="X220" s="2">
        <v>-10467.58</v>
      </c>
      <c r="Y220" s="6">
        <f t="shared" si="23"/>
        <v>-33400.379999999997</v>
      </c>
    </row>
    <row r="221" spans="1:25" x14ac:dyDescent="0.25">
      <c r="A221" s="1" t="s">
        <v>496</v>
      </c>
      <c r="B221" t="s">
        <v>494</v>
      </c>
      <c r="C221" t="s">
        <v>239</v>
      </c>
      <c r="D221" s="6">
        <v>5166141.43</v>
      </c>
      <c r="E221" s="6">
        <f t="shared" si="18"/>
        <v>3904677.5</v>
      </c>
      <c r="F221" s="2">
        <v>503520.71</v>
      </c>
      <c r="G221" s="2">
        <v>512347.36</v>
      </c>
      <c r="H221" s="2">
        <v>-448.63</v>
      </c>
      <c r="I221" s="6">
        <f t="shared" si="19"/>
        <v>1015419.4400000001</v>
      </c>
      <c r="J221" s="2">
        <v>254888.91</v>
      </c>
      <c r="K221" s="2">
        <v>-46770</v>
      </c>
      <c r="L221" s="2">
        <v>-49655.81</v>
      </c>
      <c r="M221" s="2">
        <v>-14101.6</v>
      </c>
      <c r="N221" s="6">
        <f t="shared" si="20"/>
        <v>144361.5</v>
      </c>
      <c r="O221" s="2">
        <v>21373.47</v>
      </c>
      <c r="P221" s="2">
        <v>-352.03</v>
      </c>
      <c r="Q221" s="6">
        <f t="shared" si="21"/>
        <v>21021.440000000002</v>
      </c>
      <c r="R221" s="2">
        <v>3893.41</v>
      </c>
      <c r="S221" s="2">
        <v>-1136</v>
      </c>
      <c r="T221" s="6">
        <f t="shared" si="22"/>
        <v>2757.41</v>
      </c>
      <c r="U221" s="6">
        <v>55705.09</v>
      </c>
      <c r="V221" s="2">
        <v>19035.16</v>
      </c>
      <c r="W221" s="2">
        <v>-1076.53</v>
      </c>
      <c r="X221" s="2">
        <v>4240.42</v>
      </c>
      <c r="Y221" s="6">
        <f t="shared" si="23"/>
        <v>22199.050000000003</v>
      </c>
    </row>
    <row r="222" spans="1:25" x14ac:dyDescent="0.25">
      <c r="A222" s="1" t="s">
        <v>497</v>
      </c>
      <c r="B222" t="s">
        <v>498</v>
      </c>
      <c r="C222" t="s">
        <v>87</v>
      </c>
      <c r="D222" s="6">
        <v>5258441.4099999992</v>
      </c>
      <c r="E222" s="6">
        <f t="shared" si="18"/>
        <v>3670913.4599999995</v>
      </c>
      <c r="F222" s="2">
        <v>1141193.49</v>
      </c>
      <c r="G222" s="2">
        <v>0</v>
      </c>
      <c r="H222" s="2">
        <v>-353.69</v>
      </c>
      <c r="I222" s="6">
        <f t="shared" si="19"/>
        <v>1140839.8</v>
      </c>
      <c r="J222" s="2">
        <v>426628.66</v>
      </c>
      <c r="K222" s="2">
        <v>-27000</v>
      </c>
      <c r="L222" s="2">
        <v>-10131.24</v>
      </c>
      <c r="M222" s="2">
        <v>-56759.78</v>
      </c>
      <c r="N222" s="6">
        <f t="shared" si="20"/>
        <v>332737.64</v>
      </c>
      <c r="O222" s="2">
        <v>48814.78</v>
      </c>
      <c r="P222" s="2">
        <v>-665.86</v>
      </c>
      <c r="Q222" s="6">
        <f t="shared" si="21"/>
        <v>48148.92</v>
      </c>
      <c r="R222" s="2">
        <v>561.09</v>
      </c>
      <c r="S222" s="2">
        <v>0</v>
      </c>
      <c r="T222" s="6">
        <f t="shared" si="22"/>
        <v>561.09</v>
      </c>
      <c r="U222" s="6">
        <v>65179.34</v>
      </c>
      <c r="V222" s="2">
        <v>4000.88</v>
      </c>
      <c r="W222" s="2">
        <v>-2729.98</v>
      </c>
      <c r="X222" s="2">
        <v>-1209.74</v>
      </c>
      <c r="Y222" s="6">
        <f t="shared" si="23"/>
        <v>61.160000000000082</v>
      </c>
    </row>
    <row r="223" spans="1:25" x14ac:dyDescent="0.25">
      <c r="A223" s="1" t="s">
        <v>499</v>
      </c>
      <c r="B223" t="s">
        <v>500</v>
      </c>
      <c r="C223" t="s">
        <v>155</v>
      </c>
      <c r="D223" s="6">
        <v>13830907.58</v>
      </c>
      <c r="E223" s="6">
        <f t="shared" si="18"/>
        <v>8387546.8899999987</v>
      </c>
      <c r="F223" s="2">
        <v>3457831.81</v>
      </c>
      <c r="G223" s="2">
        <v>380556.47</v>
      </c>
      <c r="H223" s="2">
        <v>-166.55</v>
      </c>
      <c r="I223" s="6">
        <f t="shared" si="19"/>
        <v>3838221.7300000004</v>
      </c>
      <c r="J223" s="2">
        <v>1042900.04</v>
      </c>
      <c r="K223" s="2">
        <v>-11195.13</v>
      </c>
      <c r="L223" s="2">
        <v>0</v>
      </c>
      <c r="M223" s="2">
        <v>-60686.94</v>
      </c>
      <c r="N223" s="6">
        <f t="shared" si="20"/>
        <v>971017.97</v>
      </c>
      <c r="O223" s="2">
        <v>429515.1</v>
      </c>
      <c r="P223" s="2">
        <v>-211.11</v>
      </c>
      <c r="Q223" s="6">
        <f t="shared" si="21"/>
        <v>429303.99</v>
      </c>
      <c r="R223" s="2">
        <v>1235.2</v>
      </c>
      <c r="S223" s="2">
        <v>0</v>
      </c>
      <c r="T223" s="6">
        <f t="shared" si="22"/>
        <v>1235.2</v>
      </c>
      <c r="U223" s="6">
        <v>94470.96</v>
      </c>
      <c r="V223" s="2">
        <v>123333.97</v>
      </c>
      <c r="W223" s="2">
        <v>-4359.7</v>
      </c>
      <c r="X223" s="2">
        <v>-9863.43</v>
      </c>
      <c r="Y223" s="6">
        <f t="shared" si="23"/>
        <v>109110.84</v>
      </c>
    </row>
    <row r="224" spans="1:25" x14ac:dyDescent="0.25">
      <c r="A224" s="1" t="s">
        <v>501</v>
      </c>
      <c r="B224" t="s">
        <v>502</v>
      </c>
      <c r="C224" t="s">
        <v>248</v>
      </c>
      <c r="D224" s="6">
        <v>4224573.83</v>
      </c>
      <c r="E224" s="6">
        <f t="shared" si="18"/>
        <v>3344107.6799999997</v>
      </c>
      <c r="F224" s="2">
        <v>380564.5</v>
      </c>
      <c r="G224" s="2">
        <v>0</v>
      </c>
      <c r="H224" s="2">
        <v>-6272.42</v>
      </c>
      <c r="I224" s="6">
        <f t="shared" si="19"/>
        <v>374292.08</v>
      </c>
      <c r="J224" s="2">
        <v>699168.55</v>
      </c>
      <c r="K224" s="2">
        <v>-128371.1</v>
      </c>
      <c r="L224" s="2">
        <v>-61860.98</v>
      </c>
      <c r="M224" s="2">
        <v>-76815.850000000006</v>
      </c>
      <c r="N224" s="6">
        <f t="shared" si="20"/>
        <v>432120.62000000011</v>
      </c>
      <c r="O224" s="2">
        <v>99022.29</v>
      </c>
      <c r="P224" s="2">
        <v>-2124.4</v>
      </c>
      <c r="Q224" s="6">
        <f t="shared" si="21"/>
        <v>96897.89</v>
      </c>
      <c r="R224" s="2">
        <v>2095.6999999999998</v>
      </c>
      <c r="S224" s="2">
        <v>0</v>
      </c>
      <c r="T224" s="6">
        <f t="shared" si="22"/>
        <v>2095.6999999999998</v>
      </c>
      <c r="U224" s="6">
        <v>79928.98</v>
      </c>
      <c r="V224" s="2">
        <v>104372.52</v>
      </c>
      <c r="W224" s="2">
        <v>-192438.61</v>
      </c>
      <c r="X224" s="2">
        <v>-16803.03</v>
      </c>
      <c r="Y224" s="6">
        <f t="shared" si="23"/>
        <v>-104869.11999999998</v>
      </c>
    </row>
    <row r="225" spans="1:25" x14ac:dyDescent="0.25">
      <c r="A225" s="1" t="s">
        <v>503</v>
      </c>
      <c r="B225" t="s">
        <v>504</v>
      </c>
      <c r="C225" t="s">
        <v>29</v>
      </c>
      <c r="D225" s="6">
        <v>9218297.2199999988</v>
      </c>
      <c r="E225" s="6">
        <f t="shared" si="18"/>
        <v>6138411.7199999988</v>
      </c>
      <c r="F225" s="2">
        <v>1528558.97</v>
      </c>
      <c r="G225" s="2">
        <v>0</v>
      </c>
      <c r="H225" s="2">
        <v>-89.92</v>
      </c>
      <c r="I225" s="6">
        <f t="shared" si="19"/>
        <v>1528469.05</v>
      </c>
      <c r="J225" s="2">
        <v>1154593.06</v>
      </c>
      <c r="K225" s="2">
        <v>-73460</v>
      </c>
      <c r="L225" s="2">
        <v>-75131.820000000007</v>
      </c>
      <c r="M225" s="2">
        <v>-29449.96</v>
      </c>
      <c r="N225" s="6">
        <f t="shared" si="20"/>
        <v>976551.28</v>
      </c>
      <c r="O225" s="2">
        <v>162762.23999999999</v>
      </c>
      <c r="P225" s="2">
        <v>-153.57</v>
      </c>
      <c r="Q225" s="6">
        <f t="shared" si="21"/>
        <v>162608.66999999998</v>
      </c>
      <c r="R225" s="2">
        <v>9059.39</v>
      </c>
      <c r="S225" s="2">
        <v>0</v>
      </c>
      <c r="T225" s="6">
        <f t="shared" si="22"/>
        <v>9059.39</v>
      </c>
      <c r="U225" s="6">
        <v>143590.03</v>
      </c>
      <c r="V225" s="2">
        <v>384640.6</v>
      </c>
      <c r="W225" s="2">
        <v>-4038.11</v>
      </c>
      <c r="X225" s="2">
        <v>-120995.41</v>
      </c>
      <c r="Y225" s="6">
        <f t="shared" si="23"/>
        <v>259607.08</v>
      </c>
    </row>
    <row r="226" spans="1:25" x14ac:dyDescent="0.25">
      <c r="A226" s="1" t="s">
        <v>505</v>
      </c>
      <c r="B226" t="s">
        <v>506</v>
      </c>
      <c r="C226" t="s">
        <v>120</v>
      </c>
      <c r="D226" s="6">
        <v>27096893.819999993</v>
      </c>
      <c r="E226" s="6">
        <f t="shared" si="18"/>
        <v>16290664.379999992</v>
      </c>
      <c r="F226" s="2">
        <v>5427585.7300000004</v>
      </c>
      <c r="G226" s="2">
        <v>0</v>
      </c>
      <c r="H226" s="2">
        <v>-247387.84</v>
      </c>
      <c r="I226" s="6">
        <f t="shared" si="19"/>
        <v>5180197.8900000006</v>
      </c>
      <c r="J226" s="2">
        <v>5091925.53</v>
      </c>
      <c r="K226" s="2">
        <v>-569777.88</v>
      </c>
      <c r="L226" s="2">
        <v>-78045.06</v>
      </c>
      <c r="M226" s="2">
        <v>-903742.49</v>
      </c>
      <c r="N226" s="6">
        <f t="shared" si="20"/>
        <v>3540360.1000000006</v>
      </c>
      <c r="O226" s="2">
        <v>2021875.85</v>
      </c>
      <c r="P226" s="2">
        <v>-448945.7</v>
      </c>
      <c r="Q226" s="6">
        <f t="shared" si="21"/>
        <v>1572930.1500000001</v>
      </c>
      <c r="R226" s="2">
        <v>264635.34000000003</v>
      </c>
      <c r="S226" s="2">
        <v>-144470.88</v>
      </c>
      <c r="T226" s="6">
        <f t="shared" si="22"/>
        <v>120164.46000000002</v>
      </c>
      <c r="U226" s="6">
        <v>295144.02</v>
      </c>
      <c r="V226" s="2">
        <v>250971.49</v>
      </c>
      <c r="W226" s="2">
        <v>-137087.54999999999</v>
      </c>
      <c r="X226" s="2">
        <v>-16451.12</v>
      </c>
      <c r="Y226" s="6">
        <f t="shared" si="23"/>
        <v>97432.82</v>
      </c>
    </row>
    <row r="227" spans="1:25" x14ac:dyDescent="0.25">
      <c r="A227" s="1" t="s">
        <v>507</v>
      </c>
      <c r="B227" t="s">
        <v>508</v>
      </c>
      <c r="C227" t="s">
        <v>377</v>
      </c>
      <c r="D227" s="6">
        <v>67147860.519999996</v>
      </c>
      <c r="E227" s="6">
        <f t="shared" si="18"/>
        <v>41685235.059999995</v>
      </c>
      <c r="F227" s="2">
        <v>13998674.93</v>
      </c>
      <c r="G227" s="2">
        <v>0</v>
      </c>
      <c r="H227" s="2">
        <v>-53645.34</v>
      </c>
      <c r="I227" s="6">
        <f t="shared" si="19"/>
        <v>13945029.59</v>
      </c>
      <c r="J227" s="2">
        <v>7382680.9500000002</v>
      </c>
      <c r="K227" s="2">
        <v>-266431.40000000002</v>
      </c>
      <c r="L227" s="2">
        <v>-266292.8</v>
      </c>
      <c r="M227" s="2">
        <v>-386503.03</v>
      </c>
      <c r="N227" s="6">
        <f t="shared" si="20"/>
        <v>6463453.7199999997</v>
      </c>
      <c r="O227" s="2">
        <v>3327669.82</v>
      </c>
      <c r="P227" s="2">
        <v>-74853.09</v>
      </c>
      <c r="Q227" s="6">
        <f t="shared" si="21"/>
        <v>3252816.73</v>
      </c>
      <c r="R227" s="2">
        <v>643421.39</v>
      </c>
      <c r="S227" s="2">
        <v>-43169</v>
      </c>
      <c r="T227" s="6">
        <f t="shared" si="22"/>
        <v>600252.39</v>
      </c>
      <c r="U227" s="6">
        <v>471564.4</v>
      </c>
      <c r="V227" s="2">
        <v>778661.5</v>
      </c>
      <c r="W227" s="2">
        <v>-34901.120000000003</v>
      </c>
      <c r="X227" s="2">
        <v>-14251.75</v>
      </c>
      <c r="Y227" s="6">
        <f t="shared" si="23"/>
        <v>729508.63</v>
      </c>
    </row>
    <row r="228" spans="1:25" x14ac:dyDescent="0.25">
      <c r="A228" s="1" t="s">
        <v>509</v>
      </c>
      <c r="B228" t="s">
        <v>510</v>
      </c>
      <c r="C228" t="s">
        <v>120</v>
      </c>
      <c r="D228" s="6">
        <v>21175215.720000003</v>
      </c>
      <c r="E228" s="6">
        <f t="shared" si="18"/>
        <v>13565084.280000005</v>
      </c>
      <c r="F228" s="2">
        <v>4983490.59</v>
      </c>
      <c r="G228" s="2">
        <v>35824.160000000003</v>
      </c>
      <c r="H228" s="2">
        <v>-31890.18</v>
      </c>
      <c r="I228" s="6">
        <f t="shared" si="19"/>
        <v>4987424.57</v>
      </c>
      <c r="J228" s="2">
        <v>1936700.82</v>
      </c>
      <c r="K228" s="2">
        <v>-65009.29</v>
      </c>
      <c r="L228" s="2">
        <v>-123444.53</v>
      </c>
      <c r="M228" s="2">
        <v>-172972.37</v>
      </c>
      <c r="N228" s="6">
        <f t="shared" si="20"/>
        <v>1575274.63</v>
      </c>
      <c r="O228" s="2">
        <v>841733.29</v>
      </c>
      <c r="P228" s="2">
        <v>-30970.89</v>
      </c>
      <c r="Q228" s="6">
        <f t="shared" si="21"/>
        <v>810762.4</v>
      </c>
      <c r="R228" s="2">
        <v>49427.95</v>
      </c>
      <c r="S228" s="2">
        <v>0</v>
      </c>
      <c r="T228" s="6">
        <f t="shared" si="22"/>
        <v>49427.95</v>
      </c>
      <c r="U228" s="6">
        <v>138374.44</v>
      </c>
      <c r="V228" s="2">
        <v>77865.570000000007</v>
      </c>
      <c r="W228" s="2">
        <v>-23709.66</v>
      </c>
      <c r="X228" s="2">
        <v>-5288.46</v>
      </c>
      <c r="Y228" s="6">
        <f t="shared" si="23"/>
        <v>48867.450000000004</v>
      </c>
    </row>
    <row r="229" spans="1:25" x14ac:dyDescent="0.25">
      <c r="A229" s="1" t="s">
        <v>511</v>
      </c>
      <c r="B229" t="s">
        <v>512</v>
      </c>
      <c r="C229" t="s">
        <v>2</v>
      </c>
      <c r="D229" s="6">
        <v>2532296.6900000004</v>
      </c>
      <c r="E229" s="6">
        <f t="shared" si="18"/>
        <v>1088337.7100000002</v>
      </c>
      <c r="F229" s="2">
        <v>641290.64</v>
      </c>
      <c r="G229" s="2">
        <v>610239</v>
      </c>
      <c r="H229" s="2">
        <v>-103.63</v>
      </c>
      <c r="I229" s="6">
        <f t="shared" si="19"/>
        <v>1251426.0100000002</v>
      </c>
      <c r="J229" s="2">
        <v>121079.29</v>
      </c>
      <c r="K229" s="2">
        <v>0</v>
      </c>
      <c r="L229" s="2">
        <v>0</v>
      </c>
      <c r="M229" s="2">
        <v>-14300.54</v>
      </c>
      <c r="N229" s="6">
        <f t="shared" si="20"/>
        <v>106778.75</v>
      </c>
      <c r="O229" s="2">
        <v>19476.23</v>
      </c>
      <c r="P229" s="2">
        <v>-211.4</v>
      </c>
      <c r="Q229" s="6">
        <f t="shared" si="21"/>
        <v>19264.829999999998</v>
      </c>
      <c r="R229" s="2">
        <v>382.44</v>
      </c>
      <c r="S229" s="2">
        <v>0</v>
      </c>
      <c r="T229" s="6">
        <f t="shared" si="22"/>
        <v>382.44</v>
      </c>
      <c r="U229" s="6">
        <v>34667.14</v>
      </c>
      <c r="V229" s="2">
        <v>32631.89</v>
      </c>
      <c r="W229" s="2">
        <v>-677.87</v>
      </c>
      <c r="X229" s="2">
        <v>-514.21</v>
      </c>
      <c r="Y229" s="6">
        <f t="shared" si="23"/>
        <v>31439.81</v>
      </c>
    </row>
    <row r="230" spans="1:25" x14ac:dyDescent="0.25">
      <c r="A230" s="1" t="s">
        <v>513</v>
      </c>
      <c r="B230" t="s">
        <v>514</v>
      </c>
      <c r="C230" t="s">
        <v>26</v>
      </c>
      <c r="D230" s="6">
        <v>5116706.8800000008</v>
      </c>
      <c r="E230" s="6">
        <f t="shared" si="18"/>
        <v>2986321.7500000005</v>
      </c>
      <c r="F230" s="2">
        <v>1013454</v>
      </c>
      <c r="G230" s="2">
        <v>733956.02</v>
      </c>
      <c r="H230" s="2">
        <v>0</v>
      </c>
      <c r="I230" s="6">
        <f t="shared" si="19"/>
        <v>1747410.02</v>
      </c>
      <c r="J230" s="2">
        <v>368898.65</v>
      </c>
      <c r="K230" s="2">
        <v>-20879</v>
      </c>
      <c r="L230" s="2">
        <v>-42251.15</v>
      </c>
      <c r="M230" s="2">
        <v>-1546.44</v>
      </c>
      <c r="N230" s="6">
        <f t="shared" si="20"/>
        <v>304222.06</v>
      </c>
      <c r="O230" s="2">
        <v>21410.31</v>
      </c>
      <c r="P230" s="2">
        <v>0</v>
      </c>
      <c r="Q230" s="6">
        <f t="shared" si="21"/>
        <v>21410.31</v>
      </c>
      <c r="R230" s="2">
        <v>475.57</v>
      </c>
      <c r="S230" s="2">
        <v>0</v>
      </c>
      <c r="T230" s="6">
        <f t="shared" si="22"/>
        <v>475.57</v>
      </c>
      <c r="U230" s="6">
        <v>50060.95</v>
      </c>
      <c r="V230" s="2">
        <v>13145.02</v>
      </c>
      <c r="W230" s="2">
        <v>-1365.4</v>
      </c>
      <c r="X230" s="2">
        <v>-4973.3999999999996</v>
      </c>
      <c r="Y230" s="6">
        <f t="shared" si="23"/>
        <v>6806.2200000000012</v>
      </c>
    </row>
    <row r="231" spans="1:25" x14ac:dyDescent="0.25">
      <c r="A231" s="1" t="s">
        <v>515</v>
      </c>
      <c r="B231" t="s">
        <v>516</v>
      </c>
      <c r="C231" t="s">
        <v>292</v>
      </c>
      <c r="D231" s="6">
        <v>7175630.1799999988</v>
      </c>
      <c r="E231" s="6">
        <f t="shared" si="18"/>
        <v>6052490.8399999999</v>
      </c>
      <c r="F231" s="2">
        <v>506734.23</v>
      </c>
      <c r="G231" s="2">
        <v>0</v>
      </c>
      <c r="H231" s="2">
        <v>0</v>
      </c>
      <c r="I231" s="6">
        <f t="shared" si="19"/>
        <v>506734.23</v>
      </c>
      <c r="J231" s="2">
        <v>412677.46</v>
      </c>
      <c r="K231" s="2">
        <v>0</v>
      </c>
      <c r="L231" s="2">
        <v>-3780.7</v>
      </c>
      <c r="M231" s="2">
        <v>-60765.5</v>
      </c>
      <c r="N231" s="6">
        <f t="shared" si="20"/>
        <v>348131.26</v>
      </c>
      <c r="O231" s="2">
        <v>216126.79</v>
      </c>
      <c r="P231" s="2">
        <v>-10278.379999999999</v>
      </c>
      <c r="Q231" s="6">
        <f t="shared" si="21"/>
        <v>205848.41</v>
      </c>
      <c r="R231" s="2">
        <v>417.13</v>
      </c>
      <c r="S231" s="2">
        <v>0</v>
      </c>
      <c r="T231" s="6">
        <f t="shared" si="22"/>
        <v>417.13</v>
      </c>
      <c r="U231" s="6">
        <v>80075.88</v>
      </c>
      <c r="V231" s="2">
        <v>72117.95</v>
      </c>
      <c r="W231" s="2">
        <v>-1227.67</v>
      </c>
      <c r="X231" s="2">
        <v>-88957.85</v>
      </c>
      <c r="Y231" s="6">
        <f t="shared" si="23"/>
        <v>-18067.570000000007</v>
      </c>
    </row>
    <row r="232" spans="1:25" x14ac:dyDescent="0.25">
      <c r="A232" s="1" t="s">
        <v>517</v>
      </c>
      <c r="B232" t="s">
        <v>518</v>
      </c>
      <c r="C232" t="s">
        <v>492</v>
      </c>
      <c r="D232" s="6">
        <v>6516973.2299999995</v>
      </c>
      <c r="E232" s="6">
        <f t="shared" si="18"/>
        <v>5188447.1499999994</v>
      </c>
      <c r="F232" s="2">
        <v>636195.4</v>
      </c>
      <c r="G232" s="2">
        <v>0</v>
      </c>
      <c r="H232" s="2">
        <v>-2526.91</v>
      </c>
      <c r="I232" s="6">
        <f t="shared" si="19"/>
        <v>633668.49</v>
      </c>
      <c r="J232" s="2">
        <v>757415.3</v>
      </c>
      <c r="K232" s="2">
        <v>-125931.29</v>
      </c>
      <c r="L232" s="2">
        <v>-75105.11</v>
      </c>
      <c r="M232" s="2">
        <v>-47146.91</v>
      </c>
      <c r="N232" s="6">
        <f t="shared" si="20"/>
        <v>509231.99</v>
      </c>
      <c r="O232" s="2">
        <v>113612.23</v>
      </c>
      <c r="P232" s="2">
        <v>-4331.76</v>
      </c>
      <c r="Q232" s="6">
        <f t="shared" si="21"/>
        <v>109280.47</v>
      </c>
      <c r="R232" s="2">
        <v>4238.6400000000003</v>
      </c>
      <c r="S232" s="2">
        <v>0</v>
      </c>
      <c r="T232" s="6">
        <f t="shared" si="22"/>
        <v>4238.6400000000003</v>
      </c>
      <c r="U232" s="6">
        <v>75802.009999999995</v>
      </c>
      <c r="V232" s="2">
        <v>3610.76</v>
      </c>
      <c r="W232" s="2">
        <v>-3331</v>
      </c>
      <c r="X232" s="2">
        <v>-3975.28</v>
      </c>
      <c r="Y232" s="6">
        <f t="shared" si="23"/>
        <v>-3695.52</v>
      </c>
    </row>
    <row r="233" spans="1:25" x14ac:dyDescent="0.25">
      <c r="A233" s="1" t="s">
        <v>519</v>
      </c>
      <c r="B233" t="s">
        <v>520</v>
      </c>
      <c r="C233" t="s">
        <v>66</v>
      </c>
      <c r="D233" s="6">
        <v>6375130.0700000003</v>
      </c>
      <c r="E233" s="6">
        <f t="shared" si="18"/>
        <v>3560046.7600000007</v>
      </c>
      <c r="F233" s="2">
        <v>1129599.8899999999</v>
      </c>
      <c r="G233" s="2">
        <v>1034515.5</v>
      </c>
      <c r="H233" s="2">
        <v>0</v>
      </c>
      <c r="I233" s="6">
        <f t="shared" si="19"/>
        <v>2164115.3899999997</v>
      </c>
      <c r="J233" s="2">
        <v>604062.75</v>
      </c>
      <c r="K233" s="2">
        <v>-54000</v>
      </c>
      <c r="L233" s="2">
        <v>0</v>
      </c>
      <c r="M233" s="2">
        <v>-24561.31</v>
      </c>
      <c r="N233" s="6">
        <f t="shared" si="20"/>
        <v>525501.43999999994</v>
      </c>
      <c r="O233" s="2">
        <v>47037.72</v>
      </c>
      <c r="P233" s="2">
        <v>0</v>
      </c>
      <c r="Q233" s="6">
        <f t="shared" si="21"/>
        <v>47037.72</v>
      </c>
      <c r="R233" s="2">
        <v>11815.28</v>
      </c>
      <c r="S233" s="2">
        <v>0</v>
      </c>
      <c r="T233" s="6">
        <f t="shared" si="22"/>
        <v>11815.28</v>
      </c>
      <c r="U233" s="6">
        <v>52233.41</v>
      </c>
      <c r="V233" s="2">
        <v>16918.07</v>
      </c>
      <c r="W233" s="2">
        <v>-722.99</v>
      </c>
      <c r="X233" s="2">
        <v>-1815.01</v>
      </c>
      <c r="Y233" s="6">
        <f t="shared" si="23"/>
        <v>14380.07</v>
      </c>
    </row>
    <row r="234" spans="1:25" x14ac:dyDescent="0.25">
      <c r="A234" s="1" t="s">
        <v>521</v>
      </c>
      <c r="B234" t="s">
        <v>522</v>
      </c>
      <c r="C234" t="s">
        <v>126</v>
      </c>
      <c r="D234" s="6">
        <v>3644230.3600000003</v>
      </c>
      <c r="E234" s="6">
        <f t="shared" si="18"/>
        <v>3358122.3200000008</v>
      </c>
      <c r="F234" s="2">
        <v>0</v>
      </c>
      <c r="G234" s="2">
        <v>0</v>
      </c>
      <c r="H234" s="2">
        <v>0</v>
      </c>
      <c r="I234" s="6">
        <f t="shared" si="19"/>
        <v>0</v>
      </c>
      <c r="J234" s="2">
        <v>348543.23</v>
      </c>
      <c r="K234" s="2">
        <v>-48739.39</v>
      </c>
      <c r="L234" s="2">
        <v>-164151.37</v>
      </c>
      <c r="M234" s="2">
        <v>-16789</v>
      </c>
      <c r="N234" s="6">
        <f t="shared" si="20"/>
        <v>118863.46999999997</v>
      </c>
      <c r="O234" s="2">
        <v>1019.91</v>
      </c>
      <c r="P234" s="2">
        <v>-24.11</v>
      </c>
      <c r="Q234" s="6">
        <f t="shared" si="21"/>
        <v>995.8</v>
      </c>
      <c r="R234" s="2">
        <v>3160.46</v>
      </c>
      <c r="S234" s="2">
        <v>0</v>
      </c>
      <c r="T234" s="6">
        <f t="shared" si="22"/>
        <v>3160.46</v>
      </c>
      <c r="U234" s="6">
        <v>161323.35999999999</v>
      </c>
      <c r="V234" s="2">
        <v>5765.22</v>
      </c>
      <c r="W234" s="2">
        <v>-1485.85</v>
      </c>
      <c r="X234" s="2">
        <v>-2514.42</v>
      </c>
      <c r="Y234" s="6">
        <f t="shared" si="23"/>
        <v>1764.9500000000007</v>
      </c>
    </row>
    <row r="235" spans="1:25" x14ac:dyDescent="0.25">
      <c r="A235" s="1" t="s">
        <v>523</v>
      </c>
      <c r="B235" t="s">
        <v>522</v>
      </c>
      <c r="C235" t="s">
        <v>205</v>
      </c>
      <c r="D235" s="6">
        <v>9023215.3299999982</v>
      </c>
      <c r="E235" s="6">
        <f t="shared" si="18"/>
        <v>6515831.2199999988</v>
      </c>
      <c r="F235" s="2">
        <v>1629447.54</v>
      </c>
      <c r="G235" s="2">
        <v>6845.23</v>
      </c>
      <c r="H235" s="2">
        <v>-2423.42</v>
      </c>
      <c r="I235" s="6">
        <f t="shared" si="19"/>
        <v>1633869.35</v>
      </c>
      <c r="J235" s="2">
        <v>751397.6</v>
      </c>
      <c r="K235" s="2">
        <v>-47660</v>
      </c>
      <c r="L235" s="2">
        <v>-2430.71</v>
      </c>
      <c r="M235" s="2">
        <v>-63831.88</v>
      </c>
      <c r="N235" s="6">
        <f t="shared" si="20"/>
        <v>637475.01</v>
      </c>
      <c r="O235" s="2">
        <v>81691.81</v>
      </c>
      <c r="P235" s="2">
        <v>-1893.8</v>
      </c>
      <c r="Q235" s="6">
        <f t="shared" si="21"/>
        <v>79798.009999999995</v>
      </c>
      <c r="R235" s="2">
        <v>1189.96</v>
      </c>
      <c r="S235" s="2">
        <v>0</v>
      </c>
      <c r="T235" s="6">
        <f t="shared" si="22"/>
        <v>1189.96</v>
      </c>
      <c r="U235" s="6">
        <v>84483.92</v>
      </c>
      <c r="V235" s="2">
        <v>78048.55</v>
      </c>
      <c r="W235" s="2">
        <v>-2464.44</v>
      </c>
      <c r="X235" s="2">
        <v>-5016.25</v>
      </c>
      <c r="Y235" s="6">
        <f t="shared" si="23"/>
        <v>70567.86</v>
      </c>
    </row>
    <row r="236" spans="1:25" x14ac:dyDescent="0.25">
      <c r="A236" s="1" t="s">
        <v>524</v>
      </c>
      <c r="B236" t="s">
        <v>525</v>
      </c>
      <c r="C236" t="s">
        <v>120</v>
      </c>
      <c r="D236" s="6">
        <v>42662773.030000001</v>
      </c>
      <c r="E236" s="6">
        <f t="shared" si="18"/>
        <v>34101341.740000002</v>
      </c>
      <c r="F236" s="2">
        <v>2763691.07</v>
      </c>
      <c r="G236" s="2">
        <v>0</v>
      </c>
      <c r="H236" s="2">
        <v>-12860.21</v>
      </c>
      <c r="I236" s="6">
        <f t="shared" si="19"/>
        <v>2750830.86</v>
      </c>
      <c r="J236" s="2">
        <v>6244783.1699999999</v>
      </c>
      <c r="K236" s="2">
        <v>-1161143.6399999999</v>
      </c>
      <c r="L236" s="2">
        <v>-413484.29</v>
      </c>
      <c r="M236" s="2">
        <v>-438463.1</v>
      </c>
      <c r="N236" s="6">
        <f t="shared" si="20"/>
        <v>4231692.1400000006</v>
      </c>
      <c r="O236" s="2">
        <v>178381.81</v>
      </c>
      <c r="P236" s="2">
        <v>-5301.95</v>
      </c>
      <c r="Q236" s="6">
        <f t="shared" si="21"/>
        <v>173079.86</v>
      </c>
      <c r="R236" s="2">
        <v>504686.46</v>
      </c>
      <c r="S236" s="2">
        <v>-28100.44</v>
      </c>
      <c r="T236" s="6">
        <f t="shared" si="22"/>
        <v>476586.02</v>
      </c>
      <c r="U236" s="6">
        <v>683206.69</v>
      </c>
      <c r="V236" s="2">
        <v>306103.32</v>
      </c>
      <c r="W236" s="2">
        <v>-45895.519999999997</v>
      </c>
      <c r="X236" s="2">
        <v>-14172.08</v>
      </c>
      <c r="Y236" s="6">
        <f t="shared" si="23"/>
        <v>246035.72000000003</v>
      </c>
    </row>
    <row r="237" spans="1:25" x14ac:dyDescent="0.25">
      <c r="A237" s="1" t="s">
        <v>526</v>
      </c>
      <c r="B237" t="s">
        <v>527</v>
      </c>
      <c r="C237" t="s">
        <v>155</v>
      </c>
      <c r="D237" s="6">
        <v>13091643.23</v>
      </c>
      <c r="E237" s="6">
        <f t="shared" si="18"/>
        <v>8800455.1500000004</v>
      </c>
      <c r="F237" s="2">
        <v>2255353.5499999998</v>
      </c>
      <c r="G237" s="2">
        <v>0</v>
      </c>
      <c r="H237" s="2">
        <v>-394.73</v>
      </c>
      <c r="I237" s="6">
        <f t="shared" si="19"/>
        <v>2254958.8199999998</v>
      </c>
      <c r="J237" s="2">
        <v>1323285.46</v>
      </c>
      <c r="K237" s="2">
        <v>-34158.18</v>
      </c>
      <c r="L237" s="2">
        <v>-25366.21</v>
      </c>
      <c r="M237" s="2">
        <v>-56624.51</v>
      </c>
      <c r="N237" s="6">
        <f t="shared" si="20"/>
        <v>1207136.56</v>
      </c>
      <c r="O237" s="2">
        <v>598033.96</v>
      </c>
      <c r="P237" s="2">
        <v>-907.55</v>
      </c>
      <c r="Q237" s="6">
        <f t="shared" si="21"/>
        <v>597126.40999999992</v>
      </c>
      <c r="R237" s="2">
        <v>4332.54</v>
      </c>
      <c r="S237" s="2">
        <v>0</v>
      </c>
      <c r="T237" s="6">
        <f t="shared" si="22"/>
        <v>4332.54</v>
      </c>
      <c r="U237" s="6">
        <v>114440.78</v>
      </c>
      <c r="V237" s="2">
        <v>125096.68</v>
      </c>
      <c r="W237" s="2">
        <v>-5628.64</v>
      </c>
      <c r="X237" s="2">
        <v>-6275.07</v>
      </c>
      <c r="Y237" s="6">
        <f t="shared" si="23"/>
        <v>113192.97</v>
      </c>
    </row>
    <row r="238" spans="1:25" x14ac:dyDescent="0.25">
      <c r="A238" s="1" t="s">
        <v>528</v>
      </c>
      <c r="B238" t="s">
        <v>529</v>
      </c>
      <c r="C238" t="s">
        <v>48</v>
      </c>
      <c r="D238" s="6">
        <v>3090966.17</v>
      </c>
      <c r="E238" s="6">
        <f t="shared" si="18"/>
        <v>2032685.1200000003</v>
      </c>
      <c r="F238" s="2">
        <v>502089.3</v>
      </c>
      <c r="G238" s="2">
        <v>314932.37</v>
      </c>
      <c r="H238" s="2">
        <v>-119.12</v>
      </c>
      <c r="I238" s="6">
        <f t="shared" si="19"/>
        <v>816902.54999999993</v>
      </c>
      <c r="J238" s="2">
        <v>186465.17</v>
      </c>
      <c r="K238" s="2">
        <v>-33314.25</v>
      </c>
      <c r="L238" s="2">
        <v>-17298.43</v>
      </c>
      <c r="M238" s="2">
        <v>-9051.2999999999993</v>
      </c>
      <c r="N238" s="6">
        <f t="shared" si="20"/>
        <v>126801.19000000002</v>
      </c>
      <c r="O238" s="2">
        <v>19081.3</v>
      </c>
      <c r="P238" s="2">
        <v>-192.02</v>
      </c>
      <c r="Q238" s="6">
        <f t="shared" si="21"/>
        <v>18889.28</v>
      </c>
      <c r="R238" s="2">
        <v>0</v>
      </c>
      <c r="S238" s="2">
        <v>0</v>
      </c>
      <c r="T238" s="6">
        <f t="shared" si="22"/>
        <v>0</v>
      </c>
      <c r="U238" s="6">
        <v>50501.87</v>
      </c>
      <c r="V238" s="2">
        <v>56630.58</v>
      </c>
      <c r="W238" s="2">
        <v>-1198.46</v>
      </c>
      <c r="X238" s="2">
        <v>-10245.959999999999</v>
      </c>
      <c r="Y238" s="6">
        <f t="shared" si="23"/>
        <v>45186.16</v>
      </c>
    </row>
    <row r="239" spans="1:25" x14ac:dyDescent="0.25">
      <c r="A239" s="1" t="s">
        <v>530</v>
      </c>
      <c r="B239" t="s">
        <v>531</v>
      </c>
      <c r="C239" t="s">
        <v>532</v>
      </c>
      <c r="D239" s="6">
        <v>2959579.91</v>
      </c>
      <c r="E239" s="6">
        <f t="shared" si="18"/>
        <v>1149461.1300000004</v>
      </c>
      <c r="F239" s="2">
        <v>709217.86</v>
      </c>
      <c r="G239" s="2">
        <v>894739.72</v>
      </c>
      <c r="H239" s="2">
        <v>0</v>
      </c>
      <c r="I239" s="6">
        <f t="shared" si="19"/>
        <v>1603957.58</v>
      </c>
      <c r="J239" s="2">
        <v>171383.43</v>
      </c>
      <c r="K239" s="2">
        <v>-27000</v>
      </c>
      <c r="L239" s="2">
        <v>-7144.45</v>
      </c>
      <c r="M239" s="2">
        <v>-27215</v>
      </c>
      <c r="N239" s="6">
        <f t="shared" si="20"/>
        <v>110023.97999999998</v>
      </c>
      <c r="O239" s="2">
        <v>16813.189999999999</v>
      </c>
      <c r="P239" s="2">
        <v>0</v>
      </c>
      <c r="Q239" s="6">
        <f t="shared" si="21"/>
        <v>16813.189999999999</v>
      </c>
      <c r="R239" s="2">
        <v>471.38</v>
      </c>
      <c r="S239" s="2">
        <v>0</v>
      </c>
      <c r="T239" s="6">
        <f t="shared" si="22"/>
        <v>471.38</v>
      </c>
      <c r="U239" s="6">
        <v>35253.14</v>
      </c>
      <c r="V239" s="2">
        <v>36230.75</v>
      </c>
      <c r="W239" s="2">
        <v>-1194.1600000000001</v>
      </c>
      <c r="X239" s="2">
        <v>8562.92</v>
      </c>
      <c r="Y239" s="6">
        <f t="shared" si="23"/>
        <v>43599.509999999995</v>
      </c>
    </row>
    <row r="240" spans="1:25" x14ac:dyDescent="0.25">
      <c r="A240" s="1" t="s">
        <v>533</v>
      </c>
      <c r="B240" t="s">
        <v>534</v>
      </c>
      <c r="C240" t="s">
        <v>445</v>
      </c>
      <c r="D240" s="6">
        <v>3685283.2600000007</v>
      </c>
      <c r="E240" s="6">
        <f t="shared" si="18"/>
        <v>2381354.7100000009</v>
      </c>
      <c r="F240" s="2">
        <v>635049.80000000005</v>
      </c>
      <c r="G240" s="2">
        <v>514874.1</v>
      </c>
      <c r="H240" s="2">
        <v>-773.52</v>
      </c>
      <c r="I240" s="6">
        <f t="shared" si="19"/>
        <v>1149150.3799999999</v>
      </c>
      <c r="J240" s="2">
        <v>232949.39</v>
      </c>
      <c r="K240" s="2">
        <v>0</v>
      </c>
      <c r="L240" s="2">
        <v>-21535.16</v>
      </c>
      <c r="M240" s="2">
        <v>-112455.77</v>
      </c>
      <c r="N240" s="6">
        <f t="shared" si="20"/>
        <v>98958.46</v>
      </c>
      <c r="O240" s="2">
        <v>11193.36</v>
      </c>
      <c r="P240" s="2">
        <v>-443.06</v>
      </c>
      <c r="Q240" s="6">
        <f t="shared" si="21"/>
        <v>10750.300000000001</v>
      </c>
      <c r="R240" s="2">
        <v>521.09</v>
      </c>
      <c r="S240" s="2">
        <v>0</v>
      </c>
      <c r="T240" s="6">
        <f t="shared" si="22"/>
        <v>521.09</v>
      </c>
      <c r="U240" s="6">
        <v>44963.58</v>
      </c>
      <c r="V240" s="2">
        <v>4469</v>
      </c>
      <c r="W240" s="2">
        <v>-2602.2199999999998</v>
      </c>
      <c r="X240" s="2">
        <v>-2282.04</v>
      </c>
      <c r="Y240" s="6">
        <f t="shared" si="23"/>
        <v>-415.25999999999976</v>
      </c>
    </row>
    <row r="241" spans="1:25" x14ac:dyDescent="0.25">
      <c r="A241" s="1" t="s">
        <v>535</v>
      </c>
      <c r="B241" t="s">
        <v>536</v>
      </c>
      <c r="C241" t="s">
        <v>137</v>
      </c>
      <c r="D241" s="6">
        <v>5371893.9699999997</v>
      </c>
      <c r="E241" s="6">
        <f t="shared" si="18"/>
        <v>4769803.8599999985</v>
      </c>
      <c r="F241" s="2">
        <v>0</v>
      </c>
      <c r="G241" s="2">
        <v>0</v>
      </c>
      <c r="H241" s="2">
        <v>0</v>
      </c>
      <c r="I241" s="6">
        <f t="shared" si="19"/>
        <v>0</v>
      </c>
      <c r="J241" s="2">
        <v>888260.33</v>
      </c>
      <c r="K241" s="2">
        <v>-287146.62</v>
      </c>
      <c r="L241" s="2">
        <v>-13630</v>
      </c>
      <c r="M241" s="2">
        <v>-277992.55</v>
      </c>
      <c r="N241" s="6">
        <f t="shared" si="20"/>
        <v>309491.15999999997</v>
      </c>
      <c r="O241" s="2">
        <v>132757.07</v>
      </c>
      <c r="P241" s="2">
        <v>-5729.58</v>
      </c>
      <c r="Q241" s="6">
        <f t="shared" si="21"/>
        <v>127027.49</v>
      </c>
      <c r="R241" s="2">
        <v>6016.53</v>
      </c>
      <c r="S241" s="2">
        <v>0</v>
      </c>
      <c r="T241" s="6">
        <f t="shared" si="22"/>
        <v>6016.53</v>
      </c>
      <c r="U241" s="6">
        <v>124435.48</v>
      </c>
      <c r="V241" s="2">
        <v>55851.78</v>
      </c>
      <c r="W241" s="2">
        <v>-26385.06</v>
      </c>
      <c r="X241" s="2">
        <v>5652.73</v>
      </c>
      <c r="Y241" s="6">
        <f t="shared" si="23"/>
        <v>35119.449999999997</v>
      </c>
    </row>
    <row r="242" spans="1:25" x14ac:dyDescent="0.25">
      <c r="A242" s="1" t="s">
        <v>537</v>
      </c>
      <c r="B242" t="s">
        <v>538</v>
      </c>
      <c r="C242" t="s">
        <v>137</v>
      </c>
      <c r="D242" s="6">
        <v>9275960.459999999</v>
      </c>
      <c r="E242" s="6">
        <f t="shared" si="18"/>
        <v>7497545.709999999</v>
      </c>
      <c r="F242" s="2">
        <v>722394.47</v>
      </c>
      <c r="G242" s="2">
        <v>231577.44</v>
      </c>
      <c r="H242" s="2">
        <v>-699.93</v>
      </c>
      <c r="I242" s="6">
        <f t="shared" si="19"/>
        <v>953271.97999999986</v>
      </c>
      <c r="J242" s="2">
        <v>803181.76</v>
      </c>
      <c r="K242" s="2">
        <v>-171056.25</v>
      </c>
      <c r="L242" s="2">
        <v>-20910.23</v>
      </c>
      <c r="M242" s="2">
        <v>-38249.15</v>
      </c>
      <c r="N242" s="6">
        <f t="shared" si="20"/>
        <v>572966.13</v>
      </c>
      <c r="O242" s="2">
        <v>132943.18</v>
      </c>
      <c r="P242" s="2">
        <v>-1210.7</v>
      </c>
      <c r="Q242" s="6">
        <f t="shared" si="21"/>
        <v>131732.47999999998</v>
      </c>
      <c r="R242" s="2">
        <v>4839.82</v>
      </c>
      <c r="S242" s="2">
        <v>0</v>
      </c>
      <c r="T242" s="6">
        <f t="shared" si="22"/>
        <v>4839.82</v>
      </c>
      <c r="U242" s="6">
        <v>84447.77</v>
      </c>
      <c r="V242" s="2">
        <v>26288.91</v>
      </c>
      <c r="W242" s="2">
        <v>-533.48</v>
      </c>
      <c r="X242" s="2">
        <v>5401.14</v>
      </c>
      <c r="Y242" s="6">
        <f t="shared" si="23"/>
        <v>31156.57</v>
      </c>
    </row>
    <row r="243" spans="1:25" x14ac:dyDescent="0.25">
      <c r="A243" s="1" t="s">
        <v>539</v>
      </c>
      <c r="B243" t="s">
        <v>540</v>
      </c>
      <c r="C243" t="s">
        <v>164</v>
      </c>
      <c r="D243" s="6">
        <v>29898784.929999992</v>
      </c>
      <c r="E243" s="6">
        <f t="shared" si="18"/>
        <v>21220992.339999992</v>
      </c>
      <c r="F243" s="2">
        <v>4284569.34</v>
      </c>
      <c r="G243" s="2">
        <v>0</v>
      </c>
      <c r="H243" s="2">
        <v>-42543.32</v>
      </c>
      <c r="I243" s="6">
        <f t="shared" si="19"/>
        <v>4242026.0199999996</v>
      </c>
      <c r="J243" s="2">
        <v>4388873.17</v>
      </c>
      <c r="K243" s="2">
        <v>-575553.98</v>
      </c>
      <c r="L243" s="2">
        <v>-175622.38</v>
      </c>
      <c r="M243" s="2">
        <v>-404730.79</v>
      </c>
      <c r="N243" s="6">
        <f t="shared" si="20"/>
        <v>3232966.02</v>
      </c>
      <c r="O243" s="2">
        <v>806837.31</v>
      </c>
      <c r="P243" s="2">
        <v>-35083.910000000003</v>
      </c>
      <c r="Q243" s="6">
        <f t="shared" si="21"/>
        <v>771753.4</v>
      </c>
      <c r="R243" s="2">
        <v>187174.48</v>
      </c>
      <c r="S243" s="2">
        <v>-10167.280000000001</v>
      </c>
      <c r="T243" s="6">
        <f t="shared" si="22"/>
        <v>177007.2</v>
      </c>
      <c r="U243" s="6">
        <v>298392.44</v>
      </c>
      <c r="V243" s="2">
        <v>142544.03</v>
      </c>
      <c r="W243" s="2">
        <v>-126196.57</v>
      </c>
      <c r="X243" s="2">
        <v>-60699.95</v>
      </c>
      <c r="Y243" s="6">
        <f t="shared" si="23"/>
        <v>-44352.490000000005</v>
      </c>
    </row>
    <row r="244" spans="1:25" x14ac:dyDescent="0.25">
      <c r="A244" s="1" t="s">
        <v>541</v>
      </c>
      <c r="B244" t="s">
        <v>542</v>
      </c>
      <c r="C244" t="s">
        <v>8</v>
      </c>
      <c r="D244" s="6">
        <v>9429666.6099999994</v>
      </c>
      <c r="E244" s="6">
        <f t="shared" si="18"/>
        <v>8389500.5099999998</v>
      </c>
      <c r="F244" s="2">
        <v>0</v>
      </c>
      <c r="G244" s="2">
        <v>0</v>
      </c>
      <c r="H244" s="2">
        <v>0</v>
      </c>
      <c r="I244" s="6">
        <f t="shared" si="19"/>
        <v>0</v>
      </c>
      <c r="J244" s="2">
        <v>1200746.31</v>
      </c>
      <c r="K244" s="2">
        <v>-202735</v>
      </c>
      <c r="L244" s="2">
        <v>-173295.64</v>
      </c>
      <c r="M244" s="2">
        <v>-39981.550000000003</v>
      </c>
      <c r="N244" s="6">
        <f t="shared" si="20"/>
        <v>784734.12</v>
      </c>
      <c r="O244" s="2">
        <v>564.66</v>
      </c>
      <c r="P244" s="2">
        <v>-3.56</v>
      </c>
      <c r="Q244" s="6">
        <f t="shared" si="21"/>
        <v>561.1</v>
      </c>
      <c r="R244" s="2">
        <v>9879.82</v>
      </c>
      <c r="S244" s="2">
        <v>-636.16</v>
      </c>
      <c r="T244" s="6">
        <f t="shared" si="22"/>
        <v>9243.66</v>
      </c>
      <c r="U244" s="6">
        <v>223955.33</v>
      </c>
      <c r="V244" s="2">
        <v>30435.37</v>
      </c>
      <c r="W244" s="2">
        <v>-3627.84</v>
      </c>
      <c r="X244" s="2">
        <v>-5135.6400000000003</v>
      </c>
      <c r="Y244" s="6">
        <f t="shared" si="23"/>
        <v>21671.89</v>
      </c>
    </row>
    <row r="245" spans="1:25" x14ac:dyDescent="0.25">
      <c r="A245" s="1" t="s">
        <v>543</v>
      </c>
      <c r="B245" t="s">
        <v>544</v>
      </c>
      <c r="C245" t="s">
        <v>5</v>
      </c>
      <c r="D245" s="6">
        <v>12928046.48</v>
      </c>
      <c r="E245" s="6">
        <f t="shared" si="18"/>
        <v>6570061.8000000007</v>
      </c>
      <c r="F245" s="2">
        <v>2136885.13</v>
      </c>
      <c r="G245" s="2">
        <v>2333217.09</v>
      </c>
      <c r="H245" s="2">
        <v>-331.22</v>
      </c>
      <c r="I245" s="6">
        <f t="shared" si="19"/>
        <v>4469771</v>
      </c>
      <c r="J245" s="2">
        <v>780360.56</v>
      </c>
      <c r="K245" s="2">
        <v>0</v>
      </c>
      <c r="L245" s="2">
        <v>0</v>
      </c>
      <c r="M245" s="2">
        <v>-30321.1</v>
      </c>
      <c r="N245" s="6">
        <f t="shared" si="20"/>
        <v>750039.46000000008</v>
      </c>
      <c r="O245" s="2">
        <v>1017545.5</v>
      </c>
      <c r="P245" s="2">
        <v>-819.22</v>
      </c>
      <c r="Q245" s="6">
        <f t="shared" si="21"/>
        <v>1016726.28</v>
      </c>
      <c r="R245" s="2">
        <v>0</v>
      </c>
      <c r="S245" s="2">
        <v>0</v>
      </c>
      <c r="T245" s="6">
        <f t="shared" si="22"/>
        <v>0</v>
      </c>
      <c r="U245" s="6">
        <v>57443.8</v>
      </c>
      <c r="V245" s="2">
        <v>64641.62</v>
      </c>
      <c r="W245" s="2">
        <v>-2522.0100000000002</v>
      </c>
      <c r="X245" s="2">
        <v>1884.53</v>
      </c>
      <c r="Y245" s="6">
        <f t="shared" si="23"/>
        <v>64004.14</v>
      </c>
    </row>
    <row r="246" spans="1:25" x14ac:dyDescent="0.25">
      <c r="A246" s="1" t="s">
        <v>545</v>
      </c>
      <c r="B246" t="s">
        <v>546</v>
      </c>
      <c r="C246" t="s">
        <v>380</v>
      </c>
      <c r="D246" s="6">
        <v>2389664.3899999997</v>
      </c>
      <c r="E246" s="6">
        <f t="shared" si="18"/>
        <v>2158564.9699999997</v>
      </c>
      <c r="F246" s="2">
        <v>0</v>
      </c>
      <c r="G246" s="2">
        <v>0</v>
      </c>
      <c r="H246" s="2">
        <v>0</v>
      </c>
      <c r="I246" s="6">
        <f t="shared" si="19"/>
        <v>0</v>
      </c>
      <c r="J246" s="2">
        <v>206769.51</v>
      </c>
      <c r="K246" s="2">
        <v>0</v>
      </c>
      <c r="L246" s="2">
        <v>-22267.77</v>
      </c>
      <c r="M246" s="2">
        <v>-40977.4</v>
      </c>
      <c r="N246" s="6">
        <f t="shared" si="20"/>
        <v>143524.34000000003</v>
      </c>
      <c r="O246" s="2">
        <v>18986.7</v>
      </c>
      <c r="P246" s="2">
        <v>-598.28</v>
      </c>
      <c r="Q246" s="6">
        <f t="shared" si="21"/>
        <v>18388.420000000002</v>
      </c>
      <c r="R246" s="2">
        <v>267.33</v>
      </c>
      <c r="S246" s="2">
        <v>-720.1</v>
      </c>
      <c r="T246" s="6">
        <f t="shared" si="22"/>
        <v>-452.77000000000004</v>
      </c>
      <c r="U246" s="6">
        <v>67308.72</v>
      </c>
      <c r="V246" s="2">
        <v>11178.5</v>
      </c>
      <c r="W246" s="2">
        <v>-4799.9799999999996</v>
      </c>
      <c r="X246" s="2">
        <v>-4047.81</v>
      </c>
      <c r="Y246" s="6">
        <f t="shared" si="23"/>
        <v>2330.7100000000005</v>
      </c>
    </row>
    <row r="247" spans="1:25" x14ac:dyDescent="0.25">
      <c r="A247" s="1" t="s">
        <v>547</v>
      </c>
      <c r="B247" t="s">
        <v>548</v>
      </c>
      <c r="C247" t="s">
        <v>79</v>
      </c>
      <c r="D247" s="6">
        <v>295171.11</v>
      </c>
      <c r="E247" s="6">
        <f t="shared" si="18"/>
        <v>336970.18</v>
      </c>
      <c r="F247" s="2">
        <v>0</v>
      </c>
      <c r="G247" s="2">
        <v>0</v>
      </c>
      <c r="H247" s="2">
        <v>0</v>
      </c>
      <c r="I247" s="6">
        <f t="shared" si="19"/>
        <v>0</v>
      </c>
      <c r="J247" s="2">
        <v>38836.559999999998</v>
      </c>
      <c r="K247" s="2">
        <v>-54000</v>
      </c>
      <c r="L247" s="2">
        <v>-87170.85</v>
      </c>
      <c r="M247" s="2">
        <v>0</v>
      </c>
      <c r="N247" s="6">
        <f t="shared" si="20"/>
        <v>-102334.29000000001</v>
      </c>
      <c r="O247" s="2">
        <v>685.26</v>
      </c>
      <c r="P247" s="2">
        <v>-7.07</v>
      </c>
      <c r="Q247" s="6">
        <f t="shared" si="21"/>
        <v>678.18999999999994</v>
      </c>
      <c r="R247" s="2">
        <v>575.64</v>
      </c>
      <c r="S247" s="2">
        <v>0</v>
      </c>
      <c r="T247" s="6">
        <f t="shared" si="22"/>
        <v>575.64</v>
      </c>
      <c r="U247" s="6">
        <v>59037.43</v>
      </c>
      <c r="V247" s="2">
        <v>867</v>
      </c>
      <c r="W247" s="2">
        <v>0</v>
      </c>
      <c r="X247" s="2">
        <v>-623.04</v>
      </c>
      <c r="Y247" s="6">
        <f t="shared" si="23"/>
        <v>243.96000000000004</v>
      </c>
    </row>
    <row r="248" spans="1:25" x14ac:dyDescent="0.25">
      <c r="A248" s="1" t="s">
        <v>549</v>
      </c>
      <c r="B248" t="s">
        <v>550</v>
      </c>
      <c r="C248" t="s">
        <v>179</v>
      </c>
      <c r="D248" s="6">
        <v>6257183.6799999997</v>
      </c>
      <c r="E248" s="6">
        <f t="shared" si="18"/>
        <v>4608762.5200000005</v>
      </c>
      <c r="F248" s="2">
        <v>420345.14</v>
      </c>
      <c r="G248" s="2">
        <v>0</v>
      </c>
      <c r="H248" s="2">
        <v>-19.79</v>
      </c>
      <c r="I248" s="6">
        <f t="shared" si="19"/>
        <v>420325.35000000003</v>
      </c>
      <c r="J248" s="2">
        <v>1045500.58</v>
      </c>
      <c r="K248" s="2">
        <v>-177782.66</v>
      </c>
      <c r="L248" s="2">
        <v>-226251.16</v>
      </c>
      <c r="M248" s="2">
        <v>-77220.75</v>
      </c>
      <c r="N248" s="6">
        <f t="shared" si="20"/>
        <v>564246.00999999989</v>
      </c>
      <c r="O248" s="2">
        <v>582787.29</v>
      </c>
      <c r="P248" s="2">
        <v>-172.25</v>
      </c>
      <c r="Q248" s="6">
        <f t="shared" si="21"/>
        <v>582615.04000000004</v>
      </c>
      <c r="R248" s="2">
        <v>0</v>
      </c>
      <c r="S248" s="2">
        <v>0</v>
      </c>
      <c r="T248" s="6">
        <f t="shared" si="22"/>
        <v>0</v>
      </c>
      <c r="U248" s="6">
        <v>108198.88</v>
      </c>
      <c r="V248" s="2">
        <v>118014.11</v>
      </c>
      <c r="W248" s="2">
        <v>-824.75</v>
      </c>
      <c r="X248" s="2">
        <v>-144153.48000000001</v>
      </c>
      <c r="Y248" s="6">
        <f t="shared" si="23"/>
        <v>-26964.12000000001</v>
      </c>
    </row>
    <row r="249" spans="1:25" x14ac:dyDescent="0.25">
      <c r="A249" s="1" t="s">
        <v>551</v>
      </c>
      <c r="B249" t="s">
        <v>552</v>
      </c>
      <c r="C249" t="s">
        <v>242</v>
      </c>
      <c r="D249" s="6">
        <v>624326.34</v>
      </c>
      <c r="E249" s="6">
        <f t="shared" si="18"/>
        <v>717978.11</v>
      </c>
      <c r="F249" s="2">
        <v>0</v>
      </c>
      <c r="G249" s="2">
        <v>0</v>
      </c>
      <c r="H249" s="2">
        <v>0</v>
      </c>
      <c r="I249" s="6">
        <f t="shared" si="19"/>
        <v>0</v>
      </c>
      <c r="J249" s="2">
        <v>64053.08</v>
      </c>
      <c r="K249" s="2">
        <v>-189000</v>
      </c>
      <c r="L249" s="2">
        <v>-41045.25</v>
      </c>
      <c r="M249" s="2">
        <v>-27539</v>
      </c>
      <c r="N249" s="6">
        <f t="shared" si="20"/>
        <v>-193531.16999999998</v>
      </c>
      <c r="O249" s="2">
        <v>263.69</v>
      </c>
      <c r="P249" s="2">
        <v>-2.66</v>
      </c>
      <c r="Q249" s="6">
        <f t="shared" si="21"/>
        <v>261.02999999999997</v>
      </c>
      <c r="R249" s="2">
        <v>2024.28</v>
      </c>
      <c r="S249" s="2">
        <v>0</v>
      </c>
      <c r="T249" s="6">
        <f t="shared" si="22"/>
        <v>2024.28</v>
      </c>
      <c r="U249" s="6">
        <v>102622.87</v>
      </c>
      <c r="V249" s="2">
        <v>67.66</v>
      </c>
      <c r="W249" s="2">
        <v>-3866.19</v>
      </c>
      <c r="X249" s="2">
        <v>-1230.25</v>
      </c>
      <c r="Y249" s="6">
        <f t="shared" si="23"/>
        <v>-5028.7800000000007</v>
      </c>
    </row>
    <row r="250" spans="1:25" x14ac:dyDescent="0.25">
      <c r="A250" s="1" t="s">
        <v>553</v>
      </c>
      <c r="B250" t="s">
        <v>554</v>
      </c>
      <c r="C250" t="s">
        <v>94</v>
      </c>
      <c r="D250" s="6">
        <v>4513952.4099999992</v>
      </c>
      <c r="E250" s="6">
        <f t="shared" si="18"/>
        <v>3854957.2599999988</v>
      </c>
      <c r="F250" s="2">
        <v>211409.74</v>
      </c>
      <c r="G250" s="2">
        <v>0</v>
      </c>
      <c r="H250" s="2">
        <v>0</v>
      </c>
      <c r="I250" s="6">
        <f t="shared" si="19"/>
        <v>211409.74</v>
      </c>
      <c r="J250" s="2">
        <v>306096.09000000003</v>
      </c>
      <c r="K250" s="2">
        <v>-27000</v>
      </c>
      <c r="L250" s="2">
        <v>-14351.27</v>
      </c>
      <c r="M250" s="2">
        <v>-16200.11</v>
      </c>
      <c r="N250" s="6">
        <f t="shared" si="20"/>
        <v>248544.71000000002</v>
      </c>
      <c r="O250" s="2">
        <v>128968.85</v>
      </c>
      <c r="P250" s="2">
        <v>-1059.95</v>
      </c>
      <c r="Q250" s="6">
        <f t="shared" si="21"/>
        <v>127908.90000000001</v>
      </c>
      <c r="R250" s="2">
        <v>618.23</v>
      </c>
      <c r="S250" s="2">
        <v>0</v>
      </c>
      <c r="T250" s="6">
        <f t="shared" si="22"/>
        <v>618.23</v>
      </c>
      <c r="U250" s="6">
        <v>72955.89</v>
      </c>
      <c r="V250" s="2">
        <v>10778.04</v>
      </c>
      <c r="W250" s="2">
        <v>-2731.35</v>
      </c>
      <c r="X250" s="2">
        <v>-10489.01</v>
      </c>
      <c r="Y250" s="6">
        <f t="shared" si="23"/>
        <v>-2442.3199999999997</v>
      </c>
    </row>
    <row r="251" spans="1:25" x14ac:dyDescent="0.25">
      <c r="A251" s="1" t="s">
        <v>555</v>
      </c>
      <c r="B251" t="s">
        <v>556</v>
      </c>
      <c r="C251" t="s">
        <v>253</v>
      </c>
      <c r="D251" s="6">
        <v>11699753.129999997</v>
      </c>
      <c r="E251" s="6">
        <f t="shared" si="18"/>
        <v>8336990.4999999981</v>
      </c>
      <c r="F251" s="2">
        <v>1850937.06</v>
      </c>
      <c r="G251" s="2">
        <v>323334.46999999997</v>
      </c>
      <c r="H251" s="2">
        <v>-212.48</v>
      </c>
      <c r="I251" s="6">
        <f t="shared" si="19"/>
        <v>2174059.0500000003</v>
      </c>
      <c r="J251" s="2">
        <v>753162.84</v>
      </c>
      <c r="K251" s="2">
        <v>0</v>
      </c>
      <c r="L251" s="2">
        <v>0</v>
      </c>
      <c r="M251" s="2">
        <v>-5815.56</v>
      </c>
      <c r="N251" s="6">
        <f t="shared" si="20"/>
        <v>747347.27999999991</v>
      </c>
      <c r="O251" s="2">
        <v>179308.07</v>
      </c>
      <c r="P251" s="2">
        <v>-7.29</v>
      </c>
      <c r="Q251" s="6">
        <f t="shared" si="21"/>
        <v>179300.78</v>
      </c>
      <c r="R251" s="2">
        <v>888.69</v>
      </c>
      <c r="S251" s="2">
        <v>0</v>
      </c>
      <c r="T251" s="6">
        <f t="shared" si="22"/>
        <v>888.69</v>
      </c>
      <c r="U251" s="6">
        <v>79326.31</v>
      </c>
      <c r="V251" s="2">
        <v>138760.15</v>
      </c>
      <c r="W251" s="2">
        <v>-106.75</v>
      </c>
      <c r="X251" s="2">
        <v>43187.12</v>
      </c>
      <c r="Y251" s="6">
        <f t="shared" si="23"/>
        <v>181840.52</v>
      </c>
    </row>
    <row r="252" spans="1:25" x14ac:dyDescent="0.25">
      <c r="A252" s="1" t="s">
        <v>557</v>
      </c>
      <c r="B252" t="s">
        <v>558</v>
      </c>
      <c r="C252" t="s">
        <v>234</v>
      </c>
      <c r="D252" s="6">
        <v>9491918.7799999993</v>
      </c>
      <c r="E252" s="6">
        <f t="shared" si="18"/>
        <v>5478485.0699999984</v>
      </c>
      <c r="F252" s="2">
        <v>1047461.55</v>
      </c>
      <c r="G252" s="2">
        <v>688379.86</v>
      </c>
      <c r="H252" s="2">
        <v>-1317.88</v>
      </c>
      <c r="I252" s="6">
        <f t="shared" si="19"/>
        <v>1734523.5300000003</v>
      </c>
      <c r="J252" s="2">
        <v>895360.15</v>
      </c>
      <c r="K252" s="2">
        <v>0</v>
      </c>
      <c r="L252" s="2">
        <v>0</v>
      </c>
      <c r="M252" s="2">
        <v>-28843.99</v>
      </c>
      <c r="N252" s="6">
        <f t="shared" si="20"/>
        <v>866516.16</v>
      </c>
      <c r="O252" s="2">
        <v>1302144.02</v>
      </c>
      <c r="P252" s="2">
        <v>-1671.23</v>
      </c>
      <c r="Q252" s="6">
        <f t="shared" si="21"/>
        <v>1300472.79</v>
      </c>
      <c r="R252" s="2">
        <v>476.73</v>
      </c>
      <c r="S252" s="2">
        <v>0</v>
      </c>
      <c r="T252" s="6">
        <f t="shared" si="22"/>
        <v>476.73</v>
      </c>
      <c r="U252" s="6">
        <v>70304.53</v>
      </c>
      <c r="V252" s="2">
        <v>40285.120000000003</v>
      </c>
      <c r="W252" s="2">
        <v>-3373.66</v>
      </c>
      <c r="X252" s="2">
        <v>4228.51</v>
      </c>
      <c r="Y252" s="6">
        <f t="shared" si="23"/>
        <v>41139.970000000008</v>
      </c>
    </row>
    <row r="253" spans="1:25" x14ac:dyDescent="0.25">
      <c r="A253" s="1" t="s">
        <v>559</v>
      </c>
      <c r="B253" t="s">
        <v>560</v>
      </c>
      <c r="C253" t="s">
        <v>26</v>
      </c>
      <c r="D253" s="6">
        <v>3028991.1899999995</v>
      </c>
      <c r="E253" s="6">
        <f t="shared" si="18"/>
        <v>1477926.6399999997</v>
      </c>
      <c r="F253" s="2">
        <v>507500.1</v>
      </c>
      <c r="G253" s="2">
        <v>819926.03</v>
      </c>
      <c r="H253" s="2">
        <v>0</v>
      </c>
      <c r="I253" s="6">
        <f t="shared" si="19"/>
        <v>1327426.1299999999</v>
      </c>
      <c r="J253" s="2">
        <v>199942.85</v>
      </c>
      <c r="K253" s="2">
        <v>0</v>
      </c>
      <c r="L253" s="2">
        <v>0</v>
      </c>
      <c r="M253" s="2">
        <v>-12535.65</v>
      </c>
      <c r="N253" s="6">
        <f t="shared" si="20"/>
        <v>187407.2</v>
      </c>
      <c r="O253" s="2">
        <v>8160.5</v>
      </c>
      <c r="P253" s="2">
        <v>0</v>
      </c>
      <c r="Q253" s="6">
        <f t="shared" si="21"/>
        <v>8160.5</v>
      </c>
      <c r="R253" s="2">
        <v>0</v>
      </c>
      <c r="S253" s="2">
        <v>0</v>
      </c>
      <c r="T253" s="6">
        <f t="shared" si="22"/>
        <v>0</v>
      </c>
      <c r="U253" s="6">
        <v>35884.639999999999</v>
      </c>
      <c r="V253" s="2">
        <v>6053.45</v>
      </c>
      <c r="W253" s="2">
        <v>-30.5</v>
      </c>
      <c r="X253" s="2">
        <v>-13836.87</v>
      </c>
      <c r="Y253" s="6">
        <f t="shared" si="23"/>
        <v>-7813.920000000001</v>
      </c>
    </row>
    <row r="254" spans="1:25" x14ac:dyDescent="0.25">
      <c r="A254" s="1" t="s">
        <v>561</v>
      </c>
      <c r="B254" t="s">
        <v>562</v>
      </c>
      <c r="C254" t="s">
        <v>563</v>
      </c>
      <c r="D254" s="6">
        <v>13342769.920000004</v>
      </c>
      <c r="E254" s="6">
        <f t="shared" si="18"/>
        <v>10157966.580000002</v>
      </c>
      <c r="F254" s="2">
        <v>1517935.22</v>
      </c>
      <c r="G254" s="2">
        <v>0</v>
      </c>
      <c r="H254" s="2">
        <v>-163.57</v>
      </c>
      <c r="I254" s="6">
        <f t="shared" si="19"/>
        <v>1517771.65</v>
      </c>
      <c r="J254" s="2">
        <v>1301245.79</v>
      </c>
      <c r="K254" s="2">
        <v>0</v>
      </c>
      <c r="L254" s="2">
        <v>-90218.67</v>
      </c>
      <c r="M254" s="2">
        <v>-44204.77</v>
      </c>
      <c r="N254" s="6">
        <f t="shared" si="20"/>
        <v>1166822.3500000001</v>
      </c>
      <c r="O254" s="2">
        <v>388744.24</v>
      </c>
      <c r="P254" s="2">
        <v>0</v>
      </c>
      <c r="Q254" s="6">
        <f t="shared" si="21"/>
        <v>388744.24</v>
      </c>
      <c r="R254" s="2">
        <v>0</v>
      </c>
      <c r="S254" s="2">
        <v>0</v>
      </c>
      <c r="T254" s="6">
        <f t="shared" si="22"/>
        <v>0</v>
      </c>
      <c r="U254" s="6">
        <v>110267.05</v>
      </c>
      <c r="V254" s="2">
        <v>19740.36</v>
      </c>
      <c r="W254" s="2">
        <v>-4076.09</v>
      </c>
      <c r="X254" s="2">
        <v>-14466.22</v>
      </c>
      <c r="Y254" s="6">
        <f t="shared" si="23"/>
        <v>1198.0500000000011</v>
      </c>
    </row>
    <row r="255" spans="1:25" x14ac:dyDescent="0.25">
      <c r="A255" s="1" t="s">
        <v>564</v>
      </c>
      <c r="B255" t="s">
        <v>565</v>
      </c>
      <c r="C255" t="s">
        <v>17</v>
      </c>
      <c r="D255" s="6">
        <v>5480321.7399999993</v>
      </c>
      <c r="E255" s="6">
        <f t="shared" si="18"/>
        <v>4296873.9999999991</v>
      </c>
      <c r="F255" s="2">
        <v>0</v>
      </c>
      <c r="G255" s="2">
        <v>0</v>
      </c>
      <c r="H255" s="2">
        <v>0</v>
      </c>
      <c r="I255" s="6">
        <f t="shared" si="19"/>
        <v>0</v>
      </c>
      <c r="J255" s="2">
        <v>1192535.96</v>
      </c>
      <c r="K255" s="2">
        <v>-205171.63</v>
      </c>
      <c r="L255" s="2">
        <v>-70635.47</v>
      </c>
      <c r="M255" s="2">
        <v>-49272.54</v>
      </c>
      <c r="N255" s="6">
        <f t="shared" si="20"/>
        <v>867456.32</v>
      </c>
      <c r="O255" s="2">
        <v>18941.95</v>
      </c>
      <c r="P255" s="2">
        <v>-156.61000000000001</v>
      </c>
      <c r="Q255" s="6">
        <f t="shared" si="21"/>
        <v>18785.34</v>
      </c>
      <c r="R255" s="2">
        <v>7897.7</v>
      </c>
      <c r="S255" s="2">
        <v>0</v>
      </c>
      <c r="T255" s="6">
        <f t="shared" si="22"/>
        <v>7897.7</v>
      </c>
      <c r="U255" s="6">
        <v>184952.6</v>
      </c>
      <c r="V255" s="2">
        <v>144706.28</v>
      </c>
      <c r="W255" s="2">
        <v>-9759.23</v>
      </c>
      <c r="X255" s="2">
        <v>-30591.27</v>
      </c>
      <c r="Y255" s="6">
        <f t="shared" si="23"/>
        <v>104355.77999999998</v>
      </c>
    </row>
    <row r="256" spans="1:25" x14ac:dyDescent="0.25">
      <c r="A256" s="1" t="s">
        <v>566</v>
      </c>
      <c r="B256" t="s">
        <v>567</v>
      </c>
      <c r="C256" t="s">
        <v>59</v>
      </c>
      <c r="D256" s="6">
        <v>2324784.84</v>
      </c>
      <c r="E256" s="6">
        <f t="shared" si="18"/>
        <v>1997769.18</v>
      </c>
      <c r="F256" s="2">
        <v>33439.17</v>
      </c>
      <c r="G256" s="2">
        <v>102004.52</v>
      </c>
      <c r="H256" s="2">
        <v>0</v>
      </c>
      <c r="I256" s="6">
        <f t="shared" si="19"/>
        <v>135443.69</v>
      </c>
      <c r="J256" s="2">
        <v>125599.23</v>
      </c>
      <c r="K256" s="2">
        <v>0</v>
      </c>
      <c r="L256" s="2">
        <v>-8729.7900000000009</v>
      </c>
      <c r="M256" s="2">
        <v>-9486.0400000000009</v>
      </c>
      <c r="N256" s="6">
        <f t="shared" si="20"/>
        <v>107383.4</v>
      </c>
      <c r="O256" s="2">
        <v>55895.26</v>
      </c>
      <c r="P256" s="2">
        <v>-416.13</v>
      </c>
      <c r="Q256" s="6">
        <f t="shared" si="21"/>
        <v>55479.130000000005</v>
      </c>
      <c r="R256" s="2">
        <v>217.56</v>
      </c>
      <c r="S256" s="2">
        <v>0</v>
      </c>
      <c r="T256" s="6">
        <f t="shared" si="22"/>
        <v>217.56</v>
      </c>
      <c r="U256" s="6">
        <v>45404.3</v>
      </c>
      <c r="V256" s="2">
        <v>6802.1</v>
      </c>
      <c r="W256" s="2">
        <v>-4396.9399999999996</v>
      </c>
      <c r="X256" s="2">
        <v>-19317.580000000002</v>
      </c>
      <c r="Y256" s="6">
        <f t="shared" si="23"/>
        <v>-16912.420000000002</v>
      </c>
    </row>
    <row r="257" spans="1:25" x14ac:dyDescent="0.25">
      <c r="A257" s="1" t="s">
        <v>568</v>
      </c>
      <c r="B257" t="s">
        <v>569</v>
      </c>
      <c r="C257" t="s">
        <v>56</v>
      </c>
      <c r="D257" s="6">
        <v>6898957.0799999991</v>
      </c>
      <c r="E257" s="6">
        <f t="shared" si="18"/>
        <v>5346340.7499999991</v>
      </c>
      <c r="F257" s="2">
        <v>565097.71</v>
      </c>
      <c r="G257" s="2">
        <v>432974.1</v>
      </c>
      <c r="H257" s="2">
        <v>-1662.71</v>
      </c>
      <c r="I257" s="6">
        <f t="shared" si="19"/>
        <v>996409.1</v>
      </c>
      <c r="J257" s="2">
        <v>514973.78</v>
      </c>
      <c r="K257" s="2">
        <v>0</v>
      </c>
      <c r="L257" s="2">
        <v>-6087.75</v>
      </c>
      <c r="M257" s="2">
        <v>-53600.2</v>
      </c>
      <c r="N257" s="6">
        <f t="shared" si="20"/>
        <v>455285.83</v>
      </c>
      <c r="O257" s="2">
        <v>48890.26</v>
      </c>
      <c r="P257" s="2">
        <v>-476.36</v>
      </c>
      <c r="Q257" s="6">
        <f t="shared" si="21"/>
        <v>48413.9</v>
      </c>
      <c r="R257" s="2">
        <v>0</v>
      </c>
      <c r="S257" s="2">
        <v>0</v>
      </c>
      <c r="T257" s="6">
        <f t="shared" si="22"/>
        <v>0</v>
      </c>
      <c r="U257" s="6">
        <v>63109.8</v>
      </c>
      <c r="V257" s="2">
        <v>11712.28</v>
      </c>
      <c r="W257" s="2">
        <v>-18247.62</v>
      </c>
      <c r="X257" s="2">
        <v>-4066.96</v>
      </c>
      <c r="Y257" s="6">
        <f t="shared" si="23"/>
        <v>-10602.3</v>
      </c>
    </row>
    <row r="258" spans="1:25" x14ac:dyDescent="0.25">
      <c r="A258" s="1" t="s">
        <v>570</v>
      </c>
      <c r="B258" t="s">
        <v>571</v>
      </c>
      <c r="C258" t="s">
        <v>51</v>
      </c>
      <c r="D258" s="6">
        <v>7660085.6799999988</v>
      </c>
      <c r="E258" s="6">
        <f t="shared" si="18"/>
        <v>5253411.7999999989</v>
      </c>
      <c r="F258" s="2">
        <v>1401168.44</v>
      </c>
      <c r="G258" s="2">
        <v>0</v>
      </c>
      <c r="H258" s="2">
        <v>-27.68</v>
      </c>
      <c r="I258" s="6">
        <f t="shared" si="19"/>
        <v>1401140.76</v>
      </c>
      <c r="J258" s="2">
        <v>839335.2</v>
      </c>
      <c r="K258" s="2">
        <v>-54000</v>
      </c>
      <c r="L258" s="2">
        <v>-14160.23</v>
      </c>
      <c r="M258" s="2">
        <v>-42435.25</v>
      </c>
      <c r="N258" s="6">
        <f t="shared" si="20"/>
        <v>728739.72</v>
      </c>
      <c r="O258" s="2">
        <v>167344.41</v>
      </c>
      <c r="P258" s="2">
        <v>-54.46</v>
      </c>
      <c r="Q258" s="6">
        <f t="shared" si="21"/>
        <v>167289.95000000001</v>
      </c>
      <c r="R258" s="2">
        <v>1670.9</v>
      </c>
      <c r="S258" s="2">
        <v>0</v>
      </c>
      <c r="T258" s="6">
        <f t="shared" si="22"/>
        <v>1670.9</v>
      </c>
      <c r="U258" s="6">
        <v>81933.62</v>
      </c>
      <c r="V258" s="2">
        <v>30051.62</v>
      </c>
      <c r="W258" s="2">
        <v>-1351.06</v>
      </c>
      <c r="X258" s="2">
        <v>-2801.63</v>
      </c>
      <c r="Y258" s="6">
        <f t="shared" si="23"/>
        <v>25898.929999999997</v>
      </c>
    </row>
    <row r="259" spans="1:25" x14ac:dyDescent="0.25">
      <c r="A259" s="1" t="s">
        <v>572</v>
      </c>
      <c r="B259" t="s">
        <v>573</v>
      </c>
      <c r="C259" t="s">
        <v>574</v>
      </c>
      <c r="D259" s="6">
        <v>4218836.1900000004</v>
      </c>
      <c r="E259" s="6">
        <f t="shared" si="18"/>
        <v>3219242.45</v>
      </c>
      <c r="F259" s="2">
        <v>312412.26</v>
      </c>
      <c r="G259" s="2">
        <v>172715.58</v>
      </c>
      <c r="H259" s="2">
        <v>-361.26</v>
      </c>
      <c r="I259" s="6">
        <f t="shared" si="19"/>
        <v>484766.57999999996</v>
      </c>
      <c r="J259" s="2">
        <v>466198.1</v>
      </c>
      <c r="K259" s="2">
        <v>-7320</v>
      </c>
      <c r="L259" s="2">
        <v>-26235.54</v>
      </c>
      <c r="M259" s="2">
        <v>-38530.089999999997</v>
      </c>
      <c r="N259" s="6">
        <f t="shared" si="20"/>
        <v>394112.47</v>
      </c>
      <c r="O259" s="2">
        <v>61996.639999999999</v>
      </c>
      <c r="P259" s="2">
        <v>-838.44</v>
      </c>
      <c r="Q259" s="6">
        <f t="shared" si="21"/>
        <v>61158.2</v>
      </c>
      <c r="R259" s="2">
        <v>2030.81</v>
      </c>
      <c r="S259" s="2">
        <v>0</v>
      </c>
      <c r="T259" s="6">
        <f t="shared" si="22"/>
        <v>2030.81</v>
      </c>
      <c r="U259" s="6">
        <v>61285.79</v>
      </c>
      <c r="V259" s="2">
        <v>781.95</v>
      </c>
      <c r="W259" s="2">
        <v>-4542.0600000000004</v>
      </c>
      <c r="X259" s="2">
        <v>0</v>
      </c>
      <c r="Y259" s="6">
        <f t="shared" si="23"/>
        <v>-3760.1100000000006</v>
      </c>
    </row>
    <row r="260" spans="1:25" x14ac:dyDescent="0.25">
      <c r="A260" s="1" t="s">
        <v>575</v>
      </c>
      <c r="B260" t="s">
        <v>576</v>
      </c>
      <c r="C260" t="s">
        <v>164</v>
      </c>
      <c r="D260" s="6">
        <v>1587765.74</v>
      </c>
      <c r="E260" s="6">
        <f t="shared" si="18"/>
        <v>491707.62999999989</v>
      </c>
      <c r="F260" s="2">
        <v>147464.01</v>
      </c>
      <c r="G260" s="2">
        <v>707251.9</v>
      </c>
      <c r="H260" s="2">
        <v>-2283.94</v>
      </c>
      <c r="I260" s="6">
        <f t="shared" si="19"/>
        <v>852431.97000000009</v>
      </c>
      <c r="J260" s="2">
        <v>245039.9</v>
      </c>
      <c r="K260" s="2">
        <v>-18642.900000000001</v>
      </c>
      <c r="L260" s="2">
        <v>-33278.519999999997</v>
      </c>
      <c r="M260" s="2">
        <v>-154264.28</v>
      </c>
      <c r="N260" s="6">
        <f t="shared" si="20"/>
        <v>38854.200000000012</v>
      </c>
      <c r="O260" s="2">
        <v>228697.78</v>
      </c>
      <c r="P260" s="2">
        <v>-35705.339999999997</v>
      </c>
      <c r="Q260" s="6">
        <f t="shared" si="21"/>
        <v>192992.44</v>
      </c>
      <c r="R260" s="2">
        <v>936.39</v>
      </c>
      <c r="S260" s="2">
        <v>-2673.72</v>
      </c>
      <c r="T260" s="6">
        <f t="shared" si="22"/>
        <v>-1737.33</v>
      </c>
      <c r="U260" s="6">
        <v>36256.42</v>
      </c>
      <c r="V260" s="2">
        <v>4021.52</v>
      </c>
      <c r="W260" s="2">
        <v>-22076.67</v>
      </c>
      <c r="X260" s="2">
        <v>-4684.4399999999996</v>
      </c>
      <c r="Y260" s="6">
        <f t="shared" si="23"/>
        <v>-22739.589999999997</v>
      </c>
    </row>
    <row r="261" spans="1:25" x14ac:dyDescent="0.25">
      <c r="A261" s="1" t="s">
        <v>577</v>
      </c>
      <c r="B261" t="s">
        <v>578</v>
      </c>
      <c r="C261" t="s">
        <v>287</v>
      </c>
      <c r="D261" s="6">
        <v>2402987.7000000002</v>
      </c>
      <c r="E261" s="6">
        <f t="shared" si="18"/>
        <v>1126284.2700000003</v>
      </c>
      <c r="F261" s="2">
        <v>385677.21</v>
      </c>
      <c r="G261" s="2">
        <v>793439.76</v>
      </c>
      <c r="H261" s="2">
        <v>0</v>
      </c>
      <c r="I261" s="6">
        <f t="shared" si="19"/>
        <v>1179116.97</v>
      </c>
      <c r="J261" s="2">
        <v>67468.42</v>
      </c>
      <c r="K261" s="2">
        <v>0</v>
      </c>
      <c r="L261" s="2">
        <v>0</v>
      </c>
      <c r="M261" s="2">
        <v>0</v>
      </c>
      <c r="N261" s="6">
        <f t="shared" si="20"/>
        <v>67468.42</v>
      </c>
      <c r="O261" s="2">
        <v>1444.91</v>
      </c>
      <c r="P261" s="2">
        <v>0</v>
      </c>
      <c r="Q261" s="6">
        <f t="shared" si="21"/>
        <v>1444.91</v>
      </c>
      <c r="R261" s="2">
        <v>0</v>
      </c>
      <c r="S261" s="2">
        <v>0</v>
      </c>
      <c r="T261" s="6">
        <f t="shared" si="22"/>
        <v>0</v>
      </c>
      <c r="U261" s="6">
        <v>31990.79</v>
      </c>
      <c r="V261" s="2">
        <v>3845.38</v>
      </c>
      <c r="W261" s="2">
        <v>-51.92</v>
      </c>
      <c r="X261" s="2">
        <v>-7111.12</v>
      </c>
      <c r="Y261" s="6">
        <f t="shared" si="23"/>
        <v>-3317.66</v>
      </c>
    </row>
    <row r="262" spans="1:25" x14ac:dyDescent="0.25">
      <c r="A262" s="1" t="s">
        <v>579</v>
      </c>
      <c r="B262" t="s">
        <v>580</v>
      </c>
      <c r="C262" t="s">
        <v>492</v>
      </c>
      <c r="D262" s="6">
        <v>4194779.3299999982</v>
      </c>
      <c r="E262" s="6">
        <f t="shared" si="18"/>
        <v>3381394.3099999987</v>
      </c>
      <c r="F262" s="2">
        <v>476854.6</v>
      </c>
      <c r="G262" s="2">
        <v>0</v>
      </c>
      <c r="H262" s="2">
        <v>-588.9</v>
      </c>
      <c r="I262" s="6">
        <f t="shared" si="19"/>
        <v>476265.69999999995</v>
      </c>
      <c r="J262" s="2">
        <v>419336.65</v>
      </c>
      <c r="K262" s="2">
        <v>-57020</v>
      </c>
      <c r="L262" s="2">
        <v>-67660.38</v>
      </c>
      <c r="M262" s="2">
        <v>-102233.26</v>
      </c>
      <c r="N262" s="6">
        <f t="shared" si="20"/>
        <v>192423.01</v>
      </c>
      <c r="O262" s="2">
        <v>12624.82</v>
      </c>
      <c r="P262" s="2">
        <v>-125.07</v>
      </c>
      <c r="Q262" s="6">
        <f t="shared" si="21"/>
        <v>12499.75</v>
      </c>
      <c r="R262" s="2">
        <v>10104.34</v>
      </c>
      <c r="S262" s="2">
        <v>0</v>
      </c>
      <c r="T262" s="6">
        <f t="shared" si="22"/>
        <v>10104.34</v>
      </c>
      <c r="U262" s="6">
        <v>79620.070000000007</v>
      </c>
      <c r="V262" s="2">
        <v>45000.46</v>
      </c>
      <c r="W262" s="2">
        <v>-376.92</v>
      </c>
      <c r="X262" s="2">
        <v>-2151.39</v>
      </c>
      <c r="Y262" s="6">
        <f t="shared" si="23"/>
        <v>42472.15</v>
      </c>
    </row>
    <row r="263" spans="1:25" x14ac:dyDescent="0.25">
      <c r="A263" s="1" t="s">
        <v>581</v>
      </c>
      <c r="B263" t="s">
        <v>582</v>
      </c>
      <c r="C263" t="s">
        <v>574</v>
      </c>
      <c r="D263" s="6">
        <v>7416659.6100000003</v>
      </c>
      <c r="E263" s="6">
        <f t="shared" si="18"/>
        <v>5685150.8600000003</v>
      </c>
      <c r="F263" s="2">
        <v>1161086.1299999999</v>
      </c>
      <c r="G263" s="2">
        <v>0</v>
      </c>
      <c r="H263" s="2">
        <v>-309.73</v>
      </c>
      <c r="I263" s="6">
        <f t="shared" si="19"/>
        <v>1160776.3999999999</v>
      </c>
      <c r="J263" s="2">
        <v>566828.54</v>
      </c>
      <c r="K263" s="2">
        <v>-105934.62</v>
      </c>
      <c r="L263" s="2">
        <v>-35341.53</v>
      </c>
      <c r="M263" s="2">
        <v>-10775.36</v>
      </c>
      <c r="N263" s="6">
        <f t="shared" si="20"/>
        <v>414777.03</v>
      </c>
      <c r="O263" s="2">
        <v>31210.45</v>
      </c>
      <c r="P263" s="2">
        <v>-254.48</v>
      </c>
      <c r="Q263" s="6">
        <f t="shared" si="21"/>
        <v>30955.97</v>
      </c>
      <c r="R263" s="2">
        <v>21375.67</v>
      </c>
      <c r="S263" s="2">
        <v>0</v>
      </c>
      <c r="T263" s="6">
        <f t="shared" si="22"/>
        <v>21375.67</v>
      </c>
      <c r="U263" s="6">
        <v>102704.07</v>
      </c>
      <c r="V263" s="2">
        <v>7637.29</v>
      </c>
      <c r="W263" s="2">
        <v>-3683.34</v>
      </c>
      <c r="X263" s="2">
        <v>-3034.34</v>
      </c>
      <c r="Y263" s="6">
        <f t="shared" si="23"/>
        <v>919.60999999999967</v>
      </c>
    </row>
    <row r="264" spans="1:25" x14ac:dyDescent="0.25">
      <c r="A264" s="1" t="s">
        <v>583</v>
      </c>
      <c r="B264" t="s">
        <v>584</v>
      </c>
      <c r="C264" t="s">
        <v>137</v>
      </c>
      <c r="D264" s="6">
        <v>3781124.3000000007</v>
      </c>
      <c r="E264" s="6">
        <f t="shared" ref="E264:E327" si="24">D264-I264-N264-Q264-T264-U264-Y264</f>
        <v>2115193.4400000009</v>
      </c>
      <c r="F264" s="2">
        <v>693435.22</v>
      </c>
      <c r="G264" s="2">
        <v>567273.66</v>
      </c>
      <c r="H264" s="2">
        <v>-1.81</v>
      </c>
      <c r="I264" s="6">
        <f t="shared" ref="I264:I327" si="25">F264+G264+H264</f>
        <v>1260707.0699999998</v>
      </c>
      <c r="J264" s="2">
        <v>290017</v>
      </c>
      <c r="K264" s="2">
        <v>0</v>
      </c>
      <c r="L264" s="2">
        <v>0</v>
      </c>
      <c r="M264" s="2">
        <v>-348.7</v>
      </c>
      <c r="N264" s="6">
        <f t="shared" ref="N264:N327" si="26">J264+K264+L264+M264</f>
        <v>289668.3</v>
      </c>
      <c r="O264" s="2">
        <v>72110.320000000007</v>
      </c>
      <c r="P264" s="2">
        <v>-8.86</v>
      </c>
      <c r="Q264" s="6">
        <f t="shared" ref="Q264:Q327" si="27">O264+P264</f>
        <v>72101.460000000006</v>
      </c>
      <c r="R264" s="2">
        <v>4.93</v>
      </c>
      <c r="S264" s="2">
        <v>0</v>
      </c>
      <c r="T264" s="6">
        <f t="shared" ref="T264:T327" si="28">R264+S264</f>
        <v>4.93</v>
      </c>
      <c r="U264" s="6">
        <v>46650.080000000002</v>
      </c>
      <c r="V264" s="2">
        <v>2794.79</v>
      </c>
      <c r="W264" s="2">
        <v>-1081.6400000000001</v>
      </c>
      <c r="X264" s="2">
        <v>-4914.13</v>
      </c>
      <c r="Y264" s="6">
        <f t="shared" ref="Y264:Y327" si="29">V264+W264+X264</f>
        <v>-3200.9800000000005</v>
      </c>
    </row>
    <row r="265" spans="1:25" x14ac:dyDescent="0.25">
      <c r="A265" s="1" t="s">
        <v>585</v>
      </c>
      <c r="B265" t="s">
        <v>586</v>
      </c>
      <c r="C265" t="s">
        <v>287</v>
      </c>
      <c r="D265" s="6">
        <v>2965068.6999999993</v>
      </c>
      <c r="E265" s="6">
        <f t="shared" si="24"/>
        <v>1724919.5999999994</v>
      </c>
      <c r="F265" s="2">
        <v>265853.81</v>
      </c>
      <c r="G265" s="2">
        <v>740465.08</v>
      </c>
      <c r="H265" s="2">
        <v>0</v>
      </c>
      <c r="I265" s="6">
        <f t="shared" si="25"/>
        <v>1006318.8899999999</v>
      </c>
      <c r="J265" s="2">
        <v>171933.21</v>
      </c>
      <c r="K265" s="2">
        <v>0</v>
      </c>
      <c r="L265" s="2">
        <v>0</v>
      </c>
      <c r="M265" s="2">
        <v>-34912.53</v>
      </c>
      <c r="N265" s="6">
        <f t="shared" si="26"/>
        <v>137020.68</v>
      </c>
      <c r="O265" s="2">
        <v>581.02</v>
      </c>
      <c r="P265" s="2">
        <v>0</v>
      </c>
      <c r="Q265" s="6">
        <f t="shared" si="27"/>
        <v>581.02</v>
      </c>
      <c r="R265" s="2">
        <v>0</v>
      </c>
      <c r="S265" s="2">
        <v>0</v>
      </c>
      <c r="T265" s="6">
        <f t="shared" si="28"/>
        <v>0</v>
      </c>
      <c r="U265" s="6">
        <v>41433.74</v>
      </c>
      <c r="V265" s="2">
        <v>51212.800000000003</v>
      </c>
      <c r="W265" s="2">
        <v>-519.20000000000005</v>
      </c>
      <c r="X265" s="2">
        <v>4101.17</v>
      </c>
      <c r="Y265" s="6">
        <f t="shared" si="29"/>
        <v>54794.770000000004</v>
      </c>
    </row>
    <row r="266" spans="1:25" x14ac:dyDescent="0.25">
      <c r="A266" s="1" t="s">
        <v>587</v>
      </c>
      <c r="B266" t="s">
        <v>588</v>
      </c>
      <c r="C266" t="s">
        <v>380</v>
      </c>
      <c r="D266" s="6">
        <v>10248.429999999998</v>
      </c>
      <c r="E266" s="6">
        <f t="shared" si="24"/>
        <v>-458.12000000000171</v>
      </c>
      <c r="F266" s="2">
        <v>0</v>
      </c>
      <c r="G266" s="2">
        <v>5416.68</v>
      </c>
      <c r="H266" s="2">
        <v>0</v>
      </c>
      <c r="I266" s="6">
        <f t="shared" si="25"/>
        <v>5416.68</v>
      </c>
      <c r="J266" s="2">
        <v>0</v>
      </c>
      <c r="K266" s="2">
        <v>0</v>
      </c>
      <c r="L266" s="2">
        <v>0</v>
      </c>
      <c r="M266" s="2">
        <v>0</v>
      </c>
      <c r="N266" s="6">
        <f t="shared" si="26"/>
        <v>0</v>
      </c>
      <c r="O266" s="2">
        <v>0</v>
      </c>
      <c r="P266" s="2">
        <v>0</v>
      </c>
      <c r="Q266" s="6">
        <f t="shared" si="27"/>
        <v>0</v>
      </c>
      <c r="R266" s="2">
        <v>0</v>
      </c>
      <c r="S266" s="2">
        <v>0</v>
      </c>
      <c r="T266" s="6">
        <f t="shared" si="28"/>
        <v>0</v>
      </c>
      <c r="U266" s="6">
        <v>5289.87</v>
      </c>
      <c r="V266" s="2">
        <v>0</v>
      </c>
      <c r="W266" s="2">
        <v>0</v>
      </c>
      <c r="X266" s="2">
        <v>0</v>
      </c>
      <c r="Y266" s="6">
        <f t="shared" si="29"/>
        <v>0</v>
      </c>
    </row>
    <row r="267" spans="1:25" x14ac:dyDescent="0.25">
      <c r="A267" s="1" t="s">
        <v>589</v>
      </c>
      <c r="B267" t="s">
        <v>590</v>
      </c>
      <c r="C267" t="s">
        <v>110</v>
      </c>
      <c r="D267" s="6">
        <v>2793981.52</v>
      </c>
      <c r="E267" s="6">
        <f t="shared" si="24"/>
        <v>2987803.53</v>
      </c>
      <c r="F267" s="2">
        <v>0</v>
      </c>
      <c r="G267" s="2">
        <v>0</v>
      </c>
      <c r="H267" s="2">
        <v>0</v>
      </c>
      <c r="I267" s="6">
        <f t="shared" si="25"/>
        <v>0</v>
      </c>
      <c r="J267" s="2">
        <v>95164.09</v>
      </c>
      <c r="K267" s="2">
        <v>-124022.75</v>
      </c>
      <c r="L267" s="2">
        <v>-283412.69</v>
      </c>
      <c r="M267" s="2">
        <v>-12587.01</v>
      </c>
      <c r="N267" s="6">
        <f t="shared" si="26"/>
        <v>-324858.36</v>
      </c>
      <c r="O267" s="2">
        <v>2861.56</v>
      </c>
      <c r="P267" s="2">
        <v>-8.98</v>
      </c>
      <c r="Q267" s="6">
        <f t="shared" si="27"/>
        <v>2852.58</v>
      </c>
      <c r="R267" s="2">
        <v>419.25</v>
      </c>
      <c r="S267" s="2">
        <v>0</v>
      </c>
      <c r="T267" s="6">
        <f t="shared" si="28"/>
        <v>419.25</v>
      </c>
      <c r="U267" s="6">
        <v>129727.48</v>
      </c>
      <c r="V267" s="2">
        <v>818.56</v>
      </c>
      <c r="W267" s="2">
        <v>-3430.72</v>
      </c>
      <c r="X267" s="2">
        <v>649.20000000000005</v>
      </c>
      <c r="Y267" s="6">
        <f t="shared" si="29"/>
        <v>-1962.9599999999998</v>
      </c>
    </row>
    <row r="268" spans="1:25" x14ac:dyDescent="0.25">
      <c r="A268" s="1" t="s">
        <v>591</v>
      </c>
      <c r="B268" t="s">
        <v>592</v>
      </c>
      <c r="C268" t="s">
        <v>56</v>
      </c>
      <c r="D268" s="6">
        <v>13078525.310000001</v>
      </c>
      <c r="E268" s="6">
        <f t="shared" si="24"/>
        <v>10075170.439999999</v>
      </c>
      <c r="F268" s="2">
        <v>350717.45</v>
      </c>
      <c r="G268" s="2">
        <v>0</v>
      </c>
      <c r="H268" s="2">
        <v>-1771.45</v>
      </c>
      <c r="I268" s="6">
        <f t="shared" si="25"/>
        <v>348946</v>
      </c>
      <c r="J268" s="2">
        <v>1724936.12</v>
      </c>
      <c r="K268" s="2">
        <v>-171077.97</v>
      </c>
      <c r="L268" s="2">
        <v>-25858.99</v>
      </c>
      <c r="M268" s="2">
        <v>-30100.34</v>
      </c>
      <c r="N268" s="6">
        <f t="shared" si="26"/>
        <v>1497898.82</v>
      </c>
      <c r="O268" s="2">
        <v>284796.14</v>
      </c>
      <c r="P268" s="2">
        <v>-2917.83</v>
      </c>
      <c r="Q268" s="6">
        <f t="shared" si="27"/>
        <v>281878.31</v>
      </c>
      <c r="R268" s="2">
        <v>59206.06</v>
      </c>
      <c r="S268" s="2">
        <v>0</v>
      </c>
      <c r="T268" s="6">
        <f t="shared" si="28"/>
        <v>59206.06</v>
      </c>
      <c r="U268" s="6">
        <v>141179.87</v>
      </c>
      <c r="V268" s="2">
        <v>571515.29</v>
      </c>
      <c r="W268" s="2">
        <v>-60487.79</v>
      </c>
      <c r="X268" s="2">
        <v>163218.31</v>
      </c>
      <c r="Y268" s="6">
        <f t="shared" si="29"/>
        <v>674245.81</v>
      </c>
    </row>
    <row r="269" spans="1:25" x14ac:dyDescent="0.25">
      <c r="A269" s="1" t="s">
        <v>593</v>
      </c>
      <c r="B269" t="s">
        <v>594</v>
      </c>
      <c r="C269" t="s">
        <v>2</v>
      </c>
      <c r="D269" s="6">
        <v>10393563.639999999</v>
      </c>
      <c r="E269" s="6">
        <f t="shared" si="24"/>
        <v>6281667.2699999996</v>
      </c>
      <c r="F269" s="2">
        <v>2315308.96</v>
      </c>
      <c r="G269" s="2">
        <v>26947.61</v>
      </c>
      <c r="H269" s="2">
        <v>-4250.8599999999997</v>
      </c>
      <c r="I269" s="6">
        <f t="shared" si="25"/>
        <v>2338005.71</v>
      </c>
      <c r="J269" s="2">
        <v>1244478.44</v>
      </c>
      <c r="K269" s="2">
        <v>0</v>
      </c>
      <c r="L269" s="2">
        <v>0</v>
      </c>
      <c r="M269" s="2">
        <v>-113130.3</v>
      </c>
      <c r="N269" s="6">
        <f t="shared" si="26"/>
        <v>1131348.1399999999</v>
      </c>
      <c r="O269" s="2">
        <v>509252.01</v>
      </c>
      <c r="P269" s="2">
        <v>-7983.24</v>
      </c>
      <c r="Q269" s="6">
        <f t="shared" si="27"/>
        <v>501268.77</v>
      </c>
      <c r="R269" s="2">
        <v>6084.87</v>
      </c>
      <c r="S269" s="2">
        <v>0</v>
      </c>
      <c r="T269" s="6">
        <f t="shared" si="28"/>
        <v>6084.87</v>
      </c>
      <c r="U269" s="6">
        <v>86287.33</v>
      </c>
      <c r="V269" s="2">
        <v>61526.39</v>
      </c>
      <c r="W269" s="2">
        <v>-3334.14</v>
      </c>
      <c r="X269" s="2">
        <v>-9290.7000000000007</v>
      </c>
      <c r="Y269" s="6">
        <f t="shared" si="29"/>
        <v>48901.55</v>
      </c>
    </row>
    <row r="270" spans="1:25" x14ac:dyDescent="0.25">
      <c r="A270" s="1" t="s">
        <v>595</v>
      </c>
      <c r="B270" t="s">
        <v>596</v>
      </c>
      <c r="C270" t="s">
        <v>164</v>
      </c>
      <c r="D270" s="6">
        <v>13369711.309999999</v>
      </c>
      <c r="E270" s="6">
        <f t="shared" si="24"/>
        <v>9583935.339999998</v>
      </c>
      <c r="F270" s="2">
        <v>443230.19</v>
      </c>
      <c r="G270" s="2">
        <v>0</v>
      </c>
      <c r="H270" s="2">
        <v>-2542.67</v>
      </c>
      <c r="I270" s="6">
        <f t="shared" si="25"/>
        <v>440687.52</v>
      </c>
      <c r="J270" s="2">
        <v>2967760.63</v>
      </c>
      <c r="K270" s="2">
        <v>-613455.4</v>
      </c>
      <c r="L270" s="2">
        <v>-89270.54</v>
      </c>
      <c r="M270" s="2">
        <v>-207117.32</v>
      </c>
      <c r="N270" s="6">
        <f t="shared" si="26"/>
        <v>2057917.3699999999</v>
      </c>
      <c r="O270" s="2">
        <v>276641.3</v>
      </c>
      <c r="P270" s="2">
        <v>-7224.83</v>
      </c>
      <c r="Q270" s="6">
        <f t="shared" si="27"/>
        <v>269416.46999999997</v>
      </c>
      <c r="R270" s="2">
        <v>53927.3</v>
      </c>
      <c r="S270" s="2">
        <v>-3787</v>
      </c>
      <c r="T270" s="6">
        <f t="shared" si="28"/>
        <v>50140.3</v>
      </c>
      <c r="U270" s="6">
        <v>221492.34</v>
      </c>
      <c r="V270" s="2">
        <v>886400.23</v>
      </c>
      <c r="W270" s="2">
        <v>-109392.1</v>
      </c>
      <c r="X270" s="2">
        <v>-30886.16</v>
      </c>
      <c r="Y270" s="6">
        <f t="shared" si="29"/>
        <v>746121.97</v>
      </c>
    </row>
    <row r="271" spans="1:25" x14ac:dyDescent="0.25">
      <c r="A271" s="1" t="s">
        <v>597</v>
      </c>
      <c r="B271" t="s">
        <v>598</v>
      </c>
      <c r="C271" t="s">
        <v>23</v>
      </c>
      <c r="D271" s="6">
        <v>5959716.3799999999</v>
      </c>
      <c r="E271" s="6">
        <f t="shared" si="24"/>
        <v>5295010.4399999995</v>
      </c>
      <c r="F271" s="2">
        <v>224424.93</v>
      </c>
      <c r="G271" s="2">
        <v>0</v>
      </c>
      <c r="H271" s="2">
        <v>-122.06</v>
      </c>
      <c r="I271" s="6">
        <f t="shared" si="25"/>
        <v>224302.87</v>
      </c>
      <c r="J271" s="2">
        <v>366369.08</v>
      </c>
      <c r="K271" s="2">
        <v>0</v>
      </c>
      <c r="L271" s="2">
        <v>-17531.87</v>
      </c>
      <c r="M271" s="2">
        <v>-7369.2</v>
      </c>
      <c r="N271" s="6">
        <f t="shared" si="26"/>
        <v>341468.01</v>
      </c>
      <c r="O271" s="2">
        <v>31856.81</v>
      </c>
      <c r="P271" s="2">
        <v>-261.77</v>
      </c>
      <c r="Q271" s="6">
        <f t="shared" si="27"/>
        <v>31595.040000000001</v>
      </c>
      <c r="R271" s="2">
        <v>433.2</v>
      </c>
      <c r="S271" s="2">
        <v>0</v>
      </c>
      <c r="T271" s="6">
        <f t="shared" si="28"/>
        <v>433.2</v>
      </c>
      <c r="U271" s="6">
        <v>73708.03</v>
      </c>
      <c r="V271" s="2">
        <v>9613.44</v>
      </c>
      <c r="W271" s="2">
        <v>-6285.45</v>
      </c>
      <c r="X271" s="2">
        <v>-10129.200000000001</v>
      </c>
      <c r="Y271" s="6">
        <f t="shared" si="29"/>
        <v>-6801.21</v>
      </c>
    </row>
    <row r="272" spans="1:25" x14ac:dyDescent="0.25">
      <c r="A272" s="1" t="s">
        <v>599</v>
      </c>
      <c r="B272" t="s">
        <v>600</v>
      </c>
      <c r="C272" t="s">
        <v>211</v>
      </c>
      <c r="D272" s="6">
        <v>7962055.3600000013</v>
      </c>
      <c r="E272" s="6">
        <f t="shared" si="24"/>
        <v>6939974.540000001</v>
      </c>
      <c r="F272" s="2">
        <v>69290.009999999995</v>
      </c>
      <c r="G272" s="2">
        <v>0</v>
      </c>
      <c r="H272" s="2">
        <v>-3.89</v>
      </c>
      <c r="I272" s="6">
        <f t="shared" si="25"/>
        <v>69286.12</v>
      </c>
      <c r="J272" s="2">
        <v>1451065.76</v>
      </c>
      <c r="K272" s="2">
        <v>-538630.39</v>
      </c>
      <c r="L272" s="2">
        <v>-122022.48</v>
      </c>
      <c r="M272" s="2">
        <v>-48836.86</v>
      </c>
      <c r="N272" s="6">
        <f t="shared" si="26"/>
        <v>741576.03</v>
      </c>
      <c r="O272" s="2">
        <v>14929.01</v>
      </c>
      <c r="P272" s="2">
        <v>-20.440000000000001</v>
      </c>
      <c r="Q272" s="6">
        <f t="shared" si="27"/>
        <v>14908.57</v>
      </c>
      <c r="R272" s="2">
        <v>51473.97</v>
      </c>
      <c r="S272" s="2">
        <v>0</v>
      </c>
      <c r="T272" s="6">
        <f t="shared" si="28"/>
        <v>51473.97</v>
      </c>
      <c r="U272" s="6">
        <v>151562.42000000001</v>
      </c>
      <c r="V272" s="2">
        <v>3436.79</v>
      </c>
      <c r="W272" s="2">
        <v>-7287.51</v>
      </c>
      <c r="X272" s="2">
        <v>-2875.57</v>
      </c>
      <c r="Y272" s="6">
        <f t="shared" si="29"/>
        <v>-6726.2900000000009</v>
      </c>
    </row>
    <row r="273" spans="1:25" x14ac:dyDescent="0.25">
      <c r="A273" s="1" t="s">
        <v>601</v>
      </c>
      <c r="B273" t="s">
        <v>602</v>
      </c>
      <c r="C273" t="s">
        <v>416</v>
      </c>
      <c r="D273" s="6">
        <v>635519.75</v>
      </c>
      <c r="E273" s="6">
        <f t="shared" si="24"/>
        <v>666369.81000000017</v>
      </c>
      <c r="F273" s="2">
        <v>0</v>
      </c>
      <c r="G273" s="2">
        <v>0</v>
      </c>
      <c r="H273" s="2">
        <v>0</v>
      </c>
      <c r="I273" s="6">
        <f t="shared" si="25"/>
        <v>0</v>
      </c>
      <c r="J273" s="2">
        <v>41226.01</v>
      </c>
      <c r="K273" s="2">
        <v>-21004.76</v>
      </c>
      <c r="L273" s="2">
        <v>-109426.12</v>
      </c>
      <c r="M273" s="2">
        <v>-8659.7999999999993</v>
      </c>
      <c r="N273" s="6">
        <f t="shared" si="26"/>
        <v>-97864.67</v>
      </c>
      <c r="O273" s="2">
        <v>1790.36</v>
      </c>
      <c r="P273" s="2">
        <v>0</v>
      </c>
      <c r="Q273" s="6">
        <f t="shared" si="27"/>
        <v>1790.36</v>
      </c>
      <c r="R273" s="2">
        <v>113.7</v>
      </c>
      <c r="S273" s="2">
        <v>0</v>
      </c>
      <c r="T273" s="6">
        <f t="shared" si="28"/>
        <v>113.7</v>
      </c>
      <c r="U273" s="6">
        <v>65058.19</v>
      </c>
      <c r="V273" s="2">
        <v>52.36</v>
      </c>
      <c r="W273" s="2">
        <v>0</v>
      </c>
      <c r="X273" s="2">
        <v>0</v>
      </c>
      <c r="Y273" s="6">
        <f t="shared" si="29"/>
        <v>52.36</v>
      </c>
    </row>
    <row r="274" spans="1:25" x14ac:dyDescent="0.25">
      <c r="A274" s="1" t="s">
        <v>603</v>
      </c>
      <c r="B274" t="s">
        <v>604</v>
      </c>
      <c r="C274" t="s">
        <v>137</v>
      </c>
      <c r="D274" s="6">
        <v>7830801.6399999997</v>
      </c>
      <c r="E274" s="6">
        <f t="shared" si="24"/>
        <v>4811412.08</v>
      </c>
      <c r="F274" s="2">
        <v>937079.5</v>
      </c>
      <c r="G274" s="2">
        <v>1059725.97</v>
      </c>
      <c r="H274" s="2">
        <v>-2616.6799999999998</v>
      </c>
      <c r="I274" s="6">
        <f t="shared" si="25"/>
        <v>1994188.79</v>
      </c>
      <c r="J274" s="2">
        <v>828527.43</v>
      </c>
      <c r="K274" s="2">
        <v>0</v>
      </c>
      <c r="L274" s="2">
        <v>-7595.03</v>
      </c>
      <c r="M274" s="2">
        <v>-85874.11</v>
      </c>
      <c r="N274" s="6">
        <f t="shared" si="26"/>
        <v>735058.29</v>
      </c>
      <c r="O274" s="2">
        <v>217796.18</v>
      </c>
      <c r="P274" s="2">
        <v>-4770.26</v>
      </c>
      <c r="Q274" s="6">
        <f t="shared" si="27"/>
        <v>213025.91999999998</v>
      </c>
      <c r="R274" s="2">
        <v>0</v>
      </c>
      <c r="S274" s="2">
        <v>0</v>
      </c>
      <c r="T274" s="6">
        <f t="shared" si="28"/>
        <v>0</v>
      </c>
      <c r="U274" s="6">
        <v>56677.21</v>
      </c>
      <c r="V274" s="2">
        <v>28825.17</v>
      </c>
      <c r="W274" s="2">
        <v>-10203.66</v>
      </c>
      <c r="X274" s="2">
        <v>1817.84</v>
      </c>
      <c r="Y274" s="6">
        <f t="shared" si="29"/>
        <v>20439.349999999999</v>
      </c>
    </row>
    <row r="275" spans="1:25" x14ac:dyDescent="0.25">
      <c r="A275" s="1" t="s">
        <v>605</v>
      </c>
      <c r="B275" t="s">
        <v>606</v>
      </c>
      <c r="C275" t="s">
        <v>17</v>
      </c>
      <c r="D275" s="6">
        <v>15070544.239999998</v>
      </c>
      <c r="E275" s="6">
        <f t="shared" si="24"/>
        <v>11986430.049999999</v>
      </c>
      <c r="F275" s="2">
        <v>1510489.72</v>
      </c>
      <c r="G275" s="2">
        <v>0</v>
      </c>
      <c r="H275" s="2">
        <v>-1822.81</v>
      </c>
      <c r="I275" s="6">
        <f t="shared" si="25"/>
        <v>1508666.91</v>
      </c>
      <c r="J275" s="2">
        <v>1360941.49</v>
      </c>
      <c r="K275" s="2">
        <v>-162853.32999999999</v>
      </c>
      <c r="L275" s="2">
        <v>-112503.63</v>
      </c>
      <c r="M275" s="2">
        <v>-16020</v>
      </c>
      <c r="N275" s="6">
        <f t="shared" si="26"/>
        <v>1069564.5299999998</v>
      </c>
      <c r="O275" s="2">
        <v>10315.01</v>
      </c>
      <c r="P275" s="2">
        <v>-145.76</v>
      </c>
      <c r="Q275" s="6">
        <f t="shared" si="27"/>
        <v>10169.25</v>
      </c>
      <c r="R275" s="2">
        <v>16856.939999999999</v>
      </c>
      <c r="S275" s="2">
        <v>0</v>
      </c>
      <c r="T275" s="6">
        <f t="shared" si="28"/>
        <v>16856.939999999999</v>
      </c>
      <c r="U275" s="6">
        <v>174246.72</v>
      </c>
      <c r="V275" s="2">
        <v>345961.6</v>
      </c>
      <c r="W275" s="2">
        <v>-18784.78</v>
      </c>
      <c r="X275" s="2">
        <v>-22566.98</v>
      </c>
      <c r="Y275" s="6">
        <f t="shared" si="29"/>
        <v>304609.83999999997</v>
      </c>
    </row>
    <row r="276" spans="1:25" x14ac:dyDescent="0.25">
      <c r="A276" s="1" t="s">
        <v>607</v>
      </c>
      <c r="B276" t="s">
        <v>606</v>
      </c>
      <c r="C276" t="s">
        <v>146</v>
      </c>
      <c r="D276" s="6">
        <v>5572638.5000000009</v>
      </c>
      <c r="E276" s="6">
        <f t="shared" si="24"/>
        <v>4469226.57</v>
      </c>
      <c r="F276" s="2">
        <v>444751.65</v>
      </c>
      <c r="G276" s="2">
        <v>3979.07</v>
      </c>
      <c r="H276" s="2">
        <v>-1230.48</v>
      </c>
      <c r="I276" s="6">
        <f t="shared" si="25"/>
        <v>447500.24000000005</v>
      </c>
      <c r="J276" s="2">
        <v>601895.87</v>
      </c>
      <c r="K276" s="2">
        <v>-62603.4</v>
      </c>
      <c r="L276" s="2">
        <v>-20894.5</v>
      </c>
      <c r="M276" s="2">
        <v>-10533.15</v>
      </c>
      <c r="N276" s="6">
        <f t="shared" si="26"/>
        <v>507864.81999999995</v>
      </c>
      <c r="O276" s="2">
        <v>67322.64</v>
      </c>
      <c r="P276" s="2">
        <v>-1928.45</v>
      </c>
      <c r="Q276" s="6">
        <f t="shared" si="27"/>
        <v>65394.19</v>
      </c>
      <c r="R276" s="2">
        <v>3592.29</v>
      </c>
      <c r="S276" s="2">
        <v>0</v>
      </c>
      <c r="T276" s="6">
        <f t="shared" si="28"/>
        <v>3592.29</v>
      </c>
      <c r="U276" s="6">
        <v>72610.77</v>
      </c>
      <c r="V276" s="2">
        <v>12635.06</v>
      </c>
      <c r="W276" s="2">
        <v>-2128.5100000000002</v>
      </c>
      <c r="X276" s="2">
        <v>-4056.93</v>
      </c>
      <c r="Y276" s="6">
        <f t="shared" si="29"/>
        <v>6449.619999999999</v>
      </c>
    </row>
    <row r="277" spans="1:25" x14ac:dyDescent="0.25">
      <c r="A277" s="1" t="s">
        <v>608</v>
      </c>
      <c r="B277" t="s">
        <v>609</v>
      </c>
      <c r="C277" t="s">
        <v>137</v>
      </c>
      <c r="D277" s="6">
        <v>5499662.6999999993</v>
      </c>
      <c r="E277" s="6">
        <f t="shared" si="24"/>
        <v>4718054.5399999991</v>
      </c>
      <c r="F277" s="2">
        <v>261254.35</v>
      </c>
      <c r="G277" s="2">
        <v>0</v>
      </c>
      <c r="H277" s="2">
        <v>-496.27</v>
      </c>
      <c r="I277" s="6">
        <f t="shared" si="25"/>
        <v>260758.08000000002</v>
      </c>
      <c r="J277" s="2">
        <v>512025.23</v>
      </c>
      <c r="K277" s="2">
        <v>-54000</v>
      </c>
      <c r="L277" s="2">
        <v>0</v>
      </c>
      <c r="M277" s="2">
        <v>-62772.65</v>
      </c>
      <c r="N277" s="6">
        <f t="shared" si="26"/>
        <v>395252.57999999996</v>
      </c>
      <c r="O277" s="2">
        <v>56048.36</v>
      </c>
      <c r="P277" s="2">
        <v>-1243.4100000000001</v>
      </c>
      <c r="Q277" s="6">
        <f t="shared" si="27"/>
        <v>54804.95</v>
      </c>
      <c r="R277" s="2">
        <v>5417.87</v>
      </c>
      <c r="S277" s="2">
        <v>0</v>
      </c>
      <c r="T277" s="6">
        <f t="shared" si="28"/>
        <v>5417.87</v>
      </c>
      <c r="U277" s="6">
        <v>83236.27</v>
      </c>
      <c r="V277" s="2">
        <v>7144.74</v>
      </c>
      <c r="W277" s="2">
        <v>-19218.57</v>
      </c>
      <c r="X277" s="2">
        <v>-5787.76</v>
      </c>
      <c r="Y277" s="6">
        <f t="shared" si="29"/>
        <v>-17861.59</v>
      </c>
    </row>
    <row r="278" spans="1:25" x14ac:dyDescent="0.25">
      <c r="A278" s="1" t="s">
        <v>610</v>
      </c>
      <c r="B278" t="s">
        <v>611</v>
      </c>
      <c r="C278" t="s">
        <v>79</v>
      </c>
      <c r="D278" s="6">
        <v>15271748.619999997</v>
      </c>
      <c r="E278" s="6">
        <f t="shared" si="24"/>
        <v>12794769.689999998</v>
      </c>
      <c r="F278" s="2">
        <v>0</v>
      </c>
      <c r="G278" s="2">
        <v>0</v>
      </c>
      <c r="H278" s="2">
        <v>0</v>
      </c>
      <c r="I278" s="6">
        <f t="shared" si="25"/>
        <v>0</v>
      </c>
      <c r="J278" s="2">
        <v>2053594</v>
      </c>
      <c r="K278" s="2">
        <v>-321294.65000000002</v>
      </c>
      <c r="L278" s="2">
        <v>-92498.22</v>
      </c>
      <c r="M278" s="2">
        <v>-247237.66</v>
      </c>
      <c r="N278" s="6">
        <f t="shared" si="26"/>
        <v>1392563.4700000002</v>
      </c>
      <c r="O278" s="2">
        <v>437618.18</v>
      </c>
      <c r="P278" s="2">
        <v>-15704.67</v>
      </c>
      <c r="Q278" s="6">
        <f t="shared" si="27"/>
        <v>421913.51</v>
      </c>
      <c r="R278" s="2">
        <v>147867.31</v>
      </c>
      <c r="S278" s="2">
        <v>-10096.86</v>
      </c>
      <c r="T278" s="6">
        <f t="shared" si="28"/>
        <v>137770.45000000001</v>
      </c>
      <c r="U278" s="6">
        <v>236812.73</v>
      </c>
      <c r="V278" s="2">
        <v>314971.26</v>
      </c>
      <c r="W278" s="2">
        <v>-26954.07</v>
      </c>
      <c r="X278" s="2">
        <v>-98.42</v>
      </c>
      <c r="Y278" s="6">
        <f t="shared" si="29"/>
        <v>287918.77</v>
      </c>
    </row>
    <row r="279" spans="1:25" x14ac:dyDescent="0.25">
      <c r="A279" s="1" t="s">
        <v>612</v>
      </c>
      <c r="B279" t="s">
        <v>613</v>
      </c>
      <c r="C279" t="s">
        <v>492</v>
      </c>
      <c r="D279" s="6">
        <v>3914198.4699999993</v>
      </c>
      <c r="E279" s="6">
        <f t="shared" si="24"/>
        <v>3196411.6899999995</v>
      </c>
      <c r="F279" s="2">
        <v>16830.71</v>
      </c>
      <c r="G279" s="2">
        <v>0</v>
      </c>
      <c r="H279" s="2">
        <v>0</v>
      </c>
      <c r="I279" s="6">
        <f t="shared" si="25"/>
        <v>16830.71</v>
      </c>
      <c r="J279" s="2">
        <v>634571.23</v>
      </c>
      <c r="K279" s="2">
        <v>-80441.600000000006</v>
      </c>
      <c r="L279" s="2">
        <v>-76821.75</v>
      </c>
      <c r="M279" s="2">
        <v>-89420.17</v>
      </c>
      <c r="N279" s="6">
        <f t="shared" si="26"/>
        <v>387887.71</v>
      </c>
      <c r="O279" s="2">
        <v>190565.11</v>
      </c>
      <c r="P279" s="2">
        <v>-3108.09</v>
      </c>
      <c r="Q279" s="6">
        <f t="shared" si="27"/>
        <v>187457.02</v>
      </c>
      <c r="R279" s="2">
        <v>1359.79</v>
      </c>
      <c r="S279" s="2">
        <v>0</v>
      </c>
      <c r="T279" s="6">
        <f t="shared" si="28"/>
        <v>1359.79</v>
      </c>
      <c r="U279" s="6">
        <v>91556.5</v>
      </c>
      <c r="V279" s="2">
        <v>35087.769999999997</v>
      </c>
      <c r="W279" s="2">
        <v>-5431.09</v>
      </c>
      <c r="X279" s="2">
        <v>3038.37</v>
      </c>
      <c r="Y279" s="6">
        <f t="shared" si="29"/>
        <v>32695.049999999996</v>
      </c>
    </row>
    <row r="280" spans="1:25" x14ac:dyDescent="0.25">
      <c r="A280" s="1" t="s">
        <v>614</v>
      </c>
      <c r="B280" t="s">
        <v>615</v>
      </c>
      <c r="C280" t="s">
        <v>377</v>
      </c>
      <c r="D280" s="6">
        <v>42412020.32</v>
      </c>
      <c r="E280" s="6">
        <f t="shared" si="24"/>
        <v>37754867.870000005</v>
      </c>
      <c r="F280" s="2">
        <v>317920.28999999998</v>
      </c>
      <c r="G280" s="2">
        <v>0</v>
      </c>
      <c r="H280" s="2">
        <v>-90.62</v>
      </c>
      <c r="I280" s="6">
        <f t="shared" si="25"/>
        <v>317829.67</v>
      </c>
      <c r="J280" s="2">
        <v>5201951.79</v>
      </c>
      <c r="K280" s="2">
        <v>-1342645.14</v>
      </c>
      <c r="L280" s="2">
        <v>-635167.67000000004</v>
      </c>
      <c r="M280" s="2">
        <v>-175665.54</v>
      </c>
      <c r="N280" s="6">
        <f t="shared" si="26"/>
        <v>3048473.4400000004</v>
      </c>
      <c r="O280" s="2">
        <v>118724.19</v>
      </c>
      <c r="P280" s="2">
        <v>-566.82000000000005</v>
      </c>
      <c r="Q280" s="6">
        <f t="shared" si="27"/>
        <v>118157.37</v>
      </c>
      <c r="R280" s="2">
        <v>441319.99</v>
      </c>
      <c r="S280" s="2">
        <v>-965.6</v>
      </c>
      <c r="T280" s="6">
        <f t="shared" si="28"/>
        <v>440354.39</v>
      </c>
      <c r="U280" s="6">
        <v>772659.76</v>
      </c>
      <c r="V280" s="2">
        <v>33052.120000000003</v>
      </c>
      <c r="W280" s="2">
        <v>-31722.52</v>
      </c>
      <c r="X280" s="2">
        <v>-41651.78</v>
      </c>
      <c r="Y280" s="6">
        <f t="shared" si="29"/>
        <v>-40322.179999999993</v>
      </c>
    </row>
    <row r="281" spans="1:25" x14ac:dyDescent="0.25">
      <c r="A281" s="1" t="s">
        <v>616</v>
      </c>
      <c r="B281" t="s">
        <v>615</v>
      </c>
      <c r="C281" t="s">
        <v>271</v>
      </c>
      <c r="D281" s="6">
        <v>5023727.43</v>
      </c>
      <c r="E281" s="6">
        <f t="shared" si="24"/>
        <v>3105405.19</v>
      </c>
      <c r="F281" s="2">
        <v>1307590.1599999999</v>
      </c>
      <c r="G281" s="2">
        <v>230401.4</v>
      </c>
      <c r="H281" s="2">
        <v>-1703.97</v>
      </c>
      <c r="I281" s="6">
        <f t="shared" si="25"/>
        <v>1536287.5899999999</v>
      </c>
      <c r="J281" s="2">
        <v>302868.34999999998</v>
      </c>
      <c r="K281" s="2">
        <v>-10222</v>
      </c>
      <c r="L281" s="2">
        <v>0</v>
      </c>
      <c r="M281" s="2">
        <v>-44500.55</v>
      </c>
      <c r="N281" s="6">
        <f t="shared" si="26"/>
        <v>248145.8</v>
      </c>
      <c r="O281" s="2">
        <v>64119.37</v>
      </c>
      <c r="P281" s="2">
        <v>-1795.42</v>
      </c>
      <c r="Q281" s="6">
        <f t="shared" si="27"/>
        <v>62323.950000000004</v>
      </c>
      <c r="R281" s="2">
        <v>0</v>
      </c>
      <c r="S281" s="2">
        <v>0</v>
      </c>
      <c r="T281" s="6">
        <f t="shared" si="28"/>
        <v>0</v>
      </c>
      <c r="U281" s="6">
        <v>57888.81</v>
      </c>
      <c r="V281" s="2">
        <v>30620.39</v>
      </c>
      <c r="W281" s="2">
        <v>-4543.72</v>
      </c>
      <c r="X281" s="2">
        <v>-12400.58</v>
      </c>
      <c r="Y281" s="6">
        <f t="shared" si="29"/>
        <v>13676.089999999998</v>
      </c>
    </row>
    <row r="282" spans="1:25" x14ac:dyDescent="0.25">
      <c r="A282" s="1" t="s">
        <v>617</v>
      </c>
      <c r="B282" t="s">
        <v>618</v>
      </c>
      <c r="C282" t="s">
        <v>20</v>
      </c>
      <c r="D282" s="6">
        <v>24414848.940000001</v>
      </c>
      <c r="E282" s="6">
        <f t="shared" si="24"/>
        <v>16426939.350000001</v>
      </c>
      <c r="F282" s="2">
        <v>3379822.56</v>
      </c>
      <c r="G282" s="2">
        <v>0</v>
      </c>
      <c r="H282" s="2">
        <v>-1490.81</v>
      </c>
      <c r="I282" s="6">
        <f t="shared" si="25"/>
        <v>3378331.75</v>
      </c>
      <c r="J282" s="2">
        <v>3763297.62</v>
      </c>
      <c r="K282" s="2">
        <v>-297885.3</v>
      </c>
      <c r="L282" s="2">
        <v>-88609.26</v>
      </c>
      <c r="M282" s="2">
        <v>-185645.13</v>
      </c>
      <c r="N282" s="6">
        <f t="shared" si="26"/>
        <v>3191157.9300000006</v>
      </c>
      <c r="O282" s="2">
        <v>780482.42</v>
      </c>
      <c r="P282" s="2">
        <v>-2830.83</v>
      </c>
      <c r="Q282" s="6">
        <f t="shared" si="27"/>
        <v>777651.59000000008</v>
      </c>
      <c r="R282" s="2">
        <v>11034.5</v>
      </c>
      <c r="S282" s="2">
        <v>0</v>
      </c>
      <c r="T282" s="6">
        <f t="shared" si="28"/>
        <v>11034.5</v>
      </c>
      <c r="U282" s="6">
        <v>304207.67</v>
      </c>
      <c r="V282" s="2">
        <v>467895.62</v>
      </c>
      <c r="W282" s="2">
        <v>-19503.990000000002</v>
      </c>
      <c r="X282" s="2">
        <v>-122865.48</v>
      </c>
      <c r="Y282" s="6">
        <f t="shared" si="29"/>
        <v>325526.15000000002</v>
      </c>
    </row>
    <row r="283" spans="1:25" x14ac:dyDescent="0.25">
      <c r="A283" s="1" t="s">
        <v>619</v>
      </c>
      <c r="B283" t="s">
        <v>620</v>
      </c>
      <c r="C283" t="s">
        <v>211</v>
      </c>
      <c r="D283" s="6">
        <v>17533601.989999998</v>
      </c>
      <c r="E283" s="6">
        <f t="shared" si="24"/>
        <v>14507241.399999997</v>
      </c>
      <c r="F283" s="2">
        <v>1042588.75</v>
      </c>
      <c r="G283" s="2">
        <v>0</v>
      </c>
      <c r="H283" s="2">
        <v>-911.37</v>
      </c>
      <c r="I283" s="6">
        <f t="shared" si="25"/>
        <v>1041677.38</v>
      </c>
      <c r="J283" s="2">
        <v>2040892.69</v>
      </c>
      <c r="K283" s="2">
        <v>-212570.47</v>
      </c>
      <c r="L283" s="2">
        <v>-142300.97</v>
      </c>
      <c r="M283" s="2">
        <v>-135283.07</v>
      </c>
      <c r="N283" s="6">
        <f t="shared" si="26"/>
        <v>1550738.18</v>
      </c>
      <c r="O283" s="2">
        <v>47825.89</v>
      </c>
      <c r="P283" s="2">
        <v>-832.97</v>
      </c>
      <c r="Q283" s="6">
        <f t="shared" si="27"/>
        <v>46992.92</v>
      </c>
      <c r="R283" s="2">
        <v>49976.23</v>
      </c>
      <c r="S283" s="2">
        <v>0</v>
      </c>
      <c r="T283" s="6">
        <f t="shared" si="28"/>
        <v>49976.23</v>
      </c>
      <c r="U283" s="6">
        <v>269310.74</v>
      </c>
      <c r="V283" s="2">
        <v>94039.66</v>
      </c>
      <c r="W283" s="2">
        <v>-23883.33</v>
      </c>
      <c r="X283" s="2">
        <v>-2491.19</v>
      </c>
      <c r="Y283" s="6">
        <f t="shared" si="29"/>
        <v>67665.14</v>
      </c>
    </row>
    <row r="284" spans="1:25" x14ac:dyDescent="0.25">
      <c r="A284" s="1" t="s">
        <v>621</v>
      </c>
      <c r="B284" t="s">
        <v>622</v>
      </c>
      <c r="C284" t="s">
        <v>84</v>
      </c>
      <c r="D284" s="6">
        <v>5342530.72</v>
      </c>
      <c r="E284" s="6">
        <f t="shared" si="24"/>
        <v>2557157.5499999998</v>
      </c>
      <c r="F284" s="2">
        <v>700170.8</v>
      </c>
      <c r="G284" s="2">
        <v>1365266.63</v>
      </c>
      <c r="H284" s="2">
        <v>-480.86</v>
      </c>
      <c r="I284" s="6">
        <f t="shared" si="25"/>
        <v>2064956.5699999998</v>
      </c>
      <c r="J284" s="2">
        <v>529628.5</v>
      </c>
      <c r="K284" s="2">
        <v>-24837</v>
      </c>
      <c r="L284" s="2">
        <v>-3193.61</v>
      </c>
      <c r="M284" s="2">
        <v>-10092.6</v>
      </c>
      <c r="N284" s="6">
        <f t="shared" si="26"/>
        <v>491505.29000000004</v>
      </c>
      <c r="O284" s="2">
        <v>176704.72</v>
      </c>
      <c r="P284" s="2">
        <v>-538.85</v>
      </c>
      <c r="Q284" s="6">
        <f t="shared" si="27"/>
        <v>176165.87</v>
      </c>
      <c r="R284" s="2">
        <v>0</v>
      </c>
      <c r="S284" s="2">
        <v>0</v>
      </c>
      <c r="T284" s="6">
        <f t="shared" si="28"/>
        <v>0</v>
      </c>
      <c r="U284" s="6">
        <v>45349.71</v>
      </c>
      <c r="V284" s="2">
        <v>12821.12</v>
      </c>
      <c r="W284" s="2">
        <v>-2128.7199999999998</v>
      </c>
      <c r="X284" s="2">
        <v>-3296.67</v>
      </c>
      <c r="Y284" s="6">
        <f t="shared" si="29"/>
        <v>7395.7300000000014</v>
      </c>
    </row>
    <row r="285" spans="1:25" x14ac:dyDescent="0.25">
      <c r="A285" s="1" t="s">
        <v>623</v>
      </c>
      <c r="B285" t="s">
        <v>624</v>
      </c>
      <c r="C285" t="s">
        <v>287</v>
      </c>
      <c r="D285" s="6">
        <v>4127130.0400000005</v>
      </c>
      <c r="E285" s="6">
        <f t="shared" si="24"/>
        <v>1820439.1500000004</v>
      </c>
      <c r="F285" s="2">
        <v>980998.27</v>
      </c>
      <c r="G285" s="2">
        <v>817106.95</v>
      </c>
      <c r="H285" s="2">
        <v>0</v>
      </c>
      <c r="I285" s="6">
        <f t="shared" si="25"/>
        <v>1798105.22</v>
      </c>
      <c r="J285" s="2">
        <v>331049.68</v>
      </c>
      <c r="K285" s="2">
        <v>0</v>
      </c>
      <c r="L285" s="2">
        <v>-23315.18</v>
      </c>
      <c r="M285" s="2">
        <v>0</v>
      </c>
      <c r="N285" s="6">
        <f t="shared" si="26"/>
        <v>307734.5</v>
      </c>
      <c r="O285" s="2">
        <v>88302.5</v>
      </c>
      <c r="P285" s="2">
        <v>0</v>
      </c>
      <c r="Q285" s="6">
        <f t="shared" si="27"/>
        <v>88302.5</v>
      </c>
      <c r="R285" s="2">
        <v>11434.27</v>
      </c>
      <c r="S285" s="2">
        <v>0</v>
      </c>
      <c r="T285" s="6">
        <f t="shared" si="28"/>
        <v>11434.27</v>
      </c>
      <c r="U285" s="6">
        <v>44054.99</v>
      </c>
      <c r="V285" s="2">
        <v>70491.12</v>
      </c>
      <c r="W285" s="2">
        <v>-1483.12</v>
      </c>
      <c r="X285" s="2">
        <v>-11948.59</v>
      </c>
      <c r="Y285" s="6">
        <f t="shared" si="29"/>
        <v>57059.41</v>
      </c>
    </row>
    <row r="286" spans="1:25" x14ac:dyDescent="0.25">
      <c r="A286" s="1" t="s">
        <v>625</v>
      </c>
      <c r="B286" t="s">
        <v>626</v>
      </c>
      <c r="C286" t="s">
        <v>256</v>
      </c>
      <c r="D286" s="6">
        <v>7921194.9699999988</v>
      </c>
      <c r="E286" s="6">
        <f t="shared" si="24"/>
        <v>6204406.8599999985</v>
      </c>
      <c r="F286" s="2">
        <v>789418.85</v>
      </c>
      <c r="G286" s="2">
        <v>0</v>
      </c>
      <c r="H286" s="2">
        <v>-1941.34</v>
      </c>
      <c r="I286" s="6">
        <f t="shared" si="25"/>
        <v>787477.51</v>
      </c>
      <c r="J286" s="2">
        <v>1202015.98</v>
      </c>
      <c r="K286" s="2">
        <v>-321129.94</v>
      </c>
      <c r="L286" s="2">
        <v>-63798.86</v>
      </c>
      <c r="M286" s="2">
        <v>-41406.519999999997</v>
      </c>
      <c r="N286" s="6">
        <f t="shared" si="26"/>
        <v>775680.66</v>
      </c>
      <c r="O286" s="2">
        <v>57211.360000000001</v>
      </c>
      <c r="P286" s="2">
        <v>-1159.54</v>
      </c>
      <c r="Q286" s="6">
        <f t="shared" si="27"/>
        <v>56051.82</v>
      </c>
      <c r="R286" s="2">
        <v>2944.99</v>
      </c>
      <c r="S286" s="2">
        <v>0</v>
      </c>
      <c r="T286" s="6">
        <f t="shared" si="28"/>
        <v>2944.99</v>
      </c>
      <c r="U286" s="6">
        <v>122225.75</v>
      </c>
      <c r="V286" s="2">
        <v>17224.78</v>
      </c>
      <c r="W286" s="2">
        <v>-9878.7000000000007</v>
      </c>
      <c r="X286" s="2">
        <v>-34938.699999999997</v>
      </c>
      <c r="Y286" s="6">
        <f t="shared" si="29"/>
        <v>-27592.62</v>
      </c>
    </row>
    <row r="287" spans="1:25" x14ac:dyDescent="0.25">
      <c r="A287" s="1" t="s">
        <v>627</v>
      </c>
      <c r="B287" t="s">
        <v>628</v>
      </c>
      <c r="C287" t="s">
        <v>38</v>
      </c>
      <c r="D287" s="6">
        <v>5996195.0600000005</v>
      </c>
      <c r="E287" s="6">
        <f t="shared" si="24"/>
        <v>4738607.3800000008</v>
      </c>
      <c r="F287" s="2">
        <v>567476.29</v>
      </c>
      <c r="G287" s="2">
        <v>255860.26</v>
      </c>
      <c r="H287" s="2">
        <v>-9.84</v>
      </c>
      <c r="I287" s="6">
        <f t="shared" si="25"/>
        <v>823326.71000000008</v>
      </c>
      <c r="J287" s="2">
        <v>341902.77</v>
      </c>
      <c r="K287" s="2">
        <v>-28583.97</v>
      </c>
      <c r="L287" s="2">
        <v>-12417.69</v>
      </c>
      <c r="M287" s="2">
        <v>-5967.45</v>
      </c>
      <c r="N287" s="6">
        <f t="shared" si="26"/>
        <v>294933.66000000003</v>
      </c>
      <c r="O287" s="2">
        <v>12197.2</v>
      </c>
      <c r="P287" s="2">
        <v>-6.82</v>
      </c>
      <c r="Q287" s="6">
        <f t="shared" si="27"/>
        <v>12190.380000000001</v>
      </c>
      <c r="R287" s="2">
        <v>3001.59</v>
      </c>
      <c r="S287" s="2">
        <v>0</v>
      </c>
      <c r="T287" s="6">
        <f t="shared" si="28"/>
        <v>3001.59</v>
      </c>
      <c r="U287" s="6">
        <v>67717.62</v>
      </c>
      <c r="V287" s="2">
        <v>58946.86</v>
      </c>
      <c r="W287" s="2">
        <v>0</v>
      </c>
      <c r="X287" s="2">
        <v>-2529.14</v>
      </c>
      <c r="Y287" s="6">
        <f t="shared" si="29"/>
        <v>56417.72</v>
      </c>
    </row>
    <row r="288" spans="1:25" x14ac:dyDescent="0.25">
      <c r="A288" s="1" t="s">
        <v>629</v>
      </c>
      <c r="B288" t="s">
        <v>630</v>
      </c>
      <c r="C288" t="s">
        <v>532</v>
      </c>
      <c r="D288" s="6">
        <v>6670757.3199999994</v>
      </c>
      <c r="E288" s="6">
        <f t="shared" si="24"/>
        <v>4588379.08</v>
      </c>
      <c r="F288" s="2">
        <v>951634.13</v>
      </c>
      <c r="G288" s="2">
        <v>542535.69999999995</v>
      </c>
      <c r="H288" s="2">
        <v>-227.88</v>
      </c>
      <c r="I288" s="6">
        <f t="shared" si="25"/>
        <v>1493941.9500000002</v>
      </c>
      <c r="J288" s="2">
        <v>543531.55000000005</v>
      </c>
      <c r="K288" s="2">
        <v>-44209.94</v>
      </c>
      <c r="L288" s="2">
        <v>-43583.47</v>
      </c>
      <c r="M288" s="2">
        <v>-25637</v>
      </c>
      <c r="N288" s="6">
        <f t="shared" si="26"/>
        <v>430101.14</v>
      </c>
      <c r="O288" s="2">
        <v>15862.84</v>
      </c>
      <c r="P288" s="2">
        <v>0</v>
      </c>
      <c r="Q288" s="6">
        <f t="shared" si="27"/>
        <v>15862.84</v>
      </c>
      <c r="R288" s="2">
        <v>1280.81</v>
      </c>
      <c r="S288" s="2">
        <v>0</v>
      </c>
      <c r="T288" s="6">
        <f t="shared" si="28"/>
        <v>1280.81</v>
      </c>
      <c r="U288" s="6">
        <v>55194.53</v>
      </c>
      <c r="V288" s="2">
        <v>65738.740000000005</v>
      </c>
      <c r="W288" s="2">
        <v>-198.25</v>
      </c>
      <c r="X288" s="2">
        <v>20456.48</v>
      </c>
      <c r="Y288" s="6">
        <f t="shared" si="29"/>
        <v>85996.97</v>
      </c>
    </row>
    <row r="289" spans="1:25" x14ac:dyDescent="0.25">
      <c r="A289" s="1" t="s">
        <v>631</v>
      </c>
      <c r="B289" t="s">
        <v>632</v>
      </c>
      <c r="C289" t="s">
        <v>137</v>
      </c>
      <c r="D289" s="6">
        <v>3652249.09</v>
      </c>
      <c r="E289" s="6">
        <f t="shared" si="24"/>
        <v>2693583.4099999997</v>
      </c>
      <c r="F289" s="2">
        <v>94041.09</v>
      </c>
      <c r="G289" s="2">
        <v>89857.55</v>
      </c>
      <c r="H289" s="2">
        <v>-324.58999999999997</v>
      </c>
      <c r="I289" s="6">
        <f t="shared" si="25"/>
        <v>183574.05000000002</v>
      </c>
      <c r="J289" s="2">
        <v>660053.54</v>
      </c>
      <c r="K289" s="2">
        <v>-134341.25</v>
      </c>
      <c r="L289" s="2">
        <v>-39728.550000000003</v>
      </c>
      <c r="M289" s="2">
        <v>-115934.49</v>
      </c>
      <c r="N289" s="6">
        <f t="shared" si="26"/>
        <v>370049.25000000006</v>
      </c>
      <c r="O289" s="2">
        <v>331514.92</v>
      </c>
      <c r="P289" s="2">
        <v>-4813.07</v>
      </c>
      <c r="Q289" s="6">
        <f t="shared" si="27"/>
        <v>326701.84999999998</v>
      </c>
      <c r="R289" s="2">
        <v>4415.3500000000004</v>
      </c>
      <c r="S289" s="2">
        <v>0</v>
      </c>
      <c r="T289" s="6">
        <f t="shared" si="28"/>
        <v>4415.3500000000004</v>
      </c>
      <c r="U289" s="6">
        <v>70370.44</v>
      </c>
      <c r="V289" s="2">
        <v>19118.240000000002</v>
      </c>
      <c r="W289" s="2">
        <v>-8170.69</v>
      </c>
      <c r="X289" s="2">
        <v>-7392.81</v>
      </c>
      <c r="Y289" s="6">
        <f t="shared" si="29"/>
        <v>3554.7400000000025</v>
      </c>
    </row>
    <row r="290" spans="1:25" x14ac:dyDescent="0.25">
      <c r="A290" s="1" t="s">
        <v>633</v>
      </c>
      <c r="B290" t="s">
        <v>634</v>
      </c>
      <c r="C290" t="s">
        <v>20</v>
      </c>
      <c r="D290" s="6">
        <v>6239809.6799999997</v>
      </c>
      <c r="E290" s="6">
        <f t="shared" si="24"/>
        <v>4426148.5299999993</v>
      </c>
      <c r="F290" s="2">
        <v>792997.46</v>
      </c>
      <c r="G290" s="2">
        <v>320972.83</v>
      </c>
      <c r="H290" s="2">
        <v>-165.42</v>
      </c>
      <c r="I290" s="6">
        <f t="shared" si="25"/>
        <v>1113804.8700000001</v>
      </c>
      <c r="J290" s="2">
        <v>563481.32999999996</v>
      </c>
      <c r="K290" s="2">
        <v>-78021.5</v>
      </c>
      <c r="L290" s="2">
        <v>-15949.56</v>
      </c>
      <c r="M290" s="2">
        <v>-3644.55</v>
      </c>
      <c r="N290" s="6">
        <f t="shared" si="26"/>
        <v>465865.72</v>
      </c>
      <c r="O290" s="2">
        <v>40008.480000000003</v>
      </c>
      <c r="P290" s="2">
        <v>0</v>
      </c>
      <c r="Q290" s="6">
        <f t="shared" si="27"/>
        <v>40008.480000000003</v>
      </c>
      <c r="R290" s="2">
        <v>546.35</v>
      </c>
      <c r="S290" s="2">
        <v>0</v>
      </c>
      <c r="T290" s="6">
        <f t="shared" si="28"/>
        <v>546.35</v>
      </c>
      <c r="U290" s="6">
        <v>64273.07</v>
      </c>
      <c r="V290" s="2">
        <v>115459.85</v>
      </c>
      <c r="W290" s="2">
        <v>-1579.71</v>
      </c>
      <c r="X290" s="2">
        <v>15282.52</v>
      </c>
      <c r="Y290" s="6">
        <f t="shared" si="29"/>
        <v>129162.66</v>
      </c>
    </row>
    <row r="291" spans="1:25" x14ac:dyDescent="0.25">
      <c r="A291" s="1" t="s">
        <v>635</v>
      </c>
      <c r="B291" t="s">
        <v>636</v>
      </c>
      <c r="C291" t="s">
        <v>492</v>
      </c>
      <c r="D291" s="6">
        <v>8799751.9800000004</v>
      </c>
      <c r="E291" s="6">
        <f t="shared" si="24"/>
        <v>5802582.0299999993</v>
      </c>
      <c r="F291" s="2">
        <v>1191077.96</v>
      </c>
      <c r="G291" s="2">
        <v>0</v>
      </c>
      <c r="H291" s="2">
        <v>-16037.41</v>
      </c>
      <c r="I291" s="6">
        <f t="shared" si="25"/>
        <v>1175040.55</v>
      </c>
      <c r="J291" s="2">
        <v>2412281.15</v>
      </c>
      <c r="K291" s="2">
        <v>-544242.23</v>
      </c>
      <c r="L291" s="2">
        <v>-80362.69</v>
      </c>
      <c r="M291" s="2">
        <v>-392974.49</v>
      </c>
      <c r="N291" s="6">
        <f t="shared" si="26"/>
        <v>1394701.74</v>
      </c>
      <c r="O291" s="2">
        <v>150766.13</v>
      </c>
      <c r="P291" s="2">
        <v>-10035.69</v>
      </c>
      <c r="Q291" s="6">
        <f t="shared" si="27"/>
        <v>140730.44</v>
      </c>
      <c r="R291" s="2">
        <v>163877.07</v>
      </c>
      <c r="S291" s="2">
        <v>-5117.03</v>
      </c>
      <c r="T291" s="6">
        <f t="shared" si="28"/>
        <v>158760.04</v>
      </c>
      <c r="U291" s="6">
        <v>97430.48</v>
      </c>
      <c r="V291" s="2">
        <v>55128.23</v>
      </c>
      <c r="W291" s="2">
        <v>-17407.349999999999</v>
      </c>
      <c r="X291" s="2">
        <v>-7214.18</v>
      </c>
      <c r="Y291" s="6">
        <f t="shared" si="29"/>
        <v>30506.700000000004</v>
      </c>
    </row>
    <row r="292" spans="1:25" x14ac:dyDescent="0.25">
      <c r="A292" s="1" t="s">
        <v>637</v>
      </c>
      <c r="B292" t="s">
        <v>638</v>
      </c>
      <c r="C292" t="s">
        <v>492</v>
      </c>
      <c r="D292" s="6">
        <v>10069907.120000001</v>
      </c>
      <c r="E292" s="6">
        <f t="shared" si="24"/>
        <v>7289863.5</v>
      </c>
      <c r="F292" s="2">
        <v>1801840.76</v>
      </c>
      <c r="G292" s="2">
        <v>24433.19</v>
      </c>
      <c r="H292" s="2">
        <v>-65.88</v>
      </c>
      <c r="I292" s="6">
        <f t="shared" si="25"/>
        <v>1826208.07</v>
      </c>
      <c r="J292" s="2">
        <v>839091.76</v>
      </c>
      <c r="K292" s="2">
        <v>-102074.53</v>
      </c>
      <c r="L292" s="2">
        <v>-46213.85</v>
      </c>
      <c r="M292" s="2">
        <v>-3444.3</v>
      </c>
      <c r="N292" s="6">
        <f t="shared" si="26"/>
        <v>687359.08</v>
      </c>
      <c r="O292" s="2">
        <v>109917.86</v>
      </c>
      <c r="P292" s="2">
        <v>-55.73</v>
      </c>
      <c r="Q292" s="6">
        <f t="shared" si="27"/>
        <v>109862.13</v>
      </c>
      <c r="R292" s="2">
        <v>1912.19</v>
      </c>
      <c r="S292" s="2">
        <v>0</v>
      </c>
      <c r="T292" s="6">
        <f t="shared" si="28"/>
        <v>1912.19</v>
      </c>
      <c r="U292" s="6">
        <v>94321.17</v>
      </c>
      <c r="V292" s="2">
        <v>51428.45</v>
      </c>
      <c r="W292" s="2">
        <v>-106.75</v>
      </c>
      <c r="X292" s="2">
        <v>9059.2800000000007</v>
      </c>
      <c r="Y292" s="6">
        <f t="shared" si="29"/>
        <v>60380.979999999996</v>
      </c>
    </row>
    <row r="293" spans="1:25" x14ac:dyDescent="0.25">
      <c r="A293" s="1" t="s">
        <v>639</v>
      </c>
      <c r="B293" t="s">
        <v>640</v>
      </c>
      <c r="C293" t="s">
        <v>14</v>
      </c>
      <c r="D293" s="6">
        <v>34957115.510000005</v>
      </c>
      <c r="E293" s="6">
        <f t="shared" si="24"/>
        <v>18757841.700000003</v>
      </c>
      <c r="F293" s="2">
        <v>9389914.5199999996</v>
      </c>
      <c r="G293" s="2">
        <v>0</v>
      </c>
      <c r="H293" s="2">
        <v>-112722.38</v>
      </c>
      <c r="I293" s="6">
        <f t="shared" si="25"/>
        <v>9277192.1399999987</v>
      </c>
      <c r="J293" s="2">
        <v>3954030.48</v>
      </c>
      <c r="K293" s="2">
        <v>-507812.81</v>
      </c>
      <c r="L293" s="2">
        <v>-209302.79</v>
      </c>
      <c r="M293" s="2">
        <v>-246950.19</v>
      </c>
      <c r="N293" s="6">
        <f t="shared" si="26"/>
        <v>2989964.69</v>
      </c>
      <c r="O293" s="2">
        <v>3313295.08</v>
      </c>
      <c r="P293" s="2">
        <v>-154612.84</v>
      </c>
      <c r="Q293" s="6">
        <f t="shared" si="27"/>
        <v>3158682.24</v>
      </c>
      <c r="R293" s="2">
        <v>22679.89</v>
      </c>
      <c r="S293" s="2">
        <v>0</v>
      </c>
      <c r="T293" s="6">
        <f t="shared" si="28"/>
        <v>22679.89</v>
      </c>
      <c r="U293" s="6">
        <v>232358.93</v>
      </c>
      <c r="V293" s="2">
        <v>710375.42</v>
      </c>
      <c r="W293" s="2">
        <v>-11104.81</v>
      </c>
      <c r="X293" s="2">
        <v>-180874.69</v>
      </c>
      <c r="Y293" s="6">
        <f t="shared" si="29"/>
        <v>518395.92</v>
      </c>
    </row>
    <row r="294" spans="1:25" x14ac:dyDescent="0.25">
      <c r="A294" s="1" t="s">
        <v>641</v>
      </c>
      <c r="B294" t="s">
        <v>642</v>
      </c>
      <c r="C294" t="s">
        <v>312</v>
      </c>
      <c r="D294" s="6">
        <v>4689912.9500000011</v>
      </c>
      <c r="E294" s="6">
        <f t="shared" si="24"/>
        <v>3022279.5500000007</v>
      </c>
      <c r="F294" s="2">
        <v>1151388.25</v>
      </c>
      <c r="G294" s="2">
        <v>284247.64</v>
      </c>
      <c r="H294" s="2">
        <v>-47.66</v>
      </c>
      <c r="I294" s="6">
        <f t="shared" si="25"/>
        <v>1435588.2300000002</v>
      </c>
      <c r="J294" s="2">
        <v>154481.38</v>
      </c>
      <c r="K294" s="2">
        <v>-5625</v>
      </c>
      <c r="L294" s="2">
        <v>0</v>
      </c>
      <c r="M294" s="2">
        <v>-8010</v>
      </c>
      <c r="N294" s="6">
        <f t="shared" si="26"/>
        <v>140846.38</v>
      </c>
      <c r="O294" s="2">
        <v>30379.21</v>
      </c>
      <c r="P294" s="2">
        <v>0</v>
      </c>
      <c r="Q294" s="6">
        <f t="shared" si="27"/>
        <v>30379.21</v>
      </c>
      <c r="R294" s="2">
        <v>433.35</v>
      </c>
      <c r="S294" s="2">
        <v>0</v>
      </c>
      <c r="T294" s="6">
        <f t="shared" si="28"/>
        <v>433.35</v>
      </c>
      <c r="U294" s="6">
        <v>48323.9</v>
      </c>
      <c r="V294" s="2">
        <v>15455.95</v>
      </c>
      <c r="W294" s="2">
        <v>-2926.57</v>
      </c>
      <c r="X294" s="2">
        <v>-467.05</v>
      </c>
      <c r="Y294" s="6">
        <f t="shared" si="29"/>
        <v>12062.330000000002</v>
      </c>
    </row>
    <row r="295" spans="1:25" x14ac:dyDescent="0.25">
      <c r="A295" s="1" t="s">
        <v>643</v>
      </c>
      <c r="B295" t="s">
        <v>644</v>
      </c>
      <c r="C295" t="s">
        <v>84</v>
      </c>
      <c r="D295" s="6">
        <v>6032743.5999999996</v>
      </c>
      <c r="E295" s="6">
        <f t="shared" si="24"/>
        <v>3355074.0699999994</v>
      </c>
      <c r="F295" s="2">
        <v>724838.98</v>
      </c>
      <c r="G295" s="2">
        <v>1209473.81</v>
      </c>
      <c r="H295" s="2">
        <v>-92.01</v>
      </c>
      <c r="I295" s="6">
        <f t="shared" si="25"/>
        <v>1934220.78</v>
      </c>
      <c r="J295" s="2">
        <v>560551.1</v>
      </c>
      <c r="K295" s="2">
        <v>-4950</v>
      </c>
      <c r="L295" s="2">
        <v>-6229.24</v>
      </c>
      <c r="M295" s="2">
        <v>-18632.060000000001</v>
      </c>
      <c r="N295" s="6">
        <f t="shared" si="26"/>
        <v>530739.79999999993</v>
      </c>
      <c r="O295" s="2">
        <v>166941.21</v>
      </c>
      <c r="P295" s="2">
        <v>-163.87</v>
      </c>
      <c r="Q295" s="6">
        <f t="shared" si="27"/>
        <v>166777.34</v>
      </c>
      <c r="R295" s="2">
        <v>0</v>
      </c>
      <c r="S295" s="2">
        <v>0</v>
      </c>
      <c r="T295" s="6">
        <f t="shared" si="28"/>
        <v>0</v>
      </c>
      <c r="U295" s="6">
        <v>48842.49</v>
      </c>
      <c r="V295" s="2">
        <v>4383.13</v>
      </c>
      <c r="W295" s="2">
        <v>0</v>
      </c>
      <c r="X295" s="2">
        <v>-7294.01</v>
      </c>
      <c r="Y295" s="6">
        <f t="shared" si="29"/>
        <v>-2910.88</v>
      </c>
    </row>
    <row r="296" spans="1:25" x14ac:dyDescent="0.25">
      <c r="A296" s="1" t="s">
        <v>645</v>
      </c>
      <c r="B296" t="s">
        <v>646</v>
      </c>
      <c r="C296" t="s">
        <v>211</v>
      </c>
      <c r="D296" s="6">
        <v>9557072.129999999</v>
      </c>
      <c r="E296" s="6">
        <f t="shared" si="24"/>
        <v>8349876.5999999987</v>
      </c>
      <c r="F296" s="2">
        <v>166607.01</v>
      </c>
      <c r="G296" s="2">
        <v>0</v>
      </c>
      <c r="H296" s="2">
        <v>-11.44</v>
      </c>
      <c r="I296" s="6">
        <f t="shared" si="25"/>
        <v>166595.57</v>
      </c>
      <c r="J296" s="2">
        <v>1267995.73</v>
      </c>
      <c r="K296" s="2">
        <v>-187422.54</v>
      </c>
      <c r="L296" s="2">
        <v>-242361.44</v>
      </c>
      <c r="M296" s="2">
        <v>-46860.59</v>
      </c>
      <c r="N296" s="6">
        <f t="shared" si="26"/>
        <v>791351.16</v>
      </c>
      <c r="O296" s="2">
        <v>26719.5</v>
      </c>
      <c r="P296" s="2">
        <v>-42.8</v>
      </c>
      <c r="Q296" s="6">
        <f t="shared" si="27"/>
        <v>26676.7</v>
      </c>
      <c r="R296" s="2">
        <v>12366.83</v>
      </c>
      <c r="S296" s="2">
        <v>0</v>
      </c>
      <c r="T296" s="6">
        <f t="shared" si="28"/>
        <v>12366.83</v>
      </c>
      <c r="U296" s="6">
        <v>239300.16</v>
      </c>
      <c r="V296" s="2">
        <v>13324.57</v>
      </c>
      <c r="W296" s="2">
        <v>-8969.76</v>
      </c>
      <c r="X296" s="2">
        <v>-33449.699999999997</v>
      </c>
      <c r="Y296" s="6">
        <f t="shared" si="29"/>
        <v>-29094.89</v>
      </c>
    </row>
    <row r="297" spans="1:25" x14ac:dyDescent="0.25">
      <c r="A297" s="1" t="s">
        <v>647</v>
      </c>
      <c r="B297" t="s">
        <v>648</v>
      </c>
      <c r="C297" t="s">
        <v>242</v>
      </c>
      <c r="D297" s="6">
        <v>3475386.0199999996</v>
      </c>
      <c r="E297" s="6">
        <f t="shared" si="24"/>
        <v>1193603.8799999994</v>
      </c>
      <c r="F297" s="2">
        <v>481664.3</v>
      </c>
      <c r="G297" s="2">
        <v>1012898.63</v>
      </c>
      <c r="H297" s="2">
        <v>-5724.39</v>
      </c>
      <c r="I297" s="6">
        <f t="shared" si="25"/>
        <v>1488838.54</v>
      </c>
      <c r="J297" s="2">
        <v>435221.32</v>
      </c>
      <c r="K297" s="2">
        <v>-27000</v>
      </c>
      <c r="L297" s="2">
        <v>0</v>
      </c>
      <c r="M297" s="2">
        <v>-22959.72</v>
      </c>
      <c r="N297" s="6">
        <f t="shared" si="26"/>
        <v>385261.6</v>
      </c>
      <c r="O297" s="2">
        <v>361957.99</v>
      </c>
      <c r="P297" s="2">
        <v>-16566.23</v>
      </c>
      <c r="Q297" s="6">
        <f t="shared" si="27"/>
        <v>345391.76</v>
      </c>
      <c r="R297" s="2">
        <v>31158.77</v>
      </c>
      <c r="S297" s="2">
        <v>0</v>
      </c>
      <c r="T297" s="6">
        <f t="shared" si="28"/>
        <v>31158.77</v>
      </c>
      <c r="U297" s="6">
        <v>29617.16</v>
      </c>
      <c r="V297" s="2">
        <v>3978.43</v>
      </c>
      <c r="W297" s="2">
        <v>-1479.92</v>
      </c>
      <c r="X297" s="2">
        <v>-984.2</v>
      </c>
      <c r="Y297" s="6">
        <f t="shared" si="29"/>
        <v>1514.3099999999997</v>
      </c>
    </row>
    <row r="298" spans="1:25" x14ac:dyDescent="0.25">
      <c r="A298" s="1" t="s">
        <v>649</v>
      </c>
      <c r="B298" t="s">
        <v>650</v>
      </c>
      <c r="C298" t="s">
        <v>245</v>
      </c>
      <c r="D298" s="6">
        <v>6651911.9699999997</v>
      </c>
      <c r="E298" s="6">
        <f t="shared" si="24"/>
        <v>4920670.4999999991</v>
      </c>
      <c r="F298" s="2">
        <v>991674.25</v>
      </c>
      <c r="G298" s="2">
        <v>0</v>
      </c>
      <c r="H298" s="2">
        <v>-230.33</v>
      </c>
      <c r="I298" s="6">
        <f t="shared" si="25"/>
        <v>991443.92</v>
      </c>
      <c r="J298" s="2">
        <v>601137.43000000005</v>
      </c>
      <c r="K298" s="2">
        <v>0</v>
      </c>
      <c r="L298" s="2">
        <v>-76244.789999999994</v>
      </c>
      <c r="M298" s="2">
        <v>-33107.42</v>
      </c>
      <c r="N298" s="6">
        <f t="shared" si="26"/>
        <v>491785.22000000003</v>
      </c>
      <c r="O298" s="2">
        <v>141808.84</v>
      </c>
      <c r="P298" s="2">
        <v>-799.9</v>
      </c>
      <c r="Q298" s="6">
        <f t="shared" si="27"/>
        <v>141008.94</v>
      </c>
      <c r="R298" s="2">
        <v>2302.8200000000002</v>
      </c>
      <c r="S298" s="2">
        <v>-1515</v>
      </c>
      <c r="T298" s="6">
        <f t="shared" si="28"/>
        <v>787.82000000000016</v>
      </c>
      <c r="U298" s="6">
        <v>84955.54</v>
      </c>
      <c r="V298" s="2">
        <v>34640.36</v>
      </c>
      <c r="W298" s="2">
        <v>-984.71</v>
      </c>
      <c r="X298" s="2">
        <v>-12395.62</v>
      </c>
      <c r="Y298" s="6">
        <f t="shared" si="29"/>
        <v>21260.03</v>
      </c>
    </row>
    <row r="299" spans="1:25" x14ac:dyDescent="0.25">
      <c r="A299" s="1" t="s">
        <v>651</v>
      </c>
      <c r="B299" t="s">
        <v>652</v>
      </c>
      <c r="C299" t="s">
        <v>653</v>
      </c>
      <c r="D299" s="6">
        <v>19159903.670000002</v>
      </c>
      <c r="E299" s="6">
        <f t="shared" si="24"/>
        <v>10576757.629999999</v>
      </c>
      <c r="F299" s="2">
        <v>2020872.4</v>
      </c>
      <c r="G299" s="2">
        <v>0</v>
      </c>
      <c r="H299" s="2">
        <v>-504.3</v>
      </c>
      <c r="I299" s="6">
        <f t="shared" si="25"/>
        <v>2020368.0999999999</v>
      </c>
      <c r="J299" s="2">
        <v>2919481.78</v>
      </c>
      <c r="K299" s="2">
        <v>-75012.5</v>
      </c>
      <c r="L299" s="2">
        <v>-14353.67</v>
      </c>
      <c r="M299" s="2">
        <v>-64094.63</v>
      </c>
      <c r="N299" s="6">
        <f t="shared" si="26"/>
        <v>2766020.98</v>
      </c>
      <c r="O299" s="2">
        <v>3438482.45</v>
      </c>
      <c r="P299" s="2">
        <v>-1066.22</v>
      </c>
      <c r="Q299" s="6">
        <f t="shared" si="27"/>
        <v>3437416.23</v>
      </c>
      <c r="R299" s="2">
        <v>1284.71</v>
      </c>
      <c r="S299" s="2">
        <v>0</v>
      </c>
      <c r="T299" s="6">
        <f t="shared" si="28"/>
        <v>1284.71</v>
      </c>
      <c r="U299" s="6">
        <v>159732.65</v>
      </c>
      <c r="V299" s="2">
        <v>198039.3</v>
      </c>
      <c r="W299" s="2">
        <v>-4909.3999999999996</v>
      </c>
      <c r="X299" s="2">
        <v>5193.47</v>
      </c>
      <c r="Y299" s="6">
        <f t="shared" si="29"/>
        <v>198323.37</v>
      </c>
    </row>
    <row r="300" spans="1:25" x14ac:dyDescent="0.25">
      <c r="A300" s="1" t="s">
        <v>654</v>
      </c>
      <c r="B300" t="s">
        <v>655</v>
      </c>
      <c r="C300" t="s">
        <v>574</v>
      </c>
      <c r="D300" s="6">
        <v>7164644.29</v>
      </c>
      <c r="E300" s="6">
        <f t="shared" si="24"/>
        <v>5547651.1200000001</v>
      </c>
      <c r="F300" s="2">
        <v>687925.48</v>
      </c>
      <c r="G300" s="2">
        <v>0</v>
      </c>
      <c r="H300" s="2">
        <v>-1817.28</v>
      </c>
      <c r="I300" s="6">
        <f t="shared" si="25"/>
        <v>686108.2</v>
      </c>
      <c r="J300" s="2">
        <v>936699.4</v>
      </c>
      <c r="K300" s="2">
        <v>-152649.79999999999</v>
      </c>
      <c r="L300" s="2">
        <v>0</v>
      </c>
      <c r="M300" s="2">
        <v>-83325.09</v>
      </c>
      <c r="N300" s="6">
        <f t="shared" si="26"/>
        <v>700724.51000000013</v>
      </c>
      <c r="O300" s="2">
        <v>99842.53</v>
      </c>
      <c r="P300" s="2">
        <v>-1322.64</v>
      </c>
      <c r="Q300" s="6">
        <f t="shared" si="27"/>
        <v>98519.89</v>
      </c>
      <c r="R300" s="2">
        <v>11877.32</v>
      </c>
      <c r="S300" s="2">
        <v>0</v>
      </c>
      <c r="T300" s="6">
        <f t="shared" si="28"/>
        <v>11877.32</v>
      </c>
      <c r="U300" s="6">
        <v>102026.06</v>
      </c>
      <c r="V300" s="2">
        <v>42044.46</v>
      </c>
      <c r="W300" s="2">
        <v>-18091.900000000001</v>
      </c>
      <c r="X300" s="2">
        <v>-6215.37</v>
      </c>
      <c r="Y300" s="6">
        <f t="shared" si="29"/>
        <v>17737.189999999999</v>
      </c>
    </row>
    <row r="301" spans="1:25" x14ac:dyDescent="0.25">
      <c r="A301" s="1" t="s">
        <v>656</v>
      </c>
      <c r="B301" t="s">
        <v>657</v>
      </c>
      <c r="C301" t="s">
        <v>23</v>
      </c>
      <c r="D301" s="6">
        <v>58794504.019999996</v>
      </c>
      <c r="E301" s="6">
        <f t="shared" si="24"/>
        <v>29400980.749999996</v>
      </c>
      <c r="F301" s="2">
        <v>17343738.27</v>
      </c>
      <c r="G301" s="2">
        <v>0</v>
      </c>
      <c r="H301" s="2">
        <v>-1094737.1000000001</v>
      </c>
      <c r="I301" s="6">
        <f t="shared" si="25"/>
        <v>16249001.17</v>
      </c>
      <c r="J301" s="2">
        <v>10889457.08</v>
      </c>
      <c r="K301" s="2">
        <v>-2348925.63</v>
      </c>
      <c r="L301" s="2">
        <v>-379133.97</v>
      </c>
      <c r="M301" s="2">
        <v>-2371954.12</v>
      </c>
      <c r="N301" s="6">
        <f t="shared" si="26"/>
        <v>5789443.3599999994</v>
      </c>
      <c r="O301" s="2">
        <v>7728239.5899999999</v>
      </c>
      <c r="P301" s="2">
        <v>-1703109.2</v>
      </c>
      <c r="Q301" s="6">
        <f t="shared" si="27"/>
        <v>6025130.3899999997</v>
      </c>
      <c r="R301" s="2">
        <v>655627.63</v>
      </c>
      <c r="S301" s="2">
        <v>-175830.05</v>
      </c>
      <c r="T301" s="6">
        <f t="shared" si="28"/>
        <v>479797.58</v>
      </c>
      <c r="U301" s="6">
        <v>403320.03</v>
      </c>
      <c r="V301" s="2">
        <v>717906.16</v>
      </c>
      <c r="W301" s="2">
        <v>-161088.32000000001</v>
      </c>
      <c r="X301" s="2">
        <v>-109987.1</v>
      </c>
      <c r="Y301" s="6">
        <f t="shared" si="29"/>
        <v>446830.74000000011</v>
      </c>
    </row>
    <row r="302" spans="1:25" x14ac:dyDescent="0.25">
      <c r="A302" s="1" t="s">
        <v>658</v>
      </c>
      <c r="B302" t="s">
        <v>659</v>
      </c>
      <c r="C302" t="s">
        <v>137</v>
      </c>
      <c r="D302" s="6">
        <v>1136724.0900000001</v>
      </c>
      <c r="E302" s="6">
        <f t="shared" si="24"/>
        <v>716402.49000000011</v>
      </c>
      <c r="F302" s="2">
        <v>13181.26</v>
      </c>
      <c r="G302" s="2">
        <v>288358.8</v>
      </c>
      <c r="H302" s="2">
        <v>-17.579999999999998</v>
      </c>
      <c r="I302" s="6">
        <f t="shared" si="25"/>
        <v>301522.48</v>
      </c>
      <c r="J302" s="2">
        <v>170066.53</v>
      </c>
      <c r="K302" s="2">
        <v>-52650</v>
      </c>
      <c r="L302" s="2">
        <v>0</v>
      </c>
      <c r="M302" s="2">
        <v>-25637</v>
      </c>
      <c r="N302" s="6">
        <f t="shared" si="26"/>
        <v>91779.53</v>
      </c>
      <c r="O302" s="2">
        <v>11980.88</v>
      </c>
      <c r="P302" s="2">
        <v>-352.84</v>
      </c>
      <c r="Q302" s="6">
        <f t="shared" si="27"/>
        <v>11628.039999999999</v>
      </c>
      <c r="R302" s="2">
        <v>994.33</v>
      </c>
      <c r="S302" s="2">
        <v>0</v>
      </c>
      <c r="T302" s="6">
        <f t="shared" si="28"/>
        <v>994.33</v>
      </c>
      <c r="U302" s="6">
        <v>19726.03</v>
      </c>
      <c r="V302" s="2">
        <v>1891.19</v>
      </c>
      <c r="W302" s="2">
        <v>-1713.05</v>
      </c>
      <c r="X302" s="2">
        <v>-5506.95</v>
      </c>
      <c r="Y302" s="6">
        <f t="shared" si="29"/>
        <v>-5328.8099999999995</v>
      </c>
    </row>
    <row r="303" spans="1:25" x14ac:dyDescent="0.25">
      <c r="A303" s="1" t="s">
        <v>660</v>
      </c>
      <c r="B303" t="s">
        <v>661</v>
      </c>
      <c r="C303" t="s">
        <v>48</v>
      </c>
      <c r="D303" s="6">
        <v>4723230.6499999994</v>
      </c>
      <c r="E303" s="6">
        <f t="shared" si="24"/>
        <v>3008147.5799999996</v>
      </c>
      <c r="F303" s="2">
        <v>751231.82</v>
      </c>
      <c r="G303" s="2">
        <v>269724.15000000002</v>
      </c>
      <c r="H303" s="2">
        <v>-944.3</v>
      </c>
      <c r="I303" s="6">
        <f t="shared" si="25"/>
        <v>1020011.6699999999</v>
      </c>
      <c r="J303" s="2">
        <v>535871.38</v>
      </c>
      <c r="K303" s="2">
        <v>0</v>
      </c>
      <c r="L303" s="2">
        <v>0</v>
      </c>
      <c r="M303" s="2">
        <v>-14538.15</v>
      </c>
      <c r="N303" s="6">
        <f t="shared" si="26"/>
        <v>521333.23</v>
      </c>
      <c r="O303" s="2">
        <v>63567.32</v>
      </c>
      <c r="P303" s="2">
        <v>-1701.99</v>
      </c>
      <c r="Q303" s="6">
        <f t="shared" si="27"/>
        <v>61865.33</v>
      </c>
      <c r="R303" s="2">
        <v>1025.6300000000001</v>
      </c>
      <c r="S303" s="2">
        <v>0</v>
      </c>
      <c r="T303" s="6">
        <f t="shared" si="28"/>
        <v>1025.6300000000001</v>
      </c>
      <c r="U303" s="6">
        <v>56956.83</v>
      </c>
      <c r="V303" s="2">
        <v>69173.84</v>
      </c>
      <c r="W303" s="2">
        <v>-106.75</v>
      </c>
      <c r="X303" s="2">
        <v>-15176.71</v>
      </c>
      <c r="Y303" s="6">
        <f t="shared" si="29"/>
        <v>53890.38</v>
      </c>
    </row>
    <row r="304" spans="1:25" x14ac:dyDescent="0.25">
      <c r="A304" s="1" t="s">
        <v>662</v>
      </c>
      <c r="B304" t="s">
        <v>663</v>
      </c>
      <c r="C304" t="s">
        <v>17</v>
      </c>
      <c r="D304" s="6">
        <v>13364935.050000001</v>
      </c>
      <c r="E304" s="6">
        <f t="shared" si="24"/>
        <v>10688413.160000002</v>
      </c>
      <c r="F304" s="2">
        <v>1224531.3700000001</v>
      </c>
      <c r="G304" s="2">
        <v>0</v>
      </c>
      <c r="H304" s="2">
        <v>-1103.77</v>
      </c>
      <c r="I304" s="6">
        <f t="shared" si="25"/>
        <v>1223427.6000000001</v>
      </c>
      <c r="J304" s="2">
        <v>1302092.45</v>
      </c>
      <c r="K304" s="2">
        <v>-104515.09</v>
      </c>
      <c r="L304" s="2">
        <v>-6238.01</v>
      </c>
      <c r="M304" s="2">
        <v>-91013.6</v>
      </c>
      <c r="N304" s="6">
        <f t="shared" si="26"/>
        <v>1100325.7499999998</v>
      </c>
      <c r="O304" s="2">
        <v>116083.82</v>
      </c>
      <c r="P304" s="2">
        <v>-980.16</v>
      </c>
      <c r="Q304" s="6">
        <f t="shared" si="27"/>
        <v>115103.66</v>
      </c>
      <c r="R304" s="2">
        <v>3302.08</v>
      </c>
      <c r="S304" s="2">
        <v>0</v>
      </c>
      <c r="T304" s="6">
        <f t="shared" si="28"/>
        <v>3302.08</v>
      </c>
      <c r="U304" s="6">
        <v>136363.43</v>
      </c>
      <c r="V304" s="2">
        <v>113606.51</v>
      </c>
      <c r="W304" s="2">
        <v>-9649.74</v>
      </c>
      <c r="X304" s="2">
        <v>-5957.4</v>
      </c>
      <c r="Y304" s="6">
        <f t="shared" si="29"/>
        <v>97999.37</v>
      </c>
    </row>
    <row r="305" spans="1:25" x14ac:dyDescent="0.25">
      <c r="A305" s="1" t="s">
        <v>664</v>
      </c>
      <c r="B305" t="s">
        <v>665</v>
      </c>
      <c r="C305" t="s">
        <v>242</v>
      </c>
      <c r="D305" s="6">
        <v>10947608.17</v>
      </c>
      <c r="E305" s="6">
        <f t="shared" si="24"/>
        <v>9698242.0900000017</v>
      </c>
      <c r="F305" s="2">
        <v>0</v>
      </c>
      <c r="G305" s="2">
        <v>0</v>
      </c>
      <c r="H305" s="2">
        <v>0</v>
      </c>
      <c r="I305" s="6">
        <f t="shared" si="25"/>
        <v>0</v>
      </c>
      <c r="J305" s="2">
        <v>1393075.29</v>
      </c>
      <c r="K305" s="2">
        <v>-244328.47</v>
      </c>
      <c r="L305" s="2">
        <v>-174667.54</v>
      </c>
      <c r="M305" s="2">
        <v>-43898.16</v>
      </c>
      <c r="N305" s="6">
        <f t="shared" si="26"/>
        <v>930181.12</v>
      </c>
      <c r="O305" s="2">
        <v>11478.72</v>
      </c>
      <c r="P305" s="2">
        <v>-23.28</v>
      </c>
      <c r="Q305" s="6">
        <f t="shared" si="27"/>
        <v>11455.439999999999</v>
      </c>
      <c r="R305" s="2">
        <v>24655.41</v>
      </c>
      <c r="S305" s="2">
        <v>0</v>
      </c>
      <c r="T305" s="6">
        <f t="shared" si="28"/>
        <v>24655.41</v>
      </c>
      <c r="U305" s="6">
        <v>222803.12</v>
      </c>
      <c r="V305" s="2">
        <v>68339.64</v>
      </c>
      <c r="W305" s="2">
        <v>-6280.43</v>
      </c>
      <c r="X305" s="2">
        <v>-1788.22</v>
      </c>
      <c r="Y305" s="6">
        <f t="shared" si="29"/>
        <v>60270.99</v>
      </c>
    </row>
    <row r="306" spans="1:25" x14ac:dyDescent="0.25">
      <c r="A306" s="1" t="s">
        <v>666</v>
      </c>
      <c r="B306" t="s">
        <v>667</v>
      </c>
      <c r="C306" t="s">
        <v>59</v>
      </c>
      <c r="D306" s="6">
        <v>3419143.02</v>
      </c>
      <c r="E306" s="6">
        <f t="shared" si="24"/>
        <v>2824662.3</v>
      </c>
      <c r="F306" s="2">
        <v>36447.85</v>
      </c>
      <c r="G306" s="2">
        <v>554413.73</v>
      </c>
      <c r="H306" s="2">
        <v>-170.15</v>
      </c>
      <c r="I306" s="6">
        <f t="shared" si="25"/>
        <v>590691.42999999993</v>
      </c>
      <c r="J306" s="2">
        <v>159303.75</v>
      </c>
      <c r="K306" s="2">
        <v>-175809.15</v>
      </c>
      <c r="L306" s="2">
        <v>-17892.87</v>
      </c>
      <c r="M306" s="2">
        <v>-12103.26</v>
      </c>
      <c r="N306" s="6">
        <f t="shared" si="26"/>
        <v>-46501.529999999992</v>
      </c>
      <c r="O306" s="2">
        <v>19270.09</v>
      </c>
      <c r="P306" s="2">
        <v>-418.03</v>
      </c>
      <c r="Q306" s="6">
        <f t="shared" si="27"/>
        <v>18852.060000000001</v>
      </c>
      <c r="R306" s="2">
        <v>0</v>
      </c>
      <c r="S306" s="2">
        <v>0</v>
      </c>
      <c r="T306" s="6">
        <f t="shared" si="28"/>
        <v>0</v>
      </c>
      <c r="U306" s="6">
        <v>31098.61</v>
      </c>
      <c r="V306" s="2">
        <v>630.02</v>
      </c>
      <c r="W306" s="2">
        <v>-106.75</v>
      </c>
      <c r="X306" s="2">
        <v>-183.12</v>
      </c>
      <c r="Y306" s="6">
        <f t="shared" si="29"/>
        <v>340.15</v>
      </c>
    </row>
    <row r="307" spans="1:25" x14ac:dyDescent="0.25">
      <c r="A307" s="1" t="s">
        <v>668</v>
      </c>
      <c r="B307" t="s">
        <v>669</v>
      </c>
      <c r="C307" t="s">
        <v>256</v>
      </c>
      <c r="D307" s="6">
        <v>2824006.7399999998</v>
      </c>
      <c r="E307" s="6">
        <f t="shared" si="24"/>
        <v>1583183.0999999996</v>
      </c>
      <c r="F307" s="2">
        <v>306546.09999999998</v>
      </c>
      <c r="G307" s="2">
        <v>789840.73</v>
      </c>
      <c r="H307" s="2">
        <v>-87.92</v>
      </c>
      <c r="I307" s="6">
        <f t="shared" si="25"/>
        <v>1096298.9100000001</v>
      </c>
      <c r="J307" s="2">
        <v>134466.51999999999</v>
      </c>
      <c r="K307" s="2">
        <v>-2430</v>
      </c>
      <c r="L307" s="2">
        <v>-30189.42</v>
      </c>
      <c r="M307" s="2">
        <v>-3484.35</v>
      </c>
      <c r="N307" s="6">
        <f t="shared" si="26"/>
        <v>98362.749999999985</v>
      </c>
      <c r="O307" s="2">
        <v>19176.490000000002</v>
      </c>
      <c r="P307" s="2">
        <v>-113.88</v>
      </c>
      <c r="Q307" s="6">
        <f t="shared" si="27"/>
        <v>19062.61</v>
      </c>
      <c r="R307" s="2">
        <v>0</v>
      </c>
      <c r="S307" s="2">
        <v>0</v>
      </c>
      <c r="T307" s="6">
        <f t="shared" si="28"/>
        <v>0</v>
      </c>
      <c r="U307" s="6">
        <v>37632.15</v>
      </c>
      <c r="V307" s="2">
        <v>12916.93</v>
      </c>
      <c r="W307" s="2">
        <v>-1111.55</v>
      </c>
      <c r="X307" s="2">
        <v>-22338.16</v>
      </c>
      <c r="Y307" s="6">
        <f t="shared" si="29"/>
        <v>-10532.779999999999</v>
      </c>
    </row>
    <row r="308" spans="1:25" x14ac:dyDescent="0.25">
      <c r="A308" s="1" t="s">
        <v>670</v>
      </c>
      <c r="B308" t="s">
        <v>671</v>
      </c>
      <c r="C308" t="s">
        <v>155</v>
      </c>
      <c r="D308" s="6">
        <v>9451722.4899999984</v>
      </c>
      <c r="E308" s="6">
        <f t="shared" si="24"/>
        <v>5846777.8199999984</v>
      </c>
      <c r="F308" s="2">
        <v>1850011</v>
      </c>
      <c r="G308" s="2">
        <v>838973.26</v>
      </c>
      <c r="H308" s="2">
        <v>-119.02</v>
      </c>
      <c r="I308" s="6">
        <f t="shared" si="25"/>
        <v>2688865.2399999998</v>
      </c>
      <c r="J308" s="2">
        <v>727148.38</v>
      </c>
      <c r="K308" s="2">
        <v>0</v>
      </c>
      <c r="L308" s="2">
        <v>0</v>
      </c>
      <c r="M308" s="2">
        <v>-8130.15</v>
      </c>
      <c r="N308" s="6">
        <f t="shared" si="26"/>
        <v>719018.23</v>
      </c>
      <c r="O308" s="2">
        <v>93210.48</v>
      </c>
      <c r="P308" s="2">
        <v>-108.17</v>
      </c>
      <c r="Q308" s="6">
        <f t="shared" si="27"/>
        <v>93102.31</v>
      </c>
      <c r="R308" s="2">
        <v>0</v>
      </c>
      <c r="S308" s="2">
        <v>0</v>
      </c>
      <c r="T308" s="6">
        <f t="shared" si="28"/>
        <v>0</v>
      </c>
      <c r="U308" s="6">
        <v>60377.55</v>
      </c>
      <c r="V308" s="2">
        <v>60310.68</v>
      </c>
      <c r="W308" s="2">
        <v>-451.23</v>
      </c>
      <c r="X308" s="2">
        <v>-16278.11</v>
      </c>
      <c r="Y308" s="6">
        <f t="shared" si="29"/>
        <v>43581.34</v>
      </c>
    </row>
    <row r="309" spans="1:25" x14ac:dyDescent="0.25">
      <c r="A309" s="1" t="s">
        <v>672</v>
      </c>
      <c r="B309" t="s">
        <v>673</v>
      </c>
      <c r="C309" t="s">
        <v>164</v>
      </c>
      <c r="D309" s="6">
        <v>27888333.740000002</v>
      </c>
      <c r="E309" s="6">
        <f t="shared" si="24"/>
        <v>19463116.219999999</v>
      </c>
      <c r="F309" s="2">
        <v>4116595</v>
      </c>
      <c r="G309" s="2">
        <v>112362.38</v>
      </c>
      <c r="H309" s="2">
        <v>-33924.42</v>
      </c>
      <c r="I309" s="6">
        <f t="shared" si="25"/>
        <v>4195032.96</v>
      </c>
      <c r="J309" s="2">
        <v>2476212.62</v>
      </c>
      <c r="K309" s="2">
        <v>-140560.47</v>
      </c>
      <c r="L309" s="2">
        <v>-13861.13</v>
      </c>
      <c r="M309" s="2">
        <v>-263506.71999999997</v>
      </c>
      <c r="N309" s="6">
        <f t="shared" si="26"/>
        <v>2058284.3</v>
      </c>
      <c r="O309" s="2">
        <v>1033547.23</v>
      </c>
      <c r="P309" s="2">
        <v>-39556.269999999997</v>
      </c>
      <c r="Q309" s="6">
        <f t="shared" si="27"/>
        <v>993990.96</v>
      </c>
      <c r="R309" s="2">
        <v>100356.26</v>
      </c>
      <c r="S309" s="2">
        <v>-8576.7999999999993</v>
      </c>
      <c r="T309" s="6">
        <f t="shared" si="28"/>
        <v>91779.459999999992</v>
      </c>
      <c r="U309" s="6">
        <v>153690.84</v>
      </c>
      <c r="V309" s="2">
        <v>748734.3</v>
      </c>
      <c r="W309" s="2">
        <v>-47359.97</v>
      </c>
      <c r="X309" s="2">
        <v>231064.67</v>
      </c>
      <c r="Y309" s="6">
        <f t="shared" si="29"/>
        <v>932439.00000000012</v>
      </c>
    </row>
    <row r="310" spans="1:25" x14ac:dyDescent="0.25">
      <c r="A310" s="1" t="s">
        <v>674</v>
      </c>
      <c r="B310" t="s">
        <v>675</v>
      </c>
      <c r="C310" t="s">
        <v>242</v>
      </c>
      <c r="D310" s="6">
        <v>2279936.92</v>
      </c>
      <c r="E310" s="6">
        <f t="shared" si="24"/>
        <v>2182874.33</v>
      </c>
      <c r="F310" s="2">
        <v>0</v>
      </c>
      <c r="G310" s="2">
        <v>0</v>
      </c>
      <c r="H310" s="2">
        <v>0</v>
      </c>
      <c r="I310" s="6">
        <f t="shared" si="25"/>
        <v>0</v>
      </c>
      <c r="J310" s="2">
        <v>204270.99</v>
      </c>
      <c r="K310" s="2">
        <v>-105220</v>
      </c>
      <c r="L310" s="2">
        <v>-82687.839999999997</v>
      </c>
      <c r="M310" s="2">
        <v>-200.25</v>
      </c>
      <c r="N310" s="6">
        <f t="shared" si="26"/>
        <v>16162.899999999994</v>
      </c>
      <c r="O310" s="2">
        <v>413.44</v>
      </c>
      <c r="P310" s="2">
        <v>0</v>
      </c>
      <c r="Q310" s="6">
        <f t="shared" si="27"/>
        <v>413.44</v>
      </c>
      <c r="R310" s="2">
        <v>3694.08</v>
      </c>
      <c r="S310" s="2">
        <v>0</v>
      </c>
      <c r="T310" s="6">
        <f t="shared" si="28"/>
        <v>3694.08</v>
      </c>
      <c r="U310" s="6">
        <v>77067.850000000006</v>
      </c>
      <c r="V310" s="2">
        <v>265.63</v>
      </c>
      <c r="W310" s="2">
        <v>0</v>
      </c>
      <c r="X310" s="2">
        <v>-541.30999999999995</v>
      </c>
      <c r="Y310" s="6">
        <f t="shared" si="29"/>
        <v>-275.67999999999995</v>
      </c>
    </row>
    <row r="311" spans="1:25" x14ac:dyDescent="0.25">
      <c r="A311" s="1" t="s">
        <v>676</v>
      </c>
      <c r="B311" t="s">
        <v>677</v>
      </c>
      <c r="C311" t="s">
        <v>377</v>
      </c>
      <c r="D311" s="6">
        <v>8491871.379999999</v>
      </c>
      <c r="E311" s="6">
        <f t="shared" si="24"/>
        <v>5977046.9899999984</v>
      </c>
      <c r="F311" s="2">
        <v>1000539.23</v>
      </c>
      <c r="G311" s="2">
        <v>641622.37</v>
      </c>
      <c r="H311" s="2">
        <v>-1382.29</v>
      </c>
      <c r="I311" s="6">
        <f t="shared" si="25"/>
        <v>1640779.31</v>
      </c>
      <c r="J311" s="2">
        <v>878184.09</v>
      </c>
      <c r="K311" s="2">
        <v>-39760</v>
      </c>
      <c r="L311" s="2">
        <v>-18356.78</v>
      </c>
      <c r="M311" s="2">
        <v>-76624.61</v>
      </c>
      <c r="N311" s="6">
        <f t="shared" si="26"/>
        <v>743442.7</v>
      </c>
      <c r="O311" s="2">
        <v>51234.5</v>
      </c>
      <c r="P311" s="2">
        <v>-847.71</v>
      </c>
      <c r="Q311" s="6">
        <f t="shared" si="27"/>
        <v>50386.79</v>
      </c>
      <c r="R311" s="2">
        <v>2670.94</v>
      </c>
      <c r="S311" s="2">
        <v>0</v>
      </c>
      <c r="T311" s="6">
        <f t="shared" si="28"/>
        <v>2670.94</v>
      </c>
      <c r="U311" s="6">
        <v>71146.679999999993</v>
      </c>
      <c r="V311" s="2">
        <v>14361.49</v>
      </c>
      <c r="W311" s="2">
        <v>-6922.15</v>
      </c>
      <c r="X311" s="2">
        <v>-1041.3699999999999</v>
      </c>
      <c r="Y311" s="6">
        <f t="shared" si="29"/>
        <v>6397.97</v>
      </c>
    </row>
    <row r="312" spans="1:25" x14ac:dyDescent="0.25">
      <c r="A312" s="1" t="s">
        <v>678</v>
      </c>
      <c r="B312" t="s">
        <v>677</v>
      </c>
      <c r="C312" t="s">
        <v>416</v>
      </c>
      <c r="D312" s="6">
        <v>12612479.920000002</v>
      </c>
      <c r="E312" s="6">
        <f t="shared" si="24"/>
        <v>9793847.8200000022</v>
      </c>
      <c r="F312" s="2">
        <v>1372923.23</v>
      </c>
      <c r="G312" s="2">
        <v>0</v>
      </c>
      <c r="H312" s="2">
        <v>-750.69</v>
      </c>
      <c r="I312" s="6">
        <f t="shared" si="25"/>
        <v>1372172.54</v>
      </c>
      <c r="J312" s="2">
        <v>1317734.8700000001</v>
      </c>
      <c r="K312" s="2">
        <v>-115932.02</v>
      </c>
      <c r="L312" s="2">
        <v>-37105.410000000003</v>
      </c>
      <c r="M312" s="2">
        <v>-86780.75</v>
      </c>
      <c r="N312" s="6">
        <f t="shared" si="26"/>
        <v>1077916.6900000002</v>
      </c>
      <c r="O312" s="2">
        <v>171517.37</v>
      </c>
      <c r="P312" s="2">
        <v>-121.04</v>
      </c>
      <c r="Q312" s="6">
        <f t="shared" si="27"/>
        <v>171396.33</v>
      </c>
      <c r="R312" s="2">
        <v>25835.41</v>
      </c>
      <c r="S312" s="2">
        <v>0</v>
      </c>
      <c r="T312" s="6">
        <f t="shared" si="28"/>
        <v>25835.41</v>
      </c>
      <c r="U312" s="6">
        <v>131625.07</v>
      </c>
      <c r="V312" s="2">
        <v>46174.720000000001</v>
      </c>
      <c r="W312" s="2">
        <v>-8400.36</v>
      </c>
      <c r="X312" s="2">
        <v>1911.7</v>
      </c>
      <c r="Y312" s="6">
        <f t="shared" si="29"/>
        <v>39686.06</v>
      </c>
    </row>
    <row r="313" spans="1:25" x14ac:dyDescent="0.25">
      <c r="A313" s="1" t="s">
        <v>679</v>
      </c>
      <c r="B313" t="s">
        <v>677</v>
      </c>
      <c r="C313" t="s">
        <v>256</v>
      </c>
      <c r="D313" s="6">
        <v>15039662.449999999</v>
      </c>
      <c r="E313" s="6">
        <f t="shared" si="24"/>
        <v>9491752.8000000007</v>
      </c>
      <c r="F313" s="2">
        <v>2458491.96</v>
      </c>
      <c r="G313" s="2">
        <v>0</v>
      </c>
      <c r="H313" s="2">
        <v>-26097.18</v>
      </c>
      <c r="I313" s="6">
        <f t="shared" si="25"/>
        <v>2432394.7799999998</v>
      </c>
      <c r="J313" s="2">
        <v>2314234.5299999998</v>
      </c>
      <c r="K313" s="2">
        <v>-536161.25</v>
      </c>
      <c r="L313" s="2">
        <v>-98664.55</v>
      </c>
      <c r="M313" s="2">
        <v>-146106.09</v>
      </c>
      <c r="N313" s="6">
        <f t="shared" si="26"/>
        <v>1533302.6399999997</v>
      </c>
      <c r="O313" s="2">
        <v>842738.35</v>
      </c>
      <c r="P313" s="2">
        <v>-46518.8</v>
      </c>
      <c r="Q313" s="6">
        <f t="shared" si="27"/>
        <v>796219.54999999993</v>
      </c>
      <c r="R313" s="2">
        <v>2014.16</v>
      </c>
      <c r="S313" s="2">
        <v>0</v>
      </c>
      <c r="T313" s="6">
        <f t="shared" si="28"/>
        <v>2014.16</v>
      </c>
      <c r="U313" s="6">
        <v>134578.4</v>
      </c>
      <c r="V313" s="2">
        <v>702636.19</v>
      </c>
      <c r="W313" s="2">
        <v>-35350.32</v>
      </c>
      <c r="X313" s="2">
        <v>-17885.75</v>
      </c>
      <c r="Y313" s="6">
        <f t="shared" si="29"/>
        <v>649400.12</v>
      </c>
    </row>
    <row r="314" spans="1:25" x14ac:dyDescent="0.25">
      <c r="A314" s="1" t="s">
        <v>680</v>
      </c>
      <c r="B314" t="s">
        <v>681</v>
      </c>
      <c r="C314" t="s">
        <v>574</v>
      </c>
      <c r="D314" s="6">
        <v>4081537.7899999996</v>
      </c>
      <c r="E314" s="6">
        <f t="shared" si="24"/>
        <v>2183737.9499999997</v>
      </c>
      <c r="F314" s="2">
        <v>1509445.4</v>
      </c>
      <c r="G314" s="2">
        <v>0</v>
      </c>
      <c r="H314" s="2">
        <v>-23.94</v>
      </c>
      <c r="I314" s="6">
        <f t="shared" si="25"/>
        <v>1509421.46</v>
      </c>
      <c r="J314" s="2">
        <v>221622.09</v>
      </c>
      <c r="K314" s="2">
        <v>-4393.41</v>
      </c>
      <c r="L314" s="2">
        <v>0</v>
      </c>
      <c r="M314" s="2">
        <v>-60178.45</v>
      </c>
      <c r="N314" s="6">
        <f t="shared" si="26"/>
        <v>157050.22999999998</v>
      </c>
      <c r="O314" s="2">
        <v>105615.79</v>
      </c>
      <c r="P314" s="2">
        <v>-224.43</v>
      </c>
      <c r="Q314" s="6">
        <f t="shared" si="27"/>
        <v>105391.36</v>
      </c>
      <c r="R314" s="2">
        <v>2021.52</v>
      </c>
      <c r="S314" s="2">
        <v>0</v>
      </c>
      <c r="T314" s="6">
        <f t="shared" si="28"/>
        <v>2021.52</v>
      </c>
      <c r="U314" s="6">
        <v>68592.38</v>
      </c>
      <c r="V314" s="2">
        <v>61292.79</v>
      </c>
      <c r="W314" s="2">
        <v>-8481.23</v>
      </c>
      <c r="X314" s="2">
        <v>2511.33</v>
      </c>
      <c r="Y314" s="6">
        <f t="shared" si="29"/>
        <v>55322.89</v>
      </c>
    </row>
    <row r="315" spans="1:25" x14ac:dyDescent="0.25">
      <c r="A315" s="1" t="s">
        <v>682</v>
      </c>
      <c r="B315" t="s">
        <v>683</v>
      </c>
      <c r="C315" t="s">
        <v>684</v>
      </c>
      <c r="D315" s="6">
        <v>3517240.29</v>
      </c>
      <c r="E315" s="6">
        <f t="shared" si="24"/>
        <v>2047427.29</v>
      </c>
      <c r="F315" s="2">
        <v>218222.82</v>
      </c>
      <c r="G315" s="2">
        <v>0</v>
      </c>
      <c r="H315" s="2">
        <v>-12.94</v>
      </c>
      <c r="I315" s="6">
        <f t="shared" si="25"/>
        <v>218209.88</v>
      </c>
      <c r="J315" s="2">
        <v>384565.37</v>
      </c>
      <c r="K315" s="2">
        <v>0</v>
      </c>
      <c r="L315" s="2">
        <v>0</v>
      </c>
      <c r="M315" s="2">
        <v>-5206.5</v>
      </c>
      <c r="N315" s="6">
        <f t="shared" si="26"/>
        <v>379358.87</v>
      </c>
      <c r="O315" s="2">
        <v>776079.96</v>
      </c>
      <c r="P315" s="2">
        <v>-465.01</v>
      </c>
      <c r="Q315" s="6">
        <f t="shared" si="27"/>
        <v>775614.95</v>
      </c>
      <c r="R315" s="2">
        <v>0</v>
      </c>
      <c r="S315" s="2">
        <v>0</v>
      </c>
      <c r="T315" s="6">
        <f t="shared" si="28"/>
        <v>0</v>
      </c>
      <c r="U315" s="6">
        <v>50094.38</v>
      </c>
      <c r="V315" s="2">
        <v>61842.09</v>
      </c>
      <c r="W315" s="2">
        <v>-668.05</v>
      </c>
      <c r="X315" s="2">
        <v>-14639.12</v>
      </c>
      <c r="Y315" s="6">
        <f t="shared" si="29"/>
        <v>46534.919999999991</v>
      </c>
    </row>
    <row r="316" spans="1:25" x14ac:dyDescent="0.25">
      <c r="A316" s="1" t="s">
        <v>685</v>
      </c>
      <c r="B316" t="s">
        <v>683</v>
      </c>
      <c r="C316" t="s">
        <v>8</v>
      </c>
      <c r="D316" s="6">
        <v>4969610.7399999993</v>
      </c>
      <c r="E316" s="6">
        <f t="shared" si="24"/>
        <v>3843523.9299999997</v>
      </c>
      <c r="F316" s="2">
        <v>326052.14</v>
      </c>
      <c r="G316" s="2">
        <v>237502.6</v>
      </c>
      <c r="H316" s="2">
        <v>-398.9</v>
      </c>
      <c r="I316" s="6">
        <f t="shared" si="25"/>
        <v>563155.84</v>
      </c>
      <c r="J316" s="2">
        <v>676027.29</v>
      </c>
      <c r="K316" s="2">
        <v>-157688.5</v>
      </c>
      <c r="L316" s="2">
        <v>-37335</v>
      </c>
      <c r="M316" s="2">
        <v>-29686.71</v>
      </c>
      <c r="N316" s="6">
        <f t="shared" si="26"/>
        <v>451317.08</v>
      </c>
      <c r="O316" s="2">
        <v>31763.68</v>
      </c>
      <c r="P316" s="2">
        <v>-271.14</v>
      </c>
      <c r="Q316" s="6">
        <f t="shared" si="27"/>
        <v>31492.54</v>
      </c>
      <c r="R316" s="2">
        <v>1520.82</v>
      </c>
      <c r="S316" s="2">
        <v>0</v>
      </c>
      <c r="T316" s="6">
        <f t="shared" si="28"/>
        <v>1520.82</v>
      </c>
      <c r="U316" s="6">
        <v>66903.009999999995</v>
      </c>
      <c r="V316" s="2">
        <v>18807.61</v>
      </c>
      <c r="W316" s="2">
        <v>-5744.86</v>
      </c>
      <c r="X316" s="2">
        <v>-1365.23</v>
      </c>
      <c r="Y316" s="6">
        <f t="shared" si="29"/>
        <v>11697.52</v>
      </c>
    </row>
    <row r="317" spans="1:25" x14ac:dyDescent="0.25">
      <c r="A317" s="1" t="s">
        <v>686</v>
      </c>
      <c r="B317" t="s">
        <v>687</v>
      </c>
      <c r="C317" t="s">
        <v>256</v>
      </c>
      <c r="D317" s="6">
        <v>23187179.989999995</v>
      </c>
      <c r="E317" s="6">
        <f t="shared" si="24"/>
        <v>11910895.159999995</v>
      </c>
      <c r="F317" s="2">
        <v>4753550.6900000004</v>
      </c>
      <c r="G317" s="2">
        <v>0</v>
      </c>
      <c r="H317" s="2">
        <v>-263933.09000000003</v>
      </c>
      <c r="I317" s="6">
        <f t="shared" si="25"/>
        <v>4489617.6000000006</v>
      </c>
      <c r="J317" s="2">
        <v>5770948.0300000003</v>
      </c>
      <c r="K317" s="2">
        <v>-982979.63</v>
      </c>
      <c r="L317" s="2">
        <v>-386293.59</v>
      </c>
      <c r="M317" s="2">
        <v>-958566.72</v>
      </c>
      <c r="N317" s="6">
        <f t="shared" si="26"/>
        <v>3443108.0900000008</v>
      </c>
      <c r="O317" s="2">
        <v>3371771.07</v>
      </c>
      <c r="P317" s="2">
        <v>-652574.14</v>
      </c>
      <c r="Q317" s="6">
        <f t="shared" si="27"/>
        <v>2719196.9299999997</v>
      </c>
      <c r="R317" s="2">
        <v>6305.52</v>
      </c>
      <c r="S317" s="2">
        <v>0</v>
      </c>
      <c r="T317" s="6">
        <f t="shared" si="28"/>
        <v>6305.52</v>
      </c>
      <c r="U317" s="6">
        <v>184766.26</v>
      </c>
      <c r="V317" s="2">
        <v>696055.14</v>
      </c>
      <c r="W317" s="2">
        <v>-91849.46</v>
      </c>
      <c r="X317" s="2">
        <v>-170915.25</v>
      </c>
      <c r="Y317" s="6">
        <f t="shared" si="29"/>
        <v>433290.43000000005</v>
      </c>
    </row>
    <row r="318" spans="1:25" x14ac:dyDescent="0.25">
      <c r="A318" s="1" t="s">
        <v>688</v>
      </c>
      <c r="B318" t="s">
        <v>689</v>
      </c>
      <c r="C318" t="s">
        <v>79</v>
      </c>
      <c r="D318" s="6">
        <v>19448202.940000001</v>
      </c>
      <c r="E318" s="6">
        <f t="shared" si="24"/>
        <v>8565346.4200000037</v>
      </c>
      <c r="F318" s="2">
        <v>4765926.58</v>
      </c>
      <c r="G318" s="2">
        <v>0</v>
      </c>
      <c r="H318" s="2">
        <v>-223618.47</v>
      </c>
      <c r="I318" s="6">
        <f t="shared" si="25"/>
        <v>4542308.1100000003</v>
      </c>
      <c r="J318" s="2">
        <v>4281466.7699999996</v>
      </c>
      <c r="K318" s="2">
        <v>-86940.99</v>
      </c>
      <c r="L318" s="2">
        <v>-73454.97</v>
      </c>
      <c r="M318" s="2">
        <v>-274549.06</v>
      </c>
      <c r="N318" s="6">
        <f t="shared" si="26"/>
        <v>3846521.7499999991</v>
      </c>
      <c r="O318" s="2">
        <v>2502539.16</v>
      </c>
      <c r="P318" s="2">
        <v>-405170.3</v>
      </c>
      <c r="Q318" s="6">
        <f t="shared" si="27"/>
        <v>2097368.8600000003</v>
      </c>
      <c r="R318" s="2">
        <v>5017.8599999999997</v>
      </c>
      <c r="S318" s="2">
        <v>0</v>
      </c>
      <c r="T318" s="6">
        <f t="shared" si="28"/>
        <v>5017.8599999999997</v>
      </c>
      <c r="U318" s="6">
        <v>117817.84</v>
      </c>
      <c r="V318" s="2">
        <v>377570.37</v>
      </c>
      <c r="W318" s="2">
        <v>-88084.39</v>
      </c>
      <c r="X318" s="2">
        <v>-15663.88</v>
      </c>
      <c r="Y318" s="6">
        <f t="shared" si="29"/>
        <v>273822.09999999998</v>
      </c>
    </row>
    <row r="319" spans="1:25" x14ac:dyDescent="0.25">
      <c r="A319" s="1" t="s">
        <v>690</v>
      </c>
      <c r="B319" t="s">
        <v>691</v>
      </c>
      <c r="C319" t="s">
        <v>48</v>
      </c>
      <c r="D319" s="6">
        <v>4164928</v>
      </c>
      <c r="E319" s="6">
        <f t="shared" si="24"/>
        <v>2353074.2899999996</v>
      </c>
      <c r="F319" s="2">
        <v>880350.82</v>
      </c>
      <c r="G319" s="2">
        <v>563386.55000000005</v>
      </c>
      <c r="H319" s="2">
        <v>-722.88</v>
      </c>
      <c r="I319" s="6">
        <f t="shared" si="25"/>
        <v>1443014.4900000002</v>
      </c>
      <c r="J319" s="2">
        <v>235611.3</v>
      </c>
      <c r="K319" s="2">
        <v>0</v>
      </c>
      <c r="L319" s="2">
        <v>-24076.32</v>
      </c>
      <c r="M319" s="2">
        <v>-37196.379999999997</v>
      </c>
      <c r="N319" s="6">
        <f t="shared" si="26"/>
        <v>174338.59999999998</v>
      </c>
      <c r="O319" s="2">
        <v>40359.589999999997</v>
      </c>
      <c r="P319" s="2">
        <v>-474.93</v>
      </c>
      <c r="Q319" s="6">
        <f t="shared" si="27"/>
        <v>39884.659999999996</v>
      </c>
      <c r="R319" s="2">
        <v>0</v>
      </c>
      <c r="S319" s="2">
        <v>0</v>
      </c>
      <c r="T319" s="6">
        <f t="shared" si="28"/>
        <v>0</v>
      </c>
      <c r="U319" s="6">
        <v>53145.54</v>
      </c>
      <c r="V319" s="2">
        <v>103606.12</v>
      </c>
      <c r="W319" s="2">
        <v>-1580.05</v>
      </c>
      <c r="X319" s="2">
        <v>-555.65</v>
      </c>
      <c r="Y319" s="6">
        <f t="shared" si="29"/>
        <v>101470.42</v>
      </c>
    </row>
    <row r="320" spans="1:25" x14ac:dyDescent="0.25">
      <c r="A320" s="1" t="s">
        <v>692</v>
      </c>
      <c r="B320" t="s">
        <v>693</v>
      </c>
      <c r="C320" t="s">
        <v>137</v>
      </c>
      <c r="D320" s="6">
        <v>4315949.879999999</v>
      </c>
      <c r="E320" s="6">
        <f t="shared" si="24"/>
        <v>2528877.709999999</v>
      </c>
      <c r="F320" s="2">
        <v>656682.38</v>
      </c>
      <c r="G320" s="2">
        <v>848569.2</v>
      </c>
      <c r="H320" s="2">
        <v>-526.16999999999996</v>
      </c>
      <c r="I320" s="6">
        <f t="shared" si="25"/>
        <v>1504725.4100000001</v>
      </c>
      <c r="J320" s="2">
        <v>261129.8</v>
      </c>
      <c r="K320" s="2">
        <v>0</v>
      </c>
      <c r="L320" s="2">
        <v>0</v>
      </c>
      <c r="M320" s="2">
        <v>-63573.52</v>
      </c>
      <c r="N320" s="6">
        <f t="shared" si="26"/>
        <v>197556.28</v>
      </c>
      <c r="O320" s="2">
        <v>47919.69</v>
      </c>
      <c r="P320" s="2">
        <v>-940.69</v>
      </c>
      <c r="Q320" s="6">
        <f t="shared" si="27"/>
        <v>46979</v>
      </c>
      <c r="R320" s="2">
        <v>0</v>
      </c>
      <c r="S320" s="2">
        <v>0</v>
      </c>
      <c r="T320" s="6">
        <f t="shared" si="28"/>
        <v>0</v>
      </c>
      <c r="U320" s="6">
        <v>44532.42</v>
      </c>
      <c r="V320" s="2">
        <v>5962.71</v>
      </c>
      <c r="W320" s="2">
        <v>-7731.35</v>
      </c>
      <c r="X320" s="2">
        <v>-4952.3</v>
      </c>
      <c r="Y320" s="6">
        <f t="shared" si="29"/>
        <v>-6720.9400000000005</v>
      </c>
    </row>
    <row r="321" spans="1:25" x14ac:dyDescent="0.25">
      <c r="A321" s="1" t="s">
        <v>694</v>
      </c>
      <c r="B321" t="s">
        <v>695</v>
      </c>
      <c r="C321" t="s">
        <v>380</v>
      </c>
      <c r="D321" s="6">
        <v>4160825.7299999995</v>
      </c>
      <c r="E321" s="6">
        <f t="shared" si="24"/>
        <v>3003876.9999999995</v>
      </c>
      <c r="F321" s="2">
        <v>479532.63</v>
      </c>
      <c r="G321" s="2">
        <v>238055.54</v>
      </c>
      <c r="H321" s="2">
        <v>-1456.72</v>
      </c>
      <c r="I321" s="6">
        <f t="shared" si="25"/>
        <v>716131.45000000007</v>
      </c>
      <c r="J321" s="2">
        <v>435046.33</v>
      </c>
      <c r="K321" s="2">
        <v>0</v>
      </c>
      <c r="L321" s="2">
        <v>-35200.65</v>
      </c>
      <c r="M321" s="2">
        <v>-92321.82</v>
      </c>
      <c r="N321" s="6">
        <f t="shared" si="26"/>
        <v>307523.86</v>
      </c>
      <c r="O321" s="2">
        <v>38210.53</v>
      </c>
      <c r="P321" s="2">
        <v>-2181.63</v>
      </c>
      <c r="Q321" s="6">
        <f t="shared" si="27"/>
        <v>36028.9</v>
      </c>
      <c r="R321" s="2">
        <v>0</v>
      </c>
      <c r="S321" s="2">
        <v>0</v>
      </c>
      <c r="T321" s="6">
        <f t="shared" si="28"/>
        <v>0</v>
      </c>
      <c r="U321" s="6">
        <v>57101.97</v>
      </c>
      <c r="V321" s="2">
        <v>44899</v>
      </c>
      <c r="W321" s="2">
        <v>-12599.39</v>
      </c>
      <c r="X321" s="2">
        <v>7862.94</v>
      </c>
      <c r="Y321" s="6">
        <f t="shared" si="29"/>
        <v>40162.550000000003</v>
      </c>
    </row>
    <row r="322" spans="1:25" x14ac:dyDescent="0.25">
      <c r="A322" s="1" t="s">
        <v>696</v>
      </c>
      <c r="B322" t="s">
        <v>697</v>
      </c>
      <c r="C322" t="s">
        <v>242</v>
      </c>
      <c r="D322" s="6">
        <v>2688586.9400000004</v>
      </c>
      <c r="E322" s="6">
        <f t="shared" si="24"/>
        <v>2510812.2100000009</v>
      </c>
      <c r="F322" s="2">
        <v>0</v>
      </c>
      <c r="G322" s="2">
        <v>0</v>
      </c>
      <c r="H322" s="2">
        <v>0</v>
      </c>
      <c r="I322" s="6">
        <f t="shared" si="25"/>
        <v>0</v>
      </c>
      <c r="J322" s="2">
        <v>238714.53</v>
      </c>
      <c r="K322" s="2">
        <v>-97149.08</v>
      </c>
      <c r="L322" s="2">
        <v>-49253.02</v>
      </c>
      <c r="M322" s="2">
        <v>-6648.3</v>
      </c>
      <c r="N322" s="6">
        <f t="shared" si="26"/>
        <v>85664.130000000019</v>
      </c>
      <c r="O322" s="2">
        <v>2317.02</v>
      </c>
      <c r="P322" s="2">
        <v>-0.79</v>
      </c>
      <c r="Q322" s="6">
        <f t="shared" si="27"/>
        <v>2316.23</v>
      </c>
      <c r="R322" s="2">
        <v>1799.46</v>
      </c>
      <c r="S322" s="2">
        <v>0</v>
      </c>
      <c r="T322" s="6">
        <f t="shared" si="28"/>
        <v>1799.46</v>
      </c>
      <c r="U322" s="6">
        <v>82633.55</v>
      </c>
      <c r="V322" s="2">
        <v>5439.84</v>
      </c>
      <c r="W322" s="2">
        <v>0</v>
      </c>
      <c r="X322" s="2">
        <v>-78.48</v>
      </c>
      <c r="Y322" s="6">
        <f t="shared" si="29"/>
        <v>5361.3600000000006</v>
      </c>
    </row>
    <row r="323" spans="1:25" x14ac:dyDescent="0.25">
      <c r="A323" s="1" t="s">
        <v>698</v>
      </c>
      <c r="B323" t="s">
        <v>699</v>
      </c>
      <c r="C323" t="s">
        <v>100</v>
      </c>
      <c r="D323" s="6">
        <v>7716685.120000001</v>
      </c>
      <c r="E323" s="6">
        <f t="shared" si="24"/>
        <v>6170370.6300000008</v>
      </c>
      <c r="F323" s="2">
        <v>199464.62</v>
      </c>
      <c r="G323" s="2">
        <v>0</v>
      </c>
      <c r="H323" s="2">
        <v>-44.43</v>
      </c>
      <c r="I323" s="6">
        <f t="shared" si="25"/>
        <v>199420.19</v>
      </c>
      <c r="J323" s="2">
        <v>876295.08</v>
      </c>
      <c r="K323" s="2">
        <v>0</v>
      </c>
      <c r="L323" s="2">
        <v>0</v>
      </c>
      <c r="M323" s="2">
        <v>-106992.06</v>
      </c>
      <c r="N323" s="6">
        <f t="shared" si="26"/>
        <v>769303.02</v>
      </c>
      <c r="O323" s="2">
        <v>382098.59</v>
      </c>
      <c r="P323" s="2">
        <v>-661.79</v>
      </c>
      <c r="Q323" s="6">
        <f t="shared" si="27"/>
        <v>381436.80000000005</v>
      </c>
      <c r="R323" s="2">
        <v>1591.84</v>
      </c>
      <c r="S323" s="2">
        <v>0</v>
      </c>
      <c r="T323" s="6">
        <f t="shared" si="28"/>
        <v>1591.84</v>
      </c>
      <c r="U323" s="6">
        <v>130301.01</v>
      </c>
      <c r="V323" s="2">
        <v>86462.39</v>
      </c>
      <c r="W323" s="2">
        <v>-4050.11</v>
      </c>
      <c r="X323" s="2">
        <v>-18150.650000000001</v>
      </c>
      <c r="Y323" s="6">
        <f t="shared" si="29"/>
        <v>64261.63</v>
      </c>
    </row>
    <row r="324" spans="1:25" x14ac:dyDescent="0.25">
      <c r="A324" s="1" t="s">
        <v>700</v>
      </c>
      <c r="B324" t="s">
        <v>701</v>
      </c>
      <c r="C324" t="s">
        <v>386</v>
      </c>
      <c r="D324" s="6">
        <v>37412466.539999999</v>
      </c>
      <c r="E324" s="6">
        <f t="shared" si="24"/>
        <v>19506094.970000003</v>
      </c>
      <c r="F324" s="2">
        <v>9280472.9499999993</v>
      </c>
      <c r="G324" s="2">
        <v>0</v>
      </c>
      <c r="H324" s="2">
        <v>-77804.960000000006</v>
      </c>
      <c r="I324" s="6">
        <f t="shared" si="25"/>
        <v>9202667.9899999984</v>
      </c>
      <c r="J324" s="2">
        <v>4186668.42</v>
      </c>
      <c r="K324" s="2">
        <v>-19440.68</v>
      </c>
      <c r="L324" s="2">
        <v>0</v>
      </c>
      <c r="M324" s="2">
        <v>-375058.72</v>
      </c>
      <c r="N324" s="6">
        <f t="shared" si="26"/>
        <v>3792169.0199999996</v>
      </c>
      <c r="O324" s="2">
        <v>4196978.22</v>
      </c>
      <c r="P324" s="2">
        <v>-123145.81</v>
      </c>
      <c r="Q324" s="6">
        <f t="shared" si="27"/>
        <v>4073832.4099999997</v>
      </c>
      <c r="R324" s="2">
        <v>75281.81</v>
      </c>
      <c r="S324" s="2">
        <v>0</v>
      </c>
      <c r="T324" s="6">
        <f t="shared" si="28"/>
        <v>75281.81</v>
      </c>
      <c r="U324" s="6">
        <v>240514.53</v>
      </c>
      <c r="V324" s="2">
        <v>606662.55000000005</v>
      </c>
      <c r="W324" s="2">
        <v>-58262.49</v>
      </c>
      <c r="X324" s="2">
        <v>-26494.25</v>
      </c>
      <c r="Y324" s="6">
        <f t="shared" si="29"/>
        <v>521905.81000000006</v>
      </c>
    </row>
    <row r="325" spans="1:25" x14ac:dyDescent="0.25">
      <c r="A325" s="1" t="s">
        <v>702</v>
      </c>
      <c r="B325" t="s">
        <v>703</v>
      </c>
      <c r="C325" t="s">
        <v>218</v>
      </c>
      <c r="D325" s="6">
        <v>5170253.8400000008</v>
      </c>
      <c r="E325" s="6">
        <f t="shared" si="24"/>
        <v>3118055.6900000009</v>
      </c>
      <c r="F325" s="2">
        <v>1010798.26</v>
      </c>
      <c r="G325" s="2">
        <v>750379.64</v>
      </c>
      <c r="H325" s="2">
        <v>0</v>
      </c>
      <c r="I325" s="6">
        <f t="shared" si="25"/>
        <v>1761177.9</v>
      </c>
      <c r="J325" s="2">
        <v>185665.21</v>
      </c>
      <c r="K325" s="2">
        <v>0</v>
      </c>
      <c r="L325" s="2">
        <v>0</v>
      </c>
      <c r="M325" s="2">
        <v>-4005</v>
      </c>
      <c r="N325" s="6">
        <f t="shared" si="26"/>
        <v>181660.21</v>
      </c>
      <c r="O325" s="2">
        <v>30.99</v>
      </c>
      <c r="P325" s="2">
        <v>0</v>
      </c>
      <c r="Q325" s="6">
        <f t="shared" si="27"/>
        <v>30.99</v>
      </c>
      <c r="R325" s="2">
        <v>0</v>
      </c>
      <c r="S325" s="2">
        <v>0</v>
      </c>
      <c r="T325" s="6">
        <f t="shared" si="28"/>
        <v>0</v>
      </c>
      <c r="U325" s="6">
        <v>50059.03</v>
      </c>
      <c r="V325" s="2">
        <v>59737.3</v>
      </c>
      <c r="W325" s="2">
        <v>-198.25</v>
      </c>
      <c r="X325" s="2">
        <v>-269.02999999999997</v>
      </c>
      <c r="Y325" s="6">
        <f t="shared" si="29"/>
        <v>59270.020000000004</v>
      </c>
    </row>
    <row r="326" spans="1:25" x14ac:dyDescent="0.25">
      <c r="A326" s="1" t="s">
        <v>704</v>
      </c>
      <c r="B326" t="s">
        <v>705</v>
      </c>
      <c r="C326" t="s">
        <v>17</v>
      </c>
      <c r="D326" s="6">
        <v>9111610.7500000019</v>
      </c>
      <c r="E326" s="6">
        <f t="shared" si="24"/>
        <v>7433865.2600000016</v>
      </c>
      <c r="F326" s="2">
        <v>654338.43999999994</v>
      </c>
      <c r="G326" s="2">
        <v>0</v>
      </c>
      <c r="H326" s="2">
        <v>-449.39</v>
      </c>
      <c r="I326" s="6">
        <f t="shared" si="25"/>
        <v>653889.04999999993</v>
      </c>
      <c r="J326" s="2">
        <v>764061.84</v>
      </c>
      <c r="K326" s="2">
        <v>-25131</v>
      </c>
      <c r="L326" s="2">
        <v>-103433.09</v>
      </c>
      <c r="M326" s="2">
        <v>-73238.66</v>
      </c>
      <c r="N326" s="6">
        <f t="shared" si="26"/>
        <v>562259.09</v>
      </c>
      <c r="O326" s="2">
        <v>150085.09</v>
      </c>
      <c r="P326" s="2">
        <v>-244.5</v>
      </c>
      <c r="Q326" s="6">
        <f t="shared" si="27"/>
        <v>149840.59</v>
      </c>
      <c r="R326" s="2">
        <v>6830.58</v>
      </c>
      <c r="S326" s="2">
        <v>0</v>
      </c>
      <c r="T326" s="6">
        <f t="shared" si="28"/>
        <v>6830.58</v>
      </c>
      <c r="U326" s="6">
        <v>97024.34</v>
      </c>
      <c r="V326" s="2">
        <v>204210.47</v>
      </c>
      <c r="W326" s="2">
        <v>-9905.2099999999991</v>
      </c>
      <c r="X326" s="2">
        <v>13596.58</v>
      </c>
      <c r="Y326" s="6">
        <f t="shared" si="29"/>
        <v>207901.84</v>
      </c>
    </row>
    <row r="327" spans="1:25" x14ac:dyDescent="0.25">
      <c r="A327" s="1" t="s">
        <v>706</v>
      </c>
      <c r="B327" t="s">
        <v>707</v>
      </c>
      <c r="C327" t="s">
        <v>71</v>
      </c>
      <c r="D327" s="6">
        <v>10077411.700000001</v>
      </c>
      <c r="E327" s="6">
        <f t="shared" si="24"/>
        <v>6948169.7400000021</v>
      </c>
      <c r="F327" s="2">
        <v>971159.22</v>
      </c>
      <c r="G327" s="2">
        <v>646338.64</v>
      </c>
      <c r="H327" s="2">
        <v>0</v>
      </c>
      <c r="I327" s="6">
        <f t="shared" si="25"/>
        <v>1617497.8599999999</v>
      </c>
      <c r="J327" s="2">
        <v>1076933.99</v>
      </c>
      <c r="K327" s="2">
        <v>-103185</v>
      </c>
      <c r="L327" s="2">
        <v>-9665.58</v>
      </c>
      <c r="M327" s="2">
        <v>-5006.25</v>
      </c>
      <c r="N327" s="6">
        <f t="shared" si="26"/>
        <v>959077.16</v>
      </c>
      <c r="O327" s="2">
        <v>314325.51</v>
      </c>
      <c r="P327" s="2">
        <v>0</v>
      </c>
      <c r="Q327" s="6">
        <f t="shared" si="27"/>
        <v>314325.51</v>
      </c>
      <c r="R327" s="2">
        <v>0</v>
      </c>
      <c r="S327" s="2">
        <v>0</v>
      </c>
      <c r="T327" s="6">
        <f t="shared" si="28"/>
        <v>0</v>
      </c>
      <c r="U327" s="6">
        <v>71994.77</v>
      </c>
      <c r="V327" s="2">
        <v>140291.35</v>
      </c>
      <c r="W327" s="2">
        <v>-122</v>
      </c>
      <c r="X327" s="2">
        <v>26177.31</v>
      </c>
      <c r="Y327" s="6">
        <f t="shared" si="29"/>
        <v>166346.66</v>
      </c>
    </row>
    <row r="328" spans="1:25" x14ac:dyDescent="0.25">
      <c r="A328" s="1" t="s">
        <v>708</v>
      </c>
      <c r="B328" t="s">
        <v>709</v>
      </c>
      <c r="C328" t="s">
        <v>399</v>
      </c>
      <c r="D328" s="6">
        <v>18788376.98</v>
      </c>
      <c r="E328" s="6">
        <f t="shared" ref="E328:E391" si="30">D328-I328-N328-Q328-T328-U328-Y328</f>
        <v>13638611.419999998</v>
      </c>
      <c r="F328" s="2">
        <v>2360248.2599999998</v>
      </c>
      <c r="G328" s="2">
        <v>0</v>
      </c>
      <c r="H328" s="2">
        <v>-2278.5100000000002</v>
      </c>
      <c r="I328" s="6">
        <f t="shared" ref="I328:I391" si="31">F328+G328+H328</f>
        <v>2357969.75</v>
      </c>
      <c r="J328" s="2">
        <v>2813452.99</v>
      </c>
      <c r="K328" s="2">
        <v>-263745</v>
      </c>
      <c r="L328" s="2">
        <v>-26268.14</v>
      </c>
      <c r="M328" s="2">
        <v>-111105.71</v>
      </c>
      <c r="N328" s="6">
        <f t="shared" ref="N328:N391" si="32">J328+K328+L328+M328</f>
        <v>2412334.14</v>
      </c>
      <c r="O328" s="2">
        <v>48559.43</v>
      </c>
      <c r="P328" s="2">
        <v>-1049.42</v>
      </c>
      <c r="Q328" s="6">
        <f t="shared" ref="Q328:Q391" si="33">O328+P328</f>
        <v>47510.01</v>
      </c>
      <c r="R328" s="2">
        <v>26124.5</v>
      </c>
      <c r="S328" s="2">
        <v>-6820.44</v>
      </c>
      <c r="T328" s="6">
        <f t="shared" ref="T328:T391" si="34">R328+S328</f>
        <v>19304.060000000001</v>
      </c>
      <c r="U328" s="6">
        <v>257845.88</v>
      </c>
      <c r="V328" s="2">
        <v>115655.18</v>
      </c>
      <c r="W328" s="2">
        <v>-9243.32</v>
      </c>
      <c r="X328" s="2">
        <v>-51610.14</v>
      </c>
      <c r="Y328" s="6">
        <f t="shared" ref="Y328:Y391" si="35">V328+W328+X328</f>
        <v>54801.719999999987</v>
      </c>
    </row>
    <row r="329" spans="1:25" x14ac:dyDescent="0.25">
      <c r="A329" s="1" t="s">
        <v>710</v>
      </c>
      <c r="B329" t="s">
        <v>711</v>
      </c>
      <c r="C329" t="s">
        <v>211</v>
      </c>
      <c r="D329" s="6">
        <v>32314543.449999996</v>
      </c>
      <c r="E329" s="6">
        <f t="shared" si="30"/>
        <v>29187251.459999997</v>
      </c>
      <c r="F329" s="2">
        <v>0</v>
      </c>
      <c r="G329" s="2">
        <v>0</v>
      </c>
      <c r="H329" s="2">
        <v>0</v>
      </c>
      <c r="I329" s="6">
        <f t="shared" si="31"/>
        <v>0</v>
      </c>
      <c r="J329" s="2">
        <v>3032753.63</v>
      </c>
      <c r="K329" s="2">
        <v>-478048.73</v>
      </c>
      <c r="L329" s="2">
        <v>-226259.03</v>
      </c>
      <c r="M329" s="2">
        <v>-45886.95</v>
      </c>
      <c r="N329" s="6">
        <f t="shared" si="32"/>
        <v>2282558.92</v>
      </c>
      <c r="O329" s="2">
        <v>7406.56</v>
      </c>
      <c r="P329" s="2">
        <v>-12.18</v>
      </c>
      <c r="Q329" s="6">
        <f t="shared" si="33"/>
        <v>7394.38</v>
      </c>
      <c r="R329" s="2">
        <v>338380.63</v>
      </c>
      <c r="S329" s="2">
        <v>0</v>
      </c>
      <c r="T329" s="6">
        <f t="shared" si="34"/>
        <v>338380.63</v>
      </c>
      <c r="U329" s="6">
        <v>497509.54</v>
      </c>
      <c r="V329" s="2">
        <v>24500.03</v>
      </c>
      <c r="W329" s="2">
        <v>-6999.21</v>
      </c>
      <c r="X329" s="2">
        <v>-16052.3</v>
      </c>
      <c r="Y329" s="6">
        <f t="shared" si="35"/>
        <v>1448.5200000000004</v>
      </c>
    </row>
    <row r="330" spans="1:25" x14ac:dyDescent="0.25">
      <c r="A330" s="1" t="s">
        <v>712</v>
      </c>
      <c r="B330" t="s">
        <v>713</v>
      </c>
      <c r="C330" t="s">
        <v>17</v>
      </c>
      <c r="D330" s="6">
        <v>26963325.82</v>
      </c>
      <c r="E330" s="6">
        <f t="shared" si="30"/>
        <v>16078315.079999998</v>
      </c>
      <c r="F330" s="2">
        <v>3598860.38</v>
      </c>
      <c r="G330" s="2">
        <v>0</v>
      </c>
      <c r="H330" s="2">
        <v>-6780.85</v>
      </c>
      <c r="I330" s="6">
        <f t="shared" si="31"/>
        <v>3592079.53</v>
      </c>
      <c r="J330" s="2">
        <v>2782801.77</v>
      </c>
      <c r="K330" s="2">
        <v>-330578.88</v>
      </c>
      <c r="L330" s="2">
        <v>-24431.51</v>
      </c>
      <c r="M330" s="2">
        <v>-122122.34</v>
      </c>
      <c r="N330" s="6">
        <f t="shared" si="32"/>
        <v>2305669.0400000005</v>
      </c>
      <c r="O330" s="2">
        <v>3879522.87</v>
      </c>
      <c r="P330" s="2">
        <v>-27722.82</v>
      </c>
      <c r="Q330" s="6">
        <f t="shared" si="33"/>
        <v>3851800.0500000003</v>
      </c>
      <c r="R330" s="2">
        <v>88332.54</v>
      </c>
      <c r="S330" s="2">
        <v>0</v>
      </c>
      <c r="T330" s="6">
        <f t="shared" si="34"/>
        <v>88332.54</v>
      </c>
      <c r="U330" s="6">
        <v>195383.94</v>
      </c>
      <c r="V330" s="2">
        <v>833529.83</v>
      </c>
      <c r="W330" s="2">
        <v>-11450.06</v>
      </c>
      <c r="X330" s="2">
        <v>29665.87</v>
      </c>
      <c r="Y330" s="6">
        <f t="shared" si="35"/>
        <v>851745.6399999999</v>
      </c>
    </row>
    <row r="331" spans="1:25" x14ac:dyDescent="0.25">
      <c r="A331" s="1" t="s">
        <v>714</v>
      </c>
      <c r="B331" t="s">
        <v>715</v>
      </c>
      <c r="C331" t="s">
        <v>137</v>
      </c>
      <c r="D331" s="6">
        <v>1790509.7400000002</v>
      </c>
      <c r="E331" s="6">
        <f t="shared" si="30"/>
        <v>1128488.6700000004</v>
      </c>
      <c r="F331" s="2">
        <v>158174.68</v>
      </c>
      <c r="G331" s="2">
        <v>348788.25</v>
      </c>
      <c r="H331" s="2">
        <v>0</v>
      </c>
      <c r="I331" s="6">
        <f t="shared" si="31"/>
        <v>506962.93</v>
      </c>
      <c r="J331" s="2">
        <v>170479.67</v>
      </c>
      <c r="K331" s="2">
        <v>-52920</v>
      </c>
      <c r="L331" s="2">
        <v>0</v>
      </c>
      <c r="M331" s="2">
        <v>-37116.51</v>
      </c>
      <c r="N331" s="6">
        <f t="shared" si="32"/>
        <v>80443.16</v>
      </c>
      <c r="O331" s="2">
        <v>34325.46</v>
      </c>
      <c r="P331" s="2">
        <v>-326.18</v>
      </c>
      <c r="Q331" s="6">
        <f t="shared" si="33"/>
        <v>33999.279999999999</v>
      </c>
      <c r="R331" s="2">
        <v>0</v>
      </c>
      <c r="S331" s="2">
        <v>0</v>
      </c>
      <c r="T331" s="6">
        <f t="shared" si="34"/>
        <v>0</v>
      </c>
      <c r="U331" s="6">
        <v>45419.75</v>
      </c>
      <c r="V331" s="2">
        <v>2941</v>
      </c>
      <c r="W331" s="2">
        <v>-4190.03</v>
      </c>
      <c r="X331" s="2">
        <v>-3555.02</v>
      </c>
      <c r="Y331" s="6">
        <f t="shared" si="35"/>
        <v>-4804.0499999999993</v>
      </c>
    </row>
    <row r="332" spans="1:25" x14ac:dyDescent="0.25">
      <c r="A332" s="1" t="s">
        <v>716</v>
      </c>
      <c r="B332" t="s">
        <v>717</v>
      </c>
      <c r="C332" t="s">
        <v>32</v>
      </c>
      <c r="D332" s="6">
        <v>4612814.38</v>
      </c>
      <c r="E332" s="6">
        <f t="shared" si="30"/>
        <v>3781460.4299999997</v>
      </c>
      <c r="F332" s="2">
        <v>140348.06</v>
      </c>
      <c r="G332" s="2">
        <v>0</v>
      </c>
      <c r="H332" s="2">
        <v>-1063.78</v>
      </c>
      <c r="I332" s="6">
        <f t="shared" si="31"/>
        <v>139284.28</v>
      </c>
      <c r="J332" s="2">
        <v>858670.55</v>
      </c>
      <c r="K332" s="2">
        <v>-112274.11</v>
      </c>
      <c r="L332" s="2">
        <v>-59993.73</v>
      </c>
      <c r="M332" s="2">
        <v>-188872.16</v>
      </c>
      <c r="N332" s="6">
        <f t="shared" si="32"/>
        <v>497530.55000000005</v>
      </c>
      <c r="O332" s="2">
        <v>92293.2</v>
      </c>
      <c r="P332" s="2">
        <v>-3894.32</v>
      </c>
      <c r="Q332" s="6">
        <f t="shared" si="33"/>
        <v>88398.87999999999</v>
      </c>
      <c r="R332" s="2">
        <v>7799.22</v>
      </c>
      <c r="S332" s="2">
        <v>0</v>
      </c>
      <c r="T332" s="6">
        <f t="shared" si="34"/>
        <v>7799.22</v>
      </c>
      <c r="U332" s="6">
        <v>88192.09</v>
      </c>
      <c r="V332" s="2">
        <v>35791.129999999997</v>
      </c>
      <c r="W332" s="2">
        <v>-13544.12</v>
      </c>
      <c r="X332" s="2">
        <v>-12098.08</v>
      </c>
      <c r="Y332" s="6">
        <f t="shared" si="35"/>
        <v>10148.929999999995</v>
      </c>
    </row>
    <row r="333" spans="1:25" x14ac:dyDescent="0.25">
      <c r="A333" s="1" t="s">
        <v>718</v>
      </c>
      <c r="B333" t="s">
        <v>719</v>
      </c>
      <c r="C333" t="s">
        <v>79</v>
      </c>
      <c r="D333" s="6">
        <v>1417658.8500000006</v>
      </c>
      <c r="E333" s="6">
        <f t="shared" si="30"/>
        <v>1539190.4800000009</v>
      </c>
      <c r="F333" s="2">
        <v>0</v>
      </c>
      <c r="G333" s="2">
        <v>0</v>
      </c>
      <c r="H333" s="2">
        <v>0</v>
      </c>
      <c r="I333" s="6">
        <f t="shared" si="31"/>
        <v>0</v>
      </c>
      <c r="J333" s="2">
        <v>241992.12</v>
      </c>
      <c r="K333" s="2">
        <v>-418847.19</v>
      </c>
      <c r="L333" s="2">
        <v>-269196.27</v>
      </c>
      <c r="M333" s="2">
        <v>-4405.5</v>
      </c>
      <c r="N333" s="6">
        <f t="shared" si="32"/>
        <v>-450456.84</v>
      </c>
      <c r="O333" s="2">
        <v>104614.42</v>
      </c>
      <c r="P333" s="2">
        <v>-1058.73</v>
      </c>
      <c r="Q333" s="6">
        <f t="shared" si="33"/>
        <v>103555.69</v>
      </c>
      <c r="R333" s="2">
        <v>9270.51</v>
      </c>
      <c r="S333" s="2">
        <v>-1242.3</v>
      </c>
      <c r="T333" s="6">
        <f t="shared" si="34"/>
        <v>8028.21</v>
      </c>
      <c r="U333" s="6">
        <v>199130.39</v>
      </c>
      <c r="V333" s="2">
        <v>27887.01</v>
      </c>
      <c r="W333" s="2">
        <v>-5808.33</v>
      </c>
      <c r="X333" s="2">
        <v>-3867.76</v>
      </c>
      <c r="Y333" s="6">
        <f t="shared" si="35"/>
        <v>18210.919999999998</v>
      </c>
    </row>
    <row r="334" spans="1:25" x14ac:dyDescent="0.25">
      <c r="A334" s="1" t="s">
        <v>720</v>
      </c>
      <c r="B334" t="s">
        <v>721</v>
      </c>
      <c r="C334" t="s">
        <v>359</v>
      </c>
      <c r="D334" s="6">
        <v>13660294.500000002</v>
      </c>
      <c r="E334" s="6">
        <f t="shared" si="30"/>
        <v>8702374.950000003</v>
      </c>
      <c r="F334" s="2">
        <v>1594782.42</v>
      </c>
      <c r="G334" s="2">
        <v>577705.87</v>
      </c>
      <c r="H334" s="2">
        <v>-15035.31</v>
      </c>
      <c r="I334" s="6">
        <f t="shared" si="31"/>
        <v>2157452.98</v>
      </c>
      <c r="J334" s="2">
        <v>1282384.94</v>
      </c>
      <c r="K334" s="2">
        <v>-10774</v>
      </c>
      <c r="L334" s="2">
        <v>-12900.33</v>
      </c>
      <c r="M334" s="2">
        <v>-228886.31</v>
      </c>
      <c r="N334" s="6">
        <f t="shared" si="32"/>
        <v>1029824.2999999998</v>
      </c>
      <c r="O334" s="2">
        <v>1670989.03</v>
      </c>
      <c r="P334" s="2">
        <v>-59131.46</v>
      </c>
      <c r="Q334" s="6">
        <f t="shared" si="33"/>
        <v>1611857.57</v>
      </c>
      <c r="R334" s="2">
        <v>777.87</v>
      </c>
      <c r="S334" s="2">
        <v>0</v>
      </c>
      <c r="T334" s="6">
        <f t="shared" si="34"/>
        <v>777.87</v>
      </c>
      <c r="U334" s="6">
        <v>81345.3</v>
      </c>
      <c r="V334" s="2">
        <v>71289.83</v>
      </c>
      <c r="W334" s="2">
        <v>-1473.1</v>
      </c>
      <c r="X334" s="2">
        <v>6844.8</v>
      </c>
      <c r="Y334" s="6">
        <f t="shared" si="35"/>
        <v>76661.53</v>
      </c>
    </row>
    <row r="335" spans="1:25" x14ac:dyDescent="0.25">
      <c r="A335" s="1" t="s">
        <v>722</v>
      </c>
      <c r="B335" t="s">
        <v>723</v>
      </c>
      <c r="C335" t="s">
        <v>38</v>
      </c>
      <c r="D335" s="6">
        <v>3885286.96</v>
      </c>
      <c r="E335" s="6">
        <f t="shared" si="30"/>
        <v>1850306</v>
      </c>
      <c r="F335" s="2">
        <v>1133186.0900000001</v>
      </c>
      <c r="G335" s="2">
        <v>580227.81000000006</v>
      </c>
      <c r="H335" s="2">
        <v>-118.51</v>
      </c>
      <c r="I335" s="6">
        <f t="shared" si="31"/>
        <v>1713295.3900000001</v>
      </c>
      <c r="J335" s="2">
        <v>257917.73</v>
      </c>
      <c r="K335" s="2">
        <v>-27000</v>
      </c>
      <c r="L335" s="2">
        <v>-48215.15</v>
      </c>
      <c r="M335" s="2">
        <v>-6167.7</v>
      </c>
      <c r="N335" s="6">
        <f t="shared" si="32"/>
        <v>176534.88</v>
      </c>
      <c r="O335" s="2">
        <v>32452.89</v>
      </c>
      <c r="P335" s="2">
        <v>-135.97999999999999</v>
      </c>
      <c r="Q335" s="6">
        <f t="shared" si="33"/>
        <v>32316.91</v>
      </c>
      <c r="R335" s="2">
        <v>9160.51</v>
      </c>
      <c r="S335" s="2">
        <v>0</v>
      </c>
      <c r="T335" s="6">
        <f t="shared" si="34"/>
        <v>9160.51</v>
      </c>
      <c r="U335" s="6">
        <v>46179.07</v>
      </c>
      <c r="V335" s="2">
        <v>57874.17</v>
      </c>
      <c r="W335" s="2">
        <v>-1418.05</v>
      </c>
      <c r="X335" s="2">
        <v>1038.08</v>
      </c>
      <c r="Y335" s="6">
        <f t="shared" si="35"/>
        <v>57494.2</v>
      </c>
    </row>
    <row r="336" spans="1:25" x14ac:dyDescent="0.25">
      <c r="A336" s="1" t="s">
        <v>724</v>
      </c>
      <c r="B336" t="s">
        <v>725</v>
      </c>
      <c r="C336" t="s">
        <v>137</v>
      </c>
      <c r="D336" s="6">
        <v>6561456.5599999987</v>
      </c>
      <c r="E336" s="6">
        <f t="shared" si="30"/>
        <v>4152964.7199999988</v>
      </c>
      <c r="F336" s="2">
        <v>527216.34</v>
      </c>
      <c r="G336" s="2">
        <v>1417533.53</v>
      </c>
      <c r="H336" s="2">
        <v>0</v>
      </c>
      <c r="I336" s="6">
        <f t="shared" si="31"/>
        <v>1944749.87</v>
      </c>
      <c r="J336" s="2">
        <v>396783.34</v>
      </c>
      <c r="K336" s="2">
        <v>0</v>
      </c>
      <c r="L336" s="2">
        <v>0</v>
      </c>
      <c r="M336" s="2">
        <v>-915.24</v>
      </c>
      <c r="N336" s="6">
        <f t="shared" si="32"/>
        <v>395868.10000000003</v>
      </c>
      <c r="O336" s="2">
        <v>22701.25</v>
      </c>
      <c r="P336" s="2">
        <v>0</v>
      </c>
      <c r="Q336" s="6">
        <f t="shared" si="33"/>
        <v>22701.25</v>
      </c>
      <c r="R336" s="2">
        <v>0</v>
      </c>
      <c r="S336" s="2">
        <v>0</v>
      </c>
      <c r="T336" s="6">
        <f t="shared" si="34"/>
        <v>0</v>
      </c>
      <c r="U336" s="6">
        <v>41939.64</v>
      </c>
      <c r="V336" s="2">
        <v>8382.2199999999993</v>
      </c>
      <c r="W336" s="2">
        <v>0</v>
      </c>
      <c r="X336" s="2">
        <v>-5149.24</v>
      </c>
      <c r="Y336" s="6">
        <f t="shared" si="35"/>
        <v>3232.9799999999996</v>
      </c>
    </row>
    <row r="337" spans="1:25" x14ac:dyDescent="0.25">
      <c r="A337" s="1" t="s">
        <v>726</v>
      </c>
      <c r="B337" t="s">
        <v>727</v>
      </c>
      <c r="C337" t="s">
        <v>485</v>
      </c>
      <c r="D337" s="6">
        <v>5127322.129999999</v>
      </c>
      <c r="E337" s="6">
        <f t="shared" si="30"/>
        <v>2959316.1199999987</v>
      </c>
      <c r="F337" s="2">
        <v>832252.2</v>
      </c>
      <c r="G337" s="2">
        <v>857812.74</v>
      </c>
      <c r="H337" s="2">
        <v>-220.49</v>
      </c>
      <c r="I337" s="6">
        <f t="shared" si="31"/>
        <v>1689844.45</v>
      </c>
      <c r="J337" s="2">
        <v>436619.87</v>
      </c>
      <c r="K337" s="2">
        <v>0</v>
      </c>
      <c r="L337" s="2">
        <v>-22220.82</v>
      </c>
      <c r="M337" s="2">
        <v>-44299.01</v>
      </c>
      <c r="N337" s="6">
        <f t="shared" si="32"/>
        <v>370100.04</v>
      </c>
      <c r="O337" s="2">
        <v>25133.81</v>
      </c>
      <c r="P337" s="2">
        <v>-177.59</v>
      </c>
      <c r="Q337" s="6">
        <f t="shared" si="33"/>
        <v>24956.22</v>
      </c>
      <c r="R337" s="2">
        <v>0</v>
      </c>
      <c r="S337" s="2">
        <v>0</v>
      </c>
      <c r="T337" s="6">
        <f t="shared" si="34"/>
        <v>0</v>
      </c>
      <c r="U337" s="6">
        <v>47890.82</v>
      </c>
      <c r="V337" s="2">
        <v>34162.589999999997</v>
      </c>
      <c r="W337" s="2">
        <v>-2613.35</v>
      </c>
      <c r="X337" s="2">
        <v>3665.24</v>
      </c>
      <c r="Y337" s="6">
        <f t="shared" si="35"/>
        <v>35214.479999999996</v>
      </c>
    </row>
    <row r="338" spans="1:25" x14ac:dyDescent="0.25">
      <c r="A338" s="1" t="s">
        <v>728</v>
      </c>
      <c r="B338" t="s">
        <v>729</v>
      </c>
      <c r="C338" t="s">
        <v>126</v>
      </c>
      <c r="D338" s="6">
        <v>15681781.210000005</v>
      </c>
      <c r="E338" s="6">
        <f t="shared" si="30"/>
        <v>13544695.370000007</v>
      </c>
      <c r="F338" s="2">
        <v>0</v>
      </c>
      <c r="G338" s="2">
        <v>0</v>
      </c>
      <c r="H338" s="2">
        <v>0</v>
      </c>
      <c r="I338" s="6">
        <f t="shared" si="31"/>
        <v>0</v>
      </c>
      <c r="J338" s="2">
        <v>2039730.36</v>
      </c>
      <c r="K338" s="2">
        <v>-86920.15</v>
      </c>
      <c r="L338" s="2">
        <v>-151100.04999999999</v>
      </c>
      <c r="M338" s="2">
        <v>-98388.23</v>
      </c>
      <c r="N338" s="6">
        <f t="shared" si="32"/>
        <v>1703321.9300000002</v>
      </c>
      <c r="O338" s="2">
        <v>48641.57</v>
      </c>
      <c r="P338" s="2">
        <v>-223.79</v>
      </c>
      <c r="Q338" s="6">
        <f t="shared" si="33"/>
        <v>48417.78</v>
      </c>
      <c r="R338" s="2">
        <v>26846.01</v>
      </c>
      <c r="S338" s="2">
        <v>0</v>
      </c>
      <c r="T338" s="6">
        <f t="shared" si="34"/>
        <v>26846.01</v>
      </c>
      <c r="U338" s="6">
        <v>336035.43</v>
      </c>
      <c r="V338" s="2">
        <v>34217.15</v>
      </c>
      <c r="W338" s="2">
        <v>-7280.93</v>
      </c>
      <c r="X338" s="2">
        <v>-4471.53</v>
      </c>
      <c r="Y338" s="6">
        <f t="shared" si="35"/>
        <v>22464.690000000002</v>
      </c>
    </row>
    <row r="339" spans="1:25" x14ac:dyDescent="0.25">
      <c r="A339" s="1" t="s">
        <v>730</v>
      </c>
      <c r="B339" t="s">
        <v>731</v>
      </c>
      <c r="C339" t="s">
        <v>366</v>
      </c>
      <c r="D339" s="6">
        <v>14967904.250000002</v>
      </c>
      <c r="E339" s="6">
        <f t="shared" si="30"/>
        <v>7403943.3200000012</v>
      </c>
      <c r="F339" s="2">
        <v>3345122.27</v>
      </c>
      <c r="G339" s="2">
        <v>843499.45</v>
      </c>
      <c r="H339" s="2">
        <v>0</v>
      </c>
      <c r="I339" s="6">
        <f t="shared" si="31"/>
        <v>4188621.7199999997</v>
      </c>
      <c r="J339" s="2">
        <v>1502528.19</v>
      </c>
      <c r="K339" s="2">
        <v>-128527.26</v>
      </c>
      <c r="L339" s="2">
        <v>-3112.39</v>
      </c>
      <c r="M339" s="2">
        <v>-46274.13</v>
      </c>
      <c r="N339" s="6">
        <f t="shared" si="32"/>
        <v>1324614.4100000001</v>
      </c>
      <c r="O339" s="2">
        <v>1631982.82</v>
      </c>
      <c r="P339" s="2">
        <v>0</v>
      </c>
      <c r="Q339" s="6">
        <f t="shared" si="33"/>
        <v>1631982.82</v>
      </c>
      <c r="R339" s="2">
        <v>0</v>
      </c>
      <c r="S339" s="2">
        <v>0</v>
      </c>
      <c r="T339" s="6">
        <f t="shared" si="34"/>
        <v>0</v>
      </c>
      <c r="U339" s="6">
        <v>89453.93</v>
      </c>
      <c r="V339" s="2">
        <v>316872.05</v>
      </c>
      <c r="W339" s="2">
        <v>-5555.03</v>
      </c>
      <c r="X339" s="2">
        <v>17971.03</v>
      </c>
      <c r="Y339" s="6">
        <f t="shared" si="35"/>
        <v>329288.04999999993</v>
      </c>
    </row>
    <row r="340" spans="1:25" x14ac:dyDescent="0.25">
      <c r="A340" s="1" t="s">
        <v>732</v>
      </c>
      <c r="B340" t="s">
        <v>733</v>
      </c>
      <c r="C340" t="s">
        <v>416</v>
      </c>
      <c r="D340" s="6">
        <v>13117743.949999999</v>
      </c>
      <c r="E340" s="6">
        <f t="shared" si="30"/>
        <v>11204096.819999998</v>
      </c>
      <c r="F340" s="2">
        <v>0</v>
      </c>
      <c r="G340" s="2">
        <v>0</v>
      </c>
      <c r="H340" s="2">
        <v>0</v>
      </c>
      <c r="I340" s="6">
        <f t="shared" si="31"/>
        <v>0</v>
      </c>
      <c r="J340" s="2">
        <v>1718653.84</v>
      </c>
      <c r="K340" s="2">
        <v>-272750.78999999998</v>
      </c>
      <c r="L340" s="2">
        <v>-240069.31</v>
      </c>
      <c r="M340" s="2">
        <v>-82144.429999999993</v>
      </c>
      <c r="N340" s="6">
        <f t="shared" si="32"/>
        <v>1123689.31</v>
      </c>
      <c r="O340" s="2">
        <v>206276</v>
      </c>
      <c r="P340" s="2">
        <v>-623.35</v>
      </c>
      <c r="Q340" s="6">
        <f t="shared" si="33"/>
        <v>205652.65</v>
      </c>
      <c r="R340" s="2">
        <v>35216.93</v>
      </c>
      <c r="S340" s="2">
        <v>0</v>
      </c>
      <c r="T340" s="6">
        <f t="shared" si="34"/>
        <v>35216.93</v>
      </c>
      <c r="U340" s="6">
        <v>380844.39</v>
      </c>
      <c r="V340" s="2">
        <v>189448.63</v>
      </c>
      <c r="W340" s="2">
        <v>-7946.72</v>
      </c>
      <c r="X340" s="2">
        <v>-13258.06</v>
      </c>
      <c r="Y340" s="6">
        <f t="shared" si="35"/>
        <v>168243.85</v>
      </c>
    </row>
    <row r="341" spans="1:25" x14ac:dyDescent="0.25">
      <c r="A341" s="1" t="s">
        <v>734</v>
      </c>
      <c r="B341" t="s">
        <v>735</v>
      </c>
      <c r="C341" t="s">
        <v>115</v>
      </c>
      <c r="D341" s="6">
        <v>4639775.5199999996</v>
      </c>
      <c r="E341" s="6">
        <f t="shared" si="30"/>
        <v>3130044.58</v>
      </c>
      <c r="F341" s="2">
        <v>1081847.17</v>
      </c>
      <c r="G341" s="2">
        <v>78836.97</v>
      </c>
      <c r="H341" s="2">
        <v>-72.58</v>
      </c>
      <c r="I341" s="6">
        <f t="shared" si="31"/>
        <v>1160611.5599999998</v>
      </c>
      <c r="J341" s="2">
        <v>303537.78999999998</v>
      </c>
      <c r="K341" s="2">
        <v>0</v>
      </c>
      <c r="L341" s="2">
        <v>-24538.67</v>
      </c>
      <c r="M341" s="2">
        <v>-5422.8</v>
      </c>
      <c r="N341" s="6">
        <f t="shared" si="32"/>
        <v>273576.32000000001</v>
      </c>
      <c r="O341" s="2">
        <v>10858.09</v>
      </c>
      <c r="P341" s="2">
        <v>0</v>
      </c>
      <c r="Q341" s="6">
        <f t="shared" si="33"/>
        <v>10858.09</v>
      </c>
      <c r="R341" s="2">
        <v>1328.37</v>
      </c>
      <c r="S341" s="2">
        <v>0</v>
      </c>
      <c r="T341" s="6">
        <f t="shared" si="34"/>
        <v>1328.37</v>
      </c>
      <c r="U341" s="6">
        <v>70697.88</v>
      </c>
      <c r="V341" s="2">
        <v>74196.31</v>
      </c>
      <c r="W341" s="2">
        <v>-1874.24</v>
      </c>
      <c r="X341" s="2">
        <v>-79663.350000000006</v>
      </c>
      <c r="Y341" s="6">
        <f t="shared" si="35"/>
        <v>-7341.2800000000134</v>
      </c>
    </row>
    <row r="342" spans="1:25" x14ac:dyDescent="0.25">
      <c r="A342" s="1" t="s">
        <v>736</v>
      </c>
      <c r="B342" t="s">
        <v>737</v>
      </c>
      <c r="C342" t="s">
        <v>738</v>
      </c>
      <c r="D342" s="6">
        <v>9955771.2900000028</v>
      </c>
      <c r="E342" s="6">
        <f t="shared" si="30"/>
        <v>6254733.370000002</v>
      </c>
      <c r="F342" s="2">
        <v>2828035.94</v>
      </c>
      <c r="G342" s="2">
        <v>0</v>
      </c>
      <c r="H342" s="2">
        <v>-125.37</v>
      </c>
      <c r="I342" s="6">
        <f t="shared" si="31"/>
        <v>2827910.57</v>
      </c>
      <c r="J342" s="2">
        <v>705126.55</v>
      </c>
      <c r="K342" s="2">
        <v>-77398.2</v>
      </c>
      <c r="L342" s="2">
        <v>0</v>
      </c>
      <c r="M342" s="2">
        <v>-62803.56</v>
      </c>
      <c r="N342" s="6">
        <f t="shared" si="32"/>
        <v>564924.79</v>
      </c>
      <c r="O342" s="2">
        <v>201945.84</v>
      </c>
      <c r="P342" s="2">
        <v>-804.14</v>
      </c>
      <c r="Q342" s="6">
        <f t="shared" si="33"/>
        <v>201141.69999999998</v>
      </c>
      <c r="R342" s="2">
        <v>8602.07</v>
      </c>
      <c r="S342" s="2">
        <v>0</v>
      </c>
      <c r="T342" s="6">
        <f t="shared" si="34"/>
        <v>8602.07</v>
      </c>
      <c r="U342" s="6">
        <v>119415.78</v>
      </c>
      <c r="V342" s="2">
        <v>11131.05</v>
      </c>
      <c r="W342" s="2">
        <v>-6387.97</v>
      </c>
      <c r="X342" s="2">
        <v>-25700.07</v>
      </c>
      <c r="Y342" s="6">
        <f t="shared" si="35"/>
        <v>-20956.990000000002</v>
      </c>
    </row>
    <row r="343" spans="1:25" x14ac:dyDescent="0.25">
      <c r="A343" s="1" t="s">
        <v>739</v>
      </c>
      <c r="B343" t="s">
        <v>740</v>
      </c>
      <c r="C343" t="s">
        <v>164</v>
      </c>
      <c r="D343" s="6">
        <v>13560985.930000002</v>
      </c>
      <c r="E343" s="6">
        <f t="shared" si="30"/>
        <v>10068374.180000002</v>
      </c>
      <c r="F343" s="2">
        <v>818794.91</v>
      </c>
      <c r="G343" s="2">
        <v>0</v>
      </c>
      <c r="H343" s="2">
        <v>-2047.85</v>
      </c>
      <c r="I343" s="6">
        <f t="shared" si="31"/>
        <v>816747.06</v>
      </c>
      <c r="J343" s="2">
        <v>2404677.41</v>
      </c>
      <c r="K343" s="2">
        <v>-172704.86</v>
      </c>
      <c r="L343" s="2">
        <v>-99429.37</v>
      </c>
      <c r="M343" s="2">
        <v>-136781.01</v>
      </c>
      <c r="N343" s="6">
        <f t="shared" si="32"/>
        <v>1995762.1700000002</v>
      </c>
      <c r="O343" s="2">
        <v>311798.86</v>
      </c>
      <c r="P343" s="2">
        <v>-3734.79</v>
      </c>
      <c r="Q343" s="6">
        <f t="shared" si="33"/>
        <v>308064.07</v>
      </c>
      <c r="R343" s="2">
        <v>46998.62</v>
      </c>
      <c r="S343" s="2">
        <v>0</v>
      </c>
      <c r="T343" s="6">
        <f t="shared" si="34"/>
        <v>46998.62</v>
      </c>
      <c r="U343" s="6">
        <v>207724.59</v>
      </c>
      <c r="V343" s="2">
        <v>185825.6</v>
      </c>
      <c r="W343" s="2">
        <v>-51998.05</v>
      </c>
      <c r="X343" s="2">
        <v>-16512.310000000001</v>
      </c>
      <c r="Y343" s="6">
        <f t="shared" si="35"/>
        <v>117315.23999999999</v>
      </c>
    </row>
    <row r="344" spans="1:25" x14ac:dyDescent="0.25">
      <c r="A344" s="1" t="s">
        <v>741</v>
      </c>
      <c r="B344" t="s">
        <v>742</v>
      </c>
      <c r="C344" t="s">
        <v>377</v>
      </c>
      <c r="D344" s="6">
        <v>25691778.830000009</v>
      </c>
      <c r="E344" s="6">
        <f t="shared" si="30"/>
        <v>12702497.15000001</v>
      </c>
      <c r="F344" s="2">
        <v>4605386.0599999996</v>
      </c>
      <c r="G344" s="2">
        <v>0</v>
      </c>
      <c r="H344" s="2">
        <v>-163000.29999999999</v>
      </c>
      <c r="I344" s="6">
        <f t="shared" si="31"/>
        <v>4442385.76</v>
      </c>
      <c r="J344" s="2">
        <v>7221045.6399999997</v>
      </c>
      <c r="K344" s="2">
        <v>-531644.69999999995</v>
      </c>
      <c r="L344" s="2">
        <v>-14432.16</v>
      </c>
      <c r="M344" s="2">
        <v>-1851307</v>
      </c>
      <c r="N344" s="6">
        <f t="shared" si="32"/>
        <v>4823661.7799999993</v>
      </c>
      <c r="O344" s="2">
        <v>4091469.36</v>
      </c>
      <c r="P344" s="2">
        <v>-558934.59</v>
      </c>
      <c r="Q344" s="6">
        <f t="shared" si="33"/>
        <v>3532534.77</v>
      </c>
      <c r="R344" s="2">
        <v>271074.83</v>
      </c>
      <c r="S344" s="2">
        <v>-97608.09</v>
      </c>
      <c r="T344" s="6">
        <f t="shared" si="34"/>
        <v>173466.74000000002</v>
      </c>
      <c r="U344" s="6">
        <v>213578.27</v>
      </c>
      <c r="V344" s="2">
        <v>456784.95</v>
      </c>
      <c r="W344" s="2">
        <v>-571953.06999999995</v>
      </c>
      <c r="X344" s="2">
        <v>-81177.52</v>
      </c>
      <c r="Y344" s="6">
        <f t="shared" si="35"/>
        <v>-196345.63999999996</v>
      </c>
    </row>
    <row r="345" spans="1:25" x14ac:dyDescent="0.25">
      <c r="A345" s="1" t="s">
        <v>743</v>
      </c>
      <c r="B345" t="s">
        <v>744</v>
      </c>
      <c r="C345" t="s">
        <v>23</v>
      </c>
      <c r="D345" s="6">
        <v>11555745.76</v>
      </c>
      <c r="E345" s="6">
        <f t="shared" si="30"/>
        <v>10362026.689999999</v>
      </c>
      <c r="F345" s="2">
        <v>217228.24</v>
      </c>
      <c r="G345" s="2">
        <v>0</v>
      </c>
      <c r="H345" s="2">
        <v>-748.46</v>
      </c>
      <c r="I345" s="6">
        <f t="shared" si="31"/>
        <v>216479.78</v>
      </c>
      <c r="J345" s="2">
        <v>884259.86</v>
      </c>
      <c r="K345" s="2">
        <v>-71832.5</v>
      </c>
      <c r="L345" s="2">
        <v>-71567.08</v>
      </c>
      <c r="M345" s="2">
        <v>-145942.32999999999</v>
      </c>
      <c r="N345" s="6">
        <f t="shared" si="32"/>
        <v>594917.95000000007</v>
      </c>
      <c r="O345" s="2">
        <v>121719.67999999999</v>
      </c>
      <c r="P345" s="2">
        <v>-3809.29</v>
      </c>
      <c r="Q345" s="6">
        <f t="shared" si="33"/>
        <v>117910.39</v>
      </c>
      <c r="R345" s="2">
        <v>952.96</v>
      </c>
      <c r="S345" s="2">
        <v>0</v>
      </c>
      <c r="T345" s="6">
        <f t="shared" si="34"/>
        <v>952.96</v>
      </c>
      <c r="U345" s="6">
        <v>125383.07</v>
      </c>
      <c r="V345" s="2">
        <v>102100.01</v>
      </c>
      <c r="W345" s="2">
        <v>-28285.73</v>
      </c>
      <c r="X345" s="2">
        <v>64260.639999999999</v>
      </c>
      <c r="Y345" s="6">
        <f t="shared" si="35"/>
        <v>138074.91999999998</v>
      </c>
    </row>
    <row r="346" spans="1:25" x14ac:dyDescent="0.25">
      <c r="A346" s="1" t="s">
        <v>745</v>
      </c>
      <c r="B346" t="s">
        <v>746</v>
      </c>
      <c r="C346" t="s">
        <v>74</v>
      </c>
      <c r="D346" s="6">
        <v>20643617.110000003</v>
      </c>
      <c r="E346" s="6">
        <f t="shared" si="30"/>
        <v>17727219.840000004</v>
      </c>
      <c r="F346" s="2">
        <v>721650.62</v>
      </c>
      <c r="G346" s="2">
        <v>0</v>
      </c>
      <c r="H346" s="2">
        <v>-55.51</v>
      </c>
      <c r="I346" s="6">
        <f t="shared" si="31"/>
        <v>721595.11</v>
      </c>
      <c r="J346" s="2">
        <v>2414580.0099999998</v>
      </c>
      <c r="K346" s="2">
        <v>-238463.82</v>
      </c>
      <c r="L346" s="2">
        <v>-315305.40999999997</v>
      </c>
      <c r="M346" s="2">
        <v>-59132.39</v>
      </c>
      <c r="N346" s="6">
        <f t="shared" si="32"/>
        <v>1801678.3900000001</v>
      </c>
      <c r="O346" s="2">
        <v>58907.09</v>
      </c>
      <c r="P346" s="2">
        <v>-87.55</v>
      </c>
      <c r="Q346" s="6">
        <f t="shared" si="33"/>
        <v>58819.539999999994</v>
      </c>
      <c r="R346" s="2">
        <v>27482.6</v>
      </c>
      <c r="S346" s="2">
        <v>0</v>
      </c>
      <c r="T346" s="6">
        <f t="shared" si="34"/>
        <v>27482.6</v>
      </c>
      <c r="U346" s="6">
        <v>310424.05</v>
      </c>
      <c r="V346" s="2">
        <v>6693.58</v>
      </c>
      <c r="W346" s="2">
        <v>-7867.41</v>
      </c>
      <c r="X346" s="2">
        <v>-2428.59</v>
      </c>
      <c r="Y346" s="6">
        <f t="shared" si="35"/>
        <v>-3602.42</v>
      </c>
    </row>
    <row r="347" spans="1:25" x14ac:dyDescent="0.25">
      <c r="A347" s="1" t="s">
        <v>747</v>
      </c>
      <c r="B347" t="s">
        <v>748</v>
      </c>
      <c r="C347" t="s">
        <v>172</v>
      </c>
      <c r="D347" s="6">
        <v>3932144.83</v>
      </c>
      <c r="E347" s="6">
        <f t="shared" si="30"/>
        <v>2138163.4299999997</v>
      </c>
      <c r="F347" s="2">
        <v>586550.25</v>
      </c>
      <c r="G347" s="2">
        <v>941966.95</v>
      </c>
      <c r="H347" s="2">
        <v>0</v>
      </c>
      <c r="I347" s="6">
        <f t="shared" si="31"/>
        <v>1528517.2</v>
      </c>
      <c r="J347" s="2">
        <v>308573.43</v>
      </c>
      <c r="K347" s="2">
        <v>-96120</v>
      </c>
      <c r="L347" s="2">
        <v>-20296.04</v>
      </c>
      <c r="M347" s="2">
        <v>-43027</v>
      </c>
      <c r="N347" s="6">
        <f t="shared" si="32"/>
        <v>149130.38999999998</v>
      </c>
      <c r="O347" s="2">
        <v>40487.93</v>
      </c>
      <c r="P347" s="2">
        <v>0</v>
      </c>
      <c r="Q347" s="6">
        <f t="shared" si="33"/>
        <v>40487.93</v>
      </c>
      <c r="R347" s="2">
        <v>0</v>
      </c>
      <c r="S347" s="2">
        <v>0</v>
      </c>
      <c r="T347" s="6">
        <f t="shared" si="34"/>
        <v>0</v>
      </c>
      <c r="U347" s="6">
        <v>37606.04</v>
      </c>
      <c r="V347" s="2">
        <v>30378.46</v>
      </c>
      <c r="W347" s="2">
        <v>-1390.36</v>
      </c>
      <c r="X347" s="2">
        <v>9251.74</v>
      </c>
      <c r="Y347" s="6">
        <f t="shared" si="35"/>
        <v>38239.839999999997</v>
      </c>
    </row>
    <row r="348" spans="1:25" x14ac:dyDescent="0.25">
      <c r="A348" s="1" t="s">
        <v>749</v>
      </c>
      <c r="B348" t="s">
        <v>750</v>
      </c>
      <c r="C348" t="s">
        <v>287</v>
      </c>
      <c r="D348" s="6">
        <v>3366240.51</v>
      </c>
      <c r="E348" s="6">
        <f t="shared" si="30"/>
        <v>1525662.8699999999</v>
      </c>
      <c r="F348" s="2">
        <v>645488.31000000006</v>
      </c>
      <c r="G348" s="2">
        <v>949143.09</v>
      </c>
      <c r="H348" s="2">
        <v>0</v>
      </c>
      <c r="I348" s="6">
        <f t="shared" si="31"/>
        <v>1594631.4</v>
      </c>
      <c r="J348" s="2">
        <v>109079.25</v>
      </c>
      <c r="K348" s="2">
        <v>0</v>
      </c>
      <c r="L348" s="2">
        <v>0</v>
      </c>
      <c r="M348" s="2">
        <v>0</v>
      </c>
      <c r="N348" s="6">
        <f t="shared" si="32"/>
        <v>109079.25</v>
      </c>
      <c r="O348" s="2">
        <v>173.43</v>
      </c>
      <c r="P348" s="2">
        <v>0</v>
      </c>
      <c r="Q348" s="6">
        <f t="shared" si="33"/>
        <v>173.43</v>
      </c>
      <c r="R348" s="2">
        <v>0</v>
      </c>
      <c r="S348" s="2">
        <v>0</v>
      </c>
      <c r="T348" s="6">
        <f t="shared" si="34"/>
        <v>0</v>
      </c>
      <c r="U348" s="6">
        <v>34570.730000000003</v>
      </c>
      <c r="V348" s="2">
        <v>77147.05</v>
      </c>
      <c r="W348" s="2">
        <v>0</v>
      </c>
      <c r="X348" s="2">
        <v>24975.78</v>
      </c>
      <c r="Y348" s="6">
        <f t="shared" si="35"/>
        <v>102122.83</v>
      </c>
    </row>
    <row r="349" spans="1:25" x14ac:dyDescent="0.25">
      <c r="A349" s="1" t="s">
        <v>751</v>
      </c>
      <c r="B349" t="s">
        <v>752</v>
      </c>
      <c r="C349" t="s">
        <v>115</v>
      </c>
      <c r="D349" s="6">
        <v>6078525.9600000009</v>
      </c>
      <c r="E349" s="6">
        <f t="shared" si="30"/>
        <v>4517750.4900000012</v>
      </c>
      <c r="F349" s="2">
        <v>612902.44999999995</v>
      </c>
      <c r="G349" s="2">
        <v>350730.51</v>
      </c>
      <c r="H349" s="2">
        <v>-98.48</v>
      </c>
      <c r="I349" s="6">
        <f t="shared" si="31"/>
        <v>963534.48</v>
      </c>
      <c r="J349" s="2">
        <v>501830.66</v>
      </c>
      <c r="K349" s="2">
        <v>-27000</v>
      </c>
      <c r="L349" s="2">
        <v>-6949.2</v>
      </c>
      <c r="M349" s="2">
        <v>-22558.15</v>
      </c>
      <c r="N349" s="6">
        <f t="shared" si="32"/>
        <v>445323.30999999994</v>
      </c>
      <c r="O349" s="2">
        <v>90522.58</v>
      </c>
      <c r="P349" s="2">
        <v>-169.97</v>
      </c>
      <c r="Q349" s="6">
        <f t="shared" si="33"/>
        <v>90352.61</v>
      </c>
      <c r="R349" s="2">
        <v>0</v>
      </c>
      <c r="S349" s="2">
        <v>0</v>
      </c>
      <c r="T349" s="6">
        <f t="shared" si="34"/>
        <v>0</v>
      </c>
      <c r="U349" s="6">
        <v>70267.520000000004</v>
      </c>
      <c r="V349" s="2">
        <v>9061.07</v>
      </c>
      <c r="W349" s="2">
        <v>-1250.53</v>
      </c>
      <c r="X349" s="2">
        <v>-16512.990000000002</v>
      </c>
      <c r="Y349" s="6">
        <f t="shared" si="35"/>
        <v>-8702.4500000000007</v>
      </c>
    </row>
    <row r="350" spans="1:25" x14ac:dyDescent="0.25">
      <c r="A350" s="1" t="s">
        <v>753</v>
      </c>
      <c r="B350" t="s">
        <v>754</v>
      </c>
      <c r="C350" t="s">
        <v>17</v>
      </c>
      <c r="D350" s="6">
        <v>10708033.91</v>
      </c>
      <c r="E350" s="6">
        <f t="shared" si="30"/>
        <v>7167081.040000001</v>
      </c>
      <c r="F350" s="2">
        <v>1755622.04</v>
      </c>
      <c r="G350" s="2">
        <v>141880.16</v>
      </c>
      <c r="H350" s="2">
        <v>-170.93</v>
      </c>
      <c r="I350" s="6">
        <f t="shared" si="31"/>
        <v>1897331.27</v>
      </c>
      <c r="J350" s="2">
        <v>1338624.1200000001</v>
      </c>
      <c r="K350" s="2">
        <v>0</v>
      </c>
      <c r="L350" s="2">
        <v>4773.7</v>
      </c>
      <c r="M350" s="2">
        <v>-18842.23</v>
      </c>
      <c r="N350" s="6">
        <f t="shared" si="32"/>
        <v>1324555.5900000001</v>
      </c>
      <c r="O350" s="2">
        <v>227826.39</v>
      </c>
      <c r="P350" s="2">
        <v>-261.3</v>
      </c>
      <c r="Q350" s="6">
        <f t="shared" si="33"/>
        <v>227565.09000000003</v>
      </c>
      <c r="R350" s="2">
        <v>0</v>
      </c>
      <c r="S350" s="2">
        <v>0</v>
      </c>
      <c r="T350" s="6">
        <f t="shared" si="34"/>
        <v>0</v>
      </c>
      <c r="U350" s="6">
        <v>88646.84</v>
      </c>
      <c r="V350" s="2">
        <v>18668.82</v>
      </c>
      <c r="W350" s="2">
        <v>-2787.92</v>
      </c>
      <c r="X350" s="2">
        <v>-13026.82</v>
      </c>
      <c r="Y350" s="6">
        <f t="shared" si="35"/>
        <v>2854.08</v>
      </c>
    </row>
    <row r="351" spans="1:25" x14ac:dyDescent="0.25">
      <c r="A351" s="1" t="s">
        <v>755</v>
      </c>
      <c r="B351" t="s">
        <v>756</v>
      </c>
      <c r="C351" t="s">
        <v>134</v>
      </c>
      <c r="D351" s="6">
        <v>10537930.880000003</v>
      </c>
      <c r="E351" s="6">
        <f t="shared" si="30"/>
        <v>5865978.3500000034</v>
      </c>
      <c r="F351" s="2">
        <v>1983924.32</v>
      </c>
      <c r="G351" s="2">
        <v>1366185.02</v>
      </c>
      <c r="H351" s="2">
        <v>-7073.49</v>
      </c>
      <c r="I351" s="6">
        <f t="shared" si="31"/>
        <v>3343035.8499999996</v>
      </c>
      <c r="J351" s="2">
        <v>1133560.79</v>
      </c>
      <c r="K351" s="2">
        <v>0</v>
      </c>
      <c r="L351" s="2">
        <v>-46229.73</v>
      </c>
      <c r="M351" s="2">
        <v>-33030.21</v>
      </c>
      <c r="N351" s="6">
        <f t="shared" si="32"/>
        <v>1054300.8500000001</v>
      </c>
      <c r="O351" s="2">
        <v>191970.29</v>
      </c>
      <c r="P351" s="2">
        <v>-6765.6</v>
      </c>
      <c r="Q351" s="6">
        <f t="shared" si="33"/>
        <v>185204.69</v>
      </c>
      <c r="R351" s="2">
        <v>0</v>
      </c>
      <c r="S351" s="2">
        <v>0</v>
      </c>
      <c r="T351" s="6">
        <f t="shared" si="34"/>
        <v>0</v>
      </c>
      <c r="U351" s="6">
        <v>67364.929999999993</v>
      </c>
      <c r="V351" s="2">
        <v>23560.21</v>
      </c>
      <c r="W351" s="2">
        <v>-592.88</v>
      </c>
      <c r="X351" s="2">
        <v>-921.12</v>
      </c>
      <c r="Y351" s="6">
        <f t="shared" si="35"/>
        <v>22046.21</v>
      </c>
    </row>
    <row r="352" spans="1:25" x14ac:dyDescent="0.25">
      <c r="A352" s="1" t="s">
        <v>757</v>
      </c>
      <c r="B352" t="s">
        <v>758</v>
      </c>
      <c r="C352" t="s">
        <v>759</v>
      </c>
      <c r="D352" s="6">
        <v>3217359.0800000005</v>
      </c>
      <c r="E352" s="6">
        <f t="shared" si="30"/>
        <v>2121714.1800000006</v>
      </c>
      <c r="F352" s="2">
        <v>290755.61</v>
      </c>
      <c r="G352" s="2">
        <v>494404.55</v>
      </c>
      <c r="H352" s="2">
        <v>0</v>
      </c>
      <c r="I352" s="6">
        <f t="shared" si="31"/>
        <v>785160.15999999992</v>
      </c>
      <c r="J352" s="2">
        <v>196644.07</v>
      </c>
      <c r="K352" s="2">
        <v>0</v>
      </c>
      <c r="L352" s="2">
        <v>0</v>
      </c>
      <c r="M352" s="2">
        <v>-6808.5</v>
      </c>
      <c r="N352" s="6">
        <f t="shared" si="32"/>
        <v>189835.57</v>
      </c>
      <c r="O352" s="2">
        <v>738.43</v>
      </c>
      <c r="P352" s="2">
        <v>0</v>
      </c>
      <c r="Q352" s="6">
        <f t="shared" si="33"/>
        <v>738.43</v>
      </c>
      <c r="R352" s="2">
        <v>1424.79</v>
      </c>
      <c r="S352" s="2">
        <v>0</v>
      </c>
      <c r="T352" s="6">
        <f t="shared" si="34"/>
        <v>1424.79</v>
      </c>
      <c r="U352" s="6">
        <v>51298.71</v>
      </c>
      <c r="V352" s="2">
        <v>62008.04</v>
      </c>
      <c r="W352" s="2">
        <v>0</v>
      </c>
      <c r="X352" s="2">
        <v>5179.2</v>
      </c>
      <c r="Y352" s="6">
        <f t="shared" si="35"/>
        <v>67187.240000000005</v>
      </c>
    </row>
    <row r="353" spans="1:25" x14ac:dyDescent="0.25">
      <c r="A353" s="1" t="s">
        <v>760</v>
      </c>
      <c r="B353" t="s">
        <v>761</v>
      </c>
      <c r="C353" t="s">
        <v>29</v>
      </c>
      <c r="D353" s="6">
        <v>4085104.5700000003</v>
      </c>
      <c r="E353" s="6">
        <f t="shared" si="30"/>
        <v>1602959.1600000004</v>
      </c>
      <c r="F353" s="2">
        <v>1176909.98</v>
      </c>
      <c r="G353" s="2">
        <v>856087.79</v>
      </c>
      <c r="H353" s="2">
        <v>0</v>
      </c>
      <c r="I353" s="6">
        <f t="shared" si="31"/>
        <v>2032997.77</v>
      </c>
      <c r="J353" s="2">
        <v>289257.89</v>
      </c>
      <c r="K353" s="2">
        <v>0</v>
      </c>
      <c r="L353" s="2">
        <v>0</v>
      </c>
      <c r="M353" s="2">
        <v>-1561.95</v>
      </c>
      <c r="N353" s="6">
        <f t="shared" si="32"/>
        <v>287695.94</v>
      </c>
      <c r="O353" s="2">
        <v>111780.54</v>
      </c>
      <c r="P353" s="2">
        <v>0</v>
      </c>
      <c r="Q353" s="6">
        <f t="shared" si="33"/>
        <v>111780.54</v>
      </c>
      <c r="R353" s="2">
        <v>6668.92</v>
      </c>
      <c r="S353" s="2">
        <v>0</v>
      </c>
      <c r="T353" s="6">
        <f t="shared" si="34"/>
        <v>6668.92</v>
      </c>
      <c r="U353" s="6">
        <v>42607.32</v>
      </c>
      <c r="V353" s="2">
        <v>8315.19</v>
      </c>
      <c r="W353" s="2">
        <v>-454.94</v>
      </c>
      <c r="X353" s="2">
        <v>-7465.33</v>
      </c>
      <c r="Y353" s="6">
        <f t="shared" si="35"/>
        <v>394.92000000000098</v>
      </c>
    </row>
    <row r="354" spans="1:25" x14ac:dyDescent="0.25">
      <c r="A354" s="1" t="s">
        <v>762</v>
      </c>
      <c r="B354" t="s">
        <v>763</v>
      </c>
      <c r="C354" t="s">
        <v>8</v>
      </c>
      <c r="D354" s="6">
        <v>4909362.0799999991</v>
      </c>
      <c r="E354" s="6">
        <f t="shared" si="30"/>
        <v>3245023.8499999996</v>
      </c>
      <c r="F354" s="2">
        <v>321408.44</v>
      </c>
      <c r="G354" s="2">
        <v>1014632.02</v>
      </c>
      <c r="H354" s="2">
        <v>-721.12</v>
      </c>
      <c r="I354" s="6">
        <f t="shared" si="31"/>
        <v>1335319.3399999999</v>
      </c>
      <c r="J354" s="2">
        <v>291770.15999999997</v>
      </c>
      <c r="K354" s="2">
        <v>-27000</v>
      </c>
      <c r="L354" s="2">
        <v>0</v>
      </c>
      <c r="M354" s="2">
        <v>-21317.1</v>
      </c>
      <c r="N354" s="6">
        <f t="shared" si="32"/>
        <v>243453.05999999997</v>
      </c>
      <c r="O354" s="2">
        <v>27484.51</v>
      </c>
      <c r="P354" s="2">
        <v>-177.98</v>
      </c>
      <c r="Q354" s="6">
        <f t="shared" si="33"/>
        <v>27306.53</v>
      </c>
      <c r="R354" s="2">
        <v>0</v>
      </c>
      <c r="S354" s="2">
        <v>0</v>
      </c>
      <c r="T354" s="6">
        <f t="shared" si="34"/>
        <v>0</v>
      </c>
      <c r="U354" s="6">
        <v>41763.980000000003</v>
      </c>
      <c r="V354" s="2">
        <v>19906.39</v>
      </c>
      <c r="W354" s="2">
        <v>-9083.41</v>
      </c>
      <c r="X354" s="2">
        <v>5672.34</v>
      </c>
      <c r="Y354" s="6">
        <f t="shared" si="35"/>
        <v>16495.32</v>
      </c>
    </row>
    <row r="355" spans="1:25" x14ac:dyDescent="0.25">
      <c r="A355" s="1" t="s">
        <v>764</v>
      </c>
      <c r="B355" t="s">
        <v>765</v>
      </c>
      <c r="C355" t="s">
        <v>208</v>
      </c>
      <c r="D355" s="6">
        <v>4513136.5099999988</v>
      </c>
      <c r="E355" s="6">
        <f t="shared" si="30"/>
        <v>2878377.8199999989</v>
      </c>
      <c r="F355" s="2">
        <v>945207.69</v>
      </c>
      <c r="G355" s="2">
        <v>384391.83</v>
      </c>
      <c r="H355" s="2">
        <v>-733.19</v>
      </c>
      <c r="I355" s="6">
        <f t="shared" si="31"/>
        <v>1328866.33</v>
      </c>
      <c r="J355" s="2">
        <v>281921.96999999997</v>
      </c>
      <c r="K355" s="2">
        <v>0</v>
      </c>
      <c r="L355" s="2">
        <v>-7660.26</v>
      </c>
      <c r="M355" s="2">
        <v>-62435.12</v>
      </c>
      <c r="N355" s="6">
        <f t="shared" si="32"/>
        <v>211826.58999999997</v>
      </c>
      <c r="O355" s="2">
        <v>16702.07</v>
      </c>
      <c r="P355" s="2">
        <v>-516.84</v>
      </c>
      <c r="Q355" s="6">
        <f t="shared" si="33"/>
        <v>16185.23</v>
      </c>
      <c r="R355" s="2">
        <v>0</v>
      </c>
      <c r="S355" s="2">
        <v>0</v>
      </c>
      <c r="T355" s="6">
        <f t="shared" si="34"/>
        <v>0</v>
      </c>
      <c r="U355" s="6">
        <v>49358.400000000001</v>
      </c>
      <c r="V355" s="2">
        <v>32146.91</v>
      </c>
      <c r="W355" s="2">
        <v>-3338.01</v>
      </c>
      <c r="X355" s="2">
        <v>-286.76</v>
      </c>
      <c r="Y355" s="6">
        <f t="shared" si="35"/>
        <v>28522.140000000003</v>
      </c>
    </row>
    <row r="356" spans="1:25" x14ac:dyDescent="0.25">
      <c r="A356" s="1" t="s">
        <v>766</v>
      </c>
      <c r="B356" t="s">
        <v>767</v>
      </c>
      <c r="C356" t="s">
        <v>377</v>
      </c>
      <c r="D356" s="6">
        <v>6180704.5499999998</v>
      </c>
      <c r="E356" s="6">
        <f t="shared" si="30"/>
        <v>4198486.1400000006</v>
      </c>
      <c r="F356" s="2">
        <v>848128.88</v>
      </c>
      <c r="G356" s="2">
        <v>0</v>
      </c>
      <c r="H356" s="2">
        <v>-1653.29</v>
      </c>
      <c r="I356" s="6">
        <f t="shared" si="31"/>
        <v>846475.59</v>
      </c>
      <c r="J356" s="2">
        <v>1259563.02</v>
      </c>
      <c r="K356" s="2">
        <v>-136053.32</v>
      </c>
      <c r="L356" s="2">
        <v>-23185.37</v>
      </c>
      <c r="M356" s="2">
        <v>-69856.08</v>
      </c>
      <c r="N356" s="6">
        <f t="shared" si="32"/>
        <v>1030468.2499999999</v>
      </c>
      <c r="O356" s="2">
        <v>23561.19</v>
      </c>
      <c r="P356" s="2">
        <v>-687.63</v>
      </c>
      <c r="Q356" s="6">
        <f t="shared" si="33"/>
        <v>22873.559999999998</v>
      </c>
      <c r="R356" s="2">
        <v>26471.279999999999</v>
      </c>
      <c r="S356" s="2">
        <v>0</v>
      </c>
      <c r="T356" s="6">
        <f t="shared" si="34"/>
        <v>26471.279999999999</v>
      </c>
      <c r="U356" s="6">
        <v>59024.01</v>
      </c>
      <c r="V356" s="2">
        <v>6297.42</v>
      </c>
      <c r="W356" s="2">
        <v>-5565.92</v>
      </c>
      <c r="X356" s="2">
        <v>-3825.78</v>
      </c>
      <c r="Y356" s="6">
        <f t="shared" si="35"/>
        <v>-3094.28</v>
      </c>
    </row>
    <row r="357" spans="1:25" x14ac:dyDescent="0.25">
      <c r="A357" s="1" t="s">
        <v>768</v>
      </c>
      <c r="B357" t="s">
        <v>769</v>
      </c>
      <c r="C357" t="s">
        <v>97</v>
      </c>
      <c r="D357" s="6">
        <v>3028750.02</v>
      </c>
      <c r="E357" s="6">
        <f t="shared" si="30"/>
        <v>1790149.56</v>
      </c>
      <c r="F357" s="2">
        <v>364836.17</v>
      </c>
      <c r="G357" s="2">
        <v>609952.12</v>
      </c>
      <c r="H357" s="2">
        <v>-95.37</v>
      </c>
      <c r="I357" s="6">
        <f t="shared" si="31"/>
        <v>974692.92</v>
      </c>
      <c r="J357" s="2">
        <v>217623.9</v>
      </c>
      <c r="K357" s="2">
        <v>0</v>
      </c>
      <c r="L357" s="2">
        <v>-20927.939999999999</v>
      </c>
      <c r="M357" s="2">
        <v>-13587.11</v>
      </c>
      <c r="N357" s="6">
        <f t="shared" si="32"/>
        <v>183108.84999999998</v>
      </c>
      <c r="O357" s="2">
        <v>17338.47</v>
      </c>
      <c r="P357" s="2">
        <v>-332.93</v>
      </c>
      <c r="Q357" s="6">
        <f t="shared" si="33"/>
        <v>17005.54</v>
      </c>
      <c r="R357" s="2">
        <v>0</v>
      </c>
      <c r="S357" s="2">
        <v>0</v>
      </c>
      <c r="T357" s="6">
        <f t="shared" si="34"/>
        <v>0</v>
      </c>
      <c r="U357" s="6">
        <v>38509.99</v>
      </c>
      <c r="V357" s="2">
        <v>27330.21</v>
      </c>
      <c r="W357" s="2">
        <v>-2835.4</v>
      </c>
      <c r="X357" s="2">
        <v>788.35</v>
      </c>
      <c r="Y357" s="6">
        <f t="shared" si="35"/>
        <v>25283.159999999996</v>
      </c>
    </row>
    <row r="358" spans="1:25" x14ac:dyDescent="0.25">
      <c r="A358" s="1" t="s">
        <v>770</v>
      </c>
      <c r="B358" t="s">
        <v>771</v>
      </c>
      <c r="C358" t="s">
        <v>172</v>
      </c>
      <c r="D358" s="6">
        <v>6810530.3199999994</v>
      </c>
      <c r="E358" s="6">
        <f t="shared" si="30"/>
        <v>3584398.65</v>
      </c>
      <c r="F358" s="2">
        <v>1289655.68</v>
      </c>
      <c r="G358" s="2">
        <v>1326042.46</v>
      </c>
      <c r="H358" s="2">
        <v>0</v>
      </c>
      <c r="I358" s="6">
        <f t="shared" si="31"/>
        <v>2615698.1399999997</v>
      </c>
      <c r="J358" s="2">
        <v>544357.18999999994</v>
      </c>
      <c r="K358" s="2">
        <v>-78916.820000000007</v>
      </c>
      <c r="L358" s="2">
        <v>0</v>
      </c>
      <c r="M358" s="2">
        <v>-13682.61</v>
      </c>
      <c r="N358" s="6">
        <f t="shared" si="32"/>
        <v>451757.75999999995</v>
      </c>
      <c r="O358" s="2">
        <v>99946.63</v>
      </c>
      <c r="P358" s="2">
        <v>0</v>
      </c>
      <c r="Q358" s="6">
        <f t="shared" si="33"/>
        <v>99946.63</v>
      </c>
      <c r="R358" s="2">
        <v>2219.98</v>
      </c>
      <c r="S358" s="2">
        <v>0</v>
      </c>
      <c r="T358" s="6">
        <f t="shared" si="34"/>
        <v>2219.98</v>
      </c>
      <c r="U358" s="6">
        <v>54785.23</v>
      </c>
      <c r="V358" s="2">
        <v>13909.26</v>
      </c>
      <c r="W358" s="2">
        <v>-781.94</v>
      </c>
      <c r="X358" s="2">
        <v>-11403.39</v>
      </c>
      <c r="Y358" s="6">
        <f t="shared" si="35"/>
        <v>1723.9300000000003</v>
      </c>
    </row>
    <row r="359" spans="1:25" x14ac:dyDescent="0.25">
      <c r="A359" s="1" t="s">
        <v>772</v>
      </c>
      <c r="B359" t="s">
        <v>773</v>
      </c>
      <c r="C359" t="s">
        <v>774</v>
      </c>
      <c r="D359" s="6">
        <v>11350214.369999999</v>
      </c>
      <c r="E359" s="6">
        <f t="shared" si="30"/>
        <v>5332099.3899999987</v>
      </c>
      <c r="F359" s="2">
        <v>2716978.35</v>
      </c>
      <c r="G359" s="2">
        <v>0</v>
      </c>
      <c r="H359" s="2">
        <v>-917.41</v>
      </c>
      <c r="I359" s="6">
        <f t="shared" si="31"/>
        <v>2716060.94</v>
      </c>
      <c r="J359" s="2">
        <v>1030553.62</v>
      </c>
      <c r="K359" s="2">
        <v>-27175</v>
      </c>
      <c r="L359" s="2">
        <v>0</v>
      </c>
      <c r="M359" s="2">
        <v>-90195.97</v>
      </c>
      <c r="N359" s="6">
        <f t="shared" si="32"/>
        <v>913182.65</v>
      </c>
      <c r="O359" s="2">
        <v>2004512.33</v>
      </c>
      <c r="P359" s="2">
        <v>-5804.76</v>
      </c>
      <c r="Q359" s="6">
        <f t="shared" si="33"/>
        <v>1998707.57</v>
      </c>
      <c r="R359" s="2">
        <v>433.65</v>
      </c>
      <c r="S359" s="2">
        <v>0</v>
      </c>
      <c r="T359" s="6">
        <f t="shared" si="34"/>
        <v>433.65</v>
      </c>
      <c r="U359" s="6">
        <v>92004.18</v>
      </c>
      <c r="V359" s="2">
        <v>347167.62</v>
      </c>
      <c r="W359" s="2">
        <v>-259.25</v>
      </c>
      <c r="X359" s="2">
        <v>-49182.38</v>
      </c>
      <c r="Y359" s="6">
        <f t="shared" si="35"/>
        <v>297725.99</v>
      </c>
    </row>
    <row r="360" spans="1:25" x14ac:dyDescent="0.25">
      <c r="A360" s="1" t="s">
        <v>775</v>
      </c>
      <c r="B360" t="s">
        <v>776</v>
      </c>
      <c r="C360" t="s">
        <v>205</v>
      </c>
      <c r="D360" s="6">
        <v>6012360.6999999993</v>
      </c>
      <c r="E360" s="6">
        <f t="shared" si="30"/>
        <v>3669325.9999999986</v>
      </c>
      <c r="F360" s="2">
        <v>1063253.33</v>
      </c>
      <c r="G360" s="2">
        <v>461847.75</v>
      </c>
      <c r="H360" s="2">
        <v>-2119.6799999999998</v>
      </c>
      <c r="I360" s="6">
        <f t="shared" si="31"/>
        <v>1522981.4000000001</v>
      </c>
      <c r="J360" s="2">
        <v>707870.57</v>
      </c>
      <c r="K360" s="2">
        <v>-88830</v>
      </c>
      <c r="L360" s="2">
        <v>-30272.39</v>
      </c>
      <c r="M360" s="2">
        <v>-78791.23</v>
      </c>
      <c r="N360" s="6">
        <f t="shared" si="32"/>
        <v>509976.94999999995</v>
      </c>
      <c r="O360" s="2">
        <v>195468.06</v>
      </c>
      <c r="P360" s="2">
        <v>-4651.95</v>
      </c>
      <c r="Q360" s="6">
        <f t="shared" si="33"/>
        <v>190816.11</v>
      </c>
      <c r="R360" s="2">
        <v>1816.68</v>
      </c>
      <c r="S360" s="2">
        <v>0</v>
      </c>
      <c r="T360" s="6">
        <f t="shared" si="34"/>
        <v>1816.68</v>
      </c>
      <c r="U360" s="6">
        <v>63162.67</v>
      </c>
      <c r="V360" s="2">
        <v>79585.77</v>
      </c>
      <c r="W360" s="2">
        <v>-6210.05</v>
      </c>
      <c r="X360" s="2">
        <v>-19094.830000000002</v>
      </c>
      <c r="Y360" s="6">
        <f t="shared" si="35"/>
        <v>54280.89</v>
      </c>
    </row>
    <row r="361" spans="1:25" x14ac:dyDescent="0.25">
      <c r="A361" s="1" t="s">
        <v>777</v>
      </c>
      <c r="B361" t="s">
        <v>778</v>
      </c>
      <c r="C361" t="s">
        <v>242</v>
      </c>
      <c r="D361" s="6">
        <v>22261079.869999997</v>
      </c>
      <c r="E361" s="6">
        <f t="shared" si="30"/>
        <v>11968507.179999996</v>
      </c>
      <c r="F361" s="2">
        <v>4382067.6500000004</v>
      </c>
      <c r="G361" s="2">
        <v>0</v>
      </c>
      <c r="H361" s="2">
        <v>-147235.85999999999</v>
      </c>
      <c r="I361" s="6">
        <f t="shared" si="31"/>
        <v>4234831.79</v>
      </c>
      <c r="J361" s="2">
        <v>3747322.33</v>
      </c>
      <c r="K361" s="2">
        <v>-97550.6</v>
      </c>
      <c r="L361" s="2">
        <v>-64244.39</v>
      </c>
      <c r="M361" s="2">
        <v>-472636.72</v>
      </c>
      <c r="N361" s="6">
        <f t="shared" si="32"/>
        <v>3112890.62</v>
      </c>
      <c r="O361" s="2">
        <v>3000548.5</v>
      </c>
      <c r="P361" s="2">
        <v>-316450.09000000003</v>
      </c>
      <c r="Q361" s="6">
        <f t="shared" si="33"/>
        <v>2684098.41</v>
      </c>
      <c r="R361" s="2">
        <v>105420.64</v>
      </c>
      <c r="S361" s="2">
        <v>0</v>
      </c>
      <c r="T361" s="6">
        <f t="shared" si="34"/>
        <v>105420.64</v>
      </c>
      <c r="U361" s="6">
        <v>160334.41</v>
      </c>
      <c r="V361" s="2">
        <v>32878.32</v>
      </c>
      <c r="W361" s="2">
        <v>-14354.09</v>
      </c>
      <c r="X361" s="2">
        <v>-23527.41</v>
      </c>
      <c r="Y361" s="6">
        <f t="shared" si="35"/>
        <v>-5003.18</v>
      </c>
    </row>
    <row r="362" spans="1:25" x14ac:dyDescent="0.25">
      <c r="A362" s="1" t="s">
        <v>779</v>
      </c>
      <c r="B362" t="s">
        <v>780</v>
      </c>
      <c r="C362" t="s">
        <v>221</v>
      </c>
      <c r="D362" s="6">
        <v>14405015.67</v>
      </c>
      <c r="E362" s="6">
        <f t="shared" si="30"/>
        <v>10077360.67</v>
      </c>
      <c r="F362" s="2">
        <v>1901348</v>
      </c>
      <c r="G362" s="2">
        <v>0</v>
      </c>
      <c r="H362" s="2">
        <v>-120.69</v>
      </c>
      <c r="I362" s="6">
        <f t="shared" si="31"/>
        <v>1901227.31</v>
      </c>
      <c r="J362" s="2">
        <v>2111602.7400000002</v>
      </c>
      <c r="K362" s="2">
        <v>-284178.17</v>
      </c>
      <c r="L362" s="2">
        <v>-10662.67</v>
      </c>
      <c r="M362" s="2">
        <v>-188058.34</v>
      </c>
      <c r="N362" s="6">
        <f t="shared" si="32"/>
        <v>1628703.5600000003</v>
      </c>
      <c r="O362" s="2">
        <v>568809.81000000006</v>
      </c>
      <c r="P362" s="2">
        <v>-414.21</v>
      </c>
      <c r="Q362" s="6">
        <f t="shared" si="33"/>
        <v>568395.60000000009</v>
      </c>
      <c r="R362" s="2">
        <v>24408.18</v>
      </c>
      <c r="S362" s="2">
        <v>0</v>
      </c>
      <c r="T362" s="6">
        <f t="shared" si="34"/>
        <v>24408.18</v>
      </c>
      <c r="U362" s="6">
        <v>189420.9</v>
      </c>
      <c r="V362" s="2">
        <v>61947.15</v>
      </c>
      <c r="W362" s="2">
        <v>-15520.09</v>
      </c>
      <c r="X362" s="2">
        <v>-30927.61</v>
      </c>
      <c r="Y362" s="6">
        <f t="shared" si="35"/>
        <v>15499.449999999997</v>
      </c>
    </row>
    <row r="363" spans="1:25" x14ac:dyDescent="0.25">
      <c r="A363" s="1" t="s">
        <v>781</v>
      </c>
      <c r="B363" t="s">
        <v>782</v>
      </c>
      <c r="C363" t="s">
        <v>532</v>
      </c>
      <c r="D363" s="6">
        <v>6924605.71</v>
      </c>
      <c r="E363" s="6">
        <f t="shared" si="30"/>
        <v>4780545.4100000011</v>
      </c>
      <c r="F363" s="2">
        <v>1423217.53</v>
      </c>
      <c r="G363" s="2">
        <v>0</v>
      </c>
      <c r="H363" s="2">
        <v>-63.35</v>
      </c>
      <c r="I363" s="6">
        <f t="shared" si="31"/>
        <v>1423154.18</v>
      </c>
      <c r="J363" s="2">
        <v>860987.81</v>
      </c>
      <c r="K363" s="2">
        <v>-286923.65999999997</v>
      </c>
      <c r="L363" s="2">
        <v>-39833.19</v>
      </c>
      <c r="M363" s="2">
        <v>-33006.199999999997</v>
      </c>
      <c r="N363" s="6">
        <f t="shared" si="32"/>
        <v>501224.76000000018</v>
      </c>
      <c r="O363" s="2">
        <v>114094.3</v>
      </c>
      <c r="P363" s="2">
        <v>0</v>
      </c>
      <c r="Q363" s="6">
        <f t="shared" si="33"/>
        <v>114094.3</v>
      </c>
      <c r="R363" s="2">
        <v>5636.05</v>
      </c>
      <c r="S363" s="2">
        <v>0</v>
      </c>
      <c r="T363" s="6">
        <f t="shared" si="34"/>
        <v>5636.05</v>
      </c>
      <c r="U363" s="6">
        <v>101081.91</v>
      </c>
      <c r="V363" s="2">
        <v>41917.24</v>
      </c>
      <c r="W363" s="2">
        <v>-3909.19</v>
      </c>
      <c r="X363" s="2">
        <v>-39138.949999999997</v>
      </c>
      <c r="Y363" s="6">
        <f t="shared" si="35"/>
        <v>-1130.9000000000015</v>
      </c>
    </row>
    <row r="364" spans="1:25" x14ac:dyDescent="0.25">
      <c r="A364" s="1" t="s">
        <v>783</v>
      </c>
      <c r="B364" t="s">
        <v>784</v>
      </c>
      <c r="C364" t="s">
        <v>276</v>
      </c>
      <c r="D364" s="6">
        <v>5662861.919999999</v>
      </c>
      <c r="E364" s="6">
        <f t="shared" si="30"/>
        <v>3162595.7699999991</v>
      </c>
      <c r="F364" s="2">
        <v>1525605.77</v>
      </c>
      <c r="G364" s="2">
        <v>401070.31</v>
      </c>
      <c r="H364" s="2">
        <v>-128.33000000000001</v>
      </c>
      <c r="I364" s="6">
        <f t="shared" si="31"/>
        <v>1926547.75</v>
      </c>
      <c r="J364" s="2">
        <v>486941.19</v>
      </c>
      <c r="K364" s="2">
        <v>0</v>
      </c>
      <c r="L364" s="2">
        <v>-15808.16</v>
      </c>
      <c r="M364" s="2">
        <v>-37597.019999999997</v>
      </c>
      <c r="N364" s="6">
        <f t="shared" si="32"/>
        <v>433536.01</v>
      </c>
      <c r="O364" s="2">
        <v>78952.179999999993</v>
      </c>
      <c r="P364" s="2">
        <v>-189.67</v>
      </c>
      <c r="Q364" s="6">
        <f t="shared" si="33"/>
        <v>78762.509999999995</v>
      </c>
      <c r="R364" s="2">
        <v>1189.47</v>
      </c>
      <c r="S364" s="2">
        <v>0</v>
      </c>
      <c r="T364" s="6">
        <f t="shared" si="34"/>
        <v>1189.47</v>
      </c>
      <c r="U364" s="6">
        <v>57453.14</v>
      </c>
      <c r="V364" s="2">
        <v>8047.05</v>
      </c>
      <c r="W364" s="2">
        <v>-2999.81</v>
      </c>
      <c r="X364" s="2">
        <v>-2269.9699999999998</v>
      </c>
      <c r="Y364" s="6">
        <f t="shared" si="35"/>
        <v>2777.27</v>
      </c>
    </row>
    <row r="365" spans="1:25" x14ac:dyDescent="0.25">
      <c r="A365" s="1" t="s">
        <v>785</v>
      </c>
      <c r="B365" t="s">
        <v>786</v>
      </c>
      <c r="C365" t="s">
        <v>11</v>
      </c>
      <c r="D365" s="6">
        <v>10132001.040000001</v>
      </c>
      <c r="E365" s="6">
        <f t="shared" si="30"/>
        <v>5157978.2800000012</v>
      </c>
      <c r="F365" s="2">
        <v>1452125.25</v>
      </c>
      <c r="G365" s="2">
        <v>1240703.8400000001</v>
      </c>
      <c r="H365" s="2">
        <v>-250.71</v>
      </c>
      <c r="I365" s="6">
        <f t="shared" si="31"/>
        <v>2692578.38</v>
      </c>
      <c r="J365" s="2">
        <v>1007344.6</v>
      </c>
      <c r="K365" s="2">
        <v>-27000</v>
      </c>
      <c r="L365" s="2">
        <v>0</v>
      </c>
      <c r="M365" s="2">
        <v>-47900.7</v>
      </c>
      <c r="N365" s="6">
        <f t="shared" si="32"/>
        <v>932443.9</v>
      </c>
      <c r="O365" s="2">
        <v>1204217.45</v>
      </c>
      <c r="P365" s="2">
        <v>-825.55</v>
      </c>
      <c r="Q365" s="6">
        <f t="shared" si="33"/>
        <v>1203391.8999999999</v>
      </c>
      <c r="R365" s="2">
        <v>542.87</v>
      </c>
      <c r="S365" s="2">
        <v>0</v>
      </c>
      <c r="T365" s="6">
        <f t="shared" si="34"/>
        <v>542.87</v>
      </c>
      <c r="U365" s="6">
        <v>61117.4</v>
      </c>
      <c r="V365" s="2">
        <v>86084.56</v>
      </c>
      <c r="W365" s="2">
        <v>-3108.36</v>
      </c>
      <c r="X365" s="2">
        <v>972.11</v>
      </c>
      <c r="Y365" s="6">
        <f t="shared" si="35"/>
        <v>83948.31</v>
      </c>
    </row>
    <row r="366" spans="1:25" x14ac:dyDescent="0.25">
      <c r="A366" s="1" t="s">
        <v>787</v>
      </c>
      <c r="B366" t="s">
        <v>788</v>
      </c>
      <c r="C366" t="s">
        <v>120</v>
      </c>
      <c r="D366" s="6">
        <v>1994385.43</v>
      </c>
      <c r="E366" s="6">
        <f t="shared" si="30"/>
        <v>1160639.9799999997</v>
      </c>
      <c r="F366" s="2">
        <v>0</v>
      </c>
      <c r="G366" s="2">
        <v>0</v>
      </c>
      <c r="H366" s="2">
        <v>0</v>
      </c>
      <c r="I366" s="6">
        <f t="shared" si="31"/>
        <v>0</v>
      </c>
      <c r="J366" s="2">
        <v>1385892.33</v>
      </c>
      <c r="K366" s="2">
        <v>-234045.91</v>
      </c>
      <c r="L366" s="2">
        <v>-264860.14</v>
      </c>
      <c r="M366" s="2">
        <v>-90873.63</v>
      </c>
      <c r="N366" s="6">
        <f t="shared" si="32"/>
        <v>796112.65000000014</v>
      </c>
      <c r="O366" s="2">
        <v>236.93</v>
      </c>
      <c r="P366" s="2">
        <v>-88.65</v>
      </c>
      <c r="Q366" s="6">
        <f t="shared" si="33"/>
        <v>148.28</v>
      </c>
      <c r="R366" s="2">
        <v>9559.56</v>
      </c>
      <c r="S366" s="2">
        <v>-5362.85</v>
      </c>
      <c r="T366" s="6">
        <f t="shared" si="34"/>
        <v>4196.7099999999991</v>
      </c>
      <c r="U366" s="6">
        <v>38500.720000000001</v>
      </c>
      <c r="V366" s="2">
        <v>709.57</v>
      </c>
      <c r="W366" s="2">
        <v>-1729.3</v>
      </c>
      <c r="X366" s="2">
        <v>-4193.18</v>
      </c>
      <c r="Y366" s="6">
        <f t="shared" si="35"/>
        <v>-5212.91</v>
      </c>
    </row>
    <row r="367" spans="1:25" x14ac:dyDescent="0.25">
      <c r="A367" s="1" t="s">
        <v>789</v>
      </c>
      <c r="B367" t="s">
        <v>790</v>
      </c>
      <c r="C367" t="s">
        <v>134</v>
      </c>
      <c r="D367" s="6">
        <v>3744447.11</v>
      </c>
      <c r="E367" s="6">
        <f t="shared" si="30"/>
        <v>1920813.5999999999</v>
      </c>
      <c r="F367" s="2">
        <v>484703.79</v>
      </c>
      <c r="G367" s="2">
        <v>735074.29</v>
      </c>
      <c r="H367" s="2">
        <v>-7634.62</v>
      </c>
      <c r="I367" s="6">
        <f t="shared" si="31"/>
        <v>1212143.46</v>
      </c>
      <c r="J367" s="2">
        <v>350860.07</v>
      </c>
      <c r="K367" s="2">
        <v>0</v>
      </c>
      <c r="L367" s="2">
        <v>-24061.88</v>
      </c>
      <c r="M367" s="2">
        <v>-15454.99</v>
      </c>
      <c r="N367" s="6">
        <f t="shared" si="32"/>
        <v>311343.2</v>
      </c>
      <c r="O367" s="2">
        <v>283286.28000000003</v>
      </c>
      <c r="P367" s="2">
        <v>-18167.38</v>
      </c>
      <c r="Q367" s="6">
        <f t="shared" si="33"/>
        <v>265118.90000000002</v>
      </c>
      <c r="R367" s="2">
        <v>0</v>
      </c>
      <c r="S367" s="2">
        <v>0</v>
      </c>
      <c r="T367" s="6">
        <f t="shared" si="34"/>
        <v>0</v>
      </c>
      <c r="U367" s="6">
        <v>31490.49</v>
      </c>
      <c r="V367" s="2">
        <v>3918.95</v>
      </c>
      <c r="W367" s="2">
        <v>-381.49</v>
      </c>
      <c r="X367" s="2">
        <v>0</v>
      </c>
      <c r="Y367" s="6">
        <f t="shared" si="35"/>
        <v>3537.46</v>
      </c>
    </row>
    <row r="368" spans="1:25" x14ac:dyDescent="0.25">
      <c r="A368" s="1" t="s">
        <v>791</v>
      </c>
      <c r="B368" t="s">
        <v>792</v>
      </c>
      <c r="C368" t="s">
        <v>759</v>
      </c>
      <c r="D368" s="6">
        <v>3460350.5000000005</v>
      </c>
      <c r="E368" s="6">
        <f t="shared" si="30"/>
        <v>2286650.3400000008</v>
      </c>
      <c r="F368" s="2">
        <v>184631.21</v>
      </c>
      <c r="G368" s="2">
        <v>705468.5</v>
      </c>
      <c r="H368" s="2">
        <v>0</v>
      </c>
      <c r="I368" s="6">
        <f t="shared" si="31"/>
        <v>890099.71</v>
      </c>
      <c r="J368" s="2">
        <v>219631.64</v>
      </c>
      <c r="K368" s="2">
        <v>-27000</v>
      </c>
      <c r="L368" s="2">
        <v>-7514.12</v>
      </c>
      <c r="M368" s="2">
        <v>0</v>
      </c>
      <c r="N368" s="6">
        <f t="shared" si="32"/>
        <v>185117.52000000002</v>
      </c>
      <c r="O368" s="2">
        <v>261.5</v>
      </c>
      <c r="P368" s="2">
        <v>0</v>
      </c>
      <c r="Q368" s="6">
        <f t="shared" si="33"/>
        <v>261.5</v>
      </c>
      <c r="R368" s="2">
        <v>1579.52</v>
      </c>
      <c r="S368" s="2">
        <v>0</v>
      </c>
      <c r="T368" s="6">
        <f t="shared" si="34"/>
        <v>1579.52</v>
      </c>
      <c r="U368" s="6">
        <v>47038.78</v>
      </c>
      <c r="V368" s="2">
        <v>47545</v>
      </c>
      <c r="W368" s="2">
        <v>0</v>
      </c>
      <c r="X368" s="2">
        <v>2058.13</v>
      </c>
      <c r="Y368" s="6">
        <f t="shared" si="35"/>
        <v>49603.13</v>
      </c>
    </row>
    <row r="369" spans="1:25" x14ac:dyDescent="0.25">
      <c r="A369" s="1" t="s">
        <v>793</v>
      </c>
      <c r="B369" t="s">
        <v>794</v>
      </c>
      <c r="C369" t="s">
        <v>759</v>
      </c>
      <c r="D369" s="6">
        <v>2329188.9299999997</v>
      </c>
      <c r="E369" s="6">
        <f t="shared" si="30"/>
        <v>879277.12999999954</v>
      </c>
      <c r="F369" s="2">
        <v>437254.02</v>
      </c>
      <c r="G369" s="2">
        <v>898646.6</v>
      </c>
      <c r="H369" s="2">
        <v>0</v>
      </c>
      <c r="I369" s="6">
        <f t="shared" si="31"/>
        <v>1335900.6200000001</v>
      </c>
      <c r="J369" s="2">
        <v>90924.4</v>
      </c>
      <c r="K369" s="2">
        <v>0</v>
      </c>
      <c r="L369" s="2">
        <v>0</v>
      </c>
      <c r="M369" s="2">
        <v>-12786.36</v>
      </c>
      <c r="N369" s="6">
        <f t="shared" si="32"/>
        <v>78138.039999999994</v>
      </c>
      <c r="O369" s="2">
        <v>538.36</v>
      </c>
      <c r="P369" s="2">
        <v>0</v>
      </c>
      <c r="Q369" s="6">
        <f t="shared" si="33"/>
        <v>538.36</v>
      </c>
      <c r="R369" s="2">
        <v>0</v>
      </c>
      <c r="S369" s="2">
        <v>0</v>
      </c>
      <c r="T369" s="6">
        <f t="shared" si="34"/>
        <v>0</v>
      </c>
      <c r="U369" s="6">
        <v>33713.800000000003</v>
      </c>
      <c r="V369" s="2">
        <v>19817.18</v>
      </c>
      <c r="W369" s="2">
        <v>0</v>
      </c>
      <c r="X369" s="2">
        <v>-18196.2</v>
      </c>
      <c r="Y369" s="6">
        <f t="shared" si="35"/>
        <v>1620.9799999999996</v>
      </c>
    </row>
    <row r="370" spans="1:25" x14ac:dyDescent="0.25">
      <c r="A370" s="1" t="s">
        <v>795</v>
      </c>
      <c r="B370" t="s">
        <v>796</v>
      </c>
      <c r="C370" t="s">
        <v>164</v>
      </c>
      <c r="D370" s="6">
        <v>7727563.2699999996</v>
      </c>
      <c r="E370" s="6">
        <f t="shared" si="30"/>
        <v>4883559.21</v>
      </c>
      <c r="F370" s="2">
        <v>1003290.22</v>
      </c>
      <c r="G370" s="2">
        <v>1094938.03</v>
      </c>
      <c r="H370" s="2">
        <v>-1289.8800000000001</v>
      </c>
      <c r="I370" s="6">
        <f t="shared" si="31"/>
        <v>2096938.37</v>
      </c>
      <c r="J370" s="2">
        <v>655912.76</v>
      </c>
      <c r="K370" s="2">
        <v>-27000</v>
      </c>
      <c r="L370" s="2">
        <v>0</v>
      </c>
      <c r="M370" s="2">
        <v>-78277.7</v>
      </c>
      <c r="N370" s="6">
        <f t="shared" si="32"/>
        <v>550635.06000000006</v>
      </c>
      <c r="O370" s="2">
        <v>142145.51</v>
      </c>
      <c r="P370" s="2">
        <v>-1104.19</v>
      </c>
      <c r="Q370" s="6">
        <f t="shared" si="33"/>
        <v>141041.32</v>
      </c>
      <c r="R370" s="2">
        <v>0</v>
      </c>
      <c r="S370" s="2">
        <v>0</v>
      </c>
      <c r="T370" s="6">
        <f t="shared" si="34"/>
        <v>0</v>
      </c>
      <c r="U370" s="6">
        <v>55240.639999999999</v>
      </c>
      <c r="V370" s="2">
        <v>6963.61</v>
      </c>
      <c r="W370" s="2">
        <v>-6723.38</v>
      </c>
      <c r="X370" s="2">
        <v>-91.56</v>
      </c>
      <c r="Y370" s="6">
        <f t="shared" si="35"/>
        <v>148.66999999999956</v>
      </c>
    </row>
    <row r="371" spans="1:25" x14ac:dyDescent="0.25">
      <c r="A371" s="1" t="s">
        <v>797</v>
      </c>
      <c r="B371" t="s">
        <v>798</v>
      </c>
      <c r="C371" t="s">
        <v>317</v>
      </c>
      <c r="D371" s="6">
        <v>14505260.180000002</v>
      </c>
      <c r="E371" s="6">
        <f t="shared" si="30"/>
        <v>8059826.1900000032</v>
      </c>
      <c r="F371" s="2">
        <v>2422683.39</v>
      </c>
      <c r="G371" s="2">
        <v>757197.69</v>
      </c>
      <c r="H371" s="2">
        <v>-5690.55</v>
      </c>
      <c r="I371" s="6">
        <f t="shared" si="31"/>
        <v>3174190.5300000003</v>
      </c>
      <c r="J371" s="2">
        <v>1309418.3</v>
      </c>
      <c r="K371" s="2">
        <v>-48892.21</v>
      </c>
      <c r="L371" s="2">
        <v>-41211.370000000003</v>
      </c>
      <c r="M371" s="2">
        <v>-98605.01</v>
      </c>
      <c r="N371" s="6">
        <f t="shared" si="32"/>
        <v>1120709.71</v>
      </c>
      <c r="O371" s="2">
        <v>1740039.7</v>
      </c>
      <c r="P371" s="2">
        <v>-18384.34</v>
      </c>
      <c r="Q371" s="6">
        <f t="shared" si="33"/>
        <v>1721655.3599999999</v>
      </c>
      <c r="R371" s="2">
        <v>754.54</v>
      </c>
      <c r="S371" s="2">
        <v>0</v>
      </c>
      <c r="T371" s="6">
        <f t="shared" si="34"/>
        <v>754.54</v>
      </c>
      <c r="U371" s="6">
        <v>83723.5</v>
      </c>
      <c r="V371" s="2">
        <v>340195.39</v>
      </c>
      <c r="W371" s="2">
        <v>-4155.13</v>
      </c>
      <c r="X371" s="2">
        <v>8360.09</v>
      </c>
      <c r="Y371" s="6">
        <f t="shared" si="35"/>
        <v>344400.35000000003</v>
      </c>
    </row>
    <row r="372" spans="1:25" x14ac:dyDescent="0.25">
      <c r="A372" s="1" t="s">
        <v>799</v>
      </c>
      <c r="B372" t="s">
        <v>800</v>
      </c>
      <c r="C372" t="s">
        <v>97</v>
      </c>
      <c r="D372" s="6">
        <v>6127759.370000001</v>
      </c>
      <c r="E372" s="6">
        <f t="shared" si="30"/>
        <v>3772768.9600000004</v>
      </c>
      <c r="F372" s="2">
        <v>1051680.69</v>
      </c>
      <c r="G372" s="2">
        <v>834729.1</v>
      </c>
      <c r="H372" s="2">
        <v>-1667.68</v>
      </c>
      <c r="I372" s="6">
        <f t="shared" si="31"/>
        <v>1884742.11</v>
      </c>
      <c r="J372" s="2">
        <v>330128.48</v>
      </c>
      <c r="K372" s="2">
        <v>0</v>
      </c>
      <c r="L372" s="2">
        <v>0</v>
      </c>
      <c r="M372" s="2">
        <v>-44057.54</v>
      </c>
      <c r="N372" s="6">
        <f t="shared" si="32"/>
        <v>286070.94</v>
      </c>
      <c r="O372" s="2">
        <v>78471.66</v>
      </c>
      <c r="P372" s="2">
        <v>-1737.65</v>
      </c>
      <c r="Q372" s="6">
        <f t="shared" si="33"/>
        <v>76734.010000000009</v>
      </c>
      <c r="R372" s="2">
        <v>227.71</v>
      </c>
      <c r="S372" s="2">
        <v>0</v>
      </c>
      <c r="T372" s="6">
        <f t="shared" si="34"/>
        <v>227.71</v>
      </c>
      <c r="U372" s="6">
        <v>51067.37</v>
      </c>
      <c r="V372" s="2">
        <v>56277.07</v>
      </c>
      <c r="W372" s="2">
        <v>-1217.6500000000001</v>
      </c>
      <c r="X372" s="2">
        <v>1088.8499999999999</v>
      </c>
      <c r="Y372" s="6">
        <f t="shared" si="35"/>
        <v>56148.27</v>
      </c>
    </row>
    <row r="373" spans="1:25" x14ac:dyDescent="0.25">
      <c r="A373" s="1" t="s">
        <v>801</v>
      </c>
      <c r="B373" t="s">
        <v>802</v>
      </c>
      <c r="C373" t="s">
        <v>377</v>
      </c>
      <c r="D373" s="6">
        <v>6160433.8799999999</v>
      </c>
      <c r="E373" s="6">
        <f t="shared" si="30"/>
        <v>3075870.2699999996</v>
      </c>
      <c r="F373" s="2">
        <v>856260.97</v>
      </c>
      <c r="G373" s="2">
        <v>1324060.31</v>
      </c>
      <c r="H373" s="2">
        <v>0</v>
      </c>
      <c r="I373" s="6">
        <f t="shared" si="31"/>
        <v>2180321.2800000003</v>
      </c>
      <c r="J373" s="2">
        <v>421562.76</v>
      </c>
      <c r="K373" s="2">
        <v>0</v>
      </c>
      <c r="L373" s="2">
        <v>-5284.21</v>
      </c>
      <c r="M373" s="2">
        <v>-17142.18</v>
      </c>
      <c r="N373" s="6">
        <f t="shared" si="32"/>
        <v>399136.37</v>
      </c>
      <c r="O373" s="2">
        <v>461651.15</v>
      </c>
      <c r="P373" s="2">
        <v>0</v>
      </c>
      <c r="Q373" s="6">
        <f t="shared" si="33"/>
        <v>461651.15</v>
      </c>
      <c r="R373" s="2">
        <v>0</v>
      </c>
      <c r="S373" s="2">
        <v>0</v>
      </c>
      <c r="T373" s="6">
        <f t="shared" si="34"/>
        <v>0</v>
      </c>
      <c r="U373" s="6">
        <v>40242.089999999997</v>
      </c>
      <c r="V373" s="2">
        <v>4827.04</v>
      </c>
      <c r="W373" s="2">
        <v>-1614.32</v>
      </c>
      <c r="X373" s="2">
        <v>0</v>
      </c>
      <c r="Y373" s="6">
        <f t="shared" si="35"/>
        <v>3212.7200000000003</v>
      </c>
    </row>
    <row r="374" spans="1:25" x14ac:dyDescent="0.25">
      <c r="A374" s="1" t="s">
        <v>803</v>
      </c>
      <c r="B374" t="s">
        <v>804</v>
      </c>
      <c r="C374" t="s">
        <v>253</v>
      </c>
      <c r="D374" s="6">
        <v>10874461.92</v>
      </c>
      <c r="E374" s="6">
        <f t="shared" si="30"/>
        <v>7883778.1000000015</v>
      </c>
      <c r="F374" s="2">
        <v>1273592.8799999999</v>
      </c>
      <c r="G374" s="2">
        <v>0</v>
      </c>
      <c r="H374" s="2">
        <v>-34.369999999999997</v>
      </c>
      <c r="I374" s="6">
        <f t="shared" si="31"/>
        <v>1273558.5099999998</v>
      </c>
      <c r="J374" s="2">
        <v>1287247.04</v>
      </c>
      <c r="K374" s="2">
        <v>-34534</v>
      </c>
      <c r="L374" s="2">
        <v>0</v>
      </c>
      <c r="M374" s="2">
        <v>-69892</v>
      </c>
      <c r="N374" s="6">
        <f t="shared" si="32"/>
        <v>1182821.04</v>
      </c>
      <c r="O374" s="2">
        <v>155381.73000000001</v>
      </c>
      <c r="P374" s="2">
        <v>-46.72</v>
      </c>
      <c r="Q374" s="6">
        <f t="shared" si="33"/>
        <v>155335.01</v>
      </c>
      <c r="R374" s="2">
        <v>158645.28</v>
      </c>
      <c r="S374" s="2">
        <v>0</v>
      </c>
      <c r="T374" s="6">
        <f t="shared" si="34"/>
        <v>158645.28</v>
      </c>
      <c r="U374" s="6">
        <v>149832.72</v>
      </c>
      <c r="V374" s="2">
        <v>74699.62</v>
      </c>
      <c r="W374" s="2">
        <v>-3580.64</v>
      </c>
      <c r="X374" s="2">
        <v>-627.72</v>
      </c>
      <c r="Y374" s="6">
        <f t="shared" si="35"/>
        <v>70491.259999999995</v>
      </c>
    </row>
    <row r="375" spans="1:25" x14ac:dyDescent="0.25">
      <c r="A375" s="1" t="s">
        <v>805</v>
      </c>
      <c r="B375" t="s">
        <v>806</v>
      </c>
      <c r="C375" t="s">
        <v>74</v>
      </c>
      <c r="D375" s="6">
        <v>5078030.1300000008</v>
      </c>
      <c r="E375" s="6">
        <f t="shared" si="30"/>
        <v>4241216.3600000003</v>
      </c>
      <c r="F375" s="2">
        <v>0</v>
      </c>
      <c r="G375" s="2">
        <v>0</v>
      </c>
      <c r="H375" s="2">
        <v>0</v>
      </c>
      <c r="I375" s="6">
        <f t="shared" si="31"/>
        <v>0</v>
      </c>
      <c r="J375" s="2">
        <v>686955.93</v>
      </c>
      <c r="K375" s="2">
        <v>-26584.73</v>
      </c>
      <c r="L375" s="2">
        <v>-91647.33</v>
      </c>
      <c r="M375" s="2">
        <v>-26417.95</v>
      </c>
      <c r="N375" s="6">
        <f t="shared" si="32"/>
        <v>542305.92000000016</v>
      </c>
      <c r="O375" s="2">
        <v>195114.57</v>
      </c>
      <c r="P375" s="2">
        <v>-23.92</v>
      </c>
      <c r="Q375" s="6">
        <f t="shared" si="33"/>
        <v>195090.65</v>
      </c>
      <c r="R375" s="2">
        <v>959.07</v>
      </c>
      <c r="S375" s="2">
        <v>0</v>
      </c>
      <c r="T375" s="6">
        <f t="shared" si="34"/>
        <v>959.07</v>
      </c>
      <c r="U375" s="6">
        <v>100309.77</v>
      </c>
      <c r="V375" s="2">
        <v>7838.12</v>
      </c>
      <c r="W375" s="2">
        <v>-2796.6</v>
      </c>
      <c r="X375" s="2">
        <v>-6893.16</v>
      </c>
      <c r="Y375" s="6">
        <f t="shared" si="35"/>
        <v>-1851.6399999999994</v>
      </c>
    </row>
    <row r="376" spans="1:25" x14ac:dyDescent="0.25">
      <c r="A376" s="1" t="s">
        <v>807</v>
      </c>
      <c r="B376" t="s">
        <v>808</v>
      </c>
      <c r="C376" t="s">
        <v>445</v>
      </c>
      <c r="D376" s="6">
        <v>2998773.61</v>
      </c>
      <c r="E376" s="6">
        <f t="shared" si="30"/>
        <v>1748837.5299999998</v>
      </c>
      <c r="F376" s="2">
        <v>453509.79</v>
      </c>
      <c r="G376" s="2">
        <v>697219.39</v>
      </c>
      <c r="H376" s="2">
        <v>-272.02</v>
      </c>
      <c r="I376" s="6">
        <f t="shared" si="31"/>
        <v>1150457.1599999999</v>
      </c>
      <c r="J376" s="2">
        <v>63468.99</v>
      </c>
      <c r="K376" s="2">
        <v>0</v>
      </c>
      <c r="L376" s="2">
        <v>0</v>
      </c>
      <c r="M376" s="2">
        <v>0</v>
      </c>
      <c r="N376" s="6">
        <f t="shared" si="32"/>
        <v>63468.99</v>
      </c>
      <c r="O376" s="2">
        <v>3365.86</v>
      </c>
      <c r="P376" s="2">
        <v>-48.83</v>
      </c>
      <c r="Q376" s="6">
        <f t="shared" si="33"/>
        <v>3317.03</v>
      </c>
      <c r="R376" s="2">
        <v>0</v>
      </c>
      <c r="S376" s="2">
        <v>0</v>
      </c>
      <c r="T376" s="6">
        <f t="shared" si="34"/>
        <v>0</v>
      </c>
      <c r="U376" s="6">
        <v>31408.37</v>
      </c>
      <c r="V376" s="2">
        <v>1913.58</v>
      </c>
      <c r="W376" s="2">
        <v>-629.04999999999995</v>
      </c>
      <c r="X376" s="2">
        <v>0</v>
      </c>
      <c r="Y376" s="6">
        <f t="shared" si="35"/>
        <v>1284.53</v>
      </c>
    </row>
    <row r="377" spans="1:25" x14ac:dyDescent="0.25">
      <c r="A377" s="1" t="s">
        <v>809</v>
      </c>
      <c r="B377" t="s">
        <v>810</v>
      </c>
      <c r="C377" t="s">
        <v>492</v>
      </c>
      <c r="D377" s="6">
        <v>31744049.120000001</v>
      </c>
      <c r="E377" s="6">
        <f t="shared" si="30"/>
        <v>20688303.240000002</v>
      </c>
      <c r="F377" s="2">
        <v>4899821.46</v>
      </c>
      <c r="G377" s="2">
        <v>0</v>
      </c>
      <c r="H377" s="2">
        <v>-41625.83</v>
      </c>
      <c r="I377" s="6">
        <f t="shared" si="31"/>
        <v>4858195.63</v>
      </c>
      <c r="J377" s="2">
        <v>5851901.04</v>
      </c>
      <c r="K377" s="2">
        <v>-724287.24</v>
      </c>
      <c r="L377" s="2">
        <v>-282511.58</v>
      </c>
      <c r="M377" s="2">
        <v>-545464.46</v>
      </c>
      <c r="N377" s="6">
        <f t="shared" si="32"/>
        <v>4299637.76</v>
      </c>
      <c r="O377" s="2">
        <v>1596463.4</v>
      </c>
      <c r="P377" s="2">
        <v>-85811.63</v>
      </c>
      <c r="Q377" s="6">
        <f t="shared" si="33"/>
        <v>1510651.77</v>
      </c>
      <c r="R377" s="2">
        <v>20976.59</v>
      </c>
      <c r="S377" s="2">
        <v>0</v>
      </c>
      <c r="T377" s="6">
        <f t="shared" si="34"/>
        <v>20976.59</v>
      </c>
      <c r="U377" s="6">
        <v>312727.19</v>
      </c>
      <c r="V377" s="2">
        <v>90696.61</v>
      </c>
      <c r="W377" s="2">
        <v>-20900.97</v>
      </c>
      <c r="X377" s="2">
        <v>-16238.7</v>
      </c>
      <c r="Y377" s="6">
        <f t="shared" si="35"/>
        <v>53556.94</v>
      </c>
    </row>
    <row r="378" spans="1:25" x14ac:dyDescent="0.25">
      <c r="A378" s="1" t="s">
        <v>811</v>
      </c>
      <c r="B378" t="s">
        <v>812</v>
      </c>
      <c r="C378" t="s">
        <v>253</v>
      </c>
      <c r="D378" s="6">
        <v>7147597.9400000013</v>
      </c>
      <c r="E378" s="6">
        <f t="shared" si="30"/>
        <v>3878357.120000001</v>
      </c>
      <c r="F378" s="2">
        <v>1156690.22</v>
      </c>
      <c r="G378" s="2">
        <v>972333.28</v>
      </c>
      <c r="H378" s="2">
        <v>-295.67</v>
      </c>
      <c r="I378" s="6">
        <f t="shared" si="31"/>
        <v>2128727.83</v>
      </c>
      <c r="J378" s="2">
        <v>809626.2</v>
      </c>
      <c r="K378" s="2">
        <v>0</v>
      </c>
      <c r="L378" s="2">
        <v>0</v>
      </c>
      <c r="M378" s="2">
        <v>-961.2</v>
      </c>
      <c r="N378" s="6">
        <f t="shared" si="32"/>
        <v>808665</v>
      </c>
      <c r="O378" s="2">
        <v>281967.51</v>
      </c>
      <c r="P378" s="2">
        <v>-110.06</v>
      </c>
      <c r="Q378" s="6">
        <f t="shared" si="33"/>
        <v>281857.45</v>
      </c>
      <c r="R378" s="2">
        <v>0</v>
      </c>
      <c r="S378" s="2">
        <v>0</v>
      </c>
      <c r="T378" s="6">
        <f t="shared" si="34"/>
        <v>0</v>
      </c>
      <c r="U378" s="6">
        <v>55234.07</v>
      </c>
      <c r="V378" s="2">
        <v>8189.64</v>
      </c>
      <c r="W378" s="2">
        <v>-269.25</v>
      </c>
      <c r="X378" s="2">
        <v>-13163.92</v>
      </c>
      <c r="Y378" s="6">
        <f t="shared" si="35"/>
        <v>-5243.53</v>
      </c>
    </row>
    <row r="379" spans="1:25" x14ac:dyDescent="0.25">
      <c r="A379" s="1" t="s">
        <v>813</v>
      </c>
      <c r="B379" t="s">
        <v>814</v>
      </c>
      <c r="C379" t="s">
        <v>137</v>
      </c>
      <c r="D379" s="6">
        <v>6234600.959999999</v>
      </c>
      <c r="E379" s="6">
        <f t="shared" si="30"/>
        <v>4008820.2699999996</v>
      </c>
      <c r="F379" s="2">
        <v>578648.27</v>
      </c>
      <c r="G379" s="2">
        <v>924082.63</v>
      </c>
      <c r="H379" s="2">
        <v>-1853.39</v>
      </c>
      <c r="I379" s="6">
        <f t="shared" si="31"/>
        <v>1500877.51</v>
      </c>
      <c r="J379" s="2">
        <v>676843.42</v>
      </c>
      <c r="K379" s="2">
        <v>-78785.16</v>
      </c>
      <c r="L379" s="2">
        <v>0</v>
      </c>
      <c r="M379" s="2">
        <v>-129078.2</v>
      </c>
      <c r="N379" s="6">
        <f t="shared" si="32"/>
        <v>468980.06</v>
      </c>
      <c r="O379" s="2">
        <v>165748.25</v>
      </c>
      <c r="P379" s="2">
        <v>-2190.36</v>
      </c>
      <c r="Q379" s="6">
        <f t="shared" si="33"/>
        <v>163557.89000000001</v>
      </c>
      <c r="R379" s="2">
        <v>0</v>
      </c>
      <c r="S379" s="2">
        <v>0</v>
      </c>
      <c r="T379" s="6">
        <f t="shared" si="34"/>
        <v>0</v>
      </c>
      <c r="U379" s="6">
        <v>59184.03</v>
      </c>
      <c r="V379" s="2">
        <v>49155.839999999997</v>
      </c>
      <c r="W379" s="2">
        <v>-12632.66</v>
      </c>
      <c r="X379" s="2">
        <v>-3341.98</v>
      </c>
      <c r="Y379" s="6">
        <f t="shared" si="35"/>
        <v>33181.19999999999</v>
      </c>
    </row>
    <row r="380" spans="1:25" x14ac:dyDescent="0.25">
      <c r="A380" s="1" t="s">
        <v>815</v>
      </c>
      <c r="B380" t="s">
        <v>816</v>
      </c>
      <c r="C380" t="s">
        <v>115</v>
      </c>
      <c r="D380" s="6">
        <v>3551013.52</v>
      </c>
      <c r="E380" s="6">
        <f t="shared" si="30"/>
        <v>1991210.39</v>
      </c>
      <c r="F380" s="2">
        <v>438875.98</v>
      </c>
      <c r="G380" s="2">
        <v>965231.45</v>
      </c>
      <c r="H380" s="2">
        <v>0</v>
      </c>
      <c r="I380" s="6">
        <f t="shared" si="31"/>
        <v>1404107.43</v>
      </c>
      <c r="J380" s="2">
        <v>118458.7</v>
      </c>
      <c r="K380" s="2">
        <v>0</v>
      </c>
      <c r="L380" s="2">
        <v>0</v>
      </c>
      <c r="M380" s="2">
        <v>-3444.3</v>
      </c>
      <c r="N380" s="6">
        <f t="shared" si="32"/>
        <v>115014.39999999999</v>
      </c>
      <c r="O380" s="2">
        <v>3478.46</v>
      </c>
      <c r="P380" s="2">
        <v>0</v>
      </c>
      <c r="Q380" s="6">
        <f t="shared" si="33"/>
        <v>3478.46</v>
      </c>
      <c r="R380" s="2">
        <v>2668.95</v>
      </c>
      <c r="S380" s="2">
        <v>0</v>
      </c>
      <c r="T380" s="6">
        <f t="shared" si="34"/>
        <v>2668.95</v>
      </c>
      <c r="U380" s="6">
        <v>38024.28</v>
      </c>
      <c r="V380" s="2">
        <v>8683.34</v>
      </c>
      <c r="W380" s="2">
        <v>-1173.2</v>
      </c>
      <c r="X380" s="2">
        <v>-11000.53</v>
      </c>
      <c r="Y380" s="6">
        <f t="shared" si="35"/>
        <v>-3490.3900000000003</v>
      </c>
    </row>
    <row r="381" spans="1:25" x14ac:dyDescent="0.25">
      <c r="A381" s="1" t="s">
        <v>817</v>
      </c>
      <c r="B381" t="s">
        <v>818</v>
      </c>
      <c r="C381" t="s">
        <v>137</v>
      </c>
      <c r="D381" s="6">
        <v>14650722.100000001</v>
      </c>
      <c r="E381" s="6">
        <f t="shared" si="30"/>
        <v>9535484.6300000027</v>
      </c>
      <c r="F381" s="2">
        <v>2192751.9700000002</v>
      </c>
      <c r="G381" s="2">
        <v>204018.11</v>
      </c>
      <c r="H381" s="2">
        <v>-8470.57</v>
      </c>
      <c r="I381" s="6">
        <f t="shared" si="31"/>
        <v>2388299.5100000002</v>
      </c>
      <c r="J381" s="2">
        <v>1906588.05</v>
      </c>
      <c r="K381" s="2">
        <v>-304335.84999999998</v>
      </c>
      <c r="L381" s="2">
        <v>0</v>
      </c>
      <c r="M381" s="2">
        <v>-290503.3</v>
      </c>
      <c r="N381" s="6">
        <f t="shared" si="32"/>
        <v>1311748.9000000001</v>
      </c>
      <c r="O381" s="2">
        <v>1283806.2</v>
      </c>
      <c r="P381" s="2">
        <v>-23784.59</v>
      </c>
      <c r="Q381" s="6">
        <f t="shared" si="33"/>
        <v>1260021.6099999999</v>
      </c>
      <c r="R381" s="2">
        <v>4213.42</v>
      </c>
      <c r="S381" s="2">
        <v>0</v>
      </c>
      <c r="T381" s="6">
        <f t="shared" si="34"/>
        <v>4213.42</v>
      </c>
      <c r="U381" s="6">
        <v>118366.75</v>
      </c>
      <c r="V381" s="2">
        <v>69798.61</v>
      </c>
      <c r="W381" s="2">
        <v>-31286.51</v>
      </c>
      <c r="X381" s="2">
        <v>-5924.82</v>
      </c>
      <c r="Y381" s="6">
        <f t="shared" si="35"/>
        <v>32587.280000000006</v>
      </c>
    </row>
    <row r="382" spans="1:25" x14ac:dyDescent="0.25">
      <c r="A382" s="1" t="s">
        <v>819</v>
      </c>
      <c r="B382" t="s">
        <v>820</v>
      </c>
      <c r="C382" t="s">
        <v>187</v>
      </c>
      <c r="D382" s="6">
        <v>5301384.2299999995</v>
      </c>
      <c r="E382" s="6">
        <f t="shared" si="30"/>
        <v>4787117.9400000013</v>
      </c>
      <c r="F382" s="2">
        <v>407074.06</v>
      </c>
      <c r="G382" s="2">
        <v>0</v>
      </c>
      <c r="H382" s="2">
        <v>0</v>
      </c>
      <c r="I382" s="6">
        <f t="shared" si="31"/>
        <v>407074.06</v>
      </c>
      <c r="J382" s="2">
        <v>31106.83</v>
      </c>
      <c r="K382" s="2">
        <v>0</v>
      </c>
      <c r="L382" s="2">
        <v>0</v>
      </c>
      <c r="M382" s="2">
        <v>-44270.06</v>
      </c>
      <c r="N382" s="6">
        <f t="shared" si="32"/>
        <v>-13163.229999999996</v>
      </c>
      <c r="O382" s="2">
        <v>34629.99</v>
      </c>
      <c r="P382" s="2">
        <v>-426.77</v>
      </c>
      <c r="Q382" s="6">
        <f t="shared" si="33"/>
        <v>34203.22</v>
      </c>
      <c r="R382" s="2">
        <v>0</v>
      </c>
      <c r="S382" s="2">
        <v>0</v>
      </c>
      <c r="T382" s="6">
        <f t="shared" si="34"/>
        <v>0</v>
      </c>
      <c r="U382" s="6">
        <v>49667.81</v>
      </c>
      <c r="V382" s="2">
        <v>23580.7</v>
      </c>
      <c r="W382" s="2">
        <v>-2216.75</v>
      </c>
      <c r="X382" s="2">
        <v>15120.48</v>
      </c>
      <c r="Y382" s="6">
        <f t="shared" si="35"/>
        <v>36484.43</v>
      </c>
    </row>
    <row r="383" spans="1:25" x14ac:dyDescent="0.25">
      <c r="A383" s="1" t="s">
        <v>821</v>
      </c>
      <c r="B383" t="s">
        <v>822</v>
      </c>
      <c r="C383" t="s">
        <v>8</v>
      </c>
      <c r="D383" s="6">
        <v>3271714.6499999994</v>
      </c>
      <c r="E383" s="6">
        <f t="shared" si="30"/>
        <v>3162988.0299999993</v>
      </c>
      <c r="F383" s="2">
        <v>0</v>
      </c>
      <c r="G383" s="2">
        <v>0</v>
      </c>
      <c r="H383" s="2">
        <v>0</v>
      </c>
      <c r="I383" s="6">
        <f t="shared" si="31"/>
        <v>0</v>
      </c>
      <c r="J383" s="2">
        <v>321152.27</v>
      </c>
      <c r="K383" s="2">
        <v>-73857.5</v>
      </c>
      <c r="L383" s="2">
        <v>-313426.93</v>
      </c>
      <c r="M383" s="2">
        <v>-27276.83</v>
      </c>
      <c r="N383" s="6">
        <f t="shared" si="32"/>
        <v>-93408.989999999976</v>
      </c>
      <c r="O383" s="2">
        <v>14700.48</v>
      </c>
      <c r="P383" s="2">
        <v>-144</v>
      </c>
      <c r="Q383" s="6">
        <f t="shared" si="33"/>
        <v>14556.48</v>
      </c>
      <c r="R383" s="2">
        <v>4063.56</v>
      </c>
      <c r="S383" s="2">
        <v>0</v>
      </c>
      <c r="T383" s="6">
        <f t="shared" si="34"/>
        <v>4063.56</v>
      </c>
      <c r="U383" s="6">
        <v>176265.96</v>
      </c>
      <c r="V383" s="2">
        <v>14797.7</v>
      </c>
      <c r="W383" s="2">
        <v>-3439.33</v>
      </c>
      <c r="X383" s="2">
        <v>-4108.76</v>
      </c>
      <c r="Y383" s="6">
        <f t="shared" si="35"/>
        <v>7249.6100000000006</v>
      </c>
    </row>
    <row r="384" spans="1:25" x14ac:dyDescent="0.25">
      <c r="A384" s="1" t="s">
        <v>823</v>
      </c>
      <c r="B384" t="s">
        <v>824</v>
      </c>
      <c r="C384" t="s">
        <v>146</v>
      </c>
      <c r="D384" s="6">
        <v>3797754.64</v>
      </c>
      <c r="E384" s="6">
        <f t="shared" si="30"/>
        <v>2165248.77</v>
      </c>
      <c r="F384" s="2">
        <v>547013.80000000005</v>
      </c>
      <c r="G384" s="2">
        <v>828726.93</v>
      </c>
      <c r="H384" s="2">
        <v>-469.88</v>
      </c>
      <c r="I384" s="6">
        <f t="shared" si="31"/>
        <v>1375270.85</v>
      </c>
      <c r="J384" s="2">
        <v>258896.32</v>
      </c>
      <c r="K384" s="2">
        <v>-78289.75</v>
      </c>
      <c r="L384" s="2">
        <v>-21157.86</v>
      </c>
      <c r="M384" s="2">
        <v>-16484.669999999998</v>
      </c>
      <c r="N384" s="6">
        <f t="shared" si="32"/>
        <v>142964.04000000004</v>
      </c>
      <c r="O384" s="2">
        <v>71377</v>
      </c>
      <c r="P384" s="2">
        <v>-239.5</v>
      </c>
      <c r="Q384" s="6">
        <f t="shared" si="33"/>
        <v>71137.5</v>
      </c>
      <c r="R384" s="2">
        <v>0</v>
      </c>
      <c r="S384" s="2">
        <v>0</v>
      </c>
      <c r="T384" s="6">
        <f t="shared" si="34"/>
        <v>0</v>
      </c>
      <c r="U384" s="6">
        <v>42756.43</v>
      </c>
      <c r="V384" s="2">
        <v>4353.58</v>
      </c>
      <c r="W384" s="2">
        <v>-1640.13</v>
      </c>
      <c r="X384" s="2">
        <v>-2336.4</v>
      </c>
      <c r="Y384" s="6">
        <f t="shared" si="35"/>
        <v>377.04999999999973</v>
      </c>
    </row>
    <row r="385" spans="1:25" x14ac:dyDescent="0.25">
      <c r="A385" s="1" t="s">
        <v>825</v>
      </c>
      <c r="B385" t="s">
        <v>826</v>
      </c>
      <c r="C385" t="s">
        <v>17</v>
      </c>
      <c r="D385" s="6">
        <v>14386093.680000002</v>
      </c>
      <c r="E385" s="6">
        <f t="shared" si="30"/>
        <v>12059129.200000003</v>
      </c>
      <c r="F385" s="2">
        <v>268959.49</v>
      </c>
      <c r="G385" s="2">
        <v>0</v>
      </c>
      <c r="H385" s="2">
        <v>-136.69999999999999</v>
      </c>
      <c r="I385" s="6">
        <f t="shared" si="31"/>
        <v>268822.78999999998</v>
      </c>
      <c r="J385" s="2">
        <v>1775658.78</v>
      </c>
      <c r="K385" s="2">
        <v>-355847.5</v>
      </c>
      <c r="L385" s="2">
        <v>-46182.29</v>
      </c>
      <c r="M385" s="2">
        <v>-49182.99</v>
      </c>
      <c r="N385" s="6">
        <f t="shared" si="32"/>
        <v>1324446</v>
      </c>
      <c r="O385" s="2">
        <v>33696.660000000003</v>
      </c>
      <c r="P385" s="2">
        <v>-329.71</v>
      </c>
      <c r="Q385" s="6">
        <f t="shared" si="33"/>
        <v>33366.950000000004</v>
      </c>
      <c r="R385" s="2">
        <v>5282.07</v>
      </c>
      <c r="S385" s="2">
        <v>0</v>
      </c>
      <c r="T385" s="6">
        <f t="shared" si="34"/>
        <v>5282.07</v>
      </c>
      <c r="U385" s="6">
        <v>211306.7</v>
      </c>
      <c r="V385" s="2">
        <v>498037.41</v>
      </c>
      <c r="W385" s="2">
        <v>-5849.85</v>
      </c>
      <c r="X385" s="2">
        <v>-8447.59</v>
      </c>
      <c r="Y385" s="6">
        <f t="shared" si="35"/>
        <v>483739.97</v>
      </c>
    </row>
    <row r="386" spans="1:25" x14ac:dyDescent="0.25">
      <c r="A386" s="1" t="s">
        <v>827</v>
      </c>
      <c r="B386" t="s">
        <v>828</v>
      </c>
      <c r="C386" t="s">
        <v>172</v>
      </c>
      <c r="D386" s="6">
        <v>3190120.4099999997</v>
      </c>
      <c r="E386" s="6">
        <f t="shared" si="30"/>
        <v>1665525.7899999996</v>
      </c>
      <c r="F386" s="2">
        <v>600897.15</v>
      </c>
      <c r="G386" s="2">
        <v>681145.97</v>
      </c>
      <c r="H386" s="2">
        <v>0</v>
      </c>
      <c r="I386" s="6">
        <f t="shared" si="31"/>
        <v>1282043.1200000001</v>
      </c>
      <c r="J386" s="2">
        <v>255631.95</v>
      </c>
      <c r="K386" s="2">
        <v>-124739</v>
      </c>
      <c r="L386" s="2">
        <v>0</v>
      </c>
      <c r="M386" s="2">
        <v>0</v>
      </c>
      <c r="N386" s="6">
        <f t="shared" si="32"/>
        <v>130892.95000000001</v>
      </c>
      <c r="O386" s="2">
        <v>36032.959999999999</v>
      </c>
      <c r="P386" s="2">
        <v>0</v>
      </c>
      <c r="Q386" s="6">
        <f t="shared" si="33"/>
        <v>36032.959999999999</v>
      </c>
      <c r="R386" s="2">
        <v>5497.59</v>
      </c>
      <c r="S386" s="2">
        <v>0</v>
      </c>
      <c r="T386" s="6">
        <f t="shared" si="34"/>
        <v>5497.59</v>
      </c>
      <c r="U386" s="6">
        <v>41892.980000000003</v>
      </c>
      <c r="V386" s="2">
        <v>34711.65</v>
      </c>
      <c r="W386" s="2">
        <v>-625.95000000000005</v>
      </c>
      <c r="X386" s="2">
        <v>-5850.68</v>
      </c>
      <c r="Y386" s="6">
        <f t="shared" si="35"/>
        <v>28235.020000000004</v>
      </c>
    </row>
    <row r="387" spans="1:25" x14ac:dyDescent="0.25">
      <c r="A387" s="1" t="s">
        <v>829</v>
      </c>
      <c r="B387" t="s">
        <v>830</v>
      </c>
      <c r="C387" t="s">
        <v>242</v>
      </c>
      <c r="D387" s="6">
        <v>10722332.410000002</v>
      </c>
      <c r="E387" s="6">
        <f t="shared" si="30"/>
        <v>5009048.7300000023</v>
      </c>
      <c r="F387" s="2">
        <v>1999933.76</v>
      </c>
      <c r="G387" s="2">
        <v>1210658.25</v>
      </c>
      <c r="H387" s="2">
        <v>-49352.58</v>
      </c>
      <c r="I387" s="6">
        <f t="shared" si="31"/>
        <v>3161239.4299999997</v>
      </c>
      <c r="J387" s="2">
        <v>2370918.91</v>
      </c>
      <c r="K387" s="2">
        <v>-66417.14</v>
      </c>
      <c r="L387" s="2">
        <v>-24834.65</v>
      </c>
      <c r="M387" s="2">
        <v>-227082.23999999999</v>
      </c>
      <c r="N387" s="6">
        <f t="shared" si="32"/>
        <v>2052584.8800000001</v>
      </c>
      <c r="O387" s="2">
        <v>471394.87</v>
      </c>
      <c r="P387" s="2">
        <v>-56644.68</v>
      </c>
      <c r="Q387" s="6">
        <f t="shared" si="33"/>
        <v>414750.19</v>
      </c>
      <c r="R387" s="2">
        <v>13063.13</v>
      </c>
      <c r="S387" s="2">
        <v>0</v>
      </c>
      <c r="T387" s="6">
        <f t="shared" si="34"/>
        <v>13063.13</v>
      </c>
      <c r="U387" s="6">
        <v>61473.96</v>
      </c>
      <c r="V387" s="2">
        <v>22978.31</v>
      </c>
      <c r="W387" s="2">
        <v>-2729.49</v>
      </c>
      <c r="X387" s="2">
        <v>-10076.73</v>
      </c>
      <c r="Y387" s="6">
        <f t="shared" si="35"/>
        <v>10172.09</v>
      </c>
    </row>
    <row r="388" spans="1:25" x14ac:dyDescent="0.25">
      <c r="A388" s="1" t="s">
        <v>831</v>
      </c>
      <c r="B388" t="s">
        <v>832</v>
      </c>
      <c r="C388" t="s">
        <v>492</v>
      </c>
      <c r="D388" s="6">
        <v>6610196.1600000011</v>
      </c>
      <c r="E388" s="6">
        <f t="shared" si="30"/>
        <v>4388767.830000001</v>
      </c>
      <c r="F388" s="2">
        <v>1501441.92</v>
      </c>
      <c r="G388" s="2">
        <v>0</v>
      </c>
      <c r="H388" s="2">
        <v>-622.97</v>
      </c>
      <c r="I388" s="6">
        <f t="shared" si="31"/>
        <v>1500818.95</v>
      </c>
      <c r="J388" s="2">
        <v>778083.14</v>
      </c>
      <c r="K388" s="2">
        <v>-84600</v>
      </c>
      <c r="L388" s="2">
        <v>-132666.35</v>
      </c>
      <c r="M388" s="2">
        <v>-32871.730000000003</v>
      </c>
      <c r="N388" s="6">
        <f t="shared" si="32"/>
        <v>527945.06000000006</v>
      </c>
      <c r="O388" s="2">
        <v>77073.63</v>
      </c>
      <c r="P388" s="2">
        <v>-824.21</v>
      </c>
      <c r="Q388" s="6">
        <f t="shared" si="33"/>
        <v>76249.42</v>
      </c>
      <c r="R388" s="2">
        <v>521.46</v>
      </c>
      <c r="S388" s="2">
        <v>0</v>
      </c>
      <c r="T388" s="6">
        <f t="shared" si="34"/>
        <v>521.46</v>
      </c>
      <c r="U388" s="6">
        <v>80288.639999999999</v>
      </c>
      <c r="V388" s="2">
        <v>64436.56</v>
      </c>
      <c r="W388" s="2">
        <v>-5644.41</v>
      </c>
      <c r="X388" s="2">
        <v>-23187.35</v>
      </c>
      <c r="Y388" s="6">
        <f t="shared" si="35"/>
        <v>35604.799999999996</v>
      </c>
    </row>
    <row r="389" spans="1:25" x14ac:dyDescent="0.25">
      <c r="A389" s="1" t="s">
        <v>833</v>
      </c>
      <c r="B389" t="s">
        <v>834</v>
      </c>
      <c r="C389" t="s">
        <v>79</v>
      </c>
      <c r="D389" s="6">
        <v>7387648.8700000001</v>
      </c>
      <c r="E389" s="6">
        <f t="shared" si="30"/>
        <v>6139984.8100000005</v>
      </c>
      <c r="F389" s="2">
        <v>0</v>
      </c>
      <c r="G389" s="2">
        <v>0</v>
      </c>
      <c r="H389" s="2">
        <v>0</v>
      </c>
      <c r="I389" s="6">
        <f t="shared" si="31"/>
        <v>0</v>
      </c>
      <c r="J389" s="2">
        <v>1121804.82</v>
      </c>
      <c r="K389" s="2">
        <v>-169192.97</v>
      </c>
      <c r="L389" s="2">
        <v>-42633.36</v>
      </c>
      <c r="M389" s="2">
        <v>-160167.66</v>
      </c>
      <c r="N389" s="6">
        <f t="shared" si="32"/>
        <v>749810.83000000007</v>
      </c>
      <c r="O389" s="2">
        <v>242080.57</v>
      </c>
      <c r="P389" s="2">
        <v>-4661.97</v>
      </c>
      <c r="Q389" s="6">
        <f t="shared" si="33"/>
        <v>237418.6</v>
      </c>
      <c r="R389" s="2">
        <v>87962.880000000005</v>
      </c>
      <c r="S389" s="2">
        <v>-1515</v>
      </c>
      <c r="T389" s="6">
        <f t="shared" si="34"/>
        <v>86447.88</v>
      </c>
      <c r="U389" s="6">
        <v>177422.2</v>
      </c>
      <c r="V389" s="2">
        <v>7478.57</v>
      </c>
      <c r="W389" s="2">
        <v>-4456.2700000000004</v>
      </c>
      <c r="X389" s="2">
        <v>-6457.75</v>
      </c>
      <c r="Y389" s="6">
        <f t="shared" si="35"/>
        <v>-3435.4500000000007</v>
      </c>
    </row>
    <row r="390" spans="1:25" x14ac:dyDescent="0.25">
      <c r="A390" s="1" t="s">
        <v>835</v>
      </c>
      <c r="B390" t="s">
        <v>836</v>
      </c>
      <c r="C390" t="s">
        <v>23</v>
      </c>
      <c r="D390" s="6">
        <v>9747986.7400000002</v>
      </c>
      <c r="E390" s="6">
        <f t="shared" si="30"/>
        <v>8222411.0600000005</v>
      </c>
      <c r="F390" s="2">
        <v>255434.32</v>
      </c>
      <c r="G390" s="2">
        <v>0</v>
      </c>
      <c r="H390" s="2">
        <v>-888.23</v>
      </c>
      <c r="I390" s="6">
        <f t="shared" si="31"/>
        <v>254546.09</v>
      </c>
      <c r="J390" s="2">
        <v>1495876.09</v>
      </c>
      <c r="K390" s="2">
        <v>-143988.85999999999</v>
      </c>
      <c r="L390" s="2">
        <v>-264282.3</v>
      </c>
      <c r="M390" s="2">
        <v>-69571.850000000006</v>
      </c>
      <c r="N390" s="6">
        <f t="shared" si="32"/>
        <v>1018033.08</v>
      </c>
      <c r="O390" s="2">
        <v>45478.06</v>
      </c>
      <c r="P390" s="2">
        <v>-749.34</v>
      </c>
      <c r="Q390" s="6">
        <f t="shared" si="33"/>
        <v>44728.72</v>
      </c>
      <c r="R390" s="2">
        <v>8227.36</v>
      </c>
      <c r="S390" s="2">
        <v>0</v>
      </c>
      <c r="T390" s="6">
        <f t="shared" si="34"/>
        <v>8227.36</v>
      </c>
      <c r="U390" s="6">
        <v>203501.79</v>
      </c>
      <c r="V390" s="2">
        <v>11013.92</v>
      </c>
      <c r="W390" s="2">
        <v>-9278.8799999999992</v>
      </c>
      <c r="X390" s="2">
        <v>-5196.3999999999996</v>
      </c>
      <c r="Y390" s="6">
        <f t="shared" si="35"/>
        <v>-3461.3599999999988</v>
      </c>
    </row>
    <row r="391" spans="1:25" x14ac:dyDescent="0.25">
      <c r="A391" s="1" t="s">
        <v>837</v>
      </c>
      <c r="B391" t="s">
        <v>838</v>
      </c>
      <c r="C391" t="s">
        <v>79</v>
      </c>
      <c r="D391" s="6">
        <v>3983393.0599999996</v>
      </c>
      <c r="E391" s="6">
        <f t="shared" si="30"/>
        <v>4007462.7600000002</v>
      </c>
      <c r="F391" s="2">
        <v>0</v>
      </c>
      <c r="G391" s="2">
        <v>0</v>
      </c>
      <c r="H391" s="2">
        <v>0</v>
      </c>
      <c r="I391" s="6">
        <f t="shared" si="31"/>
        <v>0</v>
      </c>
      <c r="J391" s="2">
        <v>426592.99</v>
      </c>
      <c r="K391" s="2">
        <v>-393503.82</v>
      </c>
      <c r="L391" s="2">
        <v>-273011.46000000002</v>
      </c>
      <c r="M391" s="2">
        <v>-30926.9</v>
      </c>
      <c r="N391" s="6">
        <f t="shared" si="32"/>
        <v>-270849.19000000006</v>
      </c>
      <c r="O391" s="2">
        <v>29648.2</v>
      </c>
      <c r="P391" s="2">
        <v>-635.99</v>
      </c>
      <c r="Q391" s="6">
        <f t="shared" si="33"/>
        <v>29012.21</v>
      </c>
      <c r="R391" s="2">
        <v>18168.96</v>
      </c>
      <c r="S391" s="2">
        <v>-7710.46</v>
      </c>
      <c r="T391" s="6">
        <f t="shared" si="34"/>
        <v>10458.5</v>
      </c>
      <c r="U391" s="6">
        <v>194337.94</v>
      </c>
      <c r="V391" s="2">
        <v>22064.06</v>
      </c>
      <c r="W391" s="2">
        <v>-8366.34</v>
      </c>
      <c r="X391" s="2">
        <v>-726.88</v>
      </c>
      <c r="Y391" s="6">
        <f t="shared" si="35"/>
        <v>12970.840000000002</v>
      </c>
    </row>
    <row r="392" spans="1:25" x14ac:dyDescent="0.25">
      <c r="A392" s="1" t="s">
        <v>839</v>
      </c>
      <c r="B392" t="s">
        <v>840</v>
      </c>
      <c r="C392" t="s">
        <v>399</v>
      </c>
      <c r="D392" s="6">
        <v>8096628.709999999</v>
      </c>
      <c r="E392" s="6">
        <f t="shared" ref="E392:E455" si="36">D392-I392-N392-Q392-T392-U392-Y392</f>
        <v>5277828.8299999982</v>
      </c>
      <c r="F392" s="2">
        <v>1902541.09</v>
      </c>
      <c r="G392" s="2">
        <v>69100.19</v>
      </c>
      <c r="H392" s="2">
        <v>-345.57</v>
      </c>
      <c r="I392" s="6">
        <f t="shared" ref="I392:I455" si="37">F392+G392+H392</f>
        <v>1971295.71</v>
      </c>
      <c r="J392" s="2">
        <v>585259.05000000005</v>
      </c>
      <c r="K392" s="2">
        <v>-7290</v>
      </c>
      <c r="L392" s="2">
        <v>0</v>
      </c>
      <c r="M392" s="2">
        <v>-84563.73</v>
      </c>
      <c r="N392" s="6">
        <f t="shared" ref="N392:N455" si="38">J392+K392+L392+M392</f>
        <v>493405.32000000007</v>
      </c>
      <c r="O392" s="2">
        <v>79751.94</v>
      </c>
      <c r="P392" s="2">
        <v>-491.15</v>
      </c>
      <c r="Q392" s="6">
        <f t="shared" ref="Q392:Q455" si="39">O392+P392</f>
        <v>79260.790000000008</v>
      </c>
      <c r="R392" s="2">
        <v>34.69</v>
      </c>
      <c r="S392" s="2">
        <v>0</v>
      </c>
      <c r="T392" s="6">
        <f t="shared" ref="T392:T455" si="40">R392+S392</f>
        <v>34.69</v>
      </c>
      <c r="U392" s="6">
        <v>71579.61</v>
      </c>
      <c r="V392" s="2">
        <v>161660.70000000001</v>
      </c>
      <c r="W392" s="2">
        <v>-2840.07</v>
      </c>
      <c r="X392" s="2">
        <v>44403.13</v>
      </c>
      <c r="Y392" s="6">
        <f t="shared" ref="Y392:Y455" si="41">V392+W392+X392</f>
        <v>203223.76</v>
      </c>
    </row>
    <row r="393" spans="1:25" x14ac:dyDescent="0.25">
      <c r="A393" s="1" t="s">
        <v>841</v>
      </c>
      <c r="B393" t="s">
        <v>842</v>
      </c>
      <c r="C393" t="s">
        <v>248</v>
      </c>
      <c r="D393" s="6">
        <v>10467950.550000001</v>
      </c>
      <c r="E393" s="6">
        <f t="shared" si="36"/>
        <v>8428647.379999999</v>
      </c>
      <c r="F393" s="2">
        <v>1080916.68</v>
      </c>
      <c r="G393" s="2">
        <v>0</v>
      </c>
      <c r="H393" s="2">
        <v>-11217.54</v>
      </c>
      <c r="I393" s="6">
        <f t="shared" si="37"/>
        <v>1069699.1399999999</v>
      </c>
      <c r="J393" s="2">
        <v>1173861.67</v>
      </c>
      <c r="K393" s="2">
        <v>-185445.09</v>
      </c>
      <c r="L393" s="2">
        <v>-82541.86</v>
      </c>
      <c r="M393" s="2">
        <v>-57481.34</v>
      </c>
      <c r="N393" s="6">
        <f t="shared" si="38"/>
        <v>848393.38</v>
      </c>
      <c r="O393" s="2">
        <v>94364.38</v>
      </c>
      <c r="P393" s="2">
        <v>-4261.4799999999996</v>
      </c>
      <c r="Q393" s="6">
        <f t="shared" si="39"/>
        <v>90102.900000000009</v>
      </c>
      <c r="R393" s="2">
        <v>7819.46</v>
      </c>
      <c r="S393" s="2">
        <v>-1454.4</v>
      </c>
      <c r="T393" s="6">
        <f t="shared" si="40"/>
        <v>6365.0599999999995</v>
      </c>
      <c r="U393" s="6">
        <v>153816.89000000001</v>
      </c>
      <c r="V393" s="2">
        <v>157114.65</v>
      </c>
      <c r="W393" s="2">
        <v>-274303.19</v>
      </c>
      <c r="X393" s="2">
        <v>-11885.66</v>
      </c>
      <c r="Y393" s="6">
        <f t="shared" si="41"/>
        <v>-129074.20000000001</v>
      </c>
    </row>
    <row r="394" spans="1:25" x14ac:dyDescent="0.25">
      <c r="A394" s="1" t="s">
        <v>843</v>
      </c>
      <c r="B394" t="s">
        <v>842</v>
      </c>
      <c r="C394" t="s">
        <v>66</v>
      </c>
      <c r="D394" s="6">
        <v>2901115.9999999995</v>
      </c>
      <c r="E394" s="6">
        <f t="shared" si="36"/>
        <v>2201153.4599999995</v>
      </c>
      <c r="F394" s="2">
        <v>557468.02</v>
      </c>
      <c r="G394" s="2">
        <v>0</v>
      </c>
      <c r="H394" s="2">
        <v>0</v>
      </c>
      <c r="I394" s="6">
        <f t="shared" si="37"/>
        <v>557468.02</v>
      </c>
      <c r="J394" s="2">
        <v>157125.31</v>
      </c>
      <c r="K394" s="2">
        <v>-54000</v>
      </c>
      <c r="L394" s="2">
        <v>-22116.25</v>
      </c>
      <c r="M394" s="2">
        <v>-4886.1000000000004</v>
      </c>
      <c r="N394" s="6">
        <f t="shared" si="38"/>
        <v>76122.959999999992</v>
      </c>
      <c r="O394" s="2">
        <v>11938.14</v>
      </c>
      <c r="P394" s="2">
        <v>0</v>
      </c>
      <c r="Q394" s="6">
        <f t="shared" si="39"/>
        <v>11938.14</v>
      </c>
      <c r="R394" s="2">
        <v>0</v>
      </c>
      <c r="S394" s="2">
        <v>0</v>
      </c>
      <c r="T394" s="6">
        <f t="shared" si="40"/>
        <v>0</v>
      </c>
      <c r="U394" s="6">
        <v>59082.27</v>
      </c>
      <c r="V394" s="2">
        <v>5318.06</v>
      </c>
      <c r="W394" s="2">
        <v>-152.5</v>
      </c>
      <c r="X394" s="2">
        <v>-9814.41</v>
      </c>
      <c r="Y394" s="6">
        <f t="shared" si="41"/>
        <v>-4648.8499999999995</v>
      </c>
    </row>
    <row r="395" spans="1:25" x14ac:dyDescent="0.25">
      <c r="A395" s="1" t="s">
        <v>844</v>
      </c>
      <c r="B395" t="s">
        <v>845</v>
      </c>
      <c r="C395" t="s">
        <v>317</v>
      </c>
      <c r="D395" s="6">
        <v>10319993.649999999</v>
      </c>
      <c r="E395" s="6">
        <f t="shared" si="36"/>
        <v>7834166.1199999982</v>
      </c>
      <c r="F395" s="2">
        <v>1537944.72</v>
      </c>
      <c r="G395" s="2">
        <v>0</v>
      </c>
      <c r="H395" s="2">
        <v>-258.22000000000003</v>
      </c>
      <c r="I395" s="6">
        <f t="shared" si="37"/>
        <v>1537686.5</v>
      </c>
      <c r="J395" s="2">
        <v>792172.73</v>
      </c>
      <c r="K395" s="2">
        <v>-114768.69</v>
      </c>
      <c r="L395" s="2">
        <v>-38576.769999999997</v>
      </c>
      <c r="M395" s="2">
        <v>-45597.71</v>
      </c>
      <c r="N395" s="6">
        <f t="shared" si="38"/>
        <v>593229.56000000006</v>
      </c>
      <c r="O395" s="2">
        <v>120265.56</v>
      </c>
      <c r="P395" s="2">
        <v>-462.67</v>
      </c>
      <c r="Q395" s="6">
        <f t="shared" si="39"/>
        <v>119802.89</v>
      </c>
      <c r="R395" s="2">
        <v>0</v>
      </c>
      <c r="S395" s="2">
        <v>0</v>
      </c>
      <c r="T395" s="6">
        <f t="shared" si="40"/>
        <v>0</v>
      </c>
      <c r="U395" s="6">
        <v>109379.41</v>
      </c>
      <c r="V395" s="2">
        <v>148474.38</v>
      </c>
      <c r="W395" s="2">
        <v>-2035.6</v>
      </c>
      <c r="X395" s="2">
        <v>-20709.61</v>
      </c>
      <c r="Y395" s="6">
        <f t="shared" si="41"/>
        <v>125729.17</v>
      </c>
    </row>
    <row r="396" spans="1:25" x14ac:dyDescent="0.25">
      <c r="A396" s="1" t="s">
        <v>846</v>
      </c>
      <c r="B396" t="s">
        <v>847</v>
      </c>
      <c r="C396" t="s">
        <v>164</v>
      </c>
      <c r="D396" s="6">
        <v>21041019.999999996</v>
      </c>
      <c r="E396" s="6">
        <f t="shared" si="36"/>
        <v>16421855.109999994</v>
      </c>
      <c r="F396" s="2">
        <v>2042416.2</v>
      </c>
      <c r="G396" s="2">
        <v>0</v>
      </c>
      <c r="H396" s="2">
        <v>-3372.35</v>
      </c>
      <c r="I396" s="6">
        <f t="shared" si="37"/>
        <v>2039043.8499999999</v>
      </c>
      <c r="J396" s="2">
        <v>2759871.5</v>
      </c>
      <c r="K396" s="2">
        <v>-305508.71000000002</v>
      </c>
      <c r="L396" s="2">
        <v>-232351.58</v>
      </c>
      <c r="M396" s="2">
        <v>-180713.71</v>
      </c>
      <c r="N396" s="6">
        <f t="shared" si="38"/>
        <v>2041297.5</v>
      </c>
      <c r="O396" s="2">
        <v>212943.54</v>
      </c>
      <c r="P396" s="2">
        <v>-3306.36</v>
      </c>
      <c r="Q396" s="6">
        <f t="shared" si="39"/>
        <v>209637.18000000002</v>
      </c>
      <c r="R396" s="2">
        <v>51961.02</v>
      </c>
      <c r="S396" s="2">
        <v>-1476.8</v>
      </c>
      <c r="T396" s="6">
        <f t="shared" si="40"/>
        <v>50484.219999999994</v>
      </c>
      <c r="U396" s="6">
        <v>247678.01</v>
      </c>
      <c r="V396" s="2">
        <v>61273.83</v>
      </c>
      <c r="W396" s="2">
        <v>-20486.93</v>
      </c>
      <c r="X396" s="2">
        <v>-9762.77</v>
      </c>
      <c r="Y396" s="6">
        <f t="shared" si="41"/>
        <v>31024.13</v>
      </c>
    </row>
    <row r="397" spans="1:25" x14ac:dyDescent="0.25">
      <c r="A397" s="1" t="s">
        <v>848</v>
      </c>
      <c r="B397" t="s">
        <v>849</v>
      </c>
      <c r="C397" t="s">
        <v>205</v>
      </c>
      <c r="D397" s="6">
        <v>4415803.3900000006</v>
      </c>
      <c r="E397" s="6">
        <f t="shared" si="36"/>
        <v>2830728.6800000006</v>
      </c>
      <c r="F397" s="2">
        <v>763421.53</v>
      </c>
      <c r="G397" s="2">
        <v>210417.29</v>
      </c>
      <c r="H397" s="2">
        <v>-616.76</v>
      </c>
      <c r="I397" s="6">
        <f t="shared" si="37"/>
        <v>973222.06</v>
      </c>
      <c r="J397" s="2">
        <v>480211.94</v>
      </c>
      <c r="K397" s="2">
        <v>0</v>
      </c>
      <c r="L397" s="2">
        <v>-1753.8</v>
      </c>
      <c r="M397" s="2">
        <v>-43208.47</v>
      </c>
      <c r="N397" s="6">
        <f t="shared" si="38"/>
        <v>435249.67000000004</v>
      </c>
      <c r="O397" s="2">
        <v>87007.42</v>
      </c>
      <c r="P397" s="2">
        <v>-1322.02</v>
      </c>
      <c r="Q397" s="6">
        <f t="shared" si="39"/>
        <v>85685.4</v>
      </c>
      <c r="R397" s="2">
        <v>0</v>
      </c>
      <c r="S397" s="2">
        <v>0</v>
      </c>
      <c r="T397" s="6">
        <f t="shared" si="40"/>
        <v>0</v>
      </c>
      <c r="U397" s="6">
        <v>59699.69</v>
      </c>
      <c r="V397" s="2">
        <v>47552.54</v>
      </c>
      <c r="W397" s="2">
        <v>-6891.07</v>
      </c>
      <c r="X397" s="2">
        <v>-9443.58</v>
      </c>
      <c r="Y397" s="6">
        <f t="shared" si="41"/>
        <v>31217.89</v>
      </c>
    </row>
    <row r="398" spans="1:25" x14ac:dyDescent="0.25">
      <c r="A398" s="1" t="s">
        <v>850</v>
      </c>
      <c r="B398" t="s">
        <v>851</v>
      </c>
      <c r="C398" t="s">
        <v>492</v>
      </c>
      <c r="D398" s="6">
        <v>3642646.3099999996</v>
      </c>
      <c r="E398" s="6">
        <f t="shared" si="36"/>
        <v>2826296.9200000004</v>
      </c>
      <c r="F398" s="2">
        <v>671444.38</v>
      </c>
      <c r="G398" s="2">
        <v>0</v>
      </c>
      <c r="H398" s="2">
        <v>0</v>
      </c>
      <c r="I398" s="6">
        <f t="shared" si="37"/>
        <v>671444.38</v>
      </c>
      <c r="J398" s="2">
        <v>265852.02</v>
      </c>
      <c r="K398" s="2">
        <v>-117918.57</v>
      </c>
      <c r="L398" s="2">
        <v>-86046.77</v>
      </c>
      <c r="M398" s="2">
        <v>-37643.879999999997</v>
      </c>
      <c r="N398" s="6">
        <f t="shared" si="38"/>
        <v>24242.80000000001</v>
      </c>
      <c r="O398" s="2">
        <v>29232.04</v>
      </c>
      <c r="P398" s="2">
        <v>-181.04</v>
      </c>
      <c r="Q398" s="6">
        <f t="shared" si="39"/>
        <v>29051</v>
      </c>
      <c r="R398" s="2">
        <v>3050.51</v>
      </c>
      <c r="S398" s="2">
        <v>0</v>
      </c>
      <c r="T398" s="6">
        <f t="shared" si="40"/>
        <v>3050.51</v>
      </c>
      <c r="U398" s="6">
        <v>63011.17</v>
      </c>
      <c r="V398" s="2">
        <v>32523.8</v>
      </c>
      <c r="W398" s="2">
        <v>-520.4</v>
      </c>
      <c r="X398" s="2">
        <v>-6453.87</v>
      </c>
      <c r="Y398" s="6">
        <f t="shared" si="41"/>
        <v>25549.53</v>
      </c>
    </row>
    <row r="399" spans="1:25" x14ac:dyDescent="0.25">
      <c r="A399" s="1" t="s">
        <v>852</v>
      </c>
      <c r="B399" t="s">
        <v>851</v>
      </c>
      <c r="C399" t="s">
        <v>164</v>
      </c>
      <c r="D399" s="6">
        <v>11748190.790000001</v>
      </c>
      <c r="E399" s="6">
        <f t="shared" si="36"/>
        <v>6585721.9699999997</v>
      </c>
      <c r="F399" s="2">
        <v>1851419.71</v>
      </c>
      <c r="G399" s="2">
        <v>887280.21</v>
      </c>
      <c r="H399" s="2">
        <v>-30264.13</v>
      </c>
      <c r="I399" s="6">
        <f t="shared" si="37"/>
        <v>2708435.79</v>
      </c>
      <c r="J399" s="2">
        <v>1153029.17</v>
      </c>
      <c r="K399" s="2">
        <v>-62450</v>
      </c>
      <c r="L399" s="2">
        <v>-5909.03</v>
      </c>
      <c r="M399" s="2">
        <v>-82077.69</v>
      </c>
      <c r="N399" s="6">
        <f t="shared" si="38"/>
        <v>1002592.45</v>
      </c>
      <c r="O399" s="2">
        <v>1455665.2</v>
      </c>
      <c r="P399" s="2">
        <v>-77440.27</v>
      </c>
      <c r="Q399" s="6">
        <f t="shared" si="39"/>
        <v>1378224.93</v>
      </c>
      <c r="R399" s="2">
        <v>14087.36</v>
      </c>
      <c r="S399" s="2">
        <v>0</v>
      </c>
      <c r="T399" s="6">
        <f t="shared" si="40"/>
        <v>14087.36</v>
      </c>
      <c r="U399" s="6">
        <v>66964.88</v>
      </c>
      <c r="V399" s="2">
        <v>19744.810000000001</v>
      </c>
      <c r="W399" s="2">
        <v>-22588.35</v>
      </c>
      <c r="X399" s="2">
        <v>-4993.05</v>
      </c>
      <c r="Y399" s="6">
        <f t="shared" si="41"/>
        <v>-7836.5899999999974</v>
      </c>
    </row>
    <row r="400" spans="1:25" x14ac:dyDescent="0.25">
      <c r="A400" s="1" t="s">
        <v>853</v>
      </c>
      <c r="B400" t="s">
        <v>854</v>
      </c>
      <c r="C400" t="s">
        <v>242</v>
      </c>
      <c r="D400" s="6">
        <v>23838724.829999998</v>
      </c>
      <c r="E400" s="6">
        <f t="shared" si="36"/>
        <v>17918909.73</v>
      </c>
      <c r="F400" s="2">
        <v>795987.59</v>
      </c>
      <c r="G400" s="2">
        <v>0</v>
      </c>
      <c r="H400" s="2">
        <v>-4450.58</v>
      </c>
      <c r="I400" s="6">
        <f t="shared" si="37"/>
        <v>791537.01</v>
      </c>
      <c r="J400" s="2">
        <v>4007712.77</v>
      </c>
      <c r="K400" s="2">
        <v>-682453.96</v>
      </c>
      <c r="L400" s="2">
        <v>-905356.17</v>
      </c>
      <c r="M400" s="2">
        <v>-285199.01</v>
      </c>
      <c r="N400" s="6">
        <f t="shared" si="38"/>
        <v>2134703.63</v>
      </c>
      <c r="O400" s="2">
        <v>2475656.62</v>
      </c>
      <c r="P400" s="2">
        <v>-53785.74</v>
      </c>
      <c r="Q400" s="6">
        <f t="shared" si="39"/>
        <v>2421870.88</v>
      </c>
      <c r="R400" s="2">
        <v>202936.95</v>
      </c>
      <c r="S400" s="2">
        <v>0</v>
      </c>
      <c r="T400" s="6">
        <f t="shared" si="40"/>
        <v>202936.95</v>
      </c>
      <c r="U400" s="6">
        <v>399319.88</v>
      </c>
      <c r="V400" s="2">
        <v>20680.04</v>
      </c>
      <c r="W400" s="2">
        <v>-12871.77</v>
      </c>
      <c r="X400" s="2">
        <v>-38361.519999999997</v>
      </c>
      <c r="Y400" s="6">
        <f t="shared" si="41"/>
        <v>-30553.249999999996</v>
      </c>
    </row>
    <row r="401" spans="1:25" x14ac:dyDescent="0.25">
      <c r="A401" s="1" t="s">
        <v>855</v>
      </c>
      <c r="B401" t="s">
        <v>854</v>
      </c>
      <c r="C401" t="s">
        <v>134</v>
      </c>
      <c r="D401" s="6">
        <v>13064423.68</v>
      </c>
      <c r="E401" s="6">
        <f t="shared" si="36"/>
        <v>6496970.3599999994</v>
      </c>
      <c r="F401" s="2">
        <v>2977215.13</v>
      </c>
      <c r="G401" s="2">
        <v>1454203.3</v>
      </c>
      <c r="H401" s="2">
        <v>-1554.95</v>
      </c>
      <c r="I401" s="6">
        <f t="shared" si="37"/>
        <v>4429863.4799999995</v>
      </c>
      <c r="J401" s="2">
        <v>1534658.45</v>
      </c>
      <c r="K401" s="2">
        <v>-22110.85</v>
      </c>
      <c r="L401" s="2">
        <v>-74411.06</v>
      </c>
      <c r="M401" s="2">
        <v>-19224</v>
      </c>
      <c r="N401" s="6">
        <f t="shared" si="38"/>
        <v>1418912.5399999998</v>
      </c>
      <c r="O401" s="2">
        <v>638722.31999999995</v>
      </c>
      <c r="P401" s="2">
        <v>-2487.04</v>
      </c>
      <c r="Q401" s="6">
        <f t="shared" si="39"/>
        <v>636235.27999999991</v>
      </c>
      <c r="R401" s="2">
        <v>0</v>
      </c>
      <c r="S401" s="2">
        <v>0</v>
      </c>
      <c r="T401" s="6">
        <f t="shared" si="40"/>
        <v>0</v>
      </c>
      <c r="U401" s="6">
        <v>75898.92</v>
      </c>
      <c r="V401" s="2">
        <v>17086.28</v>
      </c>
      <c r="W401" s="2">
        <v>-3137.99</v>
      </c>
      <c r="X401" s="2">
        <v>-7405.19</v>
      </c>
      <c r="Y401" s="6">
        <f t="shared" si="41"/>
        <v>6543.0999999999995</v>
      </c>
    </row>
    <row r="402" spans="1:25" x14ac:dyDescent="0.25">
      <c r="A402" s="1" t="s">
        <v>856</v>
      </c>
      <c r="B402" t="s">
        <v>854</v>
      </c>
      <c r="C402" t="s">
        <v>17</v>
      </c>
      <c r="D402" s="6">
        <v>8186897.04</v>
      </c>
      <c r="E402" s="6">
        <f t="shared" si="36"/>
        <v>7219135.4899999993</v>
      </c>
      <c r="F402" s="2">
        <v>378923.71</v>
      </c>
      <c r="G402" s="2">
        <v>0</v>
      </c>
      <c r="H402" s="2">
        <v>-55.53</v>
      </c>
      <c r="I402" s="6">
        <f t="shared" si="37"/>
        <v>378868.18</v>
      </c>
      <c r="J402" s="2">
        <v>676771.36</v>
      </c>
      <c r="K402" s="2">
        <v>-173404</v>
      </c>
      <c r="L402" s="2">
        <v>-35372.160000000003</v>
      </c>
      <c r="M402" s="2">
        <v>-16020</v>
      </c>
      <c r="N402" s="6">
        <f t="shared" si="38"/>
        <v>451975.19999999995</v>
      </c>
      <c r="O402" s="2">
        <v>47266.84</v>
      </c>
      <c r="P402" s="2">
        <v>-94.39</v>
      </c>
      <c r="Q402" s="6">
        <f t="shared" si="39"/>
        <v>47172.45</v>
      </c>
      <c r="R402" s="2">
        <v>1816.36</v>
      </c>
      <c r="S402" s="2">
        <v>0</v>
      </c>
      <c r="T402" s="6">
        <f t="shared" si="40"/>
        <v>1816.36</v>
      </c>
      <c r="U402" s="6">
        <v>86588.160000000003</v>
      </c>
      <c r="V402" s="2">
        <v>11289.41</v>
      </c>
      <c r="W402" s="2">
        <v>-2077.4699999999998</v>
      </c>
      <c r="X402" s="2">
        <v>-7870.74</v>
      </c>
      <c r="Y402" s="6">
        <f t="shared" si="41"/>
        <v>1341.2000000000007</v>
      </c>
    </row>
    <row r="403" spans="1:25" x14ac:dyDescent="0.25">
      <c r="A403" s="1" t="s">
        <v>857</v>
      </c>
      <c r="B403" t="s">
        <v>858</v>
      </c>
      <c r="C403" t="s">
        <v>248</v>
      </c>
      <c r="D403" s="6">
        <v>6431795.5599999996</v>
      </c>
      <c r="E403" s="6">
        <f t="shared" si="36"/>
        <v>4862019.96</v>
      </c>
      <c r="F403" s="2">
        <v>900433.8</v>
      </c>
      <c r="G403" s="2">
        <v>60099.18</v>
      </c>
      <c r="H403" s="2">
        <v>-3374.23</v>
      </c>
      <c r="I403" s="6">
        <f t="shared" si="37"/>
        <v>957158.75000000012</v>
      </c>
      <c r="J403" s="2">
        <v>645076.12</v>
      </c>
      <c r="K403" s="2">
        <v>-66919.740000000005</v>
      </c>
      <c r="L403" s="2">
        <v>-1933.27</v>
      </c>
      <c r="M403" s="2">
        <v>-37898.550000000003</v>
      </c>
      <c r="N403" s="6">
        <f t="shared" si="38"/>
        <v>538324.55999999994</v>
      </c>
      <c r="O403" s="2">
        <v>58082.68</v>
      </c>
      <c r="P403" s="2">
        <v>-690.85</v>
      </c>
      <c r="Q403" s="6">
        <f t="shared" si="39"/>
        <v>57391.83</v>
      </c>
      <c r="R403" s="2">
        <v>0</v>
      </c>
      <c r="S403" s="2">
        <v>0</v>
      </c>
      <c r="T403" s="6">
        <f t="shared" si="40"/>
        <v>0</v>
      </c>
      <c r="U403" s="6">
        <v>75221.210000000006</v>
      </c>
      <c r="V403" s="2">
        <v>37747.629999999997</v>
      </c>
      <c r="W403" s="2">
        <v>-79325.63</v>
      </c>
      <c r="X403" s="2">
        <v>-16742.75</v>
      </c>
      <c r="Y403" s="6">
        <f t="shared" si="41"/>
        <v>-58320.750000000007</v>
      </c>
    </row>
    <row r="404" spans="1:25" x14ac:dyDescent="0.25">
      <c r="A404" s="1" t="s">
        <v>859</v>
      </c>
      <c r="B404" t="s">
        <v>858</v>
      </c>
      <c r="C404" t="s">
        <v>239</v>
      </c>
      <c r="D404" s="6">
        <v>7453144.7999999998</v>
      </c>
      <c r="E404" s="6">
        <f t="shared" si="36"/>
        <v>4921519.5999999996</v>
      </c>
      <c r="F404" s="2">
        <v>1270894.45</v>
      </c>
      <c r="G404" s="2">
        <v>488268.79999999999</v>
      </c>
      <c r="H404" s="2">
        <v>-822.64</v>
      </c>
      <c r="I404" s="6">
        <f t="shared" si="37"/>
        <v>1758340.61</v>
      </c>
      <c r="J404" s="2">
        <v>490351.14</v>
      </c>
      <c r="K404" s="2">
        <v>-26994.080000000002</v>
      </c>
      <c r="L404" s="2">
        <v>-11576.53</v>
      </c>
      <c r="M404" s="2">
        <v>-24539.53</v>
      </c>
      <c r="N404" s="6">
        <f t="shared" si="38"/>
        <v>427241</v>
      </c>
      <c r="O404" s="2">
        <v>79709.2</v>
      </c>
      <c r="P404" s="2">
        <v>-736.15</v>
      </c>
      <c r="Q404" s="6">
        <f t="shared" si="39"/>
        <v>78973.05</v>
      </c>
      <c r="R404" s="2">
        <v>3028.2</v>
      </c>
      <c r="S404" s="2">
        <v>0</v>
      </c>
      <c r="T404" s="6">
        <f t="shared" si="40"/>
        <v>3028.2</v>
      </c>
      <c r="U404" s="6">
        <v>62172.01</v>
      </c>
      <c r="V404" s="2">
        <v>150458.68</v>
      </c>
      <c r="W404" s="2">
        <v>-1717.42</v>
      </c>
      <c r="X404" s="2">
        <v>53129.07</v>
      </c>
      <c r="Y404" s="6">
        <f t="shared" si="41"/>
        <v>201870.33</v>
      </c>
    </row>
    <row r="405" spans="1:25" x14ac:dyDescent="0.25">
      <c r="A405" s="1" t="s">
        <v>860</v>
      </c>
      <c r="B405" t="s">
        <v>861</v>
      </c>
      <c r="C405" t="s">
        <v>146</v>
      </c>
      <c r="D405" s="6">
        <v>4639539.6100000003</v>
      </c>
      <c r="E405" s="6">
        <f t="shared" si="36"/>
        <v>3277603.2800000007</v>
      </c>
      <c r="F405" s="2">
        <v>201834.26</v>
      </c>
      <c r="G405" s="2">
        <v>702832.74</v>
      </c>
      <c r="H405" s="2">
        <v>-524.04</v>
      </c>
      <c r="I405" s="6">
        <f t="shared" si="37"/>
        <v>904142.96</v>
      </c>
      <c r="J405" s="2">
        <v>370226.96</v>
      </c>
      <c r="K405" s="2">
        <v>-2840</v>
      </c>
      <c r="L405" s="2">
        <v>0</v>
      </c>
      <c r="M405" s="2">
        <v>-29899.119999999999</v>
      </c>
      <c r="N405" s="6">
        <f t="shared" si="38"/>
        <v>337487.84</v>
      </c>
      <c r="O405" s="2">
        <v>76959.16</v>
      </c>
      <c r="P405" s="2">
        <v>-737.2</v>
      </c>
      <c r="Q405" s="6">
        <f t="shared" si="39"/>
        <v>76221.960000000006</v>
      </c>
      <c r="R405" s="2">
        <v>0</v>
      </c>
      <c r="S405" s="2">
        <v>0</v>
      </c>
      <c r="T405" s="6">
        <f t="shared" si="40"/>
        <v>0</v>
      </c>
      <c r="U405" s="6">
        <v>46650.54</v>
      </c>
      <c r="V405" s="2">
        <v>3516.07</v>
      </c>
      <c r="W405" s="2">
        <v>-196.2</v>
      </c>
      <c r="X405" s="2">
        <v>-5886.84</v>
      </c>
      <c r="Y405" s="6">
        <f t="shared" si="41"/>
        <v>-2566.9699999999998</v>
      </c>
    </row>
    <row r="406" spans="1:25" x14ac:dyDescent="0.25">
      <c r="A406" s="1" t="s">
        <v>862</v>
      </c>
      <c r="B406" t="s">
        <v>863</v>
      </c>
      <c r="C406" t="s">
        <v>8</v>
      </c>
      <c r="D406" s="6">
        <v>11081962.369999999</v>
      </c>
      <c r="E406" s="6">
        <f t="shared" si="36"/>
        <v>9219318.4399999995</v>
      </c>
      <c r="F406" s="2">
        <v>605040.36</v>
      </c>
      <c r="G406" s="2">
        <v>0</v>
      </c>
      <c r="H406" s="2">
        <v>-416.46</v>
      </c>
      <c r="I406" s="6">
        <f t="shared" si="37"/>
        <v>604623.9</v>
      </c>
      <c r="J406" s="2">
        <v>991197.02</v>
      </c>
      <c r="K406" s="2">
        <v>-22980.92</v>
      </c>
      <c r="L406" s="2">
        <v>-59851.85</v>
      </c>
      <c r="M406" s="2">
        <v>-33457.360000000001</v>
      </c>
      <c r="N406" s="6">
        <f t="shared" si="38"/>
        <v>874906.89</v>
      </c>
      <c r="O406" s="2">
        <v>86867.41</v>
      </c>
      <c r="P406" s="2">
        <v>-711.25</v>
      </c>
      <c r="Q406" s="6">
        <f t="shared" si="39"/>
        <v>86156.160000000003</v>
      </c>
      <c r="R406" s="2">
        <v>8094.27</v>
      </c>
      <c r="S406" s="2">
        <v>0</v>
      </c>
      <c r="T406" s="6">
        <f t="shared" si="40"/>
        <v>8094.27</v>
      </c>
      <c r="U406" s="6">
        <v>96992.77</v>
      </c>
      <c r="V406" s="2">
        <v>189536.67</v>
      </c>
      <c r="W406" s="2">
        <v>-8143.73</v>
      </c>
      <c r="X406" s="2">
        <v>10477</v>
      </c>
      <c r="Y406" s="6">
        <f t="shared" si="41"/>
        <v>191869.94</v>
      </c>
    </row>
    <row r="407" spans="1:25" x14ac:dyDescent="0.25">
      <c r="A407" s="1" t="s">
        <v>864</v>
      </c>
      <c r="B407" t="s">
        <v>865</v>
      </c>
      <c r="C407" t="s">
        <v>97</v>
      </c>
      <c r="D407" s="6">
        <v>13121120.42</v>
      </c>
      <c r="E407" s="6">
        <f t="shared" si="36"/>
        <v>9321150.3300000019</v>
      </c>
      <c r="F407" s="2">
        <v>1613111.83</v>
      </c>
      <c r="G407" s="2">
        <v>0</v>
      </c>
      <c r="H407" s="2">
        <v>-4969.25</v>
      </c>
      <c r="I407" s="6">
        <f t="shared" si="37"/>
        <v>1608142.58</v>
      </c>
      <c r="J407" s="2">
        <v>1564655.64</v>
      </c>
      <c r="K407" s="2">
        <v>-108000</v>
      </c>
      <c r="L407" s="2">
        <v>-19823.47</v>
      </c>
      <c r="M407" s="2">
        <v>-60753.54</v>
      </c>
      <c r="N407" s="6">
        <f t="shared" si="38"/>
        <v>1376078.63</v>
      </c>
      <c r="O407" s="2">
        <v>420263.25</v>
      </c>
      <c r="P407" s="2">
        <v>-7531.56</v>
      </c>
      <c r="Q407" s="6">
        <f t="shared" si="39"/>
        <v>412731.69</v>
      </c>
      <c r="R407" s="2">
        <v>77102.19</v>
      </c>
      <c r="S407" s="2">
        <v>0</v>
      </c>
      <c r="T407" s="6">
        <f t="shared" si="40"/>
        <v>77102.19</v>
      </c>
      <c r="U407" s="6">
        <v>134526.9</v>
      </c>
      <c r="V407" s="2">
        <v>201709.2</v>
      </c>
      <c r="W407" s="2">
        <v>-18289.150000000001</v>
      </c>
      <c r="X407" s="2">
        <v>7968.05</v>
      </c>
      <c r="Y407" s="6">
        <f t="shared" si="41"/>
        <v>191388.1</v>
      </c>
    </row>
    <row r="408" spans="1:25" x14ac:dyDescent="0.25">
      <c r="A408" s="1" t="s">
        <v>866</v>
      </c>
      <c r="B408" t="s">
        <v>867</v>
      </c>
      <c r="C408" t="s">
        <v>239</v>
      </c>
      <c r="D408" s="6">
        <v>6068787.5300000003</v>
      </c>
      <c r="E408" s="6">
        <f t="shared" si="36"/>
        <v>3953368.9600000004</v>
      </c>
      <c r="F408" s="2">
        <v>1215339.99</v>
      </c>
      <c r="G408" s="2">
        <v>401908.56</v>
      </c>
      <c r="H408" s="2">
        <v>-601.24</v>
      </c>
      <c r="I408" s="6">
        <f t="shared" si="37"/>
        <v>1616647.31</v>
      </c>
      <c r="J408" s="2">
        <v>460466.45</v>
      </c>
      <c r="K408" s="2">
        <v>0</v>
      </c>
      <c r="L408" s="2">
        <v>-31900.34</v>
      </c>
      <c r="M408" s="2">
        <v>-52417.01</v>
      </c>
      <c r="N408" s="6">
        <f t="shared" si="38"/>
        <v>376149.1</v>
      </c>
      <c r="O408" s="2">
        <v>33258.269999999997</v>
      </c>
      <c r="P408" s="2">
        <v>-368.73</v>
      </c>
      <c r="Q408" s="6">
        <f t="shared" si="39"/>
        <v>32889.539999999994</v>
      </c>
      <c r="R408" s="2">
        <v>1476.08</v>
      </c>
      <c r="S408" s="2">
        <v>0</v>
      </c>
      <c r="T408" s="6">
        <f t="shared" si="40"/>
        <v>1476.08</v>
      </c>
      <c r="U408" s="6">
        <v>69853.67</v>
      </c>
      <c r="V408" s="2">
        <v>36904.620000000003</v>
      </c>
      <c r="W408" s="2">
        <v>-2482.6799999999998</v>
      </c>
      <c r="X408" s="2">
        <v>-16019.07</v>
      </c>
      <c r="Y408" s="6">
        <f t="shared" si="41"/>
        <v>18402.870000000003</v>
      </c>
    </row>
    <row r="409" spans="1:25" x14ac:dyDescent="0.25">
      <c r="A409" s="1" t="s">
        <v>868</v>
      </c>
      <c r="B409" t="s">
        <v>869</v>
      </c>
      <c r="C409" t="s">
        <v>242</v>
      </c>
      <c r="D409" s="6">
        <v>6419060.5</v>
      </c>
      <c r="E409" s="6">
        <f t="shared" si="36"/>
        <v>4631609.3200000012</v>
      </c>
      <c r="F409" s="2">
        <v>254201.48</v>
      </c>
      <c r="G409" s="2">
        <v>0</v>
      </c>
      <c r="H409" s="2">
        <v>-1333.09</v>
      </c>
      <c r="I409" s="6">
        <f t="shared" si="37"/>
        <v>252868.39</v>
      </c>
      <c r="J409" s="2">
        <v>1048204.91</v>
      </c>
      <c r="K409" s="2">
        <v>-248336.96</v>
      </c>
      <c r="L409" s="2">
        <v>-109293.35</v>
      </c>
      <c r="M409" s="2">
        <v>-55600.29</v>
      </c>
      <c r="N409" s="6">
        <f t="shared" si="38"/>
        <v>634974.31000000006</v>
      </c>
      <c r="O409" s="2">
        <v>796829.32</v>
      </c>
      <c r="P409" s="2">
        <v>-21602.720000000001</v>
      </c>
      <c r="Q409" s="6">
        <f t="shared" si="39"/>
        <v>775226.6</v>
      </c>
      <c r="R409" s="2">
        <v>38194.65</v>
      </c>
      <c r="S409" s="2">
        <v>0</v>
      </c>
      <c r="T409" s="6">
        <f t="shared" si="40"/>
        <v>38194.65</v>
      </c>
      <c r="U409" s="6">
        <v>93915.56</v>
      </c>
      <c r="V409" s="2">
        <v>5689.06</v>
      </c>
      <c r="W409" s="2">
        <v>-7787.92</v>
      </c>
      <c r="X409" s="2">
        <v>-5629.47</v>
      </c>
      <c r="Y409" s="6">
        <f t="shared" si="41"/>
        <v>-7728.33</v>
      </c>
    </row>
    <row r="410" spans="1:25" x14ac:dyDescent="0.25">
      <c r="A410" s="1" t="s">
        <v>870</v>
      </c>
      <c r="B410" t="s">
        <v>871</v>
      </c>
      <c r="C410" t="s">
        <v>563</v>
      </c>
      <c r="D410" s="6">
        <v>8840889.7000000011</v>
      </c>
      <c r="E410" s="6">
        <f t="shared" si="36"/>
        <v>5267183.620000001</v>
      </c>
      <c r="F410" s="2">
        <v>1517982.17</v>
      </c>
      <c r="G410" s="2">
        <v>816690.74</v>
      </c>
      <c r="H410" s="2">
        <v>-487.77</v>
      </c>
      <c r="I410" s="6">
        <f t="shared" si="37"/>
        <v>2334185.14</v>
      </c>
      <c r="J410" s="2">
        <v>673231.46</v>
      </c>
      <c r="K410" s="2">
        <v>0</v>
      </c>
      <c r="L410" s="2">
        <v>-12195.45</v>
      </c>
      <c r="M410" s="2">
        <v>-41851.800000000003</v>
      </c>
      <c r="N410" s="6">
        <f t="shared" si="38"/>
        <v>619184.21</v>
      </c>
      <c r="O410" s="2">
        <v>561732.21</v>
      </c>
      <c r="P410" s="2">
        <v>-1139.3399999999999</v>
      </c>
      <c r="Q410" s="6">
        <f t="shared" si="39"/>
        <v>560592.87</v>
      </c>
      <c r="R410" s="2">
        <v>0</v>
      </c>
      <c r="S410" s="2">
        <v>0</v>
      </c>
      <c r="T410" s="6">
        <f t="shared" si="40"/>
        <v>0</v>
      </c>
      <c r="U410" s="6">
        <v>63796.3</v>
      </c>
      <c r="V410" s="2">
        <v>7718.82</v>
      </c>
      <c r="W410" s="2">
        <v>-1427.54</v>
      </c>
      <c r="X410" s="2">
        <v>-10343.719999999999</v>
      </c>
      <c r="Y410" s="6">
        <f t="shared" si="41"/>
        <v>-4052.4399999999996</v>
      </c>
    </row>
    <row r="411" spans="1:25" x14ac:dyDescent="0.25">
      <c r="A411" s="1" t="s">
        <v>872</v>
      </c>
      <c r="B411" t="s">
        <v>873</v>
      </c>
      <c r="C411" t="s">
        <v>242</v>
      </c>
      <c r="D411" s="6">
        <v>24549784.680000003</v>
      </c>
      <c r="E411" s="6">
        <f t="shared" si="36"/>
        <v>21216940.410000004</v>
      </c>
      <c r="F411" s="2">
        <v>112412.33</v>
      </c>
      <c r="G411" s="2">
        <v>0</v>
      </c>
      <c r="H411" s="2">
        <v>-91.33</v>
      </c>
      <c r="I411" s="6">
        <f t="shared" si="37"/>
        <v>112321</v>
      </c>
      <c r="J411" s="2">
        <v>4213092.68</v>
      </c>
      <c r="K411" s="2">
        <v>-406240.86</v>
      </c>
      <c r="L411" s="2">
        <v>-933970.34</v>
      </c>
      <c r="M411" s="2">
        <v>-160286.43</v>
      </c>
      <c r="N411" s="6">
        <f t="shared" si="38"/>
        <v>2712595.05</v>
      </c>
      <c r="O411" s="2">
        <v>77829.87</v>
      </c>
      <c r="P411" s="2">
        <v>-1131.75</v>
      </c>
      <c r="Q411" s="6">
        <f t="shared" si="39"/>
        <v>76698.12</v>
      </c>
      <c r="R411" s="2">
        <v>62160.86</v>
      </c>
      <c r="S411" s="2">
        <v>0</v>
      </c>
      <c r="T411" s="6">
        <f t="shared" si="40"/>
        <v>62160.86</v>
      </c>
      <c r="U411" s="6">
        <v>375722.45</v>
      </c>
      <c r="V411" s="2">
        <v>13013.17</v>
      </c>
      <c r="W411" s="2">
        <v>-11096.12</v>
      </c>
      <c r="X411" s="2">
        <v>-8570.26</v>
      </c>
      <c r="Y411" s="6">
        <f t="shared" si="41"/>
        <v>-6653.2100000000009</v>
      </c>
    </row>
    <row r="412" spans="1:25" x14ac:dyDescent="0.25">
      <c r="A412" s="1" t="s">
        <v>874</v>
      </c>
      <c r="B412" t="s">
        <v>875</v>
      </c>
      <c r="C412" t="s">
        <v>164</v>
      </c>
      <c r="D412" s="6">
        <v>6257259.7799999993</v>
      </c>
      <c r="E412" s="6">
        <f t="shared" si="36"/>
        <v>5564273.6399999987</v>
      </c>
      <c r="F412" s="2">
        <v>0</v>
      </c>
      <c r="G412" s="2">
        <v>0</v>
      </c>
      <c r="H412" s="2">
        <v>0</v>
      </c>
      <c r="I412" s="6">
        <f t="shared" si="37"/>
        <v>0</v>
      </c>
      <c r="J412" s="2">
        <v>596903.18999999994</v>
      </c>
      <c r="K412" s="2">
        <v>0</v>
      </c>
      <c r="L412" s="2">
        <v>-14585.64</v>
      </c>
      <c r="M412" s="2">
        <v>-55598.9</v>
      </c>
      <c r="N412" s="6">
        <f t="shared" si="38"/>
        <v>526718.64999999991</v>
      </c>
      <c r="O412" s="2">
        <v>64.510000000000005</v>
      </c>
      <c r="P412" s="2">
        <v>-1.38</v>
      </c>
      <c r="Q412" s="6">
        <f t="shared" si="39"/>
        <v>63.13</v>
      </c>
      <c r="R412" s="2">
        <v>11227.01</v>
      </c>
      <c r="S412" s="2">
        <v>0</v>
      </c>
      <c r="T412" s="6">
        <f t="shared" si="40"/>
        <v>11227.01</v>
      </c>
      <c r="U412" s="6">
        <v>100972.73</v>
      </c>
      <c r="V412" s="2">
        <v>62991.09</v>
      </c>
      <c r="W412" s="2">
        <v>-8232.57</v>
      </c>
      <c r="X412" s="2">
        <v>-753.9</v>
      </c>
      <c r="Y412" s="6">
        <f t="shared" si="41"/>
        <v>54004.619999999995</v>
      </c>
    </row>
    <row r="413" spans="1:25" x14ac:dyDescent="0.25">
      <c r="A413" s="1" t="s">
        <v>876</v>
      </c>
      <c r="B413" t="s">
        <v>877</v>
      </c>
      <c r="C413" t="s">
        <v>23</v>
      </c>
      <c r="D413" s="6">
        <v>3196116.31</v>
      </c>
      <c r="E413" s="6">
        <f t="shared" si="36"/>
        <v>2300729</v>
      </c>
      <c r="F413" s="2">
        <v>0</v>
      </c>
      <c r="G413" s="2">
        <v>214805.35</v>
      </c>
      <c r="H413" s="2">
        <v>0</v>
      </c>
      <c r="I413" s="6">
        <f t="shared" si="37"/>
        <v>214805.35</v>
      </c>
      <c r="J413" s="2">
        <v>437152.92</v>
      </c>
      <c r="K413" s="2">
        <v>-99769.25</v>
      </c>
      <c r="L413" s="2">
        <v>-387.53</v>
      </c>
      <c r="M413" s="2">
        <v>-28445.5</v>
      </c>
      <c r="N413" s="6">
        <f t="shared" si="38"/>
        <v>308550.63999999996</v>
      </c>
      <c r="O413" s="2">
        <v>313722.93</v>
      </c>
      <c r="P413" s="2">
        <v>-3474.88</v>
      </c>
      <c r="Q413" s="6">
        <f t="shared" si="39"/>
        <v>310248.05</v>
      </c>
      <c r="R413" s="2">
        <v>6339.85</v>
      </c>
      <c r="S413" s="2">
        <v>0</v>
      </c>
      <c r="T413" s="6">
        <f t="shared" si="40"/>
        <v>6339.85</v>
      </c>
      <c r="U413" s="6">
        <v>56141.05</v>
      </c>
      <c r="V413" s="2">
        <v>3576.64</v>
      </c>
      <c r="W413" s="2">
        <v>-769.07</v>
      </c>
      <c r="X413" s="2">
        <v>-3505.2</v>
      </c>
      <c r="Y413" s="6">
        <f t="shared" si="41"/>
        <v>-697.63000000000011</v>
      </c>
    </row>
    <row r="414" spans="1:25" x14ac:dyDescent="0.25">
      <c r="A414" s="1" t="s">
        <v>878</v>
      </c>
      <c r="B414" t="s">
        <v>879</v>
      </c>
      <c r="C414" t="s">
        <v>684</v>
      </c>
      <c r="D414" s="6">
        <v>26937090.780000001</v>
      </c>
      <c r="E414" s="6">
        <f t="shared" si="36"/>
        <v>16567418.540000003</v>
      </c>
      <c r="F414" s="2">
        <v>6339494.8399999999</v>
      </c>
      <c r="G414" s="2">
        <v>0</v>
      </c>
      <c r="H414" s="2">
        <v>-57.18</v>
      </c>
      <c r="I414" s="6">
        <f t="shared" si="37"/>
        <v>6339437.6600000001</v>
      </c>
      <c r="J414" s="2">
        <v>2571135.39</v>
      </c>
      <c r="K414" s="2">
        <v>-9558.75</v>
      </c>
      <c r="L414" s="2">
        <v>-26298.11</v>
      </c>
      <c r="M414" s="2">
        <v>-71055.98</v>
      </c>
      <c r="N414" s="6">
        <f t="shared" si="38"/>
        <v>2464222.5500000003</v>
      </c>
      <c r="O414" s="2">
        <v>815107.17</v>
      </c>
      <c r="P414" s="2">
        <v>-77.510000000000005</v>
      </c>
      <c r="Q414" s="6">
        <f t="shared" si="39"/>
        <v>815029.66</v>
      </c>
      <c r="R414" s="2">
        <v>1821.33</v>
      </c>
      <c r="S414" s="2">
        <v>0</v>
      </c>
      <c r="T414" s="6">
        <f t="shared" si="40"/>
        <v>1821.33</v>
      </c>
      <c r="U414" s="6">
        <v>184357.72</v>
      </c>
      <c r="V414" s="2">
        <v>591070.46</v>
      </c>
      <c r="W414" s="2">
        <v>-2059.1</v>
      </c>
      <c r="X414" s="2">
        <v>-24208.04</v>
      </c>
      <c r="Y414" s="6">
        <f t="shared" si="41"/>
        <v>564803.31999999995</v>
      </c>
    </row>
    <row r="415" spans="1:25" x14ac:dyDescent="0.25">
      <c r="A415" s="1" t="s">
        <v>880</v>
      </c>
      <c r="B415" t="s">
        <v>881</v>
      </c>
      <c r="C415" t="s">
        <v>445</v>
      </c>
      <c r="D415" s="6">
        <v>3635589.5199999996</v>
      </c>
      <c r="E415" s="6">
        <f t="shared" si="36"/>
        <v>2262512.6999999993</v>
      </c>
      <c r="F415" s="2">
        <v>578824.28</v>
      </c>
      <c r="G415" s="2">
        <v>622873.84</v>
      </c>
      <c r="H415" s="2">
        <v>-465.05</v>
      </c>
      <c r="I415" s="6">
        <f t="shared" si="37"/>
        <v>1201233.07</v>
      </c>
      <c r="J415" s="2">
        <v>137078.25</v>
      </c>
      <c r="K415" s="2">
        <v>0</v>
      </c>
      <c r="L415" s="2">
        <v>-15804.63</v>
      </c>
      <c r="M415" s="2">
        <v>-32806.699999999997</v>
      </c>
      <c r="N415" s="6">
        <f t="shared" si="38"/>
        <v>88466.92</v>
      </c>
      <c r="O415" s="2">
        <v>23451.22</v>
      </c>
      <c r="P415" s="2">
        <v>-828.96</v>
      </c>
      <c r="Q415" s="6">
        <f t="shared" si="39"/>
        <v>22622.260000000002</v>
      </c>
      <c r="R415" s="2">
        <v>327.10000000000002</v>
      </c>
      <c r="S415" s="2">
        <v>0</v>
      </c>
      <c r="T415" s="6">
        <f t="shared" si="40"/>
        <v>327.10000000000002</v>
      </c>
      <c r="U415" s="6">
        <v>37223.699999999997</v>
      </c>
      <c r="V415" s="2">
        <v>15532.39</v>
      </c>
      <c r="W415" s="2">
        <v>-2737.3</v>
      </c>
      <c r="X415" s="2">
        <v>10408.68</v>
      </c>
      <c r="Y415" s="6">
        <f t="shared" si="41"/>
        <v>23203.77</v>
      </c>
    </row>
    <row r="416" spans="1:25" x14ac:dyDescent="0.25">
      <c r="A416" s="1" t="s">
        <v>882</v>
      </c>
      <c r="B416" t="s">
        <v>883</v>
      </c>
      <c r="C416" t="s">
        <v>123</v>
      </c>
      <c r="D416" s="6">
        <v>6195508.700000002</v>
      </c>
      <c r="E416" s="6">
        <f t="shared" si="36"/>
        <v>1384352.8700000015</v>
      </c>
      <c r="F416" s="2">
        <v>35704.239999999998</v>
      </c>
      <c r="G416" s="2">
        <v>0</v>
      </c>
      <c r="H416" s="2">
        <v>-580</v>
      </c>
      <c r="I416" s="6">
        <f t="shared" si="37"/>
        <v>35124.239999999998</v>
      </c>
      <c r="J416" s="2">
        <v>6833638.3700000001</v>
      </c>
      <c r="K416" s="2">
        <v>-1094730.07</v>
      </c>
      <c r="L416" s="2">
        <v>-619907.47</v>
      </c>
      <c r="M416" s="2">
        <v>-586646.35</v>
      </c>
      <c r="N416" s="6">
        <f t="shared" si="38"/>
        <v>4532354.4800000004</v>
      </c>
      <c r="O416" s="2">
        <v>272.67</v>
      </c>
      <c r="P416" s="2">
        <v>-59.52</v>
      </c>
      <c r="Q416" s="6">
        <f t="shared" si="39"/>
        <v>213.15</v>
      </c>
      <c r="R416" s="2">
        <v>7709.78</v>
      </c>
      <c r="S416" s="2">
        <v>-6287.25</v>
      </c>
      <c r="T416" s="6">
        <f t="shared" si="40"/>
        <v>1422.5299999999997</v>
      </c>
      <c r="U416" s="6">
        <v>42722.58</v>
      </c>
      <c r="V416" s="2">
        <v>221509.57</v>
      </c>
      <c r="W416" s="2">
        <v>-20853.080000000002</v>
      </c>
      <c r="X416" s="2">
        <v>-1337.64</v>
      </c>
      <c r="Y416" s="6">
        <f t="shared" si="41"/>
        <v>199318.84999999998</v>
      </c>
    </row>
    <row r="417" spans="1:25" x14ac:dyDescent="0.25">
      <c r="A417" s="1" t="s">
        <v>884</v>
      </c>
      <c r="B417" t="s">
        <v>885</v>
      </c>
      <c r="C417" t="s">
        <v>79</v>
      </c>
      <c r="D417" s="6">
        <v>11905210.860000001</v>
      </c>
      <c r="E417" s="6">
        <f t="shared" si="36"/>
        <v>9787364.5900000036</v>
      </c>
      <c r="F417" s="2">
        <v>681609.57</v>
      </c>
      <c r="G417" s="2">
        <v>0</v>
      </c>
      <c r="H417" s="2">
        <v>-1104.6500000000001</v>
      </c>
      <c r="I417" s="6">
        <f t="shared" si="37"/>
        <v>680504.91999999993</v>
      </c>
      <c r="J417" s="2">
        <v>1629992.79</v>
      </c>
      <c r="K417" s="2">
        <v>-150477.44</v>
      </c>
      <c r="L417" s="2">
        <v>-81958.509999999995</v>
      </c>
      <c r="M417" s="2">
        <v>-150006.64000000001</v>
      </c>
      <c r="N417" s="6">
        <f t="shared" si="38"/>
        <v>1247550.2000000002</v>
      </c>
      <c r="O417" s="2">
        <v>11245.17</v>
      </c>
      <c r="P417" s="2">
        <v>-227.13</v>
      </c>
      <c r="Q417" s="6">
        <f t="shared" si="39"/>
        <v>11018.04</v>
      </c>
      <c r="R417" s="2">
        <v>5382.76</v>
      </c>
      <c r="S417" s="2">
        <v>-840.64</v>
      </c>
      <c r="T417" s="6">
        <f t="shared" si="40"/>
        <v>4542.12</v>
      </c>
      <c r="U417" s="6">
        <v>176780.75</v>
      </c>
      <c r="V417" s="2">
        <v>5804.96</v>
      </c>
      <c r="W417" s="2">
        <v>-2412.4</v>
      </c>
      <c r="X417" s="2">
        <v>-5942.32</v>
      </c>
      <c r="Y417" s="6">
        <f t="shared" si="41"/>
        <v>-2549.7599999999998</v>
      </c>
    </row>
    <row r="418" spans="1:25" x14ac:dyDescent="0.25">
      <c r="A418" s="1" t="s">
        <v>886</v>
      </c>
      <c r="B418" t="s">
        <v>887</v>
      </c>
      <c r="C418" t="s">
        <v>256</v>
      </c>
      <c r="D418" s="6">
        <v>4352525.54</v>
      </c>
      <c r="E418" s="6">
        <f t="shared" si="36"/>
        <v>3743579.3200000003</v>
      </c>
      <c r="F418" s="2">
        <v>184483.07</v>
      </c>
      <c r="G418" s="2">
        <v>0</v>
      </c>
      <c r="H418" s="2">
        <v>-1977.6</v>
      </c>
      <c r="I418" s="6">
        <f t="shared" si="37"/>
        <v>182505.47</v>
      </c>
      <c r="J418" s="2">
        <v>535607.27</v>
      </c>
      <c r="K418" s="2">
        <v>-89970</v>
      </c>
      <c r="L418" s="2">
        <v>-32363.95</v>
      </c>
      <c r="M418" s="2">
        <v>-63570.92</v>
      </c>
      <c r="N418" s="6">
        <f t="shared" si="38"/>
        <v>349702.40000000002</v>
      </c>
      <c r="O418" s="2">
        <v>28413.5</v>
      </c>
      <c r="P418" s="2">
        <v>-2858.31</v>
      </c>
      <c r="Q418" s="6">
        <f t="shared" si="39"/>
        <v>25555.19</v>
      </c>
      <c r="R418" s="2">
        <v>4150.6099999999997</v>
      </c>
      <c r="S418" s="2">
        <v>0</v>
      </c>
      <c r="T418" s="6">
        <f t="shared" si="40"/>
        <v>4150.6099999999997</v>
      </c>
      <c r="U418" s="6">
        <v>38628.42</v>
      </c>
      <c r="V418" s="2">
        <v>28563.38</v>
      </c>
      <c r="W418" s="2">
        <v>-11148.95</v>
      </c>
      <c r="X418" s="2">
        <v>-9010.2999999999993</v>
      </c>
      <c r="Y418" s="6">
        <f t="shared" si="41"/>
        <v>8404.130000000001</v>
      </c>
    </row>
    <row r="419" spans="1:25" x14ac:dyDescent="0.25">
      <c r="A419" s="1" t="s">
        <v>888</v>
      </c>
      <c r="B419" t="s">
        <v>889</v>
      </c>
      <c r="C419" t="s">
        <v>79</v>
      </c>
      <c r="D419" s="6">
        <v>666780.35000000009</v>
      </c>
      <c r="E419" s="6">
        <f t="shared" si="36"/>
        <v>889848.02000000014</v>
      </c>
      <c r="F419" s="2">
        <v>0</v>
      </c>
      <c r="G419" s="2">
        <v>0</v>
      </c>
      <c r="H419" s="2">
        <v>0</v>
      </c>
      <c r="I419" s="6">
        <f t="shared" si="37"/>
        <v>0</v>
      </c>
      <c r="J419" s="2">
        <v>118930.53</v>
      </c>
      <c r="K419" s="2">
        <v>-231394.24</v>
      </c>
      <c r="L419" s="2">
        <v>-208937.44</v>
      </c>
      <c r="M419" s="2">
        <v>-11953.66</v>
      </c>
      <c r="N419" s="6">
        <f t="shared" si="38"/>
        <v>-333354.81</v>
      </c>
      <c r="O419" s="2">
        <v>3235.3</v>
      </c>
      <c r="P419" s="2">
        <v>-71.44</v>
      </c>
      <c r="Q419" s="6">
        <f t="shared" si="39"/>
        <v>3163.86</v>
      </c>
      <c r="R419" s="2">
        <v>2508.5100000000002</v>
      </c>
      <c r="S419" s="2">
        <v>0</v>
      </c>
      <c r="T419" s="6">
        <f t="shared" si="40"/>
        <v>2508.5100000000002</v>
      </c>
      <c r="U419" s="6">
        <v>100951.42</v>
      </c>
      <c r="V419" s="2">
        <v>4701.75</v>
      </c>
      <c r="W419" s="2">
        <v>-1038.4000000000001</v>
      </c>
      <c r="X419" s="2">
        <v>0</v>
      </c>
      <c r="Y419" s="6">
        <f t="shared" si="41"/>
        <v>3663.35</v>
      </c>
    </row>
    <row r="420" spans="1:25" x14ac:dyDescent="0.25">
      <c r="A420" s="1" t="s">
        <v>890</v>
      </c>
      <c r="B420" t="s">
        <v>891</v>
      </c>
      <c r="C420" t="s">
        <v>32</v>
      </c>
      <c r="D420" s="6">
        <v>13059105.820000002</v>
      </c>
      <c r="E420" s="6">
        <f t="shared" si="36"/>
        <v>9777140.6800000034</v>
      </c>
      <c r="F420" s="2">
        <v>973548.2</v>
      </c>
      <c r="G420" s="2">
        <v>0</v>
      </c>
      <c r="H420" s="2">
        <v>-3599.05</v>
      </c>
      <c r="I420" s="6">
        <f t="shared" si="37"/>
        <v>969949.14999999991</v>
      </c>
      <c r="J420" s="2">
        <v>1593063.34</v>
      </c>
      <c r="K420" s="2">
        <v>-27590</v>
      </c>
      <c r="L420" s="2">
        <v>-100672.39</v>
      </c>
      <c r="M420" s="2">
        <v>-117741.51</v>
      </c>
      <c r="N420" s="6">
        <f t="shared" si="38"/>
        <v>1347059.4400000002</v>
      </c>
      <c r="O420" s="2">
        <v>311357.48</v>
      </c>
      <c r="P420" s="2">
        <v>-4522.6899999999996</v>
      </c>
      <c r="Q420" s="6">
        <f t="shared" si="39"/>
        <v>306834.78999999998</v>
      </c>
      <c r="R420" s="2">
        <v>5824.34</v>
      </c>
      <c r="S420" s="2">
        <v>0</v>
      </c>
      <c r="T420" s="6">
        <f t="shared" si="40"/>
        <v>5824.34</v>
      </c>
      <c r="U420" s="6">
        <v>148142.64000000001</v>
      </c>
      <c r="V420" s="2">
        <v>492391.36</v>
      </c>
      <c r="W420" s="2">
        <v>-24462.28</v>
      </c>
      <c r="X420" s="2">
        <v>36225.699999999997</v>
      </c>
      <c r="Y420" s="6">
        <f t="shared" si="41"/>
        <v>504154.77999999997</v>
      </c>
    </row>
    <row r="421" spans="1:25" x14ac:dyDescent="0.25">
      <c r="A421" s="1" t="s">
        <v>892</v>
      </c>
      <c r="B421" t="s">
        <v>893</v>
      </c>
      <c r="C421" t="s">
        <v>239</v>
      </c>
      <c r="D421" s="6">
        <v>5984704.0900000008</v>
      </c>
      <c r="E421" s="6">
        <f t="shared" si="36"/>
        <v>4359787.8800000018</v>
      </c>
      <c r="F421" s="2">
        <v>717837.7</v>
      </c>
      <c r="G421" s="2">
        <v>2008.92</v>
      </c>
      <c r="H421" s="2">
        <v>-1844.4</v>
      </c>
      <c r="I421" s="6">
        <f t="shared" si="37"/>
        <v>718002.22</v>
      </c>
      <c r="J421" s="2">
        <v>584670.78</v>
      </c>
      <c r="K421" s="2">
        <v>0</v>
      </c>
      <c r="L421" s="2">
        <v>-7166.81</v>
      </c>
      <c r="M421" s="2">
        <v>-46718.3</v>
      </c>
      <c r="N421" s="6">
        <f t="shared" si="38"/>
        <v>530785.66999999993</v>
      </c>
      <c r="O421" s="2">
        <v>246100.1</v>
      </c>
      <c r="P421" s="2">
        <v>-2352.21</v>
      </c>
      <c r="Q421" s="6">
        <f t="shared" si="39"/>
        <v>243747.89</v>
      </c>
      <c r="R421" s="2">
        <v>46158.17</v>
      </c>
      <c r="S421" s="2">
        <v>0</v>
      </c>
      <c r="T421" s="6">
        <f t="shared" si="40"/>
        <v>46158.17</v>
      </c>
      <c r="U421" s="6">
        <v>81073.56</v>
      </c>
      <c r="V421" s="2">
        <v>12127.91</v>
      </c>
      <c r="W421" s="2">
        <v>-290.10000000000002</v>
      </c>
      <c r="X421" s="2">
        <v>-6689.11</v>
      </c>
      <c r="Y421" s="6">
        <f t="shared" si="41"/>
        <v>5148.7</v>
      </c>
    </row>
    <row r="422" spans="1:25" x14ac:dyDescent="0.25">
      <c r="A422" s="1" t="s">
        <v>894</v>
      </c>
      <c r="B422" t="s">
        <v>895</v>
      </c>
      <c r="C422" t="s">
        <v>17</v>
      </c>
      <c r="D422" s="6">
        <v>5572504.3100000005</v>
      </c>
      <c r="E422" s="6">
        <f t="shared" si="36"/>
        <v>3076359.9600000004</v>
      </c>
      <c r="F422" s="2">
        <v>682594.11</v>
      </c>
      <c r="G422" s="2">
        <v>1065530.95</v>
      </c>
      <c r="H422" s="2">
        <v>-498.86</v>
      </c>
      <c r="I422" s="6">
        <f t="shared" si="37"/>
        <v>1747626.2</v>
      </c>
      <c r="J422" s="2">
        <v>564858.71</v>
      </c>
      <c r="K422" s="2">
        <v>0</v>
      </c>
      <c r="L422" s="2">
        <v>-6199.92</v>
      </c>
      <c r="M422" s="2">
        <v>-13707.1</v>
      </c>
      <c r="N422" s="6">
        <f t="shared" si="38"/>
        <v>544951.68999999994</v>
      </c>
      <c r="O422" s="2">
        <v>88815.24</v>
      </c>
      <c r="P422" s="2">
        <v>-751.52</v>
      </c>
      <c r="Q422" s="6">
        <f t="shared" si="39"/>
        <v>88063.72</v>
      </c>
      <c r="R422" s="2">
        <v>3325.98</v>
      </c>
      <c r="S422" s="2">
        <v>0</v>
      </c>
      <c r="T422" s="6">
        <f t="shared" si="40"/>
        <v>3325.98</v>
      </c>
      <c r="U422" s="6">
        <v>50521.01</v>
      </c>
      <c r="V422" s="2">
        <v>66528.25</v>
      </c>
      <c r="W422" s="2">
        <v>-2460.5500000000002</v>
      </c>
      <c r="X422" s="2">
        <v>-2411.9499999999998</v>
      </c>
      <c r="Y422" s="6">
        <f t="shared" si="41"/>
        <v>61655.75</v>
      </c>
    </row>
    <row r="423" spans="1:25" x14ac:dyDescent="0.25">
      <c r="A423" s="1" t="s">
        <v>896</v>
      </c>
      <c r="B423" t="s">
        <v>897</v>
      </c>
      <c r="C423" t="s">
        <v>146</v>
      </c>
      <c r="D423" s="6">
        <v>4972842.4600000009</v>
      </c>
      <c r="E423" s="6">
        <f t="shared" si="36"/>
        <v>3850892.7400000007</v>
      </c>
      <c r="F423" s="2">
        <v>696019.61</v>
      </c>
      <c r="G423" s="2">
        <v>0</v>
      </c>
      <c r="H423" s="2">
        <v>-135.56</v>
      </c>
      <c r="I423" s="6">
        <f t="shared" si="37"/>
        <v>695884.04999999993</v>
      </c>
      <c r="J423" s="2">
        <v>455968.85</v>
      </c>
      <c r="K423" s="2">
        <v>-62896.12</v>
      </c>
      <c r="L423" s="2">
        <v>-21104.12</v>
      </c>
      <c r="M423" s="2">
        <v>-35542.910000000003</v>
      </c>
      <c r="N423" s="6">
        <f t="shared" si="38"/>
        <v>336425.69999999995</v>
      </c>
      <c r="O423" s="2">
        <v>24792.21</v>
      </c>
      <c r="P423" s="2">
        <v>-137.36000000000001</v>
      </c>
      <c r="Q423" s="6">
        <f t="shared" si="39"/>
        <v>24654.85</v>
      </c>
      <c r="R423" s="2">
        <v>2145.37</v>
      </c>
      <c r="S423" s="2">
        <v>0</v>
      </c>
      <c r="T423" s="6">
        <f t="shared" si="40"/>
        <v>2145.37</v>
      </c>
      <c r="U423" s="6">
        <v>72888.62</v>
      </c>
      <c r="V423" s="2">
        <v>8742.2000000000007</v>
      </c>
      <c r="W423" s="2">
        <v>-4634.79</v>
      </c>
      <c r="X423" s="2">
        <v>-14156.28</v>
      </c>
      <c r="Y423" s="6">
        <f t="shared" si="41"/>
        <v>-10048.869999999999</v>
      </c>
    </row>
    <row r="424" spans="1:25" x14ac:dyDescent="0.25">
      <c r="A424" s="1" t="s">
        <v>898</v>
      </c>
      <c r="B424" t="s">
        <v>899</v>
      </c>
      <c r="C424" t="s">
        <v>32</v>
      </c>
      <c r="D424" s="6">
        <v>2353935.75</v>
      </c>
      <c r="E424" s="6">
        <f t="shared" si="36"/>
        <v>1785171.6700000002</v>
      </c>
      <c r="F424" s="2">
        <v>0</v>
      </c>
      <c r="G424" s="2">
        <v>420256.21</v>
      </c>
      <c r="H424" s="2">
        <v>0</v>
      </c>
      <c r="I424" s="6">
        <f t="shared" si="37"/>
        <v>420256.21</v>
      </c>
      <c r="J424" s="2">
        <v>265494.19</v>
      </c>
      <c r="K424" s="2">
        <v>-109349.5</v>
      </c>
      <c r="L424" s="2">
        <v>-3080.74</v>
      </c>
      <c r="M424" s="2">
        <v>-43027</v>
      </c>
      <c r="N424" s="6">
        <f t="shared" si="38"/>
        <v>110036.95000000001</v>
      </c>
      <c r="O424" s="2">
        <v>0.06</v>
      </c>
      <c r="P424" s="2">
        <v>-0.1</v>
      </c>
      <c r="Q424" s="6">
        <f t="shared" si="39"/>
        <v>-4.0000000000000008E-2</v>
      </c>
      <c r="R424" s="2">
        <v>4299.74</v>
      </c>
      <c r="S424" s="2">
        <v>-2272</v>
      </c>
      <c r="T424" s="6">
        <f t="shared" si="40"/>
        <v>2027.7399999999998</v>
      </c>
      <c r="U424" s="6">
        <v>44334.22</v>
      </c>
      <c r="V424" s="2">
        <v>6399.62</v>
      </c>
      <c r="W424" s="2">
        <v>-7458.99</v>
      </c>
      <c r="X424" s="2">
        <v>-6831.63</v>
      </c>
      <c r="Y424" s="6">
        <f t="shared" si="41"/>
        <v>-7891</v>
      </c>
    </row>
    <row r="425" spans="1:25" x14ac:dyDescent="0.25">
      <c r="A425" s="1" t="s">
        <v>900</v>
      </c>
      <c r="B425" t="s">
        <v>901</v>
      </c>
      <c r="C425" t="s">
        <v>287</v>
      </c>
      <c r="D425" s="6">
        <v>5701562.870000001</v>
      </c>
      <c r="E425" s="6">
        <f t="shared" si="36"/>
        <v>4033662.3000000017</v>
      </c>
      <c r="F425" s="2">
        <v>871031.12</v>
      </c>
      <c r="G425" s="2">
        <v>102150.92</v>
      </c>
      <c r="H425" s="2">
        <v>0</v>
      </c>
      <c r="I425" s="6">
        <f t="shared" si="37"/>
        <v>973182.04</v>
      </c>
      <c r="J425" s="2">
        <v>671834.99</v>
      </c>
      <c r="K425" s="2">
        <v>-70080.14</v>
      </c>
      <c r="L425" s="2">
        <v>-20700.12</v>
      </c>
      <c r="M425" s="2">
        <v>-53805.75</v>
      </c>
      <c r="N425" s="6">
        <f t="shared" si="38"/>
        <v>527248.98</v>
      </c>
      <c r="O425" s="2">
        <v>11192.11</v>
      </c>
      <c r="P425" s="2">
        <v>0</v>
      </c>
      <c r="Q425" s="6">
        <f t="shared" si="39"/>
        <v>11192.11</v>
      </c>
      <c r="R425" s="2">
        <v>3295.35</v>
      </c>
      <c r="S425" s="2">
        <v>0</v>
      </c>
      <c r="T425" s="6">
        <f t="shared" si="40"/>
        <v>3295.35</v>
      </c>
      <c r="U425" s="6">
        <v>77127.59</v>
      </c>
      <c r="V425" s="2">
        <v>84480.28</v>
      </c>
      <c r="W425" s="2">
        <v>-137.25</v>
      </c>
      <c r="X425" s="2">
        <v>-8488.5300000000007</v>
      </c>
      <c r="Y425" s="6">
        <f t="shared" si="41"/>
        <v>75854.5</v>
      </c>
    </row>
    <row r="426" spans="1:25" x14ac:dyDescent="0.25">
      <c r="A426" s="1" t="s">
        <v>902</v>
      </c>
      <c r="B426" t="s">
        <v>903</v>
      </c>
      <c r="C426" t="s">
        <v>287</v>
      </c>
      <c r="D426" s="6">
        <v>2485321.3099999996</v>
      </c>
      <c r="E426" s="6">
        <f t="shared" si="36"/>
        <v>1261469.6499999994</v>
      </c>
      <c r="F426" s="2">
        <v>320984.02</v>
      </c>
      <c r="G426" s="2">
        <v>750741.02</v>
      </c>
      <c r="H426" s="2">
        <v>0</v>
      </c>
      <c r="I426" s="6">
        <f t="shared" si="37"/>
        <v>1071725.04</v>
      </c>
      <c r="J426" s="2">
        <v>113371.27</v>
      </c>
      <c r="K426" s="2">
        <v>0</v>
      </c>
      <c r="L426" s="2">
        <v>0</v>
      </c>
      <c r="M426" s="2">
        <v>0</v>
      </c>
      <c r="N426" s="6">
        <f t="shared" si="38"/>
        <v>113371.27</v>
      </c>
      <c r="O426" s="2">
        <v>1213.51</v>
      </c>
      <c r="P426" s="2">
        <v>0</v>
      </c>
      <c r="Q426" s="6">
        <f t="shared" si="39"/>
        <v>1213.51</v>
      </c>
      <c r="R426" s="2">
        <v>0</v>
      </c>
      <c r="S426" s="2">
        <v>0</v>
      </c>
      <c r="T426" s="6">
        <f t="shared" si="40"/>
        <v>0</v>
      </c>
      <c r="U426" s="6">
        <v>34988.269999999997</v>
      </c>
      <c r="V426" s="2">
        <v>3547.13</v>
      </c>
      <c r="W426" s="2">
        <v>0</v>
      </c>
      <c r="X426" s="2">
        <v>-993.56</v>
      </c>
      <c r="Y426" s="6">
        <f t="shared" si="41"/>
        <v>2553.5700000000002</v>
      </c>
    </row>
    <row r="427" spans="1:25" x14ac:dyDescent="0.25">
      <c r="A427" s="1" t="s">
        <v>904</v>
      </c>
      <c r="B427" t="s">
        <v>905</v>
      </c>
      <c r="C427" t="s">
        <v>416</v>
      </c>
      <c r="D427" s="6">
        <v>24480054.82</v>
      </c>
      <c r="E427" s="6">
        <f t="shared" si="36"/>
        <v>12608300.640000002</v>
      </c>
      <c r="F427" s="2">
        <v>5864123.8700000001</v>
      </c>
      <c r="G427" s="2">
        <v>893695.39</v>
      </c>
      <c r="H427" s="2">
        <v>-32876.15</v>
      </c>
      <c r="I427" s="6">
        <f t="shared" si="37"/>
        <v>6724943.1099999994</v>
      </c>
      <c r="J427" s="2">
        <v>3111514.44</v>
      </c>
      <c r="K427" s="2">
        <v>-106089</v>
      </c>
      <c r="L427" s="2">
        <v>0</v>
      </c>
      <c r="M427" s="2">
        <v>-270694.25</v>
      </c>
      <c r="N427" s="6">
        <f t="shared" si="38"/>
        <v>2734731.19</v>
      </c>
      <c r="O427" s="2">
        <v>1556973.22</v>
      </c>
      <c r="P427" s="2">
        <v>-32815.620000000003</v>
      </c>
      <c r="Q427" s="6">
        <f t="shared" si="39"/>
        <v>1524157.5999999999</v>
      </c>
      <c r="R427" s="2">
        <v>659534.98</v>
      </c>
      <c r="S427" s="2">
        <v>-2272</v>
      </c>
      <c r="T427" s="6">
        <f t="shared" si="40"/>
        <v>657262.98</v>
      </c>
      <c r="U427" s="6">
        <v>134747.45000000001</v>
      </c>
      <c r="V427" s="2">
        <v>96872.24</v>
      </c>
      <c r="W427" s="2">
        <v>-4598.66</v>
      </c>
      <c r="X427" s="2">
        <v>3638.27</v>
      </c>
      <c r="Y427" s="6">
        <f t="shared" si="41"/>
        <v>95911.85</v>
      </c>
    </row>
    <row r="428" spans="1:25" x14ac:dyDescent="0.25">
      <c r="A428" s="1" t="s">
        <v>906</v>
      </c>
      <c r="B428" t="s">
        <v>907</v>
      </c>
      <c r="C428" t="s">
        <v>5</v>
      </c>
      <c r="D428" s="6">
        <v>6909350.6400000006</v>
      </c>
      <c r="E428" s="6">
        <f t="shared" si="36"/>
        <v>3239052.3200000008</v>
      </c>
      <c r="F428" s="2">
        <v>1261338.79</v>
      </c>
      <c r="G428" s="2">
        <v>1147694.25</v>
      </c>
      <c r="H428" s="2">
        <v>-196.38</v>
      </c>
      <c r="I428" s="6">
        <f t="shared" si="37"/>
        <v>2408836.66</v>
      </c>
      <c r="J428" s="2">
        <v>393988.13</v>
      </c>
      <c r="K428" s="2">
        <v>0</v>
      </c>
      <c r="L428" s="2">
        <v>-5550.47</v>
      </c>
      <c r="M428" s="2">
        <v>-2923.65</v>
      </c>
      <c r="N428" s="6">
        <f t="shared" si="38"/>
        <v>385514.01</v>
      </c>
      <c r="O428" s="2">
        <v>800382.04</v>
      </c>
      <c r="P428" s="2">
        <v>-885</v>
      </c>
      <c r="Q428" s="6">
        <f t="shared" si="39"/>
        <v>799497.04</v>
      </c>
      <c r="R428" s="2">
        <v>1912.39</v>
      </c>
      <c r="S428" s="2">
        <v>0</v>
      </c>
      <c r="T428" s="6">
        <f t="shared" si="40"/>
        <v>1912.39</v>
      </c>
      <c r="U428" s="6">
        <v>52250.28</v>
      </c>
      <c r="V428" s="2">
        <v>32871.42</v>
      </c>
      <c r="W428" s="2">
        <v>-1817.83</v>
      </c>
      <c r="X428" s="2">
        <v>-8765.65</v>
      </c>
      <c r="Y428" s="6">
        <f t="shared" si="41"/>
        <v>22287.939999999995</v>
      </c>
    </row>
    <row r="429" spans="1:25" x14ac:dyDescent="0.25">
      <c r="A429" s="1" t="s">
        <v>908</v>
      </c>
      <c r="B429" t="s">
        <v>909</v>
      </c>
      <c r="C429" t="s">
        <v>287</v>
      </c>
      <c r="D429" s="6">
        <v>2813435.02</v>
      </c>
      <c r="E429" s="6">
        <f t="shared" si="36"/>
        <v>1298177.28</v>
      </c>
      <c r="F429" s="2">
        <v>673756.12</v>
      </c>
      <c r="G429" s="2">
        <v>619626.80000000005</v>
      </c>
      <c r="H429" s="2">
        <v>0</v>
      </c>
      <c r="I429" s="6">
        <f t="shared" si="37"/>
        <v>1293382.92</v>
      </c>
      <c r="J429" s="2">
        <v>152850.51</v>
      </c>
      <c r="K429" s="2">
        <v>0</v>
      </c>
      <c r="L429" s="2">
        <v>-7861.99</v>
      </c>
      <c r="M429" s="2">
        <v>0</v>
      </c>
      <c r="N429" s="6">
        <f t="shared" si="38"/>
        <v>144988.52000000002</v>
      </c>
      <c r="O429" s="2">
        <v>5735.52</v>
      </c>
      <c r="P429" s="2">
        <v>0</v>
      </c>
      <c r="Q429" s="6">
        <f t="shared" si="39"/>
        <v>5735.52</v>
      </c>
      <c r="R429" s="2">
        <v>1485.98</v>
      </c>
      <c r="S429" s="2">
        <v>0</v>
      </c>
      <c r="T429" s="6">
        <f t="shared" si="40"/>
        <v>1485.98</v>
      </c>
      <c r="U429" s="6">
        <v>39758.699999999997</v>
      </c>
      <c r="V429" s="2">
        <v>40391.58</v>
      </c>
      <c r="W429" s="2">
        <v>-1038.4000000000001</v>
      </c>
      <c r="X429" s="2">
        <v>-9447.08</v>
      </c>
      <c r="Y429" s="6">
        <f t="shared" si="41"/>
        <v>29906.1</v>
      </c>
    </row>
    <row r="430" spans="1:25" x14ac:dyDescent="0.25">
      <c r="A430" s="1" t="s">
        <v>910</v>
      </c>
      <c r="B430" t="s">
        <v>911</v>
      </c>
      <c r="C430" t="s">
        <v>218</v>
      </c>
      <c r="D430" s="6">
        <v>5693698.5499999998</v>
      </c>
      <c r="E430" s="6">
        <f t="shared" si="36"/>
        <v>3557499.0599999991</v>
      </c>
      <c r="F430" s="2">
        <v>1431426.61</v>
      </c>
      <c r="G430" s="2">
        <v>265305.25</v>
      </c>
      <c r="H430" s="2">
        <v>0</v>
      </c>
      <c r="I430" s="6">
        <f t="shared" si="37"/>
        <v>1696731.86</v>
      </c>
      <c r="J430" s="2">
        <v>320096.34000000003</v>
      </c>
      <c r="K430" s="2">
        <v>0</v>
      </c>
      <c r="L430" s="2">
        <v>-602.33000000000004</v>
      </c>
      <c r="M430" s="2">
        <v>-1486.99</v>
      </c>
      <c r="N430" s="6">
        <f t="shared" si="38"/>
        <v>318007.02</v>
      </c>
      <c r="O430" s="2">
        <v>23601.7</v>
      </c>
      <c r="P430" s="2">
        <v>0</v>
      </c>
      <c r="Q430" s="6">
        <f t="shared" si="39"/>
        <v>23601.7</v>
      </c>
      <c r="R430" s="2">
        <v>1056.7</v>
      </c>
      <c r="S430" s="2">
        <v>0</v>
      </c>
      <c r="T430" s="6">
        <f t="shared" si="40"/>
        <v>1056.7</v>
      </c>
      <c r="U430" s="6">
        <v>54345.17</v>
      </c>
      <c r="V430" s="2">
        <v>35867.760000000002</v>
      </c>
      <c r="W430" s="2">
        <v>-106.75</v>
      </c>
      <c r="X430" s="2">
        <v>6696.03</v>
      </c>
      <c r="Y430" s="6">
        <f t="shared" si="41"/>
        <v>42457.04</v>
      </c>
    </row>
    <row r="431" spans="1:25" x14ac:dyDescent="0.25">
      <c r="A431" s="1" t="s">
        <v>912</v>
      </c>
      <c r="B431" t="s">
        <v>913</v>
      </c>
      <c r="C431" t="s">
        <v>79</v>
      </c>
      <c r="D431" s="6">
        <v>17215040.690000005</v>
      </c>
      <c r="E431" s="6">
        <f t="shared" si="36"/>
        <v>12523299.110000003</v>
      </c>
      <c r="F431" s="2">
        <v>655442.04</v>
      </c>
      <c r="G431" s="2">
        <v>0</v>
      </c>
      <c r="H431" s="2">
        <v>-26691.16</v>
      </c>
      <c r="I431" s="6">
        <f t="shared" si="37"/>
        <v>628750.88</v>
      </c>
      <c r="J431" s="2">
        <v>5264975.51</v>
      </c>
      <c r="K431" s="2">
        <v>-987316.84</v>
      </c>
      <c r="L431" s="2">
        <v>-792646.94</v>
      </c>
      <c r="M431" s="2">
        <v>-1730814.51</v>
      </c>
      <c r="N431" s="6">
        <f t="shared" si="38"/>
        <v>1754197.22</v>
      </c>
      <c r="O431" s="2">
        <v>1283746.1499999999</v>
      </c>
      <c r="P431" s="2">
        <v>-213219.93</v>
      </c>
      <c r="Q431" s="6">
        <f t="shared" si="39"/>
        <v>1070526.22</v>
      </c>
      <c r="R431" s="2">
        <v>188326.79</v>
      </c>
      <c r="S431" s="2">
        <v>-178204.27</v>
      </c>
      <c r="T431" s="6">
        <f t="shared" si="40"/>
        <v>10122.520000000019</v>
      </c>
      <c r="U431" s="6">
        <v>464231.12</v>
      </c>
      <c r="V431" s="2">
        <v>969415.15</v>
      </c>
      <c r="W431" s="2">
        <v>-201505.31</v>
      </c>
      <c r="X431" s="2">
        <v>-3996.22</v>
      </c>
      <c r="Y431" s="6">
        <f t="shared" si="41"/>
        <v>763913.62000000011</v>
      </c>
    </row>
    <row r="432" spans="1:25" x14ac:dyDescent="0.25">
      <c r="A432" s="1" t="s">
        <v>914</v>
      </c>
      <c r="B432" t="s">
        <v>915</v>
      </c>
      <c r="C432" t="s">
        <v>532</v>
      </c>
      <c r="D432" s="6">
        <v>4234211.4399999995</v>
      </c>
      <c r="E432" s="6">
        <f t="shared" si="36"/>
        <v>2678593.2599999993</v>
      </c>
      <c r="F432" s="2">
        <v>1142813.5900000001</v>
      </c>
      <c r="G432" s="2">
        <v>195672.01</v>
      </c>
      <c r="H432" s="2">
        <v>0</v>
      </c>
      <c r="I432" s="6">
        <f t="shared" si="37"/>
        <v>1338485.6000000001</v>
      </c>
      <c r="J432" s="2">
        <v>181159.85</v>
      </c>
      <c r="K432" s="2">
        <v>-27000</v>
      </c>
      <c r="L432" s="2">
        <v>-87.13</v>
      </c>
      <c r="M432" s="2">
        <v>-7896.03</v>
      </c>
      <c r="N432" s="6">
        <f t="shared" si="38"/>
        <v>146176.69</v>
      </c>
      <c r="O432" s="2">
        <v>23783.64</v>
      </c>
      <c r="P432" s="2">
        <v>0</v>
      </c>
      <c r="Q432" s="6">
        <f t="shared" si="39"/>
        <v>23783.64</v>
      </c>
      <c r="R432" s="2">
        <v>675.33</v>
      </c>
      <c r="S432" s="2">
        <v>0</v>
      </c>
      <c r="T432" s="6">
        <f t="shared" si="40"/>
        <v>675.33</v>
      </c>
      <c r="U432" s="6">
        <v>50109.58</v>
      </c>
      <c r="V432" s="2">
        <v>3965.54</v>
      </c>
      <c r="W432" s="2">
        <v>0</v>
      </c>
      <c r="X432" s="2">
        <v>-7578.2</v>
      </c>
      <c r="Y432" s="6">
        <f t="shared" si="41"/>
        <v>-3612.66</v>
      </c>
    </row>
    <row r="433" spans="1:25" x14ac:dyDescent="0.25">
      <c r="A433" s="1" t="s">
        <v>916</v>
      </c>
      <c r="B433" t="s">
        <v>917</v>
      </c>
      <c r="C433" t="s">
        <v>35</v>
      </c>
      <c r="D433" s="6">
        <v>6577427.8200000012</v>
      </c>
      <c r="E433" s="6">
        <f t="shared" si="36"/>
        <v>3590079.9600000009</v>
      </c>
      <c r="F433" s="2">
        <v>1923951.44</v>
      </c>
      <c r="G433" s="2">
        <v>134740.57</v>
      </c>
      <c r="H433" s="2">
        <v>0</v>
      </c>
      <c r="I433" s="6">
        <f t="shared" si="37"/>
        <v>2058692.01</v>
      </c>
      <c r="J433" s="2">
        <v>832226.68</v>
      </c>
      <c r="K433" s="2">
        <v>-54000</v>
      </c>
      <c r="L433" s="2">
        <v>-50415.26</v>
      </c>
      <c r="M433" s="2">
        <v>-76239.67</v>
      </c>
      <c r="N433" s="6">
        <f t="shared" si="38"/>
        <v>651571.75</v>
      </c>
      <c r="O433" s="2">
        <v>180476.83</v>
      </c>
      <c r="P433" s="2">
        <v>0</v>
      </c>
      <c r="Q433" s="6">
        <f t="shared" si="39"/>
        <v>180476.83</v>
      </c>
      <c r="R433" s="2">
        <v>2174.9299999999998</v>
      </c>
      <c r="S433" s="2">
        <v>0</v>
      </c>
      <c r="T433" s="6">
        <f t="shared" si="40"/>
        <v>2174.9299999999998</v>
      </c>
      <c r="U433" s="6">
        <v>77204.2</v>
      </c>
      <c r="V433" s="2">
        <v>49549.21</v>
      </c>
      <c r="W433" s="2">
        <v>-2969.95</v>
      </c>
      <c r="X433" s="2">
        <v>-29351.119999999999</v>
      </c>
      <c r="Y433" s="6">
        <f t="shared" si="41"/>
        <v>17228.140000000003</v>
      </c>
    </row>
    <row r="434" spans="1:25" x14ac:dyDescent="0.25">
      <c r="A434" s="1" t="s">
        <v>918</v>
      </c>
      <c r="B434" t="s">
        <v>919</v>
      </c>
      <c r="C434" t="s">
        <v>380</v>
      </c>
      <c r="D434" s="6">
        <v>4123909.58</v>
      </c>
      <c r="E434" s="6">
        <f t="shared" si="36"/>
        <v>3906901.19</v>
      </c>
      <c r="F434" s="2">
        <v>0</v>
      </c>
      <c r="G434" s="2">
        <v>0</v>
      </c>
      <c r="H434" s="2">
        <v>0</v>
      </c>
      <c r="I434" s="6">
        <f t="shared" si="37"/>
        <v>0</v>
      </c>
      <c r="J434" s="2">
        <v>278827.03000000003</v>
      </c>
      <c r="K434" s="2">
        <v>-57435.92</v>
      </c>
      <c r="L434" s="2">
        <v>-77892.7</v>
      </c>
      <c r="M434" s="2">
        <v>-69003.009999999995</v>
      </c>
      <c r="N434" s="6">
        <f t="shared" si="38"/>
        <v>74495.400000000038</v>
      </c>
      <c r="O434" s="2">
        <v>52014.99</v>
      </c>
      <c r="P434" s="2">
        <v>-1978.83</v>
      </c>
      <c r="Q434" s="6">
        <f t="shared" si="39"/>
        <v>50036.159999999996</v>
      </c>
      <c r="R434" s="2">
        <v>1644.44</v>
      </c>
      <c r="S434" s="2">
        <v>0</v>
      </c>
      <c r="T434" s="6">
        <f t="shared" si="40"/>
        <v>1644.44</v>
      </c>
      <c r="U434" s="6">
        <v>84976.25</v>
      </c>
      <c r="V434" s="2">
        <v>30855.67</v>
      </c>
      <c r="W434" s="2">
        <v>-8343.7999999999993</v>
      </c>
      <c r="X434" s="2">
        <v>-16655.73</v>
      </c>
      <c r="Y434" s="6">
        <f t="shared" si="41"/>
        <v>5856.1399999999994</v>
      </c>
    </row>
    <row r="435" spans="1:25" x14ac:dyDescent="0.25">
      <c r="A435" s="1" t="s">
        <v>920</v>
      </c>
      <c r="B435" t="s">
        <v>921</v>
      </c>
      <c r="C435" t="s">
        <v>14</v>
      </c>
      <c r="D435" s="6">
        <v>3359159.1799999997</v>
      </c>
      <c r="E435" s="6">
        <f t="shared" si="36"/>
        <v>2314615.0499999993</v>
      </c>
      <c r="F435" s="2">
        <v>135788.57999999999</v>
      </c>
      <c r="G435" s="2">
        <v>426083.33</v>
      </c>
      <c r="H435" s="2">
        <v>-61.85</v>
      </c>
      <c r="I435" s="6">
        <f t="shared" si="37"/>
        <v>561810.06000000006</v>
      </c>
      <c r="J435" s="2">
        <v>137100.59</v>
      </c>
      <c r="K435" s="2">
        <v>0</v>
      </c>
      <c r="L435" s="2">
        <v>-15660.75</v>
      </c>
      <c r="M435" s="2">
        <v>-1948.14</v>
      </c>
      <c r="N435" s="6">
        <f t="shared" si="38"/>
        <v>119491.7</v>
      </c>
      <c r="O435" s="2">
        <v>330281.84000000003</v>
      </c>
      <c r="P435" s="2">
        <v>-699.44</v>
      </c>
      <c r="Q435" s="6">
        <f t="shared" si="39"/>
        <v>329582.40000000002</v>
      </c>
      <c r="R435" s="2">
        <v>0</v>
      </c>
      <c r="S435" s="2">
        <v>0</v>
      </c>
      <c r="T435" s="6">
        <f t="shared" si="40"/>
        <v>0</v>
      </c>
      <c r="U435" s="6">
        <v>37621.29</v>
      </c>
      <c r="V435" s="2">
        <v>2777.37</v>
      </c>
      <c r="W435" s="2">
        <v>-958.89</v>
      </c>
      <c r="X435" s="2">
        <v>-5779.8</v>
      </c>
      <c r="Y435" s="6">
        <f t="shared" si="41"/>
        <v>-3961.32</v>
      </c>
    </row>
    <row r="436" spans="1:25" x14ac:dyDescent="0.25">
      <c r="A436" s="1" t="s">
        <v>922</v>
      </c>
      <c r="B436" t="s">
        <v>921</v>
      </c>
      <c r="C436" t="s">
        <v>416</v>
      </c>
      <c r="D436" s="6">
        <v>3043207.71</v>
      </c>
      <c r="E436" s="6">
        <f t="shared" si="36"/>
        <v>2559187.2799999998</v>
      </c>
      <c r="F436" s="2">
        <v>123019.46</v>
      </c>
      <c r="G436" s="2">
        <v>0</v>
      </c>
      <c r="H436" s="2">
        <v>-85.42</v>
      </c>
      <c r="I436" s="6">
        <f t="shared" si="37"/>
        <v>122934.04000000001</v>
      </c>
      <c r="J436" s="2">
        <v>320847.59999999998</v>
      </c>
      <c r="K436" s="2">
        <v>-28385.5</v>
      </c>
      <c r="L436" s="2">
        <v>-5969.93</v>
      </c>
      <c r="M436" s="2">
        <v>-40810.639999999999</v>
      </c>
      <c r="N436" s="6">
        <f t="shared" si="38"/>
        <v>245681.52999999997</v>
      </c>
      <c r="O436" s="2">
        <v>21449.82</v>
      </c>
      <c r="P436" s="2">
        <v>-126.43</v>
      </c>
      <c r="Q436" s="6">
        <f t="shared" si="39"/>
        <v>21323.39</v>
      </c>
      <c r="R436" s="2">
        <v>18032.71</v>
      </c>
      <c r="S436" s="2">
        <v>0</v>
      </c>
      <c r="T436" s="6">
        <f t="shared" si="40"/>
        <v>18032.71</v>
      </c>
      <c r="U436" s="6">
        <v>72719.87</v>
      </c>
      <c r="V436" s="2">
        <v>5683.17</v>
      </c>
      <c r="W436" s="2">
        <v>-2041.56</v>
      </c>
      <c r="X436" s="2">
        <v>-312.72000000000003</v>
      </c>
      <c r="Y436" s="6">
        <f t="shared" si="41"/>
        <v>3328.8900000000003</v>
      </c>
    </row>
    <row r="437" spans="1:25" x14ac:dyDescent="0.25">
      <c r="A437" s="1" t="s">
        <v>923</v>
      </c>
      <c r="B437" t="s">
        <v>921</v>
      </c>
      <c r="C437" t="s">
        <v>17</v>
      </c>
      <c r="D437" s="6">
        <v>19302544.93</v>
      </c>
      <c r="E437" s="6">
        <f t="shared" si="36"/>
        <v>14885220.140000001</v>
      </c>
      <c r="F437" s="2">
        <v>1953450.78</v>
      </c>
      <c r="G437" s="2">
        <v>0</v>
      </c>
      <c r="H437" s="2">
        <v>-2542.7199999999998</v>
      </c>
      <c r="I437" s="6">
        <f t="shared" si="37"/>
        <v>1950908.06</v>
      </c>
      <c r="J437" s="2">
        <v>1611861.41</v>
      </c>
      <c r="K437" s="2">
        <v>-186450.46</v>
      </c>
      <c r="L437" s="2">
        <v>-12475.99</v>
      </c>
      <c r="M437" s="2">
        <v>-71025.06</v>
      </c>
      <c r="N437" s="6">
        <f t="shared" si="38"/>
        <v>1341909.8999999999</v>
      </c>
      <c r="O437" s="2">
        <v>350389.84</v>
      </c>
      <c r="P437" s="2">
        <v>-3260.65</v>
      </c>
      <c r="Q437" s="6">
        <f t="shared" si="39"/>
        <v>347129.19</v>
      </c>
      <c r="R437" s="2">
        <v>16497.43</v>
      </c>
      <c r="S437" s="2">
        <v>0</v>
      </c>
      <c r="T437" s="6">
        <f t="shared" si="40"/>
        <v>16497.43</v>
      </c>
      <c r="U437" s="6">
        <v>218584.25</v>
      </c>
      <c r="V437" s="2">
        <v>534680.21</v>
      </c>
      <c r="W437" s="2">
        <v>-9148.67</v>
      </c>
      <c r="X437" s="2">
        <v>16764.419999999998</v>
      </c>
      <c r="Y437" s="6">
        <f t="shared" si="41"/>
        <v>542295.96</v>
      </c>
    </row>
    <row r="438" spans="1:25" x14ac:dyDescent="0.25">
      <c r="A438" s="1" t="s">
        <v>924</v>
      </c>
      <c r="B438" t="s">
        <v>925</v>
      </c>
      <c r="C438" t="s">
        <v>146</v>
      </c>
      <c r="D438" s="6">
        <v>9820355.870000001</v>
      </c>
      <c r="E438" s="6">
        <f t="shared" si="36"/>
        <v>8262877.04</v>
      </c>
      <c r="F438" s="2">
        <v>67939.320000000007</v>
      </c>
      <c r="G438" s="2">
        <v>0</v>
      </c>
      <c r="H438" s="2">
        <v>-99.14</v>
      </c>
      <c r="I438" s="6">
        <f t="shared" si="37"/>
        <v>67840.180000000008</v>
      </c>
      <c r="J438" s="2">
        <v>1617820.98</v>
      </c>
      <c r="K438" s="2">
        <v>-188450.71</v>
      </c>
      <c r="L438" s="2">
        <v>-227776</v>
      </c>
      <c r="M438" s="2">
        <v>-17217.689999999999</v>
      </c>
      <c r="N438" s="6">
        <f t="shared" si="38"/>
        <v>1184376.58</v>
      </c>
      <c r="O438" s="2">
        <v>7008.91</v>
      </c>
      <c r="P438" s="2">
        <v>-89.26</v>
      </c>
      <c r="Q438" s="6">
        <f t="shared" si="39"/>
        <v>6919.65</v>
      </c>
      <c r="R438" s="2">
        <v>15831.21</v>
      </c>
      <c r="S438" s="2">
        <v>0</v>
      </c>
      <c r="T438" s="6">
        <f t="shared" si="40"/>
        <v>15831.21</v>
      </c>
      <c r="U438" s="6">
        <v>181688.09</v>
      </c>
      <c r="V438" s="2">
        <v>117441.35</v>
      </c>
      <c r="W438" s="2">
        <v>-11547.67</v>
      </c>
      <c r="X438" s="2">
        <v>-5070.5600000000004</v>
      </c>
      <c r="Y438" s="6">
        <f t="shared" si="41"/>
        <v>100823.12000000001</v>
      </c>
    </row>
    <row r="439" spans="1:25" x14ac:dyDescent="0.25">
      <c r="A439" s="1" t="s">
        <v>926</v>
      </c>
      <c r="B439" t="s">
        <v>927</v>
      </c>
      <c r="C439" t="s">
        <v>43</v>
      </c>
      <c r="D439" s="6">
        <v>3430691.5599999996</v>
      </c>
      <c r="E439" s="6">
        <f t="shared" si="36"/>
        <v>2099043.9699999997</v>
      </c>
      <c r="F439" s="2">
        <v>412104.54</v>
      </c>
      <c r="G439" s="2">
        <v>769207.61</v>
      </c>
      <c r="H439" s="2">
        <v>0</v>
      </c>
      <c r="I439" s="6">
        <f t="shared" si="37"/>
        <v>1181312.1499999999</v>
      </c>
      <c r="J439" s="2">
        <v>141327.63</v>
      </c>
      <c r="K439" s="2">
        <v>-49355.75</v>
      </c>
      <c r="L439" s="2">
        <v>-21105.279999999999</v>
      </c>
      <c r="M439" s="2">
        <v>0</v>
      </c>
      <c r="N439" s="6">
        <f t="shared" si="38"/>
        <v>70866.600000000006</v>
      </c>
      <c r="O439" s="2">
        <v>4068.71</v>
      </c>
      <c r="P439" s="2">
        <v>0</v>
      </c>
      <c r="Q439" s="6">
        <f t="shared" si="39"/>
        <v>4068.71</v>
      </c>
      <c r="R439" s="2">
        <v>0</v>
      </c>
      <c r="S439" s="2">
        <v>0</v>
      </c>
      <c r="T439" s="6">
        <f t="shared" si="40"/>
        <v>0</v>
      </c>
      <c r="U439" s="6">
        <v>30705.35</v>
      </c>
      <c r="V439" s="2">
        <v>24123.919999999998</v>
      </c>
      <c r="W439" s="2">
        <v>0</v>
      </c>
      <c r="X439" s="2">
        <v>20570.86</v>
      </c>
      <c r="Y439" s="6">
        <f t="shared" si="41"/>
        <v>44694.78</v>
      </c>
    </row>
    <row r="440" spans="1:25" x14ac:dyDescent="0.25">
      <c r="A440" s="1" t="s">
        <v>928</v>
      </c>
      <c r="B440" t="s">
        <v>929</v>
      </c>
      <c r="C440" t="s">
        <v>20</v>
      </c>
      <c r="D440" s="6">
        <v>50125575.559999995</v>
      </c>
      <c r="E440" s="6">
        <f t="shared" si="36"/>
        <v>36439095.159999989</v>
      </c>
      <c r="F440" s="2">
        <v>6399435.6799999997</v>
      </c>
      <c r="G440" s="2">
        <v>0</v>
      </c>
      <c r="H440" s="2">
        <v>-18386.939999999999</v>
      </c>
      <c r="I440" s="6">
        <f t="shared" si="37"/>
        <v>6381048.7399999993</v>
      </c>
      <c r="J440" s="2">
        <v>6522943.3600000003</v>
      </c>
      <c r="K440" s="2">
        <v>-450374.22</v>
      </c>
      <c r="L440" s="2">
        <v>-144711.41</v>
      </c>
      <c r="M440" s="2">
        <v>-266008.21000000002</v>
      </c>
      <c r="N440" s="6">
        <f t="shared" si="38"/>
        <v>5661849.5200000005</v>
      </c>
      <c r="O440" s="2">
        <v>284687.99</v>
      </c>
      <c r="P440" s="2">
        <v>-5899.78</v>
      </c>
      <c r="Q440" s="6">
        <f t="shared" si="39"/>
        <v>278788.20999999996</v>
      </c>
      <c r="R440" s="2">
        <v>314576.28999999998</v>
      </c>
      <c r="S440" s="2">
        <v>-6798.31</v>
      </c>
      <c r="T440" s="6">
        <f t="shared" si="40"/>
        <v>307777.98</v>
      </c>
      <c r="U440" s="6">
        <v>514641.49</v>
      </c>
      <c r="V440" s="2">
        <v>579527.6</v>
      </c>
      <c r="W440" s="2">
        <v>-27870.7</v>
      </c>
      <c r="X440" s="2">
        <v>-9282.44</v>
      </c>
      <c r="Y440" s="6">
        <f t="shared" si="41"/>
        <v>542374.46000000008</v>
      </c>
    </row>
    <row r="441" spans="1:25" x14ac:dyDescent="0.25">
      <c r="A441" s="1" t="s">
        <v>930</v>
      </c>
      <c r="B441" t="s">
        <v>931</v>
      </c>
      <c r="C441" t="s">
        <v>43</v>
      </c>
      <c r="D441" s="6">
        <v>5973911.8000000007</v>
      </c>
      <c r="E441" s="6">
        <f t="shared" si="36"/>
        <v>3726210.7900000005</v>
      </c>
      <c r="F441" s="2">
        <v>1325885.27</v>
      </c>
      <c r="G441" s="2">
        <v>372261.07</v>
      </c>
      <c r="H441" s="2">
        <v>-255.62</v>
      </c>
      <c r="I441" s="6">
        <f t="shared" si="37"/>
        <v>1697890.72</v>
      </c>
      <c r="J441" s="2">
        <v>675195.3</v>
      </c>
      <c r="K441" s="2">
        <v>-189000</v>
      </c>
      <c r="L441" s="2">
        <v>-87242.65</v>
      </c>
      <c r="M441" s="2">
        <v>-39654.5</v>
      </c>
      <c r="N441" s="6">
        <f t="shared" si="38"/>
        <v>359298.15</v>
      </c>
      <c r="O441" s="2">
        <v>60073.96</v>
      </c>
      <c r="P441" s="2">
        <v>-135.99</v>
      </c>
      <c r="Q441" s="6">
        <f t="shared" si="39"/>
        <v>59937.97</v>
      </c>
      <c r="R441" s="2">
        <v>7823.95</v>
      </c>
      <c r="S441" s="2">
        <v>0</v>
      </c>
      <c r="T441" s="6">
        <f t="shared" si="40"/>
        <v>7823.95</v>
      </c>
      <c r="U441" s="6">
        <v>69430.48</v>
      </c>
      <c r="V441" s="2">
        <v>68512.14</v>
      </c>
      <c r="W441" s="2">
        <v>-106.75</v>
      </c>
      <c r="X441" s="2">
        <v>-15085.65</v>
      </c>
      <c r="Y441" s="6">
        <f t="shared" si="41"/>
        <v>53319.74</v>
      </c>
    </row>
    <row r="442" spans="1:25" x14ac:dyDescent="0.25">
      <c r="A442" s="1" t="s">
        <v>932</v>
      </c>
      <c r="B442" t="s">
        <v>933</v>
      </c>
      <c r="C442" t="s">
        <v>115</v>
      </c>
      <c r="D442" s="6">
        <v>16092163.520000001</v>
      </c>
      <c r="E442" s="6">
        <f t="shared" si="36"/>
        <v>11542446.710000001</v>
      </c>
      <c r="F442" s="2">
        <v>2253946.7200000002</v>
      </c>
      <c r="G442" s="2">
        <v>0</v>
      </c>
      <c r="H442" s="2">
        <v>-172.22</v>
      </c>
      <c r="I442" s="6">
        <f t="shared" si="37"/>
        <v>2253774.5</v>
      </c>
      <c r="J442" s="2">
        <v>1867233.21</v>
      </c>
      <c r="K442" s="2">
        <v>-70787.399999999994</v>
      </c>
      <c r="L442" s="2">
        <v>-105334.76</v>
      </c>
      <c r="M442" s="2">
        <v>-35865.279999999999</v>
      </c>
      <c r="N442" s="6">
        <f t="shared" si="38"/>
        <v>1655245.77</v>
      </c>
      <c r="O442" s="2">
        <v>476379.23</v>
      </c>
      <c r="P442" s="2">
        <v>-279.58</v>
      </c>
      <c r="Q442" s="6">
        <f t="shared" si="39"/>
        <v>476099.64999999997</v>
      </c>
      <c r="R442" s="2">
        <v>8446.25</v>
      </c>
      <c r="S442" s="2">
        <v>0</v>
      </c>
      <c r="T442" s="6">
        <f t="shared" si="40"/>
        <v>8446.25</v>
      </c>
      <c r="U442" s="6">
        <v>165684.04999999999</v>
      </c>
      <c r="V442" s="2">
        <v>12477.84</v>
      </c>
      <c r="W442" s="2">
        <v>-2659.28</v>
      </c>
      <c r="X442" s="2">
        <v>-19351.97</v>
      </c>
      <c r="Y442" s="6">
        <f t="shared" si="41"/>
        <v>-9533.4100000000017</v>
      </c>
    </row>
    <row r="443" spans="1:25" x14ac:dyDescent="0.25">
      <c r="A443" s="1" t="s">
        <v>934</v>
      </c>
      <c r="B443" t="s">
        <v>935</v>
      </c>
      <c r="C443" t="s">
        <v>17</v>
      </c>
      <c r="D443" s="6">
        <v>19421736.529999997</v>
      </c>
      <c r="E443" s="6">
        <f t="shared" si="36"/>
        <v>14848663.839999998</v>
      </c>
      <c r="F443" s="2">
        <v>1246269.06</v>
      </c>
      <c r="G443" s="2">
        <v>0</v>
      </c>
      <c r="H443" s="2">
        <v>-4071</v>
      </c>
      <c r="I443" s="6">
        <f t="shared" si="37"/>
        <v>1242198.06</v>
      </c>
      <c r="J443" s="2">
        <v>2623640</v>
      </c>
      <c r="K443" s="2">
        <v>-279097.08</v>
      </c>
      <c r="L443" s="2">
        <v>-105738.52</v>
      </c>
      <c r="M443" s="2">
        <v>-203797.26</v>
      </c>
      <c r="N443" s="6">
        <f t="shared" si="38"/>
        <v>2035007.14</v>
      </c>
      <c r="O443" s="2">
        <v>555328.61</v>
      </c>
      <c r="P443" s="2">
        <v>-14442.67</v>
      </c>
      <c r="Q443" s="6">
        <f t="shared" si="39"/>
        <v>540885.93999999994</v>
      </c>
      <c r="R443" s="2">
        <v>29856.66</v>
      </c>
      <c r="S443" s="2">
        <v>0</v>
      </c>
      <c r="T443" s="6">
        <f t="shared" si="40"/>
        <v>29856.66</v>
      </c>
      <c r="U443" s="6">
        <v>306559.88</v>
      </c>
      <c r="V443" s="2">
        <v>470472.13</v>
      </c>
      <c r="W443" s="2">
        <v>-32749.53</v>
      </c>
      <c r="X443" s="2">
        <v>-19157.59</v>
      </c>
      <c r="Y443" s="6">
        <f t="shared" si="41"/>
        <v>418565.00999999995</v>
      </c>
    </row>
    <row r="444" spans="1:25" x14ac:dyDescent="0.25">
      <c r="A444" s="1" t="s">
        <v>936</v>
      </c>
      <c r="B444" t="s">
        <v>937</v>
      </c>
      <c r="C444" t="s">
        <v>386</v>
      </c>
      <c r="D444" s="6">
        <v>4528932.9799999995</v>
      </c>
      <c r="E444" s="6">
        <f t="shared" si="36"/>
        <v>3603327.66</v>
      </c>
      <c r="F444" s="2">
        <v>232146.11</v>
      </c>
      <c r="G444" s="2">
        <v>244108.08</v>
      </c>
      <c r="H444" s="2">
        <v>-486</v>
      </c>
      <c r="I444" s="6">
        <f t="shared" si="37"/>
        <v>475768.18999999994</v>
      </c>
      <c r="J444" s="2">
        <v>350638.36</v>
      </c>
      <c r="K444" s="2">
        <v>-25132.11</v>
      </c>
      <c r="L444" s="2">
        <v>-800.28</v>
      </c>
      <c r="M444" s="2">
        <v>-25211.200000000001</v>
      </c>
      <c r="N444" s="6">
        <f t="shared" si="38"/>
        <v>299494.76999999996</v>
      </c>
      <c r="O444" s="2">
        <v>73813.3</v>
      </c>
      <c r="P444" s="2">
        <v>-1444.77</v>
      </c>
      <c r="Q444" s="6">
        <f t="shared" si="39"/>
        <v>72368.53</v>
      </c>
      <c r="R444" s="2">
        <v>10877.01</v>
      </c>
      <c r="S444" s="2">
        <v>0</v>
      </c>
      <c r="T444" s="6">
        <f t="shared" si="40"/>
        <v>10877.01</v>
      </c>
      <c r="U444" s="6">
        <v>58467.19</v>
      </c>
      <c r="V444" s="2">
        <v>28069.41</v>
      </c>
      <c r="W444" s="2">
        <v>-3705.25</v>
      </c>
      <c r="X444" s="2">
        <v>-15734.53</v>
      </c>
      <c r="Y444" s="6">
        <f t="shared" si="41"/>
        <v>8629.6299999999992</v>
      </c>
    </row>
    <row r="445" spans="1:25" x14ac:dyDescent="0.25">
      <c r="A445" s="1" t="s">
        <v>938</v>
      </c>
      <c r="B445" t="s">
        <v>939</v>
      </c>
      <c r="C445" t="s">
        <v>256</v>
      </c>
      <c r="D445" s="6">
        <v>5225672.16</v>
      </c>
      <c r="E445" s="6">
        <f t="shared" si="36"/>
        <v>2652158.1800000002</v>
      </c>
      <c r="F445" s="2">
        <v>976752.48</v>
      </c>
      <c r="G445" s="2">
        <v>1074054.69</v>
      </c>
      <c r="H445" s="2">
        <v>-2272.8000000000002</v>
      </c>
      <c r="I445" s="6">
        <f t="shared" si="37"/>
        <v>2048534.3699999999</v>
      </c>
      <c r="J445" s="2">
        <v>362060.9</v>
      </c>
      <c r="K445" s="2">
        <v>-19170</v>
      </c>
      <c r="L445" s="2">
        <v>-6630.35</v>
      </c>
      <c r="M445" s="2">
        <v>-28437.19</v>
      </c>
      <c r="N445" s="6">
        <f t="shared" si="38"/>
        <v>307823.36000000004</v>
      </c>
      <c r="O445" s="2">
        <v>134514.76</v>
      </c>
      <c r="P445" s="2">
        <v>-2795.76</v>
      </c>
      <c r="Q445" s="6">
        <f t="shared" si="39"/>
        <v>131719</v>
      </c>
      <c r="R445" s="2">
        <v>2455.81</v>
      </c>
      <c r="S445" s="2">
        <v>0</v>
      </c>
      <c r="T445" s="6">
        <f t="shared" si="40"/>
        <v>2455.81</v>
      </c>
      <c r="U445" s="6">
        <v>43327.43</v>
      </c>
      <c r="V445" s="2">
        <v>51516.59</v>
      </c>
      <c r="W445" s="2">
        <v>-3306.7</v>
      </c>
      <c r="X445" s="2">
        <v>-8555.8799999999992</v>
      </c>
      <c r="Y445" s="6">
        <f t="shared" si="41"/>
        <v>39654.01</v>
      </c>
    </row>
    <row r="446" spans="1:25" x14ac:dyDescent="0.25">
      <c r="A446" s="1" t="s">
        <v>940</v>
      </c>
      <c r="B446" t="s">
        <v>941</v>
      </c>
      <c r="C446" t="s">
        <v>59</v>
      </c>
      <c r="D446" s="6">
        <v>4293155.1500000004</v>
      </c>
      <c r="E446" s="6">
        <f t="shared" si="36"/>
        <v>4087128.33</v>
      </c>
      <c r="F446" s="2">
        <v>0</v>
      </c>
      <c r="G446" s="2">
        <v>0</v>
      </c>
      <c r="H446" s="2">
        <v>0</v>
      </c>
      <c r="I446" s="6">
        <f t="shared" si="37"/>
        <v>0</v>
      </c>
      <c r="J446" s="2">
        <v>471149.78</v>
      </c>
      <c r="K446" s="2">
        <v>-131620</v>
      </c>
      <c r="L446" s="2">
        <v>-162964.79</v>
      </c>
      <c r="M446" s="2">
        <v>-84921</v>
      </c>
      <c r="N446" s="6">
        <f t="shared" si="38"/>
        <v>91643.99000000002</v>
      </c>
      <c r="O446" s="2">
        <v>4593.8900000000003</v>
      </c>
      <c r="P446" s="2">
        <v>-192.34</v>
      </c>
      <c r="Q446" s="6">
        <f t="shared" si="39"/>
        <v>4401.55</v>
      </c>
      <c r="R446" s="2">
        <v>3581.68</v>
      </c>
      <c r="S446" s="2">
        <v>0</v>
      </c>
      <c r="T446" s="6">
        <f t="shared" si="40"/>
        <v>3581.68</v>
      </c>
      <c r="U446" s="6">
        <v>92763.85</v>
      </c>
      <c r="V446" s="2">
        <v>15113.91</v>
      </c>
      <c r="W446" s="2">
        <v>-15.25</v>
      </c>
      <c r="X446" s="2">
        <v>-1462.91</v>
      </c>
      <c r="Y446" s="6">
        <f t="shared" si="41"/>
        <v>13635.75</v>
      </c>
    </row>
    <row r="447" spans="1:25" x14ac:dyDescent="0.25">
      <c r="A447" s="1" t="s">
        <v>942</v>
      </c>
      <c r="B447" t="s">
        <v>943</v>
      </c>
      <c r="C447" t="s">
        <v>105</v>
      </c>
      <c r="D447" s="6">
        <v>2288488.81</v>
      </c>
      <c r="E447" s="6">
        <f t="shared" si="36"/>
        <v>2066717.7999999998</v>
      </c>
      <c r="F447" s="2">
        <v>0</v>
      </c>
      <c r="G447" s="2">
        <v>0</v>
      </c>
      <c r="H447" s="2">
        <v>0</v>
      </c>
      <c r="I447" s="6">
        <f t="shared" si="37"/>
        <v>0</v>
      </c>
      <c r="J447" s="2">
        <v>96826.61</v>
      </c>
      <c r="K447" s="2">
        <v>-47250</v>
      </c>
      <c r="L447" s="2">
        <v>-53147.7</v>
      </c>
      <c r="M447" s="2">
        <v>-18958.96</v>
      </c>
      <c r="N447" s="6">
        <f t="shared" si="38"/>
        <v>-22530.049999999996</v>
      </c>
      <c r="O447" s="2">
        <v>170032.31</v>
      </c>
      <c r="P447" s="2">
        <v>-853.89</v>
      </c>
      <c r="Q447" s="6">
        <f t="shared" si="39"/>
        <v>169178.41999999998</v>
      </c>
      <c r="R447" s="2">
        <v>132.93</v>
      </c>
      <c r="S447" s="2">
        <v>0</v>
      </c>
      <c r="T447" s="6">
        <f t="shared" si="40"/>
        <v>132.93</v>
      </c>
      <c r="U447" s="6">
        <v>80157.289999999994</v>
      </c>
      <c r="V447" s="2">
        <v>1336.65</v>
      </c>
      <c r="W447" s="2">
        <v>-2915.31</v>
      </c>
      <c r="X447" s="2">
        <v>-3588.92</v>
      </c>
      <c r="Y447" s="6">
        <f t="shared" si="41"/>
        <v>-5167.58</v>
      </c>
    </row>
    <row r="448" spans="1:25" x14ac:dyDescent="0.25">
      <c r="A448" s="1" t="s">
        <v>944</v>
      </c>
      <c r="B448" t="s">
        <v>945</v>
      </c>
      <c r="C448" t="s">
        <v>134</v>
      </c>
      <c r="D448" s="6">
        <v>13191891.510000005</v>
      </c>
      <c r="E448" s="6">
        <f t="shared" si="36"/>
        <v>6402907.0500000063</v>
      </c>
      <c r="F448" s="2">
        <v>2812170.08</v>
      </c>
      <c r="G448" s="2">
        <v>0</v>
      </c>
      <c r="H448" s="2">
        <v>-85028.7</v>
      </c>
      <c r="I448" s="6">
        <f t="shared" si="37"/>
        <v>2727141.38</v>
      </c>
      <c r="J448" s="2">
        <v>2771784.11</v>
      </c>
      <c r="K448" s="2">
        <v>0</v>
      </c>
      <c r="L448" s="2">
        <v>-288989.86</v>
      </c>
      <c r="M448" s="2">
        <v>-369476.37</v>
      </c>
      <c r="N448" s="6">
        <f t="shared" si="38"/>
        <v>2113317.88</v>
      </c>
      <c r="O448" s="2">
        <v>1991504.38</v>
      </c>
      <c r="P448" s="2">
        <v>-243000.66</v>
      </c>
      <c r="Q448" s="6">
        <f t="shared" si="39"/>
        <v>1748503.72</v>
      </c>
      <c r="R448" s="2">
        <v>10169.200000000001</v>
      </c>
      <c r="S448" s="2">
        <v>0</v>
      </c>
      <c r="T448" s="6">
        <f t="shared" si="40"/>
        <v>10169.200000000001</v>
      </c>
      <c r="U448" s="6">
        <v>120893.87</v>
      </c>
      <c r="V448" s="2">
        <v>74137.3</v>
      </c>
      <c r="W448" s="2">
        <v>-4367.93</v>
      </c>
      <c r="X448" s="2">
        <v>-810.96</v>
      </c>
      <c r="Y448" s="6">
        <f t="shared" si="41"/>
        <v>68958.409999999989</v>
      </c>
    </row>
    <row r="449" spans="1:25" x14ac:dyDescent="0.25">
      <c r="A449" s="1" t="s">
        <v>946</v>
      </c>
      <c r="B449" t="s">
        <v>947</v>
      </c>
      <c r="C449" t="s">
        <v>276</v>
      </c>
      <c r="D449" s="6">
        <v>6975496.6500000004</v>
      </c>
      <c r="E449" s="6">
        <f t="shared" si="36"/>
        <v>4014239.0500000007</v>
      </c>
      <c r="F449" s="2">
        <v>1656760.04</v>
      </c>
      <c r="G449" s="2">
        <v>463303.11</v>
      </c>
      <c r="H449" s="2">
        <v>-303.72000000000003</v>
      </c>
      <c r="I449" s="6">
        <f t="shared" si="37"/>
        <v>2119759.4299999997</v>
      </c>
      <c r="J449" s="2">
        <v>567709.06999999995</v>
      </c>
      <c r="K449" s="2">
        <v>-21300</v>
      </c>
      <c r="L449" s="2">
        <v>0</v>
      </c>
      <c r="M449" s="2">
        <v>-12495.6</v>
      </c>
      <c r="N449" s="6">
        <f t="shared" si="38"/>
        <v>533913.47</v>
      </c>
      <c r="O449" s="2">
        <v>212556.25</v>
      </c>
      <c r="P449" s="2">
        <v>-531.51</v>
      </c>
      <c r="Q449" s="6">
        <f t="shared" si="39"/>
        <v>212024.74</v>
      </c>
      <c r="R449" s="2">
        <v>591.74</v>
      </c>
      <c r="S449" s="2">
        <v>0</v>
      </c>
      <c r="T449" s="6">
        <f t="shared" si="40"/>
        <v>591.74</v>
      </c>
      <c r="U449" s="6">
        <v>70813.17</v>
      </c>
      <c r="V449" s="2">
        <v>58724.36</v>
      </c>
      <c r="W449" s="2">
        <v>-6070.6</v>
      </c>
      <c r="X449" s="2">
        <v>-28498.71</v>
      </c>
      <c r="Y449" s="6">
        <f t="shared" si="41"/>
        <v>24155.050000000003</v>
      </c>
    </row>
    <row r="450" spans="1:25" x14ac:dyDescent="0.25">
      <c r="A450" s="1" t="s">
        <v>948</v>
      </c>
      <c r="B450" t="s">
        <v>949</v>
      </c>
      <c r="C450" t="s">
        <v>242</v>
      </c>
      <c r="D450" s="6">
        <v>4827188.9799999995</v>
      </c>
      <c r="E450" s="6">
        <f t="shared" si="36"/>
        <v>3007724.2999999989</v>
      </c>
      <c r="F450" s="2">
        <v>0</v>
      </c>
      <c r="G450" s="2">
        <v>0</v>
      </c>
      <c r="H450" s="2">
        <v>0</v>
      </c>
      <c r="I450" s="6">
        <f t="shared" si="37"/>
        <v>0</v>
      </c>
      <c r="J450" s="2">
        <v>1166406.05</v>
      </c>
      <c r="K450" s="2">
        <v>-281814.82</v>
      </c>
      <c r="L450" s="2">
        <v>-189659.38</v>
      </c>
      <c r="M450" s="2">
        <v>-86041.41</v>
      </c>
      <c r="N450" s="6">
        <f t="shared" si="38"/>
        <v>608890.43999999994</v>
      </c>
      <c r="O450" s="2">
        <v>980118.92</v>
      </c>
      <c r="P450" s="2">
        <v>-19424.59</v>
      </c>
      <c r="Q450" s="6">
        <f t="shared" si="39"/>
        <v>960694.33000000007</v>
      </c>
      <c r="R450" s="2">
        <v>131185</v>
      </c>
      <c r="S450" s="2">
        <v>-1136</v>
      </c>
      <c r="T450" s="6">
        <f t="shared" si="40"/>
        <v>130049</v>
      </c>
      <c r="U450" s="6">
        <v>139182.22</v>
      </c>
      <c r="V450" s="2">
        <v>4429.67</v>
      </c>
      <c r="W450" s="2">
        <v>-10329.02</v>
      </c>
      <c r="X450" s="2">
        <v>-13451.96</v>
      </c>
      <c r="Y450" s="6">
        <f t="shared" si="41"/>
        <v>-19351.309999999998</v>
      </c>
    </row>
    <row r="451" spans="1:25" x14ac:dyDescent="0.25">
      <c r="A451" s="1" t="s">
        <v>950</v>
      </c>
      <c r="B451" t="s">
        <v>951</v>
      </c>
      <c r="C451" t="s">
        <v>105</v>
      </c>
      <c r="D451" s="6">
        <v>35006.389999999992</v>
      </c>
      <c r="E451" s="6">
        <f t="shared" si="36"/>
        <v>-12178.020000000008</v>
      </c>
      <c r="F451" s="2">
        <v>0</v>
      </c>
      <c r="G451" s="2">
        <v>35484.79</v>
      </c>
      <c r="H451" s="2">
        <v>0</v>
      </c>
      <c r="I451" s="6">
        <f t="shared" si="37"/>
        <v>35484.79</v>
      </c>
      <c r="J451" s="2">
        <v>1520.73</v>
      </c>
      <c r="K451" s="2">
        <v>0</v>
      </c>
      <c r="L451" s="2">
        <v>0</v>
      </c>
      <c r="M451" s="2">
        <v>0</v>
      </c>
      <c r="N451" s="6">
        <f t="shared" si="38"/>
        <v>1520.73</v>
      </c>
      <c r="O451" s="2">
        <v>0.18</v>
      </c>
      <c r="P451" s="2">
        <v>0</v>
      </c>
      <c r="Q451" s="6">
        <f t="shared" si="39"/>
        <v>0.18</v>
      </c>
      <c r="R451" s="2">
        <v>0</v>
      </c>
      <c r="S451" s="2">
        <v>0</v>
      </c>
      <c r="T451" s="6">
        <f t="shared" si="40"/>
        <v>0</v>
      </c>
      <c r="U451" s="6">
        <v>20442.25</v>
      </c>
      <c r="V451" s="2">
        <v>175.4</v>
      </c>
      <c r="W451" s="2">
        <v>0</v>
      </c>
      <c r="X451" s="2">
        <v>-10438.94</v>
      </c>
      <c r="Y451" s="6">
        <f t="shared" si="41"/>
        <v>-10263.540000000001</v>
      </c>
    </row>
    <row r="452" spans="1:25" x14ac:dyDescent="0.25">
      <c r="A452" s="1" t="s">
        <v>952</v>
      </c>
      <c r="B452" t="s">
        <v>953</v>
      </c>
      <c r="C452" t="s">
        <v>51</v>
      </c>
      <c r="D452" s="6">
        <v>6895261.8099999996</v>
      </c>
      <c r="E452" s="6">
        <f t="shared" si="36"/>
        <v>4090363.98</v>
      </c>
      <c r="F452" s="2">
        <v>1647921.35</v>
      </c>
      <c r="G452" s="2">
        <v>369641.26</v>
      </c>
      <c r="H452" s="2">
        <v>-174.03</v>
      </c>
      <c r="I452" s="6">
        <f t="shared" si="37"/>
        <v>2017388.58</v>
      </c>
      <c r="J452" s="2">
        <v>530113.88</v>
      </c>
      <c r="K452" s="2">
        <v>-27000</v>
      </c>
      <c r="L452" s="2">
        <v>-5423.97</v>
      </c>
      <c r="M452" s="2">
        <v>-74986.81</v>
      </c>
      <c r="N452" s="6">
        <f t="shared" si="38"/>
        <v>422703.10000000003</v>
      </c>
      <c r="O452" s="2">
        <v>251637.59</v>
      </c>
      <c r="P452" s="2">
        <v>-377.25</v>
      </c>
      <c r="Q452" s="6">
        <f t="shared" si="39"/>
        <v>251260.34</v>
      </c>
      <c r="R452" s="2">
        <v>1805.32</v>
      </c>
      <c r="S452" s="2">
        <v>0</v>
      </c>
      <c r="T452" s="6">
        <f t="shared" si="40"/>
        <v>1805.32</v>
      </c>
      <c r="U452" s="6">
        <v>62596.82</v>
      </c>
      <c r="V452" s="2">
        <v>54850.44</v>
      </c>
      <c r="W452" s="2">
        <v>-1877.85</v>
      </c>
      <c r="X452" s="2">
        <v>-3828.92</v>
      </c>
      <c r="Y452" s="6">
        <f t="shared" si="41"/>
        <v>49143.670000000006</v>
      </c>
    </row>
    <row r="453" spans="1:25" x14ac:dyDescent="0.25">
      <c r="A453" s="1" t="s">
        <v>954</v>
      </c>
      <c r="B453" t="s">
        <v>955</v>
      </c>
      <c r="C453" t="s">
        <v>56</v>
      </c>
      <c r="D453" s="6">
        <v>12017968.18</v>
      </c>
      <c r="E453" s="6">
        <f t="shared" si="36"/>
        <v>6611115.1799999997</v>
      </c>
      <c r="F453" s="2">
        <v>1568513.01</v>
      </c>
      <c r="G453" s="2">
        <v>0</v>
      </c>
      <c r="H453" s="2">
        <v>-25052.98</v>
      </c>
      <c r="I453" s="6">
        <f t="shared" si="37"/>
        <v>1543460.03</v>
      </c>
      <c r="J453" s="2">
        <v>2102339.34</v>
      </c>
      <c r="K453" s="2">
        <v>-98550</v>
      </c>
      <c r="L453" s="2">
        <v>-21885.1</v>
      </c>
      <c r="M453" s="2">
        <v>-203713.64</v>
      </c>
      <c r="N453" s="6">
        <f t="shared" si="38"/>
        <v>1778190.5999999996</v>
      </c>
      <c r="O453" s="2">
        <v>2027281.61</v>
      </c>
      <c r="P453" s="2">
        <v>-35760.39</v>
      </c>
      <c r="Q453" s="6">
        <f t="shared" si="39"/>
        <v>1991521.2200000002</v>
      </c>
      <c r="R453" s="2">
        <v>10022.99</v>
      </c>
      <c r="S453" s="2">
        <v>0</v>
      </c>
      <c r="T453" s="6">
        <f t="shared" si="40"/>
        <v>10022.99</v>
      </c>
      <c r="U453" s="6">
        <v>122488.71</v>
      </c>
      <c r="V453" s="2">
        <v>151576.9</v>
      </c>
      <c r="W453" s="2">
        <v>-126349.32</v>
      </c>
      <c r="X453" s="2">
        <v>-64058.13</v>
      </c>
      <c r="Y453" s="6">
        <f t="shared" si="41"/>
        <v>-38830.55000000001</v>
      </c>
    </row>
    <row r="454" spans="1:25" x14ac:dyDescent="0.25">
      <c r="A454" s="1" t="s">
        <v>956</v>
      </c>
      <c r="B454" t="s">
        <v>957</v>
      </c>
      <c r="C454" t="s">
        <v>242</v>
      </c>
      <c r="D454" s="6">
        <v>6528680.0599999987</v>
      </c>
      <c r="E454" s="6">
        <f t="shared" si="36"/>
        <v>5055471.879999999</v>
      </c>
      <c r="F454" s="2">
        <v>372471.17</v>
      </c>
      <c r="G454" s="2">
        <v>315381.28999999998</v>
      </c>
      <c r="H454" s="2">
        <v>-1314.9</v>
      </c>
      <c r="I454" s="6">
        <f t="shared" si="37"/>
        <v>686537.55999999994</v>
      </c>
      <c r="J454" s="2">
        <v>657782.91</v>
      </c>
      <c r="K454" s="2">
        <v>-112885.98</v>
      </c>
      <c r="L454" s="2">
        <v>-26446.42</v>
      </c>
      <c r="M454" s="2">
        <v>-59686.59</v>
      </c>
      <c r="N454" s="6">
        <f t="shared" si="38"/>
        <v>458763.92000000004</v>
      </c>
      <c r="O454" s="2">
        <v>259374.85</v>
      </c>
      <c r="P454" s="2">
        <v>-5462.48</v>
      </c>
      <c r="Q454" s="6">
        <f t="shared" si="39"/>
        <v>253912.37</v>
      </c>
      <c r="R454" s="2">
        <v>19897.71</v>
      </c>
      <c r="S454" s="2">
        <v>0</v>
      </c>
      <c r="T454" s="6">
        <f t="shared" si="40"/>
        <v>19897.71</v>
      </c>
      <c r="U454" s="6">
        <v>55047.67</v>
      </c>
      <c r="V454" s="2">
        <v>2390.8000000000002</v>
      </c>
      <c r="W454" s="2">
        <v>-3341.85</v>
      </c>
      <c r="X454" s="2">
        <v>0</v>
      </c>
      <c r="Y454" s="6">
        <f t="shared" si="41"/>
        <v>-951.04999999999973</v>
      </c>
    </row>
    <row r="455" spans="1:25" x14ac:dyDescent="0.25">
      <c r="A455" s="1" t="s">
        <v>958</v>
      </c>
      <c r="B455" t="s">
        <v>959</v>
      </c>
      <c r="C455" t="s">
        <v>8</v>
      </c>
      <c r="D455" s="6">
        <v>1112015.71</v>
      </c>
      <c r="E455" s="6">
        <f t="shared" si="36"/>
        <v>1202003.1499999999</v>
      </c>
      <c r="F455" s="2">
        <v>0</v>
      </c>
      <c r="G455" s="2">
        <v>0</v>
      </c>
      <c r="H455" s="2">
        <v>0</v>
      </c>
      <c r="I455" s="6">
        <f t="shared" si="37"/>
        <v>0</v>
      </c>
      <c r="J455" s="2">
        <v>105407.55</v>
      </c>
      <c r="K455" s="2">
        <v>-165938.25</v>
      </c>
      <c r="L455" s="2">
        <v>-139833.56</v>
      </c>
      <c r="M455" s="2">
        <v>-11588.76</v>
      </c>
      <c r="N455" s="6">
        <f t="shared" si="38"/>
        <v>-211953.02000000002</v>
      </c>
      <c r="O455" s="2">
        <v>1161</v>
      </c>
      <c r="P455" s="2">
        <v>-5.31</v>
      </c>
      <c r="Q455" s="6">
        <f t="shared" si="39"/>
        <v>1155.69</v>
      </c>
      <c r="R455" s="2">
        <v>1379.8</v>
      </c>
      <c r="S455" s="2">
        <v>0</v>
      </c>
      <c r="T455" s="6">
        <f t="shared" si="40"/>
        <v>1379.8</v>
      </c>
      <c r="U455" s="6">
        <v>134717.74</v>
      </c>
      <c r="V455" s="2">
        <v>1578.88</v>
      </c>
      <c r="W455" s="2">
        <v>-7298.51</v>
      </c>
      <c r="X455" s="2">
        <v>-9568.02</v>
      </c>
      <c r="Y455" s="6">
        <f t="shared" si="41"/>
        <v>-15287.650000000001</v>
      </c>
    </row>
    <row r="456" spans="1:25" x14ac:dyDescent="0.25">
      <c r="A456" s="1" t="s">
        <v>960</v>
      </c>
      <c r="B456" t="s">
        <v>961</v>
      </c>
      <c r="C456" t="s">
        <v>120</v>
      </c>
      <c r="D456" s="6">
        <v>35901103.659999996</v>
      </c>
      <c r="E456" s="6">
        <f t="shared" ref="E456:E519" si="42">D456-I456-N456-Q456-T456-U456-Y456</f>
        <v>25613844.199999996</v>
      </c>
      <c r="F456" s="2">
        <v>4923553.13</v>
      </c>
      <c r="G456" s="2">
        <v>0</v>
      </c>
      <c r="H456" s="2">
        <v>-37645.79</v>
      </c>
      <c r="I456" s="6">
        <f t="shared" ref="I456:I519" si="43">F456+G456+H456</f>
        <v>4885907.34</v>
      </c>
      <c r="J456" s="2">
        <v>4292824.91</v>
      </c>
      <c r="K456" s="2">
        <v>-420836.05</v>
      </c>
      <c r="L456" s="2">
        <v>-48409.25</v>
      </c>
      <c r="M456" s="2">
        <v>-392948.52</v>
      </c>
      <c r="N456" s="6">
        <f t="shared" ref="N456:N519" si="44">J456+K456+L456+M456</f>
        <v>3430631.0900000003</v>
      </c>
      <c r="O456" s="2">
        <v>1075943.94</v>
      </c>
      <c r="P456" s="2">
        <v>-45125.43</v>
      </c>
      <c r="Q456" s="6">
        <f t="shared" ref="Q456:Q519" si="45">O456+P456</f>
        <v>1030818.5099999999</v>
      </c>
      <c r="R456" s="2">
        <v>525241.21</v>
      </c>
      <c r="S456" s="2">
        <v>-17238.84</v>
      </c>
      <c r="T456" s="6">
        <f t="shared" ref="T456:T519" si="46">R456+S456</f>
        <v>508002.36999999994</v>
      </c>
      <c r="U456" s="6">
        <v>282672.90999999997</v>
      </c>
      <c r="V456" s="2">
        <v>183360.82</v>
      </c>
      <c r="W456" s="2">
        <v>-47752.18</v>
      </c>
      <c r="X456" s="2">
        <v>13618.6</v>
      </c>
      <c r="Y456" s="6">
        <f t="shared" ref="Y456:Y519" si="47">V456+W456+X456</f>
        <v>149227.24000000002</v>
      </c>
    </row>
    <row r="457" spans="1:25" x14ac:dyDescent="0.25">
      <c r="A457" s="1" t="s">
        <v>962</v>
      </c>
      <c r="B457" t="s">
        <v>963</v>
      </c>
      <c r="C457" t="s">
        <v>79</v>
      </c>
      <c r="D457" s="6">
        <v>-44365.989999999991</v>
      </c>
      <c r="E457" s="6">
        <f t="shared" si="42"/>
        <v>-318919.09000000003</v>
      </c>
      <c r="F457" s="2">
        <v>0</v>
      </c>
      <c r="G457" s="2">
        <v>98870.15</v>
      </c>
      <c r="H457" s="2">
        <v>0</v>
      </c>
      <c r="I457" s="6">
        <f t="shared" si="43"/>
        <v>98870.15</v>
      </c>
      <c r="J457" s="2">
        <v>315448.77</v>
      </c>
      <c r="K457" s="2">
        <v>-189000</v>
      </c>
      <c r="L457" s="2">
        <v>-67216.7</v>
      </c>
      <c r="M457" s="2">
        <v>-75927.86</v>
      </c>
      <c r="N457" s="6">
        <f t="shared" si="44"/>
        <v>-16695.789999999979</v>
      </c>
      <c r="O457" s="2">
        <v>186965.09</v>
      </c>
      <c r="P457" s="2">
        <v>-33384.67</v>
      </c>
      <c r="Q457" s="6">
        <f t="shared" si="45"/>
        <v>153580.41999999998</v>
      </c>
      <c r="R457" s="2">
        <v>1867.67</v>
      </c>
      <c r="S457" s="2">
        <v>-999.9</v>
      </c>
      <c r="T457" s="6">
        <f t="shared" si="46"/>
        <v>867.7700000000001</v>
      </c>
      <c r="U457" s="6">
        <v>32625.43</v>
      </c>
      <c r="V457" s="2">
        <v>15403.9</v>
      </c>
      <c r="W457" s="2">
        <v>-8895.5400000000009</v>
      </c>
      <c r="X457" s="2">
        <v>-1203.24</v>
      </c>
      <c r="Y457" s="6">
        <f t="shared" si="47"/>
        <v>5305.119999999999</v>
      </c>
    </row>
    <row r="458" spans="1:25" x14ac:dyDescent="0.25">
      <c r="A458" s="1" t="s">
        <v>964</v>
      </c>
      <c r="B458" t="s">
        <v>965</v>
      </c>
      <c r="C458" t="s">
        <v>386</v>
      </c>
      <c r="D458" s="6">
        <v>2782767.1999999997</v>
      </c>
      <c r="E458" s="6">
        <f t="shared" si="42"/>
        <v>1462314.4499999995</v>
      </c>
      <c r="F458" s="2">
        <v>674968.14</v>
      </c>
      <c r="G458" s="2">
        <v>348259.4</v>
      </c>
      <c r="H458" s="2">
        <v>-112.55</v>
      </c>
      <c r="I458" s="6">
        <f t="shared" si="43"/>
        <v>1023114.99</v>
      </c>
      <c r="J458" s="2">
        <v>168486.93</v>
      </c>
      <c r="K458" s="2">
        <v>0</v>
      </c>
      <c r="L458" s="2">
        <v>0</v>
      </c>
      <c r="M458" s="2">
        <v>-19264.05</v>
      </c>
      <c r="N458" s="6">
        <f t="shared" si="44"/>
        <v>149222.88</v>
      </c>
      <c r="O458" s="2">
        <v>49667.74</v>
      </c>
      <c r="P458" s="2">
        <v>-769.78</v>
      </c>
      <c r="Q458" s="6">
        <f t="shared" si="45"/>
        <v>48897.96</v>
      </c>
      <c r="R458" s="2">
        <v>0</v>
      </c>
      <c r="S458" s="2">
        <v>0</v>
      </c>
      <c r="T458" s="6">
        <f t="shared" si="46"/>
        <v>0</v>
      </c>
      <c r="U458" s="6">
        <v>42857.84</v>
      </c>
      <c r="V458" s="2">
        <v>37035.33</v>
      </c>
      <c r="W458" s="2">
        <v>-2468.4699999999998</v>
      </c>
      <c r="X458" s="2">
        <v>21792.22</v>
      </c>
      <c r="Y458" s="6">
        <f t="shared" si="47"/>
        <v>56359.08</v>
      </c>
    </row>
    <row r="459" spans="1:25" x14ac:dyDescent="0.25">
      <c r="A459" s="1" t="s">
        <v>966</v>
      </c>
      <c r="B459" t="s">
        <v>967</v>
      </c>
      <c r="C459" t="s">
        <v>2</v>
      </c>
      <c r="D459" s="6">
        <v>2757668.02</v>
      </c>
      <c r="E459" s="6">
        <f t="shared" si="42"/>
        <v>1120858.6200000001</v>
      </c>
      <c r="F459" s="2">
        <v>816611.92</v>
      </c>
      <c r="G459" s="2">
        <v>609682.34</v>
      </c>
      <c r="H459" s="2">
        <v>-9.57</v>
      </c>
      <c r="I459" s="6">
        <f t="shared" si="43"/>
        <v>1426284.69</v>
      </c>
      <c r="J459" s="2">
        <v>128540.76</v>
      </c>
      <c r="K459" s="2">
        <v>0</v>
      </c>
      <c r="L459" s="2">
        <v>0</v>
      </c>
      <c r="M459" s="2">
        <v>-17982.45</v>
      </c>
      <c r="N459" s="6">
        <f t="shared" si="44"/>
        <v>110558.31</v>
      </c>
      <c r="O459" s="2">
        <v>20905.509999999998</v>
      </c>
      <c r="P459" s="2">
        <v>-15.63</v>
      </c>
      <c r="Q459" s="6">
        <f t="shared" si="45"/>
        <v>20889.879999999997</v>
      </c>
      <c r="R459" s="2">
        <v>0</v>
      </c>
      <c r="S459" s="2">
        <v>0</v>
      </c>
      <c r="T459" s="6">
        <f t="shared" si="46"/>
        <v>0</v>
      </c>
      <c r="U459" s="6">
        <v>37495.68</v>
      </c>
      <c r="V459" s="2">
        <v>29464.98</v>
      </c>
      <c r="W459" s="2">
        <v>-363.44</v>
      </c>
      <c r="X459" s="2">
        <v>12479.3</v>
      </c>
      <c r="Y459" s="6">
        <f t="shared" si="47"/>
        <v>41580.839999999997</v>
      </c>
    </row>
    <row r="460" spans="1:25" x14ac:dyDescent="0.25">
      <c r="A460" s="1" t="s">
        <v>968</v>
      </c>
      <c r="B460" t="s">
        <v>969</v>
      </c>
      <c r="C460" t="s">
        <v>301</v>
      </c>
      <c r="D460" s="6">
        <v>7463419.8899999997</v>
      </c>
      <c r="E460" s="6">
        <f t="shared" si="42"/>
        <v>4453563.0799999991</v>
      </c>
      <c r="F460" s="2">
        <v>1498862.37</v>
      </c>
      <c r="G460" s="2">
        <v>502057.87</v>
      </c>
      <c r="H460" s="2">
        <v>-797.07</v>
      </c>
      <c r="I460" s="6">
        <f t="shared" si="43"/>
        <v>2000123.1700000002</v>
      </c>
      <c r="J460" s="2">
        <v>625554.02</v>
      </c>
      <c r="K460" s="2">
        <v>-26908</v>
      </c>
      <c r="L460" s="2">
        <v>-11700.86</v>
      </c>
      <c r="M460" s="2">
        <v>-10273.42</v>
      </c>
      <c r="N460" s="6">
        <f t="shared" si="44"/>
        <v>576671.74</v>
      </c>
      <c r="O460" s="2">
        <v>302434.03000000003</v>
      </c>
      <c r="P460" s="2">
        <v>-1550.26</v>
      </c>
      <c r="Q460" s="6">
        <f t="shared" si="45"/>
        <v>300883.77</v>
      </c>
      <c r="R460" s="2">
        <v>0</v>
      </c>
      <c r="S460" s="2">
        <v>0</v>
      </c>
      <c r="T460" s="6">
        <f t="shared" si="46"/>
        <v>0</v>
      </c>
      <c r="U460" s="6">
        <v>66817.16</v>
      </c>
      <c r="V460" s="2">
        <v>88926.53</v>
      </c>
      <c r="W460" s="2">
        <v>-560.07000000000005</v>
      </c>
      <c r="X460" s="2">
        <v>-23005.49</v>
      </c>
      <c r="Y460" s="6">
        <f t="shared" si="47"/>
        <v>65360.969999999987</v>
      </c>
    </row>
    <row r="461" spans="1:25" x14ac:dyDescent="0.25">
      <c r="A461" s="1" t="s">
        <v>970</v>
      </c>
      <c r="B461" t="s">
        <v>971</v>
      </c>
      <c r="C461" t="s">
        <v>364</v>
      </c>
      <c r="D461" s="6">
        <v>6283045.3700000001</v>
      </c>
      <c r="E461" s="6">
        <f t="shared" si="42"/>
        <v>3484545.76</v>
      </c>
      <c r="F461" s="2">
        <v>882532.21</v>
      </c>
      <c r="G461" s="2">
        <v>989261.04</v>
      </c>
      <c r="H461" s="2">
        <v>-86.4</v>
      </c>
      <c r="I461" s="6">
        <f t="shared" si="43"/>
        <v>1871706.85</v>
      </c>
      <c r="J461" s="2">
        <v>608533.22</v>
      </c>
      <c r="K461" s="2">
        <v>0</v>
      </c>
      <c r="L461" s="2">
        <v>-27602.66</v>
      </c>
      <c r="M461" s="2">
        <v>-8170.2</v>
      </c>
      <c r="N461" s="6">
        <f t="shared" si="44"/>
        <v>572760.36</v>
      </c>
      <c r="O461" s="2">
        <v>204644.67</v>
      </c>
      <c r="P461" s="2">
        <v>-200.85</v>
      </c>
      <c r="Q461" s="6">
        <f t="shared" si="45"/>
        <v>204443.82</v>
      </c>
      <c r="R461" s="2">
        <v>0</v>
      </c>
      <c r="S461" s="2">
        <v>0</v>
      </c>
      <c r="T461" s="6">
        <f t="shared" si="46"/>
        <v>0</v>
      </c>
      <c r="U461" s="6">
        <v>50945.61</v>
      </c>
      <c r="V461" s="2">
        <v>108761.23</v>
      </c>
      <c r="W461" s="2">
        <v>-1912.16</v>
      </c>
      <c r="X461" s="2">
        <v>-8206.1</v>
      </c>
      <c r="Y461" s="6">
        <f t="shared" si="47"/>
        <v>98642.969999999987</v>
      </c>
    </row>
    <row r="462" spans="1:25" x14ac:dyDescent="0.25">
      <c r="A462" s="1" t="s">
        <v>972</v>
      </c>
      <c r="B462" t="s">
        <v>973</v>
      </c>
      <c r="C462" t="s">
        <v>239</v>
      </c>
      <c r="D462" s="6">
        <v>6674344.2200000007</v>
      </c>
      <c r="E462" s="6">
        <f t="shared" si="42"/>
        <v>3820078.5100000007</v>
      </c>
      <c r="F462" s="2">
        <v>931674.11</v>
      </c>
      <c r="G462" s="2">
        <v>1218490.97</v>
      </c>
      <c r="H462" s="2">
        <v>-5426.73</v>
      </c>
      <c r="I462" s="6">
        <f t="shared" si="43"/>
        <v>2144738.35</v>
      </c>
      <c r="J462" s="2">
        <v>636004.18000000005</v>
      </c>
      <c r="K462" s="2">
        <v>-31440</v>
      </c>
      <c r="L462" s="2">
        <v>-24785.51</v>
      </c>
      <c r="M462" s="2">
        <v>-59650.99</v>
      </c>
      <c r="N462" s="6">
        <f t="shared" si="44"/>
        <v>520127.68000000005</v>
      </c>
      <c r="O462" s="2">
        <v>138177.18</v>
      </c>
      <c r="P462" s="2">
        <v>-4850.83</v>
      </c>
      <c r="Q462" s="6">
        <f t="shared" si="45"/>
        <v>133326.35</v>
      </c>
      <c r="R462" s="2">
        <v>910.31</v>
      </c>
      <c r="S462" s="2">
        <v>0</v>
      </c>
      <c r="T462" s="6">
        <f t="shared" si="46"/>
        <v>910.31</v>
      </c>
      <c r="U462" s="6">
        <v>56975.59</v>
      </c>
      <c r="V462" s="2">
        <v>6800.03</v>
      </c>
      <c r="W462" s="2">
        <v>-1533.78</v>
      </c>
      <c r="X462" s="2">
        <v>-7078.82</v>
      </c>
      <c r="Y462" s="6">
        <f t="shared" si="47"/>
        <v>-1812.5699999999997</v>
      </c>
    </row>
    <row r="463" spans="1:25" x14ac:dyDescent="0.25">
      <c r="A463" s="1" t="s">
        <v>974</v>
      </c>
      <c r="B463" t="s">
        <v>975</v>
      </c>
      <c r="C463" t="s">
        <v>386</v>
      </c>
      <c r="D463" s="6">
        <v>7407559.75</v>
      </c>
      <c r="E463" s="6">
        <f t="shared" si="42"/>
        <v>5572046.75</v>
      </c>
      <c r="F463" s="2">
        <v>1140554.3700000001</v>
      </c>
      <c r="G463" s="2">
        <v>0</v>
      </c>
      <c r="H463" s="2">
        <v>-1231.1099999999999</v>
      </c>
      <c r="I463" s="6">
        <f t="shared" si="43"/>
        <v>1139323.26</v>
      </c>
      <c r="J463" s="2">
        <v>543940.79</v>
      </c>
      <c r="K463" s="2">
        <v>-23876.85</v>
      </c>
      <c r="L463" s="2">
        <v>-7565.94</v>
      </c>
      <c r="M463" s="2">
        <v>-169077.58</v>
      </c>
      <c r="N463" s="6">
        <f t="shared" si="44"/>
        <v>343420.42000000004</v>
      </c>
      <c r="O463" s="2">
        <v>117374.88</v>
      </c>
      <c r="P463" s="2">
        <v>-2312.81</v>
      </c>
      <c r="Q463" s="6">
        <f t="shared" si="45"/>
        <v>115062.07</v>
      </c>
      <c r="R463" s="2">
        <v>1395.32</v>
      </c>
      <c r="S463" s="2">
        <v>0</v>
      </c>
      <c r="T463" s="6">
        <f t="shared" si="46"/>
        <v>1395.32</v>
      </c>
      <c r="U463" s="6">
        <v>85401.91</v>
      </c>
      <c r="V463" s="2">
        <v>137842.84</v>
      </c>
      <c r="W463" s="2">
        <v>-5835.69</v>
      </c>
      <c r="X463" s="2">
        <v>18902.87</v>
      </c>
      <c r="Y463" s="6">
        <f t="shared" si="47"/>
        <v>150910.01999999999</v>
      </c>
    </row>
    <row r="464" spans="1:25" x14ac:dyDescent="0.25">
      <c r="A464" s="1" t="s">
        <v>976</v>
      </c>
      <c r="B464" t="s">
        <v>977</v>
      </c>
      <c r="C464" t="s">
        <v>301</v>
      </c>
      <c r="D464" s="6">
        <v>6902975.5599999987</v>
      </c>
      <c r="E464" s="6">
        <f t="shared" si="42"/>
        <v>4459965.3599999985</v>
      </c>
      <c r="F464" s="2">
        <v>1545978.7</v>
      </c>
      <c r="G464" s="2">
        <v>0</v>
      </c>
      <c r="H464" s="2">
        <v>-448.55</v>
      </c>
      <c r="I464" s="6">
        <f t="shared" si="43"/>
        <v>1545530.15</v>
      </c>
      <c r="J464" s="2">
        <v>572249.09</v>
      </c>
      <c r="K464" s="2">
        <v>-31374.17</v>
      </c>
      <c r="L464" s="2">
        <v>-36846.519999999997</v>
      </c>
      <c r="M464" s="2">
        <v>-29717.1</v>
      </c>
      <c r="N464" s="6">
        <f t="shared" si="44"/>
        <v>474311.29999999993</v>
      </c>
      <c r="O464" s="2">
        <v>300880.17</v>
      </c>
      <c r="P464" s="2">
        <v>-3893.03</v>
      </c>
      <c r="Q464" s="6">
        <f t="shared" si="45"/>
        <v>296987.13999999996</v>
      </c>
      <c r="R464" s="2">
        <v>420.78</v>
      </c>
      <c r="S464" s="2">
        <v>0</v>
      </c>
      <c r="T464" s="6">
        <f t="shared" si="46"/>
        <v>420.78</v>
      </c>
      <c r="U464" s="6">
        <v>94507.47</v>
      </c>
      <c r="V464" s="2">
        <v>50838.46</v>
      </c>
      <c r="W464" s="2">
        <v>-3808.84</v>
      </c>
      <c r="X464" s="2">
        <v>-15776.26</v>
      </c>
      <c r="Y464" s="6">
        <f t="shared" si="47"/>
        <v>31253.359999999993</v>
      </c>
    </row>
    <row r="465" spans="1:25" x14ac:dyDescent="0.25">
      <c r="A465" s="1" t="s">
        <v>978</v>
      </c>
      <c r="B465" t="s">
        <v>979</v>
      </c>
      <c r="C465" t="s">
        <v>38</v>
      </c>
      <c r="D465" s="6">
        <v>5507011.5399999991</v>
      </c>
      <c r="E465" s="6">
        <f t="shared" si="42"/>
        <v>2732191.4799999991</v>
      </c>
      <c r="F465" s="2">
        <v>1792427</v>
      </c>
      <c r="G465" s="2">
        <v>465555.12</v>
      </c>
      <c r="H465" s="2">
        <v>-256.33999999999997</v>
      </c>
      <c r="I465" s="6">
        <f t="shared" si="43"/>
        <v>2257725.7800000003</v>
      </c>
      <c r="J465" s="2">
        <v>418013.12</v>
      </c>
      <c r="K465" s="2">
        <v>-64592.5</v>
      </c>
      <c r="L465" s="2">
        <v>-6176.32</v>
      </c>
      <c r="M465" s="2">
        <v>-15074.58</v>
      </c>
      <c r="N465" s="6">
        <f t="shared" si="44"/>
        <v>332169.71999999997</v>
      </c>
      <c r="O465" s="2">
        <v>46700.800000000003</v>
      </c>
      <c r="P465" s="2">
        <v>-183.68</v>
      </c>
      <c r="Q465" s="6">
        <f t="shared" si="45"/>
        <v>46517.120000000003</v>
      </c>
      <c r="R465" s="2">
        <v>203.96</v>
      </c>
      <c r="S465" s="2">
        <v>0</v>
      </c>
      <c r="T465" s="6">
        <f t="shared" si="46"/>
        <v>203.96</v>
      </c>
      <c r="U465" s="6">
        <v>59527.68</v>
      </c>
      <c r="V465" s="2">
        <v>88662.88</v>
      </c>
      <c r="W465" s="2">
        <v>-804.9</v>
      </c>
      <c r="X465" s="2">
        <v>-9182.18</v>
      </c>
      <c r="Y465" s="6">
        <f t="shared" si="47"/>
        <v>78675.800000000017</v>
      </c>
    </row>
    <row r="466" spans="1:25" x14ac:dyDescent="0.25">
      <c r="A466" s="1" t="s">
        <v>980</v>
      </c>
      <c r="B466" t="s">
        <v>981</v>
      </c>
      <c r="C466" t="s">
        <v>416</v>
      </c>
      <c r="D466" s="6">
        <v>5819124.8799999999</v>
      </c>
      <c r="E466" s="6">
        <f t="shared" si="42"/>
        <v>5272559.26</v>
      </c>
      <c r="F466" s="2">
        <v>0</v>
      </c>
      <c r="G466" s="2">
        <v>0</v>
      </c>
      <c r="H466" s="2">
        <v>0</v>
      </c>
      <c r="I466" s="6">
        <f t="shared" si="43"/>
        <v>0</v>
      </c>
      <c r="J466" s="2">
        <v>713634.85</v>
      </c>
      <c r="K466" s="2">
        <v>-79380</v>
      </c>
      <c r="L466" s="2">
        <v>-196570.23</v>
      </c>
      <c r="M466" s="2">
        <v>-223932.14</v>
      </c>
      <c r="N466" s="6">
        <f t="shared" si="44"/>
        <v>213752.47999999998</v>
      </c>
      <c r="O466" s="2">
        <v>96782.95</v>
      </c>
      <c r="P466" s="2">
        <v>-1261.46</v>
      </c>
      <c r="Q466" s="6">
        <f t="shared" si="45"/>
        <v>95521.489999999991</v>
      </c>
      <c r="R466" s="2">
        <v>27296.65</v>
      </c>
      <c r="S466" s="2">
        <v>0</v>
      </c>
      <c r="T466" s="6">
        <f t="shared" si="46"/>
        <v>27296.65</v>
      </c>
      <c r="U466" s="6">
        <v>208661.35</v>
      </c>
      <c r="V466" s="2">
        <v>10562.93</v>
      </c>
      <c r="W466" s="2">
        <v>-7461.21</v>
      </c>
      <c r="X466" s="2">
        <v>-1768.07</v>
      </c>
      <c r="Y466" s="6">
        <f t="shared" si="47"/>
        <v>1333.6500000000003</v>
      </c>
    </row>
    <row r="467" spans="1:25" x14ac:dyDescent="0.25">
      <c r="A467" s="1" t="s">
        <v>982</v>
      </c>
      <c r="B467" t="s">
        <v>981</v>
      </c>
      <c r="C467" t="s">
        <v>94</v>
      </c>
      <c r="D467" s="6">
        <v>4811942.7299999995</v>
      </c>
      <c r="E467" s="6">
        <f t="shared" si="42"/>
        <v>2341388.5799999991</v>
      </c>
      <c r="F467" s="2">
        <v>999024.55</v>
      </c>
      <c r="G467" s="2">
        <v>1115177.8899999999</v>
      </c>
      <c r="H467" s="2">
        <v>0</v>
      </c>
      <c r="I467" s="6">
        <f t="shared" si="43"/>
        <v>2114202.44</v>
      </c>
      <c r="J467" s="2">
        <v>305266.90000000002</v>
      </c>
      <c r="K467" s="2">
        <v>0</v>
      </c>
      <c r="L467" s="2">
        <v>0</v>
      </c>
      <c r="M467" s="2">
        <v>-27897.91</v>
      </c>
      <c r="N467" s="6">
        <f t="shared" si="44"/>
        <v>277368.99000000005</v>
      </c>
      <c r="O467" s="2">
        <v>39327.68</v>
      </c>
      <c r="P467" s="2">
        <v>0</v>
      </c>
      <c r="Q467" s="6">
        <f t="shared" si="45"/>
        <v>39327.68</v>
      </c>
      <c r="R467" s="2">
        <v>0</v>
      </c>
      <c r="S467" s="2">
        <v>0</v>
      </c>
      <c r="T467" s="6">
        <f t="shared" si="46"/>
        <v>0</v>
      </c>
      <c r="U467" s="6">
        <v>42337.48</v>
      </c>
      <c r="V467" s="2">
        <v>7840.78</v>
      </c>
      <c r="W467" s="2">
        <v>-766.46</v>
      </c>
      <c r="X467" s="2">
        <v>-9756.76</v>
      </c>
      <c r="Y467" s="6">
        <f t="shared" si="47"/>
        <v>-2682.4400000000005</v>
      </c>
    </row>
    <row r="468" spans="1:25" x14ac:dyDescent="0.25">
      <c r="A468" s="1" t="s">
        <v>983</v>
      </c>
      <c r="B468" t="s">
        <v>984</v>
      </c>
      <c r="C468" t="s">
        <v>234</v>
      </c>
      <c r="D468" s="6">
        <v>10423655.809999999</v>
      </c>
      <c r="E468" s="6">
        <f t="shared" si="42"/>
        <v>7474836.5499999989</v>
      </c>
      <c r="F468" s="2">
        <v>718090.88</v>
      </c>
      <c r="G468" s="2">
        <v>0</v>
      </c>
      <c r="H468" s="2">
        <v>-149.69999999999999</v>
      </c>
      <c r="I468" s="6">
        <f t="shared" si="43"/>
        <v>717941.18</v>
      </c>
      <c r="J468" s="2">
        <v>626645.81000000006</v>
      </c>
      <c r="K468" s="2">
        <v>0</v>
      </c>
      <c r="L468" s="2">
        <v>-72.56</v>
      </c>
      <c r="M468" s="2">
        <v>-24003.5</v>
      </c>
      <c r="N468" s="6">
        <f t="shared" si="44"/>
        <v>602569.75</v>
      </c>
      <c r="O468" s="2">
        <v>1557170.9</v>
      </c>
      <c r="P468" s="2">
        <v>-1099.55</v>
      </c>
      <c r="Q468" s="6">
        <f t="shared" si="45"/>
        <v>1556071.3499999999</v>
      </c>
      <c r="R468" s="2">
        <v>0</v>
      </c>
      <c r="S468" s="2">
        <v>0</v>
      </c>
      <c r="T468" s="6">
        <f t="shared" si="46"/>
        <v>0</v>
      </c>
      <c r="U468" s="6">
        <v>72434.73</v>
      </c>
      <c r="V468" s="2">
        <v>21997.96</v>
      </c>
      <c r="W468" s="2">
        <v>-1920.89</v>
      </c>
      <c r="X468" s="2">
        <v>-20274.82</v>
      </c>
      <c r="Y468" s="6">
        <f t="shared" si="47"/>
        <v>-197.75</v>
      </c>
    </row>
    <row r="469" spans="1:25" x14ac:dyDescent="0.25">
      <c r="A469" s="1" t="s">
        <v>985</v>
      </c>
      <c r="B469" t="s">
        <v>986</v>
      </c>
      <c r="C469" t="s">
        <v>79</v>
      </c>
      <c r="D469" s="6">
        <v>865914.6399999999</v>
      </c>
      <c r="E469" s="6">
        <f t="shared" si="42"/>
        <v>833804.55999999982</v>
      </c>
      <c r="F469" s="2">
        <v>0</v>
      </c>
      <c r="G469" s="2">
        <v>0</v>
      </c>
      <c r="H469" s="2">
        <v>0</v>
      </c>
      <c r="I469" s="6">
        <f t="shared" si="43"/>
        <v>0</v>
      </c>
      <c r="J469" s="2">
        <v>105347.07</v>
      </c>
      <c r="K469" s="2">
        <v>-61004</v>
      </c>
      <c r="L469" s="2">
        <v>-142193.26999999999</v>
      </c>
      <c r="M469" s="2">
        <v>-10434.620000000001</v>
      </c>
      <c r="N469" s="6">
        <f t="shared" si="44"/>
        <v>-108284.81999999998</v>
      </c>
      <c r="O469" s="2">
        <v>4740.67</v>
      </c>
      <c r="P469" s="2">
        <v>-77.599999999999994</v>
      </c>
      <c r="Q469" s="6">
        <f t="shared" si="45"/>
        <v>4663.07</v>
      </c>
      <c r="R469" s="2">
        <v>5084.8</v>
      </c>
      <c r="S469" s="2">
        <v>-2272</v>
      </c>
      <c r="T469" s="6">
        <f t="shared" si="46"/>
        <v>2812.8</v>
      </c>
      <c r="U469" s="6">
        <v>132569.62</v>
      </c>
      <c r="V469" s="2">
        <v>2963.96</v>
      </c>
      <c r="W469" s="2">
        <v>-202.6</v>
      </c>
      <c r="X469" s="2">
        <v>-2411.9499999999998</v>
      </c>
      <c r="Y469" s="6">
        <f t="shared" si="47"/>
        <v>349.41000000000031</v>
      </c>
    </row>
    <row r="470" spans="1:25" x14ac:dyDescent="0.25">
      <c r="A470" s="1" t="s">
        <v>987</v>
      </c>
      <c r="B470" t="s">
        <v>988</v>
      </c>
      <c r="C470" t="s">
        <v>190</v>
      </c>
      <c r="D470" s="6">
        <v>7911689.7400000021</v>
      </c>
      <c r="E470" s="6">
        <f t="shared" si="42"/>
        <v>5693499.3200000022</v>
      </c>
      <c r="F470" s="2">
        <v>777723.74</v>
      </c>
      <c r="G470" s="2">
        <v>0</v>
      </c>
      <c r="H470" s="2">
        <v>-193.45</v>
      </c>
      <c r="I470" s="6">
        <f t="shared" si="43"/>
        <v>777530.29</v>
      </c>
      <c r="J470" s="2">
        <v>683121.63</v>
      </c>
      <c r="K470" s="2">
        <v>0</v>
      </c>
      <c r="L470" s="2">
        <v>0</v>
      </c>
      <c r="M470" s="2">
        <v>-58792.68</v>
      </c>
      <c r="N470" s="6">
        <f t="shared" si="44"/>
        <v>624328.94999999995</v>
      </c>
      <c r="O470" s="2">
        <v>591497.73</v>
      </c>
      <c r="P470" s="2">
        <v>-1031.29</v>
      </c>
      <c r="Q470" s="6">
        <f t="shared" si="45"/>
        <v>590466.43999999994</v>
      </c>
      <c r="R470" s="2">
        <v>951.89</v>
      </c>
      <c r="S470" s="2">
        <v>0</v>
      </c>
      <c r="T470" s="6">
        <f t="shared" si="46"/>
        <v>951.89</v>
      </c>
      <c r="U470" s="6">
        <v>81103.199999999997</v>
      </c>
      <c r="V470" s="2">
        <v>138675.41</v>
      </c>
      <c r="W470" s="2">
        <v>-228.75</v>
      </c>
      <c r="X470" s="2">
        <v>5362.99</v>
      </c>
      <c r="Y470" s="6">
        <f t="shared" si="47"/>
        <v>143809.65</v>
      </c>
    </row>
    <row r="471" spans="1:25" x14ac:dyDescent="0.25">
      <c r="A471" s="1" t="s">
        <v>989</v>
      </c>
      <c r="B471" t="s">
        <v>990</v>
      </c>
      <c r="C471" t="s">
        <v>56</v>
      </c>
      <c r="D471" s="6">
        <v>3771640.5900000003</v>
      </c>
      <c r="E471" s="6">
        <f t="shared" si="42"/>
        <v>2850880.0700000003</v>
      </c>
      <c r="F471" s="2">
        <v>300384.01</v>
      </c>
      <c r="G471" s="2">
        <v>289138.25</v>
      </c>
      <c r="H471" s="2">
        <v>-7861.85</v>
      </c>
      <c r="I471" s="6">
        <f t="shared" si="43"/>
        <v>581660.41</v>
      </c>
      <c r="J471" s="2">
        <v>404062.67</v>
      </c>
      <c r="K471" s="2">
        <v>-54000</v>
      </c>
      <c r="L471" s="2">
        <v>-20991.439999999999</v>
      </c>
      <c r="M471" s="2">
        <v>-15396.02</v>
      </c>
      <c r="N471" s="6">
        <f t="shared" si="44"/>
        <v>313675.20999999996</v>
      </c>
      <c r="O471" s="2">
        <v>19375.52</v>
      </c>
      <c r="P471" s="2">
        <v>-738.69</v>
      </c>
      <c r="Q471" s="6">
        <f t="shared" si="45"/>
        <v>18636.830000000002</v>
      </c>
      <c r="R471" s="2">
        <v>4922.9799999999996</v>
      </c>
      <c r="S471" s="2">
        <v>0</v>
      </c>
      <c r="T471" s="6">
        <f t="shared" si="46"/>
        <v>4922.9799999999996</v>
      </c>
      <c r="U471" s="6">
        <v>63010.67</v>
      </c>
      <c r="V471" s="2">
        <v>47128.73</v>
      </c>
      <c r="W471" s="2">
        <v>-86235.59</v>
      </c>
      <c r="X471" s="2">
        <v>-22038.720000000001</v>
      </c>
      <c r="Y471" s="6">
        <f t="shared" si="47"/>
        <v>-61145.579999999994</v>
      </c>
    </row>
    <row r="472" spans="1:25" x14ac:dyDescent="0.25">
      <c r="A472" s="1" t="s">
        <v>991</v>
      </c>
      <c r="B472" t="s">
        <v>992</v>
      </c>
      <c r="C472" t="s">
        <v>377</v>
      </c>
      <c r="D472" s="6">
        <v>8879434.709999999</v>
      </c>
      <c r="E472" s="6">
        <f t="shared" si="42"/>
        <v>7287256.2199999979</v>
      </c>
      <c r="F472" s="2">
        <v>897568.61</v>
      </c>
      <c r="G472" s="2">
        <v>0</v>
      </c>
      <c r="H472" s="2">
        <v>0</v>
      </c>
      <c r="I472" s="6">
        <f t="shared" si="43"/>
        <v>897568.61</v>
      </c>
      <c r="J472" s="2">
        <v>800214.85</v>
      </c>
      <c r="K472" s="2">
        <v>-162000</v>
      </c>
      <c r="L472" s="2">
        <v>-88123.8</v>
      </c>
      <c r="M472" s="2">
        <v>-38725.19</v>
      </c>
      <c r="N472" s="6">
        <f t="shared" si="44"/>
        <v>511365.85999999993</v>
      </c>
      <c r="O472" s="2">
        <v>52011.81</v>
      </c>
      <c r="P472" s="2">
        <v>0</v>
      </c>
      <c r="Q472" s="6">
        <f t="shared" si="45"/>
        <v>52011.81</v>
      </c>
      <c r="R472" s="2">
        <v>2812.19</v>
      </c>
      <c r="S472" s="2">
        <v>0</v>
      </c>
      <c r="T472" s="6">
        <f t="shared" si="46"/>
        <v>2812.19</v>
      </c>
      <c r="U472" s="6">
        <v>131031.29</v>
      </c>
      <c r="V472" s="2">
        <v>6794.92</v>
      </c>
      <c r="W472" s="2">
        <v>-1373.62</v>
      </c>
      <c r="X472" s="2">
        <v>-8032.57</v>
      </c>
      <c r="Y472" s="6">
        <f t="shared" si="47"/>
        <v>-2611.2699999999995</v>
      </c>
    </row>
    <row r="473" spans="1:25" x14ac:dyDescent="0.25">
      <c r="A473" s="1" t="s">
        <v>993</v>
      </c>
      <c r="B473" t="s">
        <v>994</v>
      </c>
      <c r="C473" t="s">
        <v>146</v>
      </c>
      <c r="D473" s="6">
        <v>3275436.02</v>
      </c>
      <c r="E473" s="6">
        <f t="shared" si="42"/>
        <v>2932967.2299999995</v>
      </c>
      <c r="F473" s="2">
        <v>0</v>
      </c>
      <c r="G473" s="2">
        <v>0</v>
      </c>
      <c r="H473" s="2">
        <v>0</v>
      </c>
      <c r="I473" s="6">
        <f t="shared" si="43"/>
        <v>0</v>
      </c>
      <c r="J473" s="2">
        <v>234041.54</v>
      </c>
      <c r="K473" s="2">
        <v>-11543</v>
      </c>
      <c r="L473" s="2">
        <v>-33458.53</v>
      </c>
      <c r="M473" s="2">
        <v>-56716.800000000003</v>
      </c>
      <c r="N473" s="6">
        <f t="shared" si="44"/>
        <v>132323.21000000002</v>
      </c>
      <c r="O473" s="2">
        <v>147192.32999999999</v>
      </c>
      <c r="P473" s="2">
        <v>-2388.92</v>
      </c>
      <c r="Q473" s="6">
        <f t="shared" si="45"/>
        <v>144803.40999999997</v>
      </c>
      <c r="R473" s="2">
        <v>1191.04</v>
      </c>
      <c r="S473" s="2">
        <v>0</v>
      </c>
      <c r="T473" s="6">
        <f t="shared" si="46"/>
        <v>1191.04</v>
      </c>
      <c r="U473" s="6">
        <v>69267.97</v>
      </c>
      <c r="V473" s="2">
        <v>3778.56</v>
      </c>
      <c r="W473" s="2">
        <v>-4739.28</v>
      </c>
      <c r="X473" s="2">
        <v>-4156.12</v>
      </c>
      <c r="Y473" s="6">
        <f t="shared" si="47"/>
        <v>-5116.84</v>
      </c>
    </row>
    <row r="474" spans="1:25" x14ac:dyDescent="0.25">
      <c r="A474" s="1" t="s">
        <v>995</v>
      </c>
      <c r="B474" t="s">
        <v>996</v>
      </c>
      <c r="C474" t="s">
        <v>26</v>
      </c>
      <c r="D474" s="6">
        <v>2660401.1000000006</v>
      </c>
      <c r="E474" s="6">
        <f t="shared" si="42"/>
        <v>1470479.5800000008</v>
      </c>
      <c r="F474" s="2">
        <v>299731.96000000002</v>
      </c>
      <c r="G474" s="2">
        <v>762033.69</v>
      </c>
      <c r="H474" s="2">
        <v>0</v>
      </c>
      <c r="I474" s="6">
        <f t="shared" si="43"/>
        <v>1061765.6499999999</v>
      </c>
      <c r="J474" s="2">
        <v>85900.72</v>
      </c>
      <c r="K474" s="2">
        <v>0</v>
      </c>
      <c r="L474" s="2">
        <v>0</v>
      </c>
      <c r="M474" s="2">
        <v>0</v>
      </c>
      <c r="N474" s="6">
        <f t="shared" si="44"/>
        <v>85900.72</v>
      </c>
      <c r="O474" s="2">
        <v>593.77</v>
      </c>
      <c r="P474" s="2">
        <v>0</v>
      </c>
      <c r="Q474" s="6">
        <f t="shared" si="45"/>
        <v>593.77</v>
      </c>
      <c r="R474" s="2">
        <v>0</v>
      </c>
      <c r="S474" s="2">
        <v>0</v>
      </c>
      <c r="T474" s="6">
        <f t="shared" si="46"/>
        <v>0</v>
      </c>
      <c r="U474" s="6">
        <v>31548.97</v>
      </c>
      <c r="V474" s="2">
        <v>12928.59</v>
      </c>
      <c r="W474" s="2">
        <v>-196.2</v>
      </c>
      <c r="X474" s="2">
        <v>-2619.98</v>
      </c>
      <c r="Y474" s="6">
        <f t="shared" si="47"/>
        <v>10112.41</v>
      </c>
    </row>
    <row r="475" spans="1:25" x14ac:dyDescent="0.25">
      <c r="A475" s="1" t="s">
        <v>997</v>
      </c>
      <c r="B475" t="s">
        <v>998</v>
      </c>
      <c r="C475" t="s">
        <v>84</v>
      </c>
      <c r="D475" s="6">
        <v>6999380.79</v>
      </c>
      <c r="E475" s="6">
        <f t="shared" si="42"/>
        <v>4702685.9699999988</v>
      </c>
      <c r="F475" s="2">
        <v>1001957.61</v>
      </c>
      <c r="G475" s="2">
        <v>0</v>
      </c>
      <c r="H475" s="2">
        <v>-568.65</v>
      </c>
      <c r="I475" s="6">
        <f t="shared" si="43"/>
        <v>1001388.96</v>
      </c>
      <c r="J475" s="2">
        <v>1010757</v>
      </c>
      <c r="K475" s="2">
        <v>-33515.379999999997</v>
      </c>
      <c r="L475" s="2">
        <v>-2496.9699999999998</v>
      </c>
      <c r="M475" s="2">
        <v>-120991.03999999999</v>
      </c>
      <c r="N475" s="6">
        <f t="shared" si="44"/>
        <v>853753.61</v>
      </c>
      <c r="O475" s="2">
        <v>300659.44</v>
      </c>
      <c r="P475" s="2">
        <v>-1073.1199999999999</v>
      </c>
      <c r="Q475" s="6">
        <f t="shared" si="45"/>
        <v>299586.32</v>
      </c>
      <c r="R475" s="2">
        <v>59779.69</v>
      </c>
      <c r="S475" s="2">
        <v>0</v>
      </c>
      <c r="T475" s="6">
        <f t="shared" si="46"/>
        <v>59779.69</v>
      </c>
      <c r="U475" s="6">
        <v>103849.24</v>
      </c>
      <c r="V475" s="2">
        <v>81698.539999999994</v>
      </c>
      <c r="W475" s="2">
        <v>-5399.4</v>
      </c>
      <c r="X475" s="2">
        <v>-97962.14</v>
      </c>
      <c r="Y475" s="6">
        <f t="shared" si="47"/>
        <v>-21663</v>
      </c>
    </row>
    <row r="476" spans="1:25" x14ac:dyDescent="0.25">
      <c r="A476" s="1" t="s">
        <v>999</v>
      </c>
      <c r="B476" t="s">
        <v>1000</v>
      </c>
      <c r="C476" t="s">
        <v>380</v>
      </c>
      <c r="D476" s="6">
        <v>14977336.620000001</v>
      </c>
      <c r="E476" s="6">
        <f t="shared" si="42"/>
        <v>7309476.4700000025</v>
      </c>
      <c r="F476" s="2">
        <v>2869445.61</v>
      </c>
      <c r="G476" s="2">
        <v>0</v>
      </c>
      <c r="H476" s="2">
        <v>-75882.990000000005</v>
      </c>
      <c r="I476" s="6">
        <f t="shared" si="43"/>
        <v>2793562.6199999996</v>
      </c>
      <c r="J476" s="2">
        <v>2704833.13</v>
      </c>
      <c r="K476" s="2">
        <v>-247362.74</v>
      </c>
      <c r="L476" s="2">
        <v>-169008.04</v>
      </c>
      <c r="M476" s="2">
        <v>-365539.75</v>
      </c>
      <c r="N476" s="6">
        <f t="shared" si="44"/>
        <v>1922922.5999999996</v>
      </c>
      <c r="O476" s="2">
        <v>2789609.34</v>
      </c>
      <c r="P476" s="2">
        <v>-289287.01</v>
      </c>
      <c r="Q476" s="6">
        <f t="shared" si="45"/>
        <v>2500322.33</v>
      </c>
      <c r="R476" s="2">
        <v>11223.6</v>
      </c>
      <c r="S476" s="2">
        <v>0</v>
      </c>
      <c r="T476" s="6">
        <f t="shared" si="46"/>
        <v>11223.6</v>
      </c>
      <c r="U476" s="6">
        <v>158645.78</v>
      </c>
      <c r="V476" s="2">
        <v>414987.11</v>
      </c>
      <c r="W476" s="2">
        <v>-37359.339999999997</v>
      </c>
      <c r="X476" s="2">
        <v>-96444.55</v>
      </c>
      <c r="Y476" s="6">
        <f t="shared" si="47"/>
        <v>281183.22000000003</v>
      </c>
    </row>
    <row r="477" spans="1:25" x14ac:dyDescent="0.25">
      <c r="A477" s="1" t="s">
        <v>1001</v>
      </c>
      <c r="B477" t="s">
        <v>1002</v>
      </c>
      <c r="C477" t="s">
        <v>17</v>
      </c>
      <c r="D477" s="6">
        <v>9342819.8500000015</v>
      </c>
      <c r="E477" s="6">
        <f t="shared" si="42"/>
        <v>6299725.7700000005</v>
      </c>
      <c r="F477" s="2">
        <v>1359197.09</v>
      </c>
      <c r="G477" s="2">
        <v>582128.80000000005</v>
      </c>
      <c r="H477" s="2">
        <v>-350.03</v>
      </c>
      <c r="I477" s="6">
        <f t="shared" si="43"/>
        <v>1940975.86</v>
      </c>
      <c r="J477" s="2">
        <v>874454.57</v>
      </c>
      <c r="K477" s="2">
        <v>-77557.66</v>
      </c>
      <c r="L477" s="2">
        <v>-37638.21</v>
      </c>
      <c r="M477" s="2">
        <v>-16227.75</v>
      </c>
      <c r="N477" s="6">
        <f t="shared" si="44"/>
        <v>743030.95</v>
      </c>
      <c r="O477" s="2">
        <v>123086.27</v>
      </c>
      <c r="P477" s="2">
        <v>-421.08</v>
      </c>
      <c r="Q477" s="6">
        <f t="shared" si="45"/>
        <v>122665.19</v>
      </c>
      <c r="R477" s="2">
        <v>1988.24</v>
      </c>
      <c r="S477" s="2">
        <v>0</v>
      </c>
      <c r="T477" s="6">
        <f t="shared" si="46"/>
        <v>1988.24</v>
      </c>
      <c r="U477" s="6">
        <v>69034.81</v>
      </c>
      <c r="V477" s="2">
        <v>174115.98</v>
      </c>
      <c r="W477" s="2">
        <v>-1145.1500000000001</v>
      </c>
      <c r="X477" s="2">
        <v>-7571.8</v>
      </c>
      <c r="Y477" s="6">
        <f t="shared" si="47"/>
        <v>165399.03000000003</v>
      </c>
    </row>
    <row r="478" spans="1:25" x14ac:dyDescent="0.25">
      <c r="A478" s="1" t="s">
        <v>1003</v>
      </c>
      <c r="B478" t="s">
        <v>1004</v>
      </c>
      <c r="C478" t="s">
        <v>368</v>
      </c>
      <c r="D478" s="6">
        <v>9147845.5100000016</v>
      </c>
      <c r="E478" s="6">
        <f t="shared" si="42"/>
        <v>4386625.8900000015</v>
      </c>
      <c r="F478" s="2">
        <v>1954868.25</v>
      </c>
      <c r="G478" s="2">
        <v>543740.69999999995</v>
      </c>
      <c r="H478" s="2">
        <v>0</v>
      </c>
      <c r="I478" s="6">
        <f t="shared" si="43"/>
        <v>2498608.9500000002</v>
      </c>
      <c r="J478" s="2">
        <v>858245.94</v>
      </c>
      <c r="K478" s="2">
        <v>0</v>
      </c>
      <c r="L478" s="2">
        <v>-33985.019999999997</v>
      </c>
      <c r="M478" s="2">
        <v>-18188.990000000002</v>
      </c>
      <c r="N478" s="6">
        <f t="shared" si="44"/>
        <v>806071.92999999993</v>
      </c>
      <c r="O478" s="2">
        <v>1350402.37</v>
      </c>
      <c r="P478" s="2">
        <v>0</v>
      </c>
      <c r="Q478" s="6">
        <f t="shared" si="45"/>
        <v>1350402.37</v>
      </c>
      <c r="R478" s="2">
        <v>0</v>
      </c>
      <c r="S478" s="2">
        <v>0</v>
      </c>
      <c r="T478" s="6">
        <f t="shared" si="46"/>
        <v>0</v>
      </c>
      <c r="U478" s="6">
        <v>68586.78</v>
      </c>
      <c r="V478" s="2">
        <v>47947.81</v>
      </c>
      <c r="W478" s="2">
        <v>-856.65</v>
      </c>
      <c r="X478" s="2">
        <v>-9541.57</v>
      </c>
      <c r="Y478" s="6">
        <f t="shared" si="47"/>
        <v>37549.589999999997</v>
      </c>
    </row>
    <row r="479" spans="1:25" x14ac:dyDescent="0.25">
      <c r="A479" s="1" t="s">
        <v>1005</v>
      </c>
      <c r="B479" t="s">
        <v>1006</v>
      </c>
      <c r="C479" t="s">
        <v>59</v>
      </c>
      <c r="D479" s="6">
        <v>4419871.76</v>
      </c>
      <c r="E479" s="6">
        <f t="shared" si="42"/>
        <v>1909662.9499999997</v>
      </c>
      <c r="F479" s="2">
        <v>438358.69</v>
      </c>
      <c r="G479" s="2">
        <v>1158928.18</v>
      </c>
      <c r="H479" s="2">
        <v>-768.79</v>
      </c>
      <c r="I479" s="6">
        <f t="shared" si="43"/>
        <v>1596518.0799999998</v>
      </c>
      <c r="J479" s="2">
        <v>526480.54</v>
      </c>
      <c r="K479" s="2">
        <v>0</v>
      </c>
      <c r="L479" s="2">
        <v>0</v>
      </c>
      <c r="M479" s="2">
        <v>-1652.15</v>
      </c>
      <c r="N479" s="6">
        <f t="shared" si="44"/>
        <v>524828.39</v>
      </c>
      <c r="O479" s="2">
        <v>353297.9</v>
      </c>
      <c r="P479" s="2">
        <v>-748.41</v>
      </c>
      <c r="Q479" s="6">
        <f t="shared" si="45"/>
        <v>352549.49000000005</v>
      </c>
      <c r="R479" s="2">
        <v>1717.88</v>
      </c>
      <c r="S479" s="2">
        <v>0</v>
      </c>
      <c r="T479" s="6">
        <f t="shared" si="46"/>
        <v>1717.88</v>
      </c>
      <c r="U479" s="6">
        <v>37641.69</v>
      </c>
      <c r="V479" s="2">
        <v>16421.18</v>
      </c>
      <c r="W479" s="2">
        <v>-470.19</v>
      </c>
      <c r="X479" s="2">
        <v>-18997.71</v>
      </c>
      <c r="Y479" s="6">
        <f t="shared" si="47"/>
        <v>-3046.7199999999993</v>
      </c>
    </row>
    <row r="480" spans="1:25" x14ac:dyDescent="0.25">
      <c r="A480" s="1" t="s">
        <v>1007</v>
      </c>
      <c r="B480" t="s">
        <v>1008</v>
      </c>
      <c r="C480" t="s">
        <v>445</v>
      </c>
      <c r="D480" s="6">
        <v>4564891.8499999996</v>
      </c>
      <c r="E480" s="6">
        <f t="shared" si="42"/>
        <v>2659384.5099999993</v>
      </c>
      <c r="F480" s="2">
        <v>1228049.99</v>
      </c>
      <c r="G480" s="2">
        <v>335880.08</v>
      </c>
      <c r="H480" s="2">
        <v>-778.72</v>
      </c>
      <c r="I480" s="6">
        <f t="shared" si="43"/>
        <v>1563151.35</v>
      </c>
      <c r="J480" s="2">
        <v>265475.81</v>
      </c>
      <c r="K480" s="2">
        <v>0</v>
      </c>
      <c r="L480" s="2">
        <v>0</v>
      </c>
      <c r="M480" s="2">
        <v>-32868.120000000003</v>
      </c>
      <c r="N480" s="6">
        <f t="shared" si="44"/>
        <v>232607.69</v>
      </c>
      <c r="O480" s="2">
        <v>20827.36</v>
      </c>
      <c r="P480" s="2">
        <v>-670.26</v>
      </c>
      <c r="Q480" s="6">
        <f t="shared" si="45"/>
        <v>20157.100000000002</v>
      </c>
      <c r="R480" s="2">
        <v>850.36</v>
      </c>
      <c r="S480" s="2">
        <v>0</v>
      </c>
      <c r="T480" s="6">
        <f t="shared" si="46"/>
        <v>850.36</v>
      </c>
      <c r="U480" s="6">
        <v>50072.62</v>
      </c>
      <c r="V480" s="2">
        <v>48944.12</v>
      </c>
      <c r="W480" s="2">
        <v>-2139.4</v>
      </c>
      <c r="X480" s="2">
        <v>-8136.5</v>
      </c>
      <c r="Y480" s="6">
        <f t="shared" si="47"/>
        <v>38668.22</v>
      </c>
    </row>
    <row r="481" spans="1:25" x14ac:dyDescent="0.25">
      <c r="A481" s="1" t="s">
        <v>1009</v>
      </c>
      <c r="B481" t="s">
        <v>1010</v>
      </c>
      <c r="C481" t="s">
        <v>71</v>
      </c>
      <c r="D481" s="6">
        <v>3941338.47</v>
      </c>
      <c r="E481" s="6">
        <f t="shared" si="42"/>
        <v>2490575.86</v>
      </c>
      <c r="F481" s="2">
        <v>187442.44</v>
      </c>
      <c r="G481" s="2">
        <v>910790.53</v>
      </c>
      <c r="H481" s="2">
        <v>0</v>
      </c>
      <c r="I481" s="6">
        <f t="shared" si="43"/>
        <v>1098232.97</v>
      </c>
      <c r="J481" s="2">
        <v>293569.65000000002</v>
      </c>
      <c r="K481" s="2">
        <v>0</v>
      </c>
      <c r="L481" s="2">
        <v>-13570.74</v>
      </c>
      <c r="M481" s="2">
        <v>0</v>
      </c>
      <c r="N481" s="6">
        <f t="shared" si="44"/>
        <v>279998.91000000003</v>
      </c>
      <c r="O481" s="2">
        <v>20067.64</v>
      </c>
      <c r="P481" s="2">
        <v>0</v>
      </c>
      <c r="Q481" s="6">
        <f t="shared" si="45"/>
        <v>20067.64</v>
      </c>
      <c r="R481" s="2">
        <v>0</v>
      </c>
      <c r="S481" s="2">
        <v>0</v>
      </c>
      <c r="T481" s="6">
        <f t="shared" si="46"/>
        <v>0</v>
      </c>
      <c r="U481" s="6">
        <v>43077.3</v>
      </c>
      <c r="V481" s="2">
        <v>13072.11</v>
      </c>
      <c r="W481" s="2">
        <v>0</v>
      </c>
      <c r="X481" s="2">
        <v>-3686.32</v>
      </c>
      <c r="Y481" s="6">
        <f t="shared" si="47"/>
        <v>9385.7900000000009</v>
      </c>
    </row>
    <row r="482" spans="1:25" x14ac:dyDescent="0.25">
      <c r="A482" s="1" t="s">
        <v>1011</v>
      </c>
      <c r="B482" t="s">
        <v>1012</v>
      </c>
      <c r="C482" t="s">
        <v>79</v>
      </c>
      <c r="D482" s="6">
        <v>15214112.93</v>
      </c>
      <c r="E482" s="6">
        <f t="shared" si="42"/>
        <v>12970850.17</v>
      </c>
      <c r="F482" s="2">
        <v>0</v>
      </c>
      <c r="G482" s="2">
        <v>0</v>
      </c>
      <c r="H482" s="2">
        <v>0</v>
      </c>
      <c r="I482" s="6">
        <f t="shared" si="43"/>
        <v>0</v>
      </c>
      <c r="J482" s="2">
        <v>2320869.83</v>
      </c>
      <c r="K482" s="2">
        <v>-270994.84000000003</v>
      </c>
      <c r="L482" s="2">
        <v>-329328.90000000002</v>
      </c>
      <c r="M482" s="2">
        <v>-38407.949999999997</v>
      </c>
      <c r="N482" s="6">
        <f t="shared" si="44"/>
        <v>1682138.14</v>
      </c>
      <c r="O482" s="2">
        <v>245041.35</v>
      </c>
      <c r="P482" s="2">
        <v>-4954.07</v>
      </c>
      <c r="Q482" s="6">
        <f t="shared" si="45"/>
        <v>240087.28</v>
      </c>
      <c r="R482" s="2">
        <v>39890.07</v>
      </c>
      <c r="S482" s="2">
        <v>0</v>
      </c>
      <c r="T482" s="6">
        <f t="shared" si="46"/>
        <v>39890.07</v>
      </c>
      <c r="U482" s="6">
        <v>246653.11</v>
      </c>
      <c r="V482" s="2">
        <v>56513.62</v>
      </c>
      <c r="W482" s="2">
        <v>-21349.919999999998</v>
      </c>
      <c r="X482" s="2">
        <v>-669.54</v>
      </c>
      <c r="Y482" s="6">
        <f t="shared" si="47"/>
        <v>34494.160000000003</v>
      </c>
    </row>
    <row r="483" spans="1:25" x14ac:dyDescent="0.25">
      <c r="A483" s="1" t="s">
        <v>1013</v>
      </c>
      <c r="B483" t="s">
        <v>1014</v>
      </c>
      <c r="C483" t="s">
        <v>14</v>
      </c>
      <c r="D483" s="6">
        <v>4819946.3499999996</v>
      </c>
      <c r="E483" s="6">
        <f t="shared" si="42"/>
        <v>4505383.95</v>
      </c>
      <c r="F483" s="2">
        <v>0</v>
      </c>
      <c r="G483" s="2">
        <v>0</v>
      </c>
      <c r="H483" s="2">
        <v>0</v>
      </c>
      <c r="I483" s="6">
        <f t="shared" si="43"/>
        <v>0</v>
      </c>
      <c r="J483" s="2">
        <v>522705.38</v>
      </c>
      <c r="K483" s="2">
        <v>-248700.94</v>
      </c>
      <c r="L483" s="2">
        <v>-68624.210000000006</v>
      </c>
      <c r="M483" s="2">
        <v>-27442.55</v>
      </c>
      <c r="N483" s="6">
        <f t="shared" si="44"/>
        <v>177937.68</v>
      </c>
      <c r="O483" s="2">
        <v>44752.22</v>
      </c>
      <c r="P483" s="2">
        <v>-133.33000000000001</v>
      </c>
      <c r="Q483" s="6">
        <f t="shared" si="45"/>
        <v>44618.89</v>
      </c>
      <c r="R483" s="2">
        <v>3504.46</v>
      </c>
      <c r="S483" s="2">
        <v>0</v>
      </c>
      <c r="T483" s="6">
        <f t="shared" si="46"/>
        <v>3504.46</v>
      </c>
      <c r="U483" s="6">
        <v>94896.92</v>
      </c>
      <c r="V483" s="2">
        <v>8755.94</v>
      </c>
      <c r="W483" s="2">
        <v>-725.85</v>
      </c>
      <c r="X483" s="2">
        <v>-14425.64</v>
      </c>
      <c r="Y483" s="6">
        <f t="shared" si="47"/>
        <v>-6395.5499999999993</v>
      </c>
    </row>
    <row r="484" spans="1:25" x14ac:dyDescent="0.25">
      <c r="A484" s="1" t="s">
        <v>1015</v>
      </c>
      <c r="B484" t="s">
        <v>1016</v>
      </c>
      <c r="C484" t="s">
        <v>23</v>
      </c>
      <c r="D484" s="6">
        <v>4481460.7700000005</v>
      </c>
      <c r="E484" s="6">
        <f t="shared" si="42"/>
        <v>3885980.0600000005</v>
      </c>
      <c r="F484" s="2">
        <v>77791.42</v>
      </c>
      <c r="G484" s="2">
        <v>0</v>
      </c>
      <c r="H484" s="2">
        <v>-311.98</v>
      </c>
      <c r="I484" s="6">
        <f t="shared" si="43"/>
        <v>77479.44</v>
      </c>
      <c r="J484" s="2">
        <v>614307.06000000006</v>
      </c>
      <c r="K484" s="2">
        <v>-182596.93</v>
      </c>
      <c r="L484" s="2">
        <v>-100817.42</v>
      </c>
      <c r="M484" s="2">
        <v>-35341.120000000003</v>
      </c>
      <c r="N484" s="6">
        <f t="shared" si="44"/>
        <v>295551.59000000008</v>
      </c>
      <c r="O484" s="2">
        <v>150014.10999999999</v>
      </c>
      <c r="P484" s="2">
        <v>-4176.37</v>
      </c>
      <c r="Q484" s="6">
        <f t="shared" si="45"/>
        <v>145837.74</v>
      </c>
      <c r="R484" s="2">
        <v>4406.8900000000003</v>
      </c>
      <c r="S484" s="2">
        <v>-7883.84</v>
      </c>
      <c r="T484" s="6">
        <f t="shared" si="46"/>
        <v>-3476.95</v>
      </c>
      <c r="U484" s="6">
        <v>78136.53</v>
      </c>
      <c r="V484" s="2">
        <v>11950.55</v>
      </c>
      <c r="W484" s="2">
        <v>-11384.67</v>
      </c>
      <c r="X484" s="2">
        <v>1386.48</v>
      </c>
      <c r="Y484" s="6">
        <f t="shared" si="47"/>
        <v>1952.3599999999992</v>
      </c>
    </row>
    <row r="485" spans="1:25" x14ac:dyDescent="0.25">
      <c r="A485" s="1" t="s">
        <v>1017</v>
      </c>
      <c r="B485" t="s">
        <v>1018</v>
      </c>
      <c r="C485" t="s">
        <v>256</v>
      </c>
      <c r="D485" s="6">
        <v>9452383.5700000003</v>
      </c>
      <c r="E485" s="6">
        <f t="shared" si="42"/>
        <v>6659757.1500000004</v>
      </c>
      <c r="F485" s="2">
        <v>1413816.87</v>
      </c>
      <c r="G485" s="2">
        <v>198499.45</v>
      </c>
      <c r="H485" s="2">
        <v>-4260.2700000000004</v>
      </c>
      <c r="I485" s="6">
        <f t="shared" si="43"/>
        <v>1608056.05</v>
      </c>
      <c r="J485" s="2">
        <v>1072112.92</v>
      </c>
      <c r="K485" s="2">
        <v>-153506.98000000001</v>
      </c>
      <c r="L485" s="2">
        <v>-80106.13</v>
      </c>
      <c r="M485" s="2">
        <v>-78353.05</v>
      </c>
      <c r="N485" s="6">
        <f t="shared" si="44"/>
        <v>760146.75999999989</v>
      </c>
      <c r="O485" s="2">
        <v>302966.8</v>
      </c>
      <c r="P485" s="2">
        <v>-6287.3</v>
      </c>
      <c r="Q485" s="6">
        <f t="shared" si="45"/>
        <v>296679.5</v>
      </c>
      <c r="R485" s="2">
        <v>990.49</v>
      </c>
      <c r="S485" s="2">
        <v>0</v>
      </c>
      <c r="T485" s="6">
        <f t="shared" si="46"/>
        <v>990.49</v>
      </c>
      <c r="U485" s="6">
        <v>88676.96</v>
      </c>
      <c r="V485" s="2">
        <v>45847.27</v>
      </c>
      <c r="W485" s="2">
        <v>-12743.49</v>
      </c>
      <c r="X485" s="2">
        <v>4972.88</v>
      </c>
      <c r="Y485" s="6">
        <f t="shared" si="47"/>
        <v>38076.659999999996</v>
      </c>
    </row>
    <row r="486" spans="1:25" x14ac:dyDescent="0.25">
      <c r="A486" s="1" t="s">
        <v>1019</v>
      </c>
      <c r="B486" t="s">
        <v>1020</v>
      </c>
      <c r="C486" t="s">
        <v>26</v>
      </c>
      <c r="D486" s="6">
        <v>14143312.750000002</v>
      </c>
      <c r="E486" s="6">
        <f t="shared" si="42"/>
        <v>9326057.9500000011</v>
      </c>
      <c r="F486" s="2">
        <v>2047066.86</v>
      </c>
      <c r="G486" s="2">
        <v>0</v>
      </c>
      <c r="H486" s="2">
        <v>-147.83000000000001</v>
      </c>
      <c r="I486" s="6">
        <f t="shared" si="43"/>
        <v>2046919.03</v>
      </c>
      <c r="J486" s="2">
        <v>2421756.34</v>
      </c>
      <c r="K486" s="2">
        <v>-183169.9</v>
      </c>
      <c r="L486" s="2">
        <v>-197850.76</v>
      </c>
      <c r="M486" s="2">
        <v>-108508.97</v>
      </c>
      <c r="N486" s="6">
        <f t="shared" si="44"/>
        <v>1932226.71</v>
      </c>
      <c r="O486" s="2">
        <v>546934.71</v>
      </c>
      <c r="P486" s="2">
        <v>-303.97000000000003</v>
      </c>
      <c r="Q486" s="6">
        <f t="shared" si="45"/>
        <v>546630.74</v>
      </c>
      <c r="R486" s="2">
        <v>44918.19</v>
      </c>
      <c r="S486" s="2">
        <v>0</v>
      </c>
      <c r="T486" s="6">
        <f t="shared" si="46"/>
        <v>44918.19</v>
      </c>
      <c r="U486" s="6">
        <v>186726.17</v>
      </c>
      <c r="V486" s="2">
        <v>79859.839999999997</v>
      </c>
      <c r="W486" s="2">
        <v>-6986.36</v>
      </c>
      <c r="X486" s="2">
        <v>-13039.52</v>
      </c>
      <c r="Y486" s="6">
        <f t="shared" si="47"/>
        <v>59833.959999999992</v>
      </c>
    </row>
    <row r="487" spans="1:25" x14ac:dyDescent="0.25">
      <c r="A487" s="1" t="s">
        <v>1021</v>
      </c>
      <c r="B487" t="s">
        <v>1022</v>
      </c>
      <c r="C487" t="s">
        <v>79</v>
      </c>
      <c r="D487" s="6">
        <v>2394601.2600000002</v>
      </c>
      <c r="E487" s="6">
        <f t="shared" si="42"/>
        <v>2381071.44</v>
      </c>
      <c r="F487" s="2">
        <v>0</v>
      </c>
      <c r="G487" s="2">
        <v>0</v>
      </c>
      <c r="H487" s="2">
        <v>0</v>
      </c>
      <c r="I487" s="6">
        <f t="shared" si="43"/>
        <v>0</v>
      </c>
      <c r="J487" s="2">
        <v>238824.2</v>
      </c>
      <c r="K487" s="2">
        <v>-279673.69</v>
      </c>
      <c r="L487" s="2">
        <v>-178817.14</v>
      </c>
      <c r="M487" s="2">
        <v>-6128.15</v>
      </c>
      <c r="N487" s="6">
        <f t="shared" si="44"/>
        <v>-225794.78</v>
      </c>
      <c r="O487" s="2">
        <v>6027.35</v>
      </c>
      <c r="P487" s="2">
        <v>-80.25</v>
      </c>
      <c r="Q487" s="6">
        <f t="shared" si="45"/>
        <v>5947.1</v>
      </c>
      <c r="R487" s="2">
        <v>7969.53</v>
      </c>
      <c r="S487" s="2">
        <v>-3030</v>
      </c>
      <c r="T487" s="6">
        <f t="shared" si="46"/>
        <v>4939.53</v>
      </c>
      <c r="U487" s="6">
        <v>222701.41</v>
      </c>
      <c r="V487" s="2">
        <v>8854.76</v>
      </c>
      <c r="W487" s="2">
        <v>-3118.2</v>
      </c>
      <c r="X487" s="2">
        <v>0</v>
      </c>
      <c r="Y487" s="6">
        <f t="shared" si="47"/>
        <v>5736.56</v>
      </c>
    </row>
    <row r="488" spans="1:25" x14ac:dyDescent="0.25">
      <c r="A488" s="1" t="s">
        <v>1023</v>
      </c>
      <c r="B488" t="s">
        <v>1024</v>
      </c>
      <c r="C488" t="s">
        <v>97</v>
      </c>
      <c r="D488" s="6">
        <v>5609988.1199999992</v>
      </c>
      <c r="E488" s="6">
        <f t="shared" si="42"/>
        <v>3039587.5999999987</v>
      </c>
      <c r="F488" s="2">
        <v>1164298.3500000001</v>
      </c>
      <c r="G488" s="2">
        <v>961205.89</v>
      </c>
      <c r="H488" s="2">
        <v>-1618.16</v>
      </c>
      <c r="I488" s="6">
        <f t="shared" si="43"/>
        <v>2123886.08</v>
      </c>
      <c r="J488" s="2">
        <v>332922.03000000003</v>
      </c>
      <c r="K488" s="2">
        <v>0</v>
      </c>
      <c r="L488" s="2">
        <v>-5124.28</v>
      </c>
      <c r="M488" s="2">
        <v>-6928.65</v>
      </c>
      <c r="N488" s="6">
        <f t="shared" si="44"/>
        <v>320869.09999999998</v>
      </c>
      <c r="O488" s="2">
        <v>62177.56</v>
      </c>
      <c r="P488" s="2">
        <v>-1403.02</v>
      </c>
      <c r="Q488" s="6">
        <f t="shared" si="45"/>
        <v>60774.54</v>
      </c>
      <c r="R488" s="2">
        <v>4695.12</v>
      </c>
      <c r="S488" s="2">
        <v>0</v>
      </c>
      <c r="T488" s="6">
        <f t="shared" si="46"/>
        <v>4695.12</v>
      </c>
      <c r="U488" s="6">
        <v>46238.71</v>
      </c>
      <c r="V488" s="2">
        <v>34635.83</v>
      </c>
      <c r="W488" s="2">
        <v>-2301.09</v>
      </c>
      <c r="X488" s="2">
        <v>-18397.77</v>
      </c>
      <c r="Y488" s="6">
        <f t="shared" si="47"/>
        <v>13936.970000000001</v>
      </c>
    </row>
    <row r="489" spans="1:25" x14ac:dyDescent="0.25">
      <c r="A489" s="1" t="s">
        <v>1025</v>
      </c>
      <c r="B489" t="s">
        <v>1026</v>
      </c>
      <c r="C489" t="s">
        <v>79</v>
      </c>
      <c r="D489" s="6">
        <v>5143305.43</v>
      </c>
      <c r="E489" s="6">
        <f t="shared" si="42"/>
        <v>3974535.36</v>
      </c>
      <c r="F489" s="2">
        <v>0</v>
      </c>
      <c r="G489" s="2">
        <v>0</v>
      </c>
      <c r="H489" s="2">
        <v>0</v>
      </c>
      <c r="I489" s="6">
        <f t="shared" si="43"/>
        <v>0</v>
      </c>
      <c r="J489" s="2">
        <v>1239536.8400000001</v>
      </c>
      <c r="K489" s="2">
        <v>-435291.86</v>
      </c>
      <c r="L489" s="2">
        <v>-397916.11</v>
      </c>
      <c r="M489" s="2">
        <v>-164110.60999999999</v>
      </c>
      <c r="N489" s="6">
        <f t="shared" si="44"/>
        <v>242218.26000000013</v>
      </c>
      <c r="O489" s="2">
        <v>710220.41</v>
      </c>
      <c r="P489" s="2">
        <v>-33695.550000000003</v>
      </c>
      <c r="Q489" s="6">
        <f t="shared" si="45"/>
        <v>676524.86</v>
      </c>
      <c r="R489" s="2">
        <v>21246.09</v>
      </c>
      <c r="S489" s="2">
        <v>-1136.25</v>
      </c>
      <c r="T489" s="6">
        <f t="shared" si="46"/>
        <v>20109.84</v>
      </c>
      <c r="U489" s="6">
        <v>175730.71</v>
      </c>
      <c r="V489" s="2">
        <v>87018.19</v>
      </c>
      <c r="W489" s="2">
        <v>-23246.33</v>
      </c>
      <c r="X489" s="2">
        <v>-9585.4599999999991</v>
      </c>
      <c r="Y489" s="6">
        <f t="shared" si="47"/>
        <v>54186.400000000001</v>
      </c>
    </row>
    <row r="490" spans="1:25" x14ac:dyDescent="0.25">
      <c r="A490" s="1" t="s">
        <v>1027</v>
      </c>
      <c r="B490" t="s">
        <v>1028</v>
      </c>
      <c r="C490" t="s">
        <v>234</v>
      </c>
      <c r="D490" s="6">
        <v>9900435.2200000007</v>
      </c>
      <c r="E490" s="6">
        <f t="shared" si="42"/>
        <v>5512513.790000001</v>
      </c>
      <c r="F490" s="2">
        <v>1557548.85</v>
      </c>
      <c r="G490" s="2">
        <v>266800.46999999997</v>
      </c>
      <c r="H490" s="2">
        <v>-5593.72</v>
      </c>
      <c r="I490" s="6">
        <f t="shared" si="43"/>
        <v>1818755.6</v>
      </c>
      <c r="J490" s="2">
        <v>875112.66</v>
      </c>
      <c r="K490" s="2">
        <v>0</v>
      </c>
      <c r="L490" s="2">
        <v>0</v>
      </c>
      <c r="M490" s="2">
        <v>-78775.97</v>
      </c>
      <c r="N490" s="6">
        <f t="shared" si="44"/>
        <v>796336.69000000006</v>
      </c>
      <c r="O490" s="2">
        <v>1658294.11</v>
      </c>
      <c r="P490" s="2">
        <v>-5723.33</v>
      </c>
      <c r="Q490" s="6">
        <f t="shared" si="45"/>
        <v>1652570.78</v>
      </c>
      <c r="R490" s="2">
        <v>926.64</v>
      </c>
      <c r="S490" s="2">
        <v>0</v>
      </c>
      <c r="T490" s="6">
        <f t="shared" si="46"/>
        <v>926.64</v>
      </c>
      <c r="U490" s="6">
        <v>87168.960000000006</v>
      </c>
      <c r="V490" s="2">
        <v>43974.6</v>
      </c>
      <c r="W490" s="2">
        <v>-7554.4</v>
      </c>
      <c r="X490" s="2">
        <v>-4257.4399999999996</v>
      </c>
      <c r="Y490" s="6">
        <f t="shared" si="47"/>
        <v>32162.76</v>
      </c>
    </row>
    <row r="491" spans="1:25" x14ac:dyDescent="0.25">
      <c r="A491" s="1" t="s">
        <v>1029</v>
      </c>
      <c r="B491" t="s">
        <v>1030</v>
      </c>
      <c r="C491" t="s">
        <v>59</v>
      </c>
      <c r="D491" s="6">
        <v>5702303.4500000002</v>
      </c>
      <c r="E491" s="6">
        <f t="shared" si="42"/>
        <v>5086577.7800000012</v>
      </c>
      <c r="F491" s="2">
        <v>231238.45</v>
      </c>
      <c r="G491" s="2">
        <v>198636.44</v>
      </c>
      <c r="H491" s="2">
        <v>-227.89</v>
      </c>
      <c r="I491" s="6">
        <f t="shared" si="43"/>
        <v>429647</v>
      </c>
      <c r="J491" s="2">
        <v>337992.84</v>
      </c>
      <c r="K491" s="2">
        <v>-81108</v>
      </c>
      <c r="L491" s="2">
        <v>-22546.59</v>
      </c>
      <c r="M491" s="2">
        <v>-123539.2</v>
      </c>
      <c r="N491" s="6">
        <f t="shared" si="44"/>
        <v>110799.05000000003</v>
      </c>
      <c r="O491" s="2">
        <v>9080.81</v>
      </c>
      <c r="P491" s="2">
        <v>-527.5</v>
      </c>
      <c r="Q491" s="6">
        <f t="shared" si="45"/>
        <v>8553.31</v>
      </c>
      <c r="R491" s="2">
        <v>0</v>
      </c>
      <c r="S491" s="2">
        <v>0</v>
      </c>
      <c r="T491" s="6">
        <f t="shared" si="46"/>
        <v>0</v>
      </c>
      <c r="U491" s="6">
        <v>56200.59</v>
      </c>
      <c r="V491" s="2">
        <v>11578.25</v>
      </c>
      <c r="W491" s="2">
        <v>-45.75</v>
      </c>
      <c r="X491" s="2">
        <v>-1006.78</v>
      </c>
      <c r="Y491" s="6">
        <f t="shared" si="47"/>
        <v>10525.72</v>
      </c>
    </row>
    <row r="492" spans="1:25" x14ac:dyDescent="0.25">
      <c r="A492" s="1" t="s">
        <v>1033</v>
      </c>
      <c r="B492" t="s">
        <v>1034</v>
      </c>
      <c r="C492" t="s">
        <v>56</v>
      </c>
      <c r="D492" s="6">
        <v>8786957.9800000004</v>
      </c>
      <c r="E492" s="6">
        <f t="shared" si="42"/>
        <v>7034366.0800000001</v>
      </c>
      <c r="F492" s="2">
        <v>787813.05</v>
      </c>
      <c r="G492" s="2">
        <v>113254.2</v>
      </c>
      <c r="H492" s="2">
        <v>-7595.68</v>
      </c>
      <c r="I492" s="6">
        <f t="shared" si="43"/>
        <v>893471.57</v>
      </c>
      <c r="J492" s="2">
        <v>744943.61</v>
      </c>
      <c r="K492" s="2">
        <v>-68442</v>
      </c>
      <c r="L492" s="2">
        <v>-6968.68</v>
      </c>
      <c r="M492" s="2">
        <v>-52481.31</v>
      </c>
      <c r="N492" s="6">
        <f t="shared" si="44"/>
        <v>617051.61999999988</v>
      </c>
      <c r="O492" s="2">
        <v>137945.82999999999</v>
      </c>
      <c r="P492" s="2">
        <v>-1430.87</v>
      </c>
      <c r="Q492" s="6">
        <f t="shared" si="45"/>
        <v>136514.96</v>
      </c>
      <c r="R492" s="2">
        <v>576.74</v>
      </c>
      <c r="S492" s="2">
        <v>0</v>
      </c>
      <c r="T492" s="6">
        <f t="shared" si="46"/>
        <v>576.74</v>
      </c>
      <c r="U492" s="6">
        <v>77899.89</v>
      </c>
      <c r="V492" s="2">
        <v>83278.64</v>
      </c>
      <c r="W492" s="2">
        <v>-55771.360000000001</v>
      </c>
      <c r="X492" s="2">
        <v>-430.16</v>
      </c>
      <c r="Y492" s="6">
        <f t="shared" si="47"/>
        <v>27077.119999999999</v>
      </c>
    </row>
    <row r="493" spans="1:25" x14ac:dyDescent="0.25">
      <c r="A493" s="1" t="s">
        <v>1035</v>
      </c>
      <c r="B493" t="s">
        <v>1034</v>
      </c>
      <c r="C493" t="s">
        <v>239</v>
      </c>
      <c r="D493" s="6">
        <v>4837264.8599999994</v>
      </c>
      <c r="E493" s="6">
        <f t="shared" si="42"/>
        <v>3680371.3099999991</v>
      </c>
      <c r="F493" s="2">
        <v>646693.14</v>
      </c>
      <c r="G493" s="2">
        <v>0</v>
      </c>
      <c r="H493" s="2">
        <v>0</v>
      </c>
      <c r="I493" s="6">
        <f t="shared" si="43"/>
        <v>646693.14</v>
      </c>
      <c r="J493" s="2">
        <v>369529.44</v>
      </c>
      <c r="K493" s="2">
        <v>0</v>
      </c>
      <c r="L493" s="2">
        <v>-15882.13</v>
      </c>
      <c r="M493" s="2">
        <v>-22684.35</v>
      </c>
      <c r="N493" s="6">
        <f t="shared" si="44"/>
        <v>330962.96000000002</v>
      </c>
      <c r="O493" s="2">
        <v>77879.94</v>
      </c>
      <c r="P493" s="2">
        <v>-2531.11</v>
      </c>
      <c r="Q493" s="6">
        <f t="shared" si="45"/>
        <v>75348.83</v>
      </c>
      <c r="R493" s="2">
        <v>31060</v>
      </c>
      <c r="S493" s="2">
        <v>-4870.32</v>
      </c>
      <c r="T493" s="6">
        <f t="shared" si="46"/>
        <v>26189.68</v>
      </c>
      <c r="U493" s="6">
        <v>66597.08</v>
      </c>
      <c r="V493" s="2">
        <v>19046.2</v>
      </c>
      <c r="W493" s="2">
        <v>-13829.34</v>
      </c>
      <c r="X493" s="2">
        <v>5885</v>
      </c>
      <c r="Y493" s="6">
        <f t="shared" si="47"/>
        <v>11101.86</v>
      </c>
    </row>
    <row r="494" spans="1:25" x14ac:dyDescent="0.25">
      <c r="A494" s="1" t="s">
        <v>1036</v>
      </c>
      <c r="B494" t="s">
        <v>1037</v>
      </c>
      <c r="C494" t="s">
        <v>248</v>
      </c>
      <c r="D494" s="6">
        <v>3836734.82</v>
      </c>
      <c r="E494" s="6">
        <f t="shared" si="42"/>
        <v>2149934.17</v>
      </c>
      <c r="F494" s="2">
        <v>821706.67</v>
      </c>
      <c r="G494" s="2">
        <v>552006.52</v>
      </c>
      <c r="H494" s="2">
        <v>-2240.38</v>
      </c>
      <c r="I494" s="6">
        <f t="shared" si="43"/>
        <v>1371472.81</v>
      </c>
      <c r="J494" s="2">
        <v>284456.90000000002</v>
      </c>
      <c r="K494" s="2">
        <v>0</v>
      </c>
      <c r="L494" s="2">
        <v>1919.89</v>
      </c>
      <c r="M494" s="2">
        <v>-20025</v>
      </c>
      <c r="N494" s="6">
        <f t="shared" si="44"/>
        <v>266351.79000000004</v>
      </c>
      <c r="O494" s="2">
        <v>14446.36</v>
      </c>
      <c r="P494" s="2">
        <v>-345.19</v>
      </c>
      <c r="Q494" s="6">
        <f t="shared" si="45"/>
        <v>14101.17</v>
      </c>
      <c r="R494" s="2">
        <v>0</v>
      </c>
      <c r="S494" s="2">
        <v>0</v>
      </c>
      <c r="T494" s="6">
        <f t="shared" si="46"/>
        <v>0</v>
      </c>
      <c r="U494" s="6">
        <v>44230.58</v>
      </c>
      <c r="V494" s="2">
        <v>36436.67</v>
      </c>
      <c r="W494" s="2">
        <v>-53041.47</v>
      </c>
      <c r="X494" s="2">
        <v>7249.1</v>
      </c>
      <c r="Y494" s="6">
        <f t="shared" si="47"/>
        <v>-9355.7000000000025</v>
      </c>
    </row>
    <row r="495" spans="1:25" x14ac:dyDescent="0.25">
      <c r="A495" s="1" t="s">
        <v>1038</v>
      </c>
      <c r="B495" t="s">
        <v>1037</v>
      </c>
      <c r="C495" t="s">
        <v>5</v>
      </c>
      <c r="D495" s="6">
        <v>8971946.5</v>
      </c>
      <c r="E495" s="6">
        <f t="shared" si="42"/>
        <v>5734505.8900000006</v>
      </c>
      <c r="F495" s="2">
        <v>1366345.13</v>
      </c>
      <c r="G495" s="2">
        <v>1136652.1000000001</v>
      </c>
      <c r="H495" s="2">
        <v>-222.6</v>
      </c>
      <c r="I495" s="6">
        <f t="shared" si="43"/>
        <v>2502774.63</v>
      </c>
      <c r="J495" s="2">
        <v>529342.6</v>
      </c>
      <c r="K495" s="2">
        <v>0</v>
      </c>
      <c r="L495" s="2">
        <v>-1609.37</v>
      </c>
      <c r="M495" s="2">
        <v>-52628.39</v>
      </c>
      <c r="N495" s="6">
        <f t="shared" si="44"/>
        <v>475104.83999999997</v>
      </c>
      <c r="O495" s="2">
        <v>200988.16</v>
      </c>
      <c r="P495" s="2">
        <v>0</v>
      </c>
      <c r="Q495" s="6">
        <f t="shared" si="45"/>
        <v>200988.16</v>
      </c>
      <c r="R495" s="2">
        <v>0</v>
      </c>
      <c r="S495" s="2">
        <v>0</v>
      </c>
      <c r="T495" s="6">
        <f t="shared" si="46"/>
        <v>0</v>
      </c>
      <c r="U495" s="6">
        <v>54404.46</v>
      </c>
      <c r="V495" s="2">
        <v>16421.38</v>
      </c>
      <c r="W495" s="2">
        <v>-1843.77</v>
      </c>
      <c r="X495" s="2">
        <v>-10409.09</v>
      </c>
      <c r="Y495" s="6">
        <f t="shared" si="47"/>
        <v>4168.5200000000004</v>
      </c>
    </row>
    <row r="496" spans="1:25" x14ac:dyDescent="0.25">
      <c r="A496" s="1" t="s">
        <v>1039</v>
      </c>
      <c r="B496" t="s">
        <v>1040</v>
      </c>
      <c r="C496" t="s">
        <v>84</v>
      </c>
      <c r="D496" s="6">
        <v>4489242.1899999995</v>
      </c>
      <c r="E496" s="6">
        <f t="shared" si="42"/>
        <v>2242867.4299999992</v>
      </c>
      <c r="F496" s="2">
        <v>673883.9</v>
      </c>
      <c r="G496" s="2">
        <v>563661.06999999995</v>
      </c>
      <c r="H496" s="2">
        <v>-3711.28</v>
      </c>
      <c r="I496" s="6">
        <f t="shared" si="43"/>
        <v>1233833.69</v>
      </c>
      <c r="J496" s="2">
        <v>509537.93</v>
      </c>
      <c r="K496" s="2">
        <v>0</v>
      </c>
      <c r="L496" s="2">
        <v>0</v>
      </c>
      <c r="M496" s="2">
        <v>-55942.73</v>
      </c>
      <c r="N496" s="6">
        <f t="shared" si="44"/>
        <v>453595.2</v>
      </c>
      <c r="O496" s="2">
        <v>512473.94</v>
      </c>
      <c r="P496" s="2">
        <v>-23086.69</v>
      </c>
      <c r="Q496" s="6">
        <f t="shared" si="45"/>
        <v>489387.25</v>
      </c>
      <c r="R496" s="2">
        <v>9.5</v>
      </c>
      <c r="S496" s="2">
        <v>0</v>
      </c>
      <c r="T496" s="6">
        <f t="shared" si="46"/>
        <v>9.5</v>
      </c>
      <c r="U496" s="6">
        <v>36196.639999999999</v>
      </c>
      <c r="V496" s="2">
        <v>36771.199999999997</v>
      </c>
      <c r="W496" s="2">
        <v>-6705.22</v>
      </c>
      <c r="X496" s="2">
        <v>3286.5</v>
      </c>
      <c r="Y496" s="6">
        <f t="shared" si="47"/>
        <v>33352.479999999996</v>
      </c>
    </row>
    <row r="497" spans="1:25" x14ac:dyDescent="0.25">
      <c r="A497" s="1" t="s">
        <v>1041</v>
      </c>
      <c r="B497" t="s">
        <v>1040</v>
      </c>
      <c r="C497" t="s">
        <v>366</v>
      </c>
      <c r="D497" s="6">
        <v>5123545.419999999</v>
      </c>
      <c r="E497" s="6">
        <f t="shared" si="42"/>
        <v>2609874.4299999997</v>
      </c>
      <c r="F497" s="2">
        <v>839914.22</v>
      </c>
      <c r="G497" s="2">
        <v>978754.5</v>
      </c>
      <c r="H497" s="2">
        <v>0</v>
      </c>
      <c r="I497" s="6">
        <f t="shared" si="43"/>
        <v>1818668.72</v>
      </c>
      <c r="J497" s="2">
        <v>370069.2</v>
      </c>
      <c r="K497" s="2">
        <v>0</v>
      </c>
      <c r="L497" s="2">
        <v>0</v>
      </c>
      <c r="M497" s="2">
        <v>-36469.449999999997</v>
      </c>
      <c r="N497" s="6">
        <f t="shared" si="44"/>
        <v>333599.75</v>
      </c>
      <c r="O497" s="2">
        <v>259745.63</v>
      </c>
      <c r="P497" s="2">
        <v>0</v>
      </c>
      <c r="Q497" s="6">
        <f t="shared" si="45"/>
        <v>259745.63</v>
      </c>
      <c r="R497" s="2">
        <v>0</v>
      </c>
      <c r="S497" s="2">
        <v>0</v>
      </c>
      <c r="T497" s="6">
        <f t="shared" si="46"/>
        <v>0</v>
      </c>
      <c r="U497" s="6">
        <v>46651.34</v>
      </c>
      <c r="V497" s="2">
        <v>69884.179999999993</v>
      </c>
      <c r="W497" s="2">
        <v>-836.54</v>
      </c>
      <c r="X497" s="2">
        <v>-14042.09</v>
      </c>
      <c r="Y497" s="6">
        <f t="shared" si="47"/>
        <v>55005.55</v>
      </c>
    </row>
    <row r="498" spans="1:25" x14ac:dyDescent="0.25">
      <c r="A498" s="1" t="s">
        <v>1042</v>
      </c>
      <c r="B498" t="s">
        <v>1040</v>
      </c>
      <c r="C498" t="s">
        <v>317</v>
      </c>
      <c r="D498" s="6">
        <v>7241850.5800000001</v>
      </c>
      <c r="E498" s="6">
        <f t="shared" si="42"/>
        <v>2786450.36</v>
      </c>
      <c r="F498" s="2">
        <v>1309703.0900000001</v>
      </c>
      <c r="G498" s="2">
        <v>1642493.77</v>
      </c>
      <c r="H498" s="2">
        <v>-684.7</v>
      </c>
      <c r="I498" s="6">
        <f t="shared" si="43"/>
        <v>2951512.16</v>
      </c>
      <c r="J498" s="2">
        <v>639880.77</v>
      </c>
      <c r="K498" s="2">
        <v>0</v>
      </c>
      <c r="L498" s="2">
        <v>-4243.5200000000004</v>
      </c>
      <c r="M498" s="2">
        <v>-8210.25</v>
      </c>
      <c r="N498" s="6">
        <f t="shared" si="44"/>
        <v>627427</v>
      </c>
      <c r="O498" s="2">
        <v>778819.5</v>
      </c>
      <c r="P498" s="2">
        <v>-1844.67</v>
      </c>
      <c r="Q498" s="6">
        <f t="shared" si="45"/>
        <v>776974.83</v>
      </c>
      <c r="R498" s="2">
        <v>0</v>
      </c>
      <c r="S498" s="2">
        <v>0</v>
      </c>
      <c r="T498" s="6">
        <f t="shared" si="46"/>
        <v>0</v>
      </c>
      <c r="U498" s="6">
        <v>45557.37</v>
      </c>
      <c r="V498" s="2">
        <v>62904.78</v>
      </c>
      <c r="W498" s="2">
        <v>-1265.1500000000001</v>
      </c>
      <c r="X498" s="2">
        <v>-7710.77</v>
      </c>
      <c r="Y498" s="6">
        <f t="shared" si="47"/>
        <v>53928.86</v>
      </c>
    </row>
    <row r="499" spans="1:25" x14ac:dyDescent="0.25">
      <c r="A499" s="1" t="s">
        <v>1043</v>
      </c>
      <c r="B499" t="s">
        <v>1044</v>
      </c>
      <c r="C499" t="s">
        <v>137</v>
      </c>
      <c r="D499" s="6">
        <v>3524013.2500000009</v>
      </c>
      <c r="E499" s="6">
        <f t="shared" si="42"/>
        <v>1753532.6900000009</v>
      </c>
      <c r="F499" s="2">
        <v>386621.52</v>
      </c>
      <c r="G499" s="2">
        <v>1091878.8999999999</v>
      </c>
      <c r="H499" s="2">
        <v>-280.07</v>
      </c>
      <c r="I499" s="6">
        <f t="shared" si="43"/>
        <v>1478220.3499999999</v>
      </c>
      <c r="J499" s="2">
        <v>194891.29</v>
      </c>
      <c r="K499" s="2">
        <v>0</v>
      </c>
      <c r="L499" s="2">
        <v>-4076.98</v>
      </c>
      <c r="M499" s="2">
        <v>-4365.45</v>
      </c>
      <c r="N499" s="6">
        <f t="shared" si="44"/>
        <v>186448.86</v>
      </c>
      <c r="O499" s="2">
        <v>55299.28</v>
      </c>
      <c r="P499" s="2">
        <v>-654.21</v>
      </c>
      <c r="Q499" s="6">
        <f t="shared" si="45"/>
        <v>54645.07</v>
      </c>
      <c r="R499" s="2">
        <v>16689.07</v>
      </c>
      <c r="S499" s="2">
        <v>0</v>
      </c>
      <c r="T499" s="6">
        <f t="shared" si="46"/>
        <v>16689.07</v>
      </c>
      <c r="U499" s="6">
        <v>36375.15</v>
      </c>
      <c r="V499" s="2">
        <v>3645.96</v>
      </c>
      <c r="W499" s="2">
        <v>-4994.54</v>
      </c>
      <c r="X499" s="2">
        <v>-549.36</v>
      </c>
      <c r="Y499" s="6">
        <f t="shared" si="47"/>
        <v>-1897.94</v>
      </c>
    </row>
    <row r="500" spans="1:25" x14ac:dyDescent="0.25">
      <c r="A500" s="1" t="s">
        <v>1045</v>
      </c>
      <c r="B500" t="s">
        <v>1046</v>
      </c>
      <c r="C500" t="s">
        <v>492</v>
      </c>
      <c r="D500" s="6">
        <v>13525515.75</v>
      </c>
      <c r="E500" s="6">
        <f t="shared" si="42"/>
        <v>10427437.82</v>
      </c>
      <c r="F500" s="2">
        <v>1551438.39</v>
      </c>
      <c r="G500" s="2">
        <v>0</v>
      </c>
      <c r="H500" s="2">
        <v>-2830.96</v>
      </c>
      <c r="I500" s="6">
        <f t="shared" si="43"/>
        <v>1548607.43</v>
      </c>
      <c r="J500" s="2">
        <v>1856088.02</v>
      </c>
      <c r="K500" s="2">
        <v>-383062.96</v>
      </c>
      <c r="L500" s="2">
        <v>-141963.46</v>
      </c>
      <c r="M500" s="2">
        <v>-238683.45</v>
      </c>
      <c r="N500" s="6">
        <f t="shared" si="44"/>
        <v>1092378.1500000001</v>
      </c>
      <c r="O500" s="2">
        <v>105471.31</v>
      </c>
      <c r="P500" s="2">
        <v>-1318.6</v>
      </c>
      <c r="Q500" s="6">
        <f t="shared" si="45"/>
        <v>104152.70999999999</v>
      </c>
      <c r="R500" s="2">
        <v>47123.93</v>
      </c>
      <c r="S500" s="2">
        <v>0</v>
      </c>
      <c r="T500" s="6">
        <f t="shared" si="46"/>
        <v>47123.93</v>
      </c>
      <c r="U500" s="6">
        <v>207428.45</v>
      </c>
      <c r="V500" s="2">
        <v>118335.84</v>
      </c>
      <c r="W500" s="2">
        <v>-6594.51</v>
      </c>
      <c r="X500" s="2">
        <v>-13354.07</v>
      </c>
      <c r="Y500" s="6">
        <f t="shared" si="47"/>
        <v>98387.260000000009</v>
      </c>
    </row>
    <row r="501" spans="1:25" x14ac:dyDescent="0.25">
      <c r="A501" s="1" t="s">
        <v>1047</v>
      </c>
      <c r="B501" t="s">
        <v>1048</v>
      </c>
      <c r="C501" t="s">
        <v>242</v>
      </c>
      <c r="D501" s="6">
        <v>12540587.739999998</v>
      </c>
      <c r="E501" s="6">
        <f t="shared" si="42"/>
        <v>9699968.5199999977</v>
      </c>
      <c r="F501" s="2">
        <v>1430558.32</v>
      </c>
      <c r="G501" s="2">
        <v>0</v>
      </c>
      <c r="H501" s="2">
        <v>-634.77</v>
      </c>
      <c r="I501" s="6">
        <f t="shared" si="43"/>
        <v>1429923.55</v>
      </c>
      <c r="J501" s="2">
        <v>1566533.26</v>
      </c>
      <c r="K501" s="2">
        <v>-246431.32</v>
      </c>
      <c r="L501" s="2">
        <v>-318615.56</v>
      </c>
      <c r="M501" s="2">
        <v>-68349.95</v>
      </c>
      <c r="N501" s="6">
        <f t="shared" si="44"/>
        <v>933136.42999999993</v>
      </c>
      <c r="O501" s="2">
        <v>286817.76</v>
      </c>
      <c r="P501" s="2">
        <v>-913.44</v>
      </c>
      <c r="Q501" s="6">
        <f t="shared" si="45"/>
        <v>285904.32</v>
      </c>
      <c r="R501" s="2">
        <v>6811.62</v>
      </c>
      <c r="S501" s="2">
        <v>0</v>
      </c>
      <c r="T501" s="6">
        <f t="shared" si="46"/>
        <v>6811.62</v>
      </c>
      <c r="U501" s="6">
        <v>184412.71</v>
      </c>
      <c r="V501" s="2">
        <v>4986.74</v>
      </c>
      <c r="W501" s="2">
        <v>-3670.37</v>
      </c>
      <c r="X501" s="2">
        <v>-885.78</v>
      </c>
      <c r="Y501" s="6">
        <f t="shared" si="47"/>
        <v>430.58999999999992</v>
      </c>
    </row>
    <row r="502" spans="1:25" x14ac:dyDescent="0.25">
      <c r="A502" s="1" t="s">
        <v>1031</v>
      </c>
      <c r="B502" t="s">
        <v>1032</v>
      </c>
      <c r="C502" t="s">
        <v>120</v>
      </c>
      <c r="D502" s="6">
        <v>116650842.78</v>
      </c>
      <c r="E502" s="6">
        <f t="shared" si="42"/>
        <v>74581282.930000022</v>
      </c>
      <c r="F502" s="2">
        <v>18595943.68</v>
      </c>
      <c r="G502" s="2">
        <v>0</v>
      </c>
      <c r="H502" s="2">
        <v>-322392.51</v>
      </c>
      <c r="I502" s="6">
        <f t="shared" si="43"/>
        <v>18273551.169999998</v>
      </c>
      <c r="J502" s="2">
        <v>17441601.120000001</v>
      </c>
      <c r="K502" s="2">
        <v>-2113414.67</v>
      </c>
      <c r="L502" s="2">
        <v>-369420.54</v>
      </c>
      <c r="M502" s="2">
        <v>-1112644.42</v>
      </c>
      <c r="N502" s="6">
        <f t="shared" si="44"/>
        <v>13846121.490000002</v>
      </c>
      <c r="O502" s="2">
        <v>5502409.5999999996</v>
      </c>
      <c r="P502" s="2">
        <v>-522869.25</v>
      </c>
      <c r="Q502" s="6">
        <f t="shared" si="45"/>
        <v>4979540.3499999996</v>
      </c>
      <c r="R502" s="2">
        <v>2330385.3199999998</v>
      </c>
      <c r="S502" s="2">
        <v>-570206.02</v>
      </c>
      <c r="T502" s="6">
        <f t="shared" si="46"/>
        <v>1760179.2999999998</v>
      </c>
      <c r="U502" s="6">
        <v>1033696.66</v>
      </c>
      <c r="V502" s="2">
        <v>2388081.14</v>
      </c>
      <c r="W502" s="2">
        <v>-171107.69</v>
      </c>
      <c r="X502" s="2">
        <v>-40502.57</v>
      </c>
      <c r="Y502" s="6">
        <f t="shared" si="47"/>
        <v>2176470.8800000004</v>
      </c>
    </row>
    <row r="503" spans="1:25" x14ac:dyDescent="0.25">
      <c r="A503" s="1" t="s">
        <v>1049</v>
      </c>
      <c r="B503" t="s">
        <v>1050</v>
      </c>
      <c r="C503" t="s">
        <v>14</v>
      </c>
      <c r="D503" s="6">
        <v>5890851.5099999998</v>
      </c>
      <c r="E503" s="6">
        <f t="shared" si="42"/>
        <v>3386127.2399999993</v>
      </c>
      <c r="F503" s="2">
        <v>1304434.79</v>
      </c>
      <c r="G503" s="2">
        <v>641309.14</v>
      </c>
      <c r="H503" s="2">
        <v>0</v>
      </c>
      <c r="I503" s="6">
        <f t="shared" si="43"/>
        <v>1945743.9300000002</v>
      </c>
      <c r="J503" s="2">
        <v>422854.37</v>
      </c>
      <c r="K503" s="2">
        <v>-5332.23</v>
      </c>
      <c r="L503" s="2">
        <v>-2879</v>
      </c>
      <c r="M503" s="2">
        <v>-560.70000000000005</v>
      </c>
      <c r="N503" s="6">
        <f t="shared" si="44"/>
        <v>414082.44</v>
      </c>
      <c r="O503" s="2">
        <v>58509.72</v>
      </c>
      <c r="P503" s="2">
        <v>0</v>
      </c>
      <c r="Q503" s="6">
        <f t="shared" si="45"/>
        <v>58509.72</v>
      </c>
      <c r="R503" s="2">
        <v>162.79</v>
      </c>
      <c r="S503" s="2">
        <v>0</v>
      </c>
      <c r="T503" s="6">
        <f t="shared" si="46"/>
        <v>162.79</v>
      </c>
      <c r="U503" s="6">
        <v>53033.99</v>
      </c>
      <c r="V503" s="2">
        <v>24429.05</v>
      </c>
      <c r="W503" s="2">
        <v>-457.8</v>
      </c>
      <c r="X503" s="2">
        <v>9220.15</v>
      </c>
      <c r="Y503" s="6">
        <f t="shared" si="47"/>
        <v>33191.4</v>
      </c>
    </row>
    <row r="504" spans="1:25" x14ac:dyDescent="0.25">
      <c r="A504" s="1" t="s">
        <v>1051</v>
      </c>
      <c r="B504" t="s">
        <v>1052</v>
      </c>
      <c r="C504" t="s">
        <v>211</v>
      </c>
      <c r="D504" s="6">
        <v>12989743.240000002</v>
      </c>
      <c r="E504" s="6">
        <f t="shared" si="42"/>
        <v>11766044.970000003</v>
      </c>
      <c r="F504" s="2">
        <v>0</v>
      </c>
      <c r="G504" s="2">
        <v>0</v>
      </c>
      <c r="H504" s="2">
        <v>0</v>
      </c>
      <c r="I504" s="6">
        <f t="shared" si="43"/>
        <v>0</v>
      </c>
      <c r="J504" s="2">
        <v>1538966.22</v>
      </c>
      <c r="K504" s="2">
        <v>-402927.56</v>
      </c>
      <c r="L504" s="2">
        <v>-150267.94</v>
      </c>
      <c r="M504" s="2">
        <v>-38852.230000000003</v>
      </c>
      <c r="N504" s="6">
        <f t="shared" si="44"/>
        <v>946918.49</v>
      </c>
      <c r="O504" s="2">
        <v>2370.89</v>
      </c>
      <c r="P504" s="2">
        <v>-7.47</v>
      </c>
      <c r="Q504" s="6">
        <f t="shared" si="45"/>
        <v>2363.42</v>
      </c>
      <c r="R504" s="2">
        <v>5603.7</v>
      </c>
      <c r="S504" s="2">
        <v>0</v>
      </c>
      <c r="T504" s="6">
        <f t="shared" si="46"/>
        <v>5603.7</v>
      </c>
      <c r="U504" s="6">
        <v>274047.23</v>
      </c>
      <c r="V504" s="2">
        <v>6797.7</v>
      </c>
      <c r="W504" s="2">
        <v>-7849.68</v>
      </c>
      <c r="X504" s="2">
        <v>-4182.59</v>
      </c>
      <c r="Y504" s="6">
        <f t="shared" si="47"/>
        <v>-5234.5700000000006</v>
      </c>
    </row>
    <row r="505" spans="1:25" x14ac:dyDescent="0.25">
      <c r="A505" s="1" t="s">
        <v>1053</v>
      </c>
      <c r="B505" t="s">
        <v>1054</v>
      </c>
      <c r="C505" t="s">
        <v>248</v>
      </c>
      <c r="D505" s="6">
        <v>63906475.859999999</v>
      </c>
      <c r="E505" s="6">
        <f t="shared" si="42"/>
        <v>35565217.43</v>
      </c>
      <c r="F505" s="2">
        <v>14110005.51</v>
      </c>
      <c r="G505" s="2">
        <v>0</v>
      </c>
      <c r="H505" s="2">
        <v>-230766.91</v>
      </c>
      <c r="I505" s="6">
        <f t="shared" si="43"/>
        <v>13879238.6</v>
      </c>
      <c r="J505" s="2">
        <v>8169778.5800000001</v>
      </c>
      <c r="K505" s="2">
        <v>-335735.82</v>
      </c>
      <c r="L505" s="2">
        <v>-288857.55</v>
      </c>
      <c r="M505" s="2">
        <v>-509063.87</v>
      </c>
      <c r="N505" s="6">
        <f t="shared" si="44"/>
        <v>7036121.3399999999</v>
      </c>
      <c r="O505" s="2">
        <v>7204891.2800000003</v>
      </c>
      <c r="P505" s="2">
        <v>-360947.51</v>
      </c>
      <c r="Q505" s="6">
        <f t="shared" si="45"/>
        <v>6843943.7700000005</v>
      </c>
      <c r="R505" s="2">
        <v>282729.78999999998</v>
      </c>
      <c r="S505" s="2">
        <v>0</v>
      </c>
      <c r="T505" s="6">
        <f t="shared" si="46"/>
        <v>282729.78999999998</v>
      </c>
      <c r="U505" s="6">
        <v>411152.16</v>
      </c>
      <c r="V505" s="2">
        <v>652065.74</v>
      </c>
      <c r="W505" s="2">
        <v>-728593.05</v>
      </c>
      <c r="X505" s="2">
        <v>-35399.919999999998</v>
      </c>
      <c r="Y505" s="6">
        <f t="shared" si="47"/>
        <v>-111927.23000000005</v>
      </c>
    </row>
    <row r="506" spans="1:25" x14ac:dyDescent="0.25">
      <c r="A506" s="1" t="s">
        <v>1055</v>
      </c>
      <c r="B506" t="s">
        <v>1056</v>
      </c>
      <c r="C506" t="s">
        <v>32</v>
      </c>
      <c r="D506" s="6">
        <v>4749467.7799999993</v>
      </c>
      <c r="E506" s="6">
        <f t="shared" si="42"/>
        <v>3475323.6199999987</v>
      </c>
      <c r="F506" s="2">
        <v>120677.58</v>
      </c>
      <c r="G506" s="2">
        <v>0</v>
      </c>
      <c r="H506" s="2">
        <v>-3131.59</v>
      </c>
      <c r="I506" s="6">
        <f t="shared" si="43"/>
        <v>117545.99</v>
      </c>
      <c r="J506" s="2">
        <v>1963873.6</v>
      </c>
      <c r="K506" s="2">
        <v>-312726.75</v>
      </c>
      <c r="L506" s="2">
        <v>-234882.42</v>
      </c>
      <c r="M506" s="2">
        <v>-615236.81000000006</v>
      </c>
      <c r="N506" s="6">
        <f t="shared" si="44"/>
        <v>801027.62000000011</v>
      </c>
      <c r="O506" s="2">
        <v>237232.2</v>
      </c>
      <c r="P506" s="2">
        <v>-31075.54</v>
      </c>
      <c r="Q506" s="6">
        <f t="shared" si="45"/>
        <v>206156.66</v>
      </c>
      <c r="R506" s="2">
        <v>12228.73</v>
      </c>
      <c r="S506" s="2">
        <v>-159.04</v>
      </c>
      <c r="T506" s="6">
        <f t="shared" si="46"/>
        <v>12069.689999999999</v>
      </c>
      <c r="U506" s="6">
        <v>105818.5</v>
      </c>
      <c r="V506" s="2">
        <v>98603.9</v>
      </c>
      <c r="W506" s="2">
        <v>-38736.21</v>
      </c>
      <c r="X506" s="2">
        <v>-28341.99</v>
      </c>
      <c r="Y506" s="6">
        <f t="shared" si="47"/>
        <v>31525.699999999993</v>
      </c>
    </row>
    <row r="507" spans="1:25" x14ac:dyDescent="0.25">
      <c r="A507" s="1" t="s">
        <v>1057</v>
      </c>
      <c r="B507" t="s">
        <v>1056</v>
      </c>
      <c r="C507" t="s">
        <v>59</v>
      </c>
      <c r="D507" s="6">
        <v>3694495.8999999994</v>
      </c>
      <c r="E507" s="6">
        <f t="shared" si="42"/>
        <v>3233567.4299999992</v>
      </c>
      <c r="F507" s="2">
        <v>87792.51</v>
      </c>
      <c r="G507" s="2">
        <v>210857.05</v>
      </c>
      <c r="H507" s="2">
        <v>-97.26</v>
      </c>
      <c r="I507" s="6">
        <f t="shared" si="43"/>
        <v>298552.3</v>
      </c>
      <c r="J507" s="2">
        <v>364043.38</v>
      </c>
      <c r="K507" s="2">
        <v>-166097.42000000001</v>
      </c>
      <c r="L507" s="2">
        <v>-20901.11</v>
      </c>
      <c r="M507" s="2">
        <v>-99174.41</v>
      </c>
      <c r="N507" s="6">
        <f t="shared" si="44"/>
        <v>77870.439999999973</v>
      </c>
      <c r="O507" s="2">
        <v>23512.63</v>
      </c>
      <c r="P507" s="2">
        <v>-428.34</v>
      </c>
      <c r="Q507" s="6">
        <f t="shared" si="45"/>
        <v>23084.29</v>
      </c>
      <c r="R507" s="2">
        <v>456.54</v>
      </c>
      <c r="S507" s="2">
        <v>0</v>
      </c>
      <c r="T507" s="6">
        <f t="shared" si="46"/>
        <v>456.54</v>
      </c>
      <c r="U507" s="6">
        <v>57466.93</v>
      </c>
      <c r="V507" s="2">
        <v>7490.59</v>
      </c>
      <c r="W507" s="2">
        <v>-690.44</v>
      </c>
      <c r="X507" s="2">
        <v>-3302.18</v>
      </c>
      <c r="Y507" s="6">
        <f t="shared" si="47"/>
        <v>3497.97</v>
      </c>
    </row>
    <row r="508" spans="1:25" x14ac:dyDescent="0.25">
      <c r="A508" s="1" t="s">
        <v>1058</v>
      </c>
      <c r="B508" t="s">
        <v>1056</v>
      </c>
      <c r="C508" t="s">
        <v>8</v>
      </c>
      <c r="D508" s="6">
        <v>7559352.1600000011</v>
      </c>
      <c r="E508" s="6">
        <f t="shared" si="42"/>
        <v>6053186.0000000009</v>
      </c>
      <c r="F508" s="2">
        <v>540165.66</v>
      </c>
      <c r="G508" s="2">
        <v>0</v>
      </c>
      <c r="H508" s="2">
        <v>-4940.12</v>
      </c>
      <c r="I508" s="6">
        <f t="shared" si="43"/>
        <v>535225.54</v>
      </c>
      <c r="J508" s="2">
        <v>1209406.56</v>
      </c>
      <c r="K508" s="2">
        <v>-238410</v>
      </c>
      <c r="L508" s="2">
        <v>-147070.35999999999</v>
      </c>
      <c r="M508" s="2">
        <v>-224601.79</v>
      </c>
      <c r="N508" s="6">
        <f t="shared" si="44"/>
        <v>599324.41</v>
      </c>
      <c r="O508" s="2">
        <v>327849.53000000003</v>
      </c>
      <c r="P508" s="2">
        <v>-15585.82</v>
      </c>
      <c r="Q508" s="6">
        <f t="shared" si="45"/>
        <v>312263.71000000002</v>
      </c>
      <c r="R508" s="2">
        <v>16324.95</v>
      </c>
      <c r="S508" s="2">
        <v>0</v>
      </c>
      <c r="T508" s="6">
        <f t="shared" si="46"/>
        <v>16324.95</v>
      </c>
      <c r="U508" s="6">
        <v>106451.02</v>
      </c>
      <c r="V508" s="2">
        <v>51612.85</v>
      </c>
      <c r="W508" s="2">
        <v>-84751.38</v>
      </c>
      <c r="X508" s="2">
        <v>-30284.94</v>
      </c>
      <c r="Y508" s="6">
        <f t="shared" si="47"/>
        <v>-63423.47</v>
      </c>
    </row>
    <row r="509" spans="1:25" x14ac:dyDescent="0.25">
      <c r="A509" s="1" t="s">
        <v>1059</v>
      </c>
      <c r="B509" t="s">
        <v>1060</v>
      </c>
      <c r="C509" t="s">
        <v>242</v>
      </c>
      <c r="D509" s="6">
        <v>5243044.1499999994</v>
      </c>
      <c r="E509" s="6">
        <f t="shared" si="42"/>
        <v>3163471.34</v>
      </c>
      <c r="F509" s="2">
        <v>393034.32</v>
      </c>
      <c r="G509" s="2">
        <v>919079.81</v>
      </c>
      <c r="H509" s="2">
        <v>-3582.68</v>
      </c>
      <c r="I509" s="6">
        <f t="shared" si="43"/>
        <v>1308531.4500000002</v>
      </c>
      <c r="J509" s="2">
        <v>615847.74</v>
      </c>
      <c r="K509" s="2">
        <v>-171602.43</v>
      </c>
      <c r="L509" s="2">
        <v>-109205.88</v>
      </c>
      <c r="M509" s="2">
        <v>-81636.259999999995</v>
      </c>
      <c r="N509" s="6">
        <f t="shared" si="44"/>
        <v>253403.16999999998</v>
      </c>
      <c r="O509" s="2">
        <v>482816.33</v>
      </c>
      <c r="P509" s="2">
        <v>-19198.57</v>
      </c>
      <c r="Q509" s="6">
        <f t="shared" si="45"/>
        <v>463617.76</v>
      </c>
      <c r="R509" s="2">
        <v>9134.48</v>
      </c>
      <c r="S509" s="2">
        <v>0</v>
      </c>
      <c r="T509" s="6">
        <f t="shared" si="46"/>
        <v>9134.48</v>
      </c>
      <c r="U509" s="6">
        <v>43097.57</v>
      </c>
      <c r="V509" s="2">
        <v>5604.55</v>
      </c>
      <c r="W509" s="2">
        <v>-383.6</v>
      </c>
      <c r="X509" s="2">
        <v>-3432.57</v>
      </c>
      <c r="Y509" s="6">
        <f t="shared" si="47"/>
        <v>1788.3799999999997</v>
      </c>
    </row>
    <row r="510" spans="1:25" x14ac:dyDescent="0.25">
      <c r="A510" s="1" t="s">
        <v>1061</v>
      </c>
      <c r="B510" t="s">
        <v>1062</v>
      </c>
      <c r="C510" t="s">
        <v>71</v>
      </c>
      <c r="D510" s="6">
        <v>3310647.47</v>
      </c>
      <c r="E510" s="6">
        <f t="shared" si="42"/>
        <v>3056253.5</v>
      </c>
      <c r="F510" s="2">
        <v>0</v>
      </c>
      <c r="G510" s="2">
        <v>0</v>
      </c>
      <c r="H510" s="2">
        <v>0</v>
      </c>
      <c r="I510" s="6">
        <f t="shared" si="43"/>
        <v>0</v>
      </c>
      <c r="J510" s="2">
        <v>209642.43</v>
      </c>
      <c r="K510" s="2">
        <v>-54264.47</v>
      </c>
      <c r="L510" s="2">
        <v>0</v>
      </c>
      <c r="M510" s="2">
        <v>-9827.1</v>
      </c>
      <c r="N510" s="6">
        <f t="shared" si="44"/>
        <v>145550.85999999999</v>
      </c>
      <c r="O510" s="2">
        <v>33345.96</v>
      </c>
      <c r="P510" s="2">
        <v>0</v>
      </c>
      <c r="Q510" s="6">
        <f t="shared" si="45"/>
        <v>33345.96</v>
      </c>
      <c r="R510" s="2">
        <v>1214.97</v>
      </c>
      <c r="S510" s="2">
        <v>0</v>
      </c>
      <c r="T510" s="6">
        <f t="shared" si="46"/>
        <v>1214.97</v>
      </c>
      <c r="U510" s="6">
        <v>78463.97</v>
      </c>
      <c r="V510" s="2">
        <v>16014</v>
      </c>
      <c r="W510" s="2">
        <v>-1956.7</v>
      </c>
      <c r="X510" s="2">
        <v>-18239.09</v>
      </c>
      <c r="Y510" s="6">
        <f t="shared" si="47"/>
        <v>-4181.7900000000009</v>
      </c>
    </row>
    <row r="511" spans="1:25" x14ac:dyDescent="0.25">
      <c r="A511" s="1" t="s">
        <v>1063</v>
      </c>
      <c r="B511" t="s">
        <v>1064</v>
      </c>
      <c r="C511" t="s">
        <v>218</v>
      </c>
      <c r="D511" s="6">
        <v>5330198.3699999992</v>
      </c>
      <c r="E511" s="6">
        <f t="shared" si="42"/>
        <v>3546495.1399999997</v>
      </c>
      <c r="F511" s="2">
        <v>794762.1</v>
      </c>
      <c r="G511" s="2">
        <v>621250.19999999995</v>
      </c>
      <c r="H511" s="2">
        <v>0</v>
      </c>
      <c r="I511" s="6">
        <f t="shared" si="43"/>
        <v>1416012.2999999998</v>
      </c>
      <c r="J511" s="2">
        <v>197308</v>
      </c>
      <c r="K511" s="2">
        <v>0</v>
      </c>
      <c r="L511" s="2">
        <v>0</v>
      </c>
      <c r="M511" s="2">
        <v>0</v>
      </c>
      <c r="N511" s="6">
        <f t="shared" si="44"/>
        <v>197308</v>
      </c>
      <c r="O511" s="2">
        <v>945.9</v>
      </c>
      <c r="P511" s="2">
        <v>0</v>
      </c>
      <c r="Q511" s="6">
        <f t="shared" si="45"/>
        <v>945.9</v>
      </c>
      <c r="R511" s="2">
        <v>3791.86</v>
      </c>
      <c r="S511" s="2">
        <v>0</v>
      </c>
      <c r="T511" s="6">
        <f t="shared" si="46"/>
        <v>3791.86</v>
      </c>
      <c r="U511" s="6">
        <v>55187.76</v>
      </c>
      <c r="V511" s="2">
        <v>109211.33</v>
      </c>
      <c r="W511" s="2">
        <v>0</v>
      </c>
      <c r="X511" s="2">
        <v>1246.08</v>
      </c>
      <c r="Y511" s="6">
        <f t="shared" si="47"/>
        <v>110457.41</v>
      </c>
    </row>
    <row r="512" spans="1:25" x14ac:dyDescent="0.25">
      <c r="A512" s="1" t="s">
        <v>1065</v>
      </c>
      <c r="B512" t="s">
        <v>1066</v>
      </c>
      <c r="C512" t="s">
        <v>759</v>
      </c>
      <c r="D512" s="6">
        <v>9422186.7800000031</v>
      </c>
      <c r="E512" s="6">
        <f t="shared" si="42"/>
        <v>6587542.1200000048</v>
      </c>
      <c r="F512" s="2">
        <v>1457801.52</v>
      </c>
      <c r="G512" s="2">
        <v>0</v>
      </c>
      <c r="H512" s="2">
        <v>0</v>
      </c>
      <c r="I512" s="6">
        <f t="shared" si="43"/>
        <v>1457801.52</v>
      </c>
      <c r="J512" s="2">
        <v>988635.98</v>
      </c>
      <c r="K512" s="2">
        <v>-99023.53</v>
      </c>
      <c r="L512" s="2">
        <v>0</v>
      </c>
      <c r="M512" s="2">
        <v>-33930.65</v>
      </c>
      <c r="N512" s="6">
        <f t="shared" si="44"/>
        <v>855681.79999999993</v>
      </c>
      <c r="O512" s="2">
        <v>291256.81</v>
      </c>
      <c r="P512" s="2">
        <v>0</v>
      </c>
      <c r="Q512" s="6">
        <f t="shared" si="45"/>
        <v>291256.81</v>
      </c>
      <c r="R512" s="2">
        <v>3128.85</v>
      </c>
      <c r="S512" s="2">
        <v>0</v>
      </c>
      <c r="T512" s="6">
        <f t="shared" si="46"/>
        <v>3128.85</v>
      </c>
      <c r="U512" s="6">
        <v>101471.27</v>
      </c>
      <c r="V512" s="2">
        <v>137951.13</v>
      </c>
      <c r="W512" s="2">
        <v>-738.99</v>
      </c>
      <c r="X512" s="2">
        <v>-11907.73</v>
      </c>
      <c r="Y512" s="6">
        <f t="shared" si="47"/>
        <v>125304.41000000002</v>
      </c>
    </row>
    <row r="513" spans="1:25" x14ac:dyDescent="0.25">
      <c r="A513" s="1" t="s">
        <v>1067</v>
      </c>
      <c r="B513" t="s">
        <v>1068</v>
      </c>
      <c r="C513" t="s">
        <v>179</v>
      </c>
      <c r="D513" s="6">
        <v>17725460.590000004</v>
      </c>
      <c r="E513" s="6">
        <f t="shared" si="42"/>
        <v>11146607.470000003</v>
      </c>
      <c r="F513" s="2">
        <v>2012244.65</v>
      </c>
      <c r="G513" s="2">
        <v>712629.8</v>
      </c>
      <c r="H513" s="2">
        <v>-135.08000000000001</v>
      </c>
      <c r="I513" s="6">
        <f t="shared" si="43"/>
        <v>2724739.37</v>
      </c>
      <c r="J513" s="2">
        <v>1649209.11</v>
      </c>
      <c r="K513" s="2">
        <v>-70400</v>
      </c>
      <c r="L513" s="2">
        <v>-86230.34</v>
      </c>
      <c r="M513" s="2">
        <v>-103529.15</v>
      </c>
      <c r="N513" s="6">
        <f t="shared" si="44"/>
        <v>1389049.62</v>
      </c>
      <c r="O513" s="2">
        <v>1826206.91</v>
      </c>
      <c r="P513" s="2">
        <v>-499.12</v>
      </c>
      <c r="Q513" s="6">
        <f t="shared" si="45"/>
        <v>1825707.7899999998</v>
      </c>
      <c r="R513" s="2">
        <v>2125.79</v>
      </c>
      <c r="S513" s="2">
        <v>0</v>
      </c>
      <c r="T513" s="6">
        <f t="shared" si="46"/>
        <v>2125.79</v>
      </c>
      <c r="U513" s="6">
        <v>88879.98</v>
      </c>
      <c r="V513" s="2">
        <v>359064.34</v>
      </c>
      <c r="W513" s="2">
        <v>-449</v>
      </c>
      <c r="X513" s="2">
        <v>189735.23</v>
      </c>
      <c r="Y513" s="6">
        <f t="shared" si="47"/>
        <v>548350.57000000007</v>
      </c>
    </row>
    <row r="514" spans="1:25" x14ac:dyDescent="0.25">
      <c r="A514" s="1" t="s">
        <v>1069</v>
      </c>
      <c r="B514" t="s">
        <v>1070</v>
      </c>
      <c r="C514" t="s">
        <v>8</v>
      </c>
      <c r="D514" s="6">
        <v>14414693.280000001</v>
      </c>
      <c r="E514" s="6">
        <f t="shared" si="42"/>
        <v>12471344.720000001</v>
      </c>
      <c r="F514" s="2">
        <v>0</v>
      </c>
      <c r="G514" s="2">
        <v>0</v>
      </c>
      <c r="H514" s="2">
        <v>0</v>
      </c>
      <c r="I514" s="6">
        <f t="shared" si="43"/>
        <v>0</v>
      </c>
      <c r="J514" s="2">
        <v>1685525.71</v>
      </c>
      <c r="K514" s="2">
        <v>-299421.15000000002</v>
      </c>
      <c r="L514" s="2">
        <v>-75222.429999999993</v>
      </c>
      <c r="M514" s="2">
        <v>-74553.05</v>
      </c>
      <c r="N514" s="6">
        <f t="shared" si="44"/>
        <v>1236329.08</v>
      </c>
      <c r="O514" s="2">
        <v>62426.1</v>
      </c>
      <c r="P514" s="2">
        <v>-646.47</v>
      </c>
      <c r="Q514" s="6">
        <f t="shared" si="45"/>
        <v>61779.63</v>
      </c>
      <c r="R514" s="2">
        <v>35989.760000000002</v>
      </c>
      <c r="S514" s="2">
        <v>0</v>
      </c>
      <c r="T514" s="6">
        <f t="shared" si="46"/>
        <v>35989.760000000002</v>
      </c>
      <c r="U514" s="6">
        <v>251599.59</v>
      </c>
      <c r="V514" s="2">
        <v>310926.02</v>
      </c>
      <c r="W514" s="2">
        <v>-10111.69</v>
      </c>
      <c r="X514" s="2">
        <v>56836.17</v>
      </c>
      <c r="Y514" s="6">
        <f t="shared" si="47"/>
        <v>357650.5</v>
      </c>
    </row>
    <row r="515" spans="1:25" x14ac:dyDescent="0.25">
      <c r="A515" s="1" t="s">
        <v>1071</v>
      </c>
      <c r="B515" t="s">
        <v>1072</v>
      </c>
      <c r="C515" t="s">
        <v>253</v>
      </c>
      <c r="D515" s="6">
        <v>2588229.2199999997</v>
      </c>
      <c r="E515" s="6">
        <f t="shared" si="42"/>
        <v>1588424.8199999998</v>
      </c>
      <c r="F515" s="2">
        <v>87875.91</v>
      </c>
      <c r="G515" s="2">
        <v>706156.6</v>
      </c>
      <c r="H515" s="2">
        <v>0</v>
      </c>
      <c r="I515" s="6">
        <f t="shared" si="43"/>
        <v>794032.51</v>
      </c>
      <c r="J515" s="2">
        <v>154601.14000000001</v>
      </c>
      <c r="K515" s="2">
        <v>-4191.84</v>
      </c>
      <c r="L515" s="2">
        <v>904.07</v>
      </c>
      <c r="M515" s="2">
        <v>-4125.1499999999996</v>
      </c>
      <c r="N515" s="6">
        <f t="shared" si="44"/>
        <v>147188.22000000003</v>
      </c>
      <c r="O515" s="2">
        <v>13629.34</v>
      </c>
      <c r="P515" s="2">
        <v>0</v>
      </c>
      <c r="Q515" s="6">
        <f t="shared" si="45"/>
        <v>13629.34</v>
      </c>
      <c r="R515" s="2">
        <v>4279.41</v>
      </c>
      <c r="S515" s="2">
        <v>0</v>
      </c>
      <c r="T515" s="6">
        <f t="shared" si="46"/>
        <v>4279.41</v>
      </c>
      <c r="U515" s="6">
        <v>41033.519999999997</v>
      </c>
      <c r="V515" s="2">
        <v>2160.92</v>
      </c>
      <c r="W515" s="2">
        <v>-882.64</v>
      </c>
      <c r="X515" s="2">
        <v>-1636.88</v>
      </c>
      <c r="Y515" s="6">
        <f t="shared" si="47"/>
        <v>-358.59999999999991</v>
      </c>
    </row>
    <row r="516" spans="1:25" x14ac:dyDescent="0.25">
      <c r="A516" s="1" t="s">
        <v>1073</v>
      </c>
      <c r="B516" t="s">
        <v>1074</v>
      </c>
      <c r="C516" t="s">
        <v>56</v>
      </c>
      <c r="D516" s="6">
        <v>4564494.370000001</v>
      </c>
      <c r="E516" s="6">
        <f t="shared" si="42"/>
        <v>3763172.2500000009</v>
      </c>
      <c r="F516" s="2">
        <v>95767.08</v>
      </c>
      <c r="G516" s="2">
        <v>0</v>
      </c>
      <c r="H516" s="2">
        <v>-561.29</v>
      </c>
      <c r="I516" s="6">
        <f t="shared" si="43"/>
        <v>95205.790000000008</v>
      </c>
      <c r="J516" s="2">
        <v>605981.12</v>
      </c>
      <c r="K516" s="2">
        <v>-53874.86</v>
      </c>
      <c r="L516" s="2">
        <v>-17874.57</v>
      </c>
      <c r="M516" s="2">
        <v>-77246.52</v>
      </c>
      <c r="N516" s="6">
        <f t="shared" si="44"/>
        <v>456985.17000000004</v>
      </c>
      <c r="O516" s="2">
        <v>131199.45000000001</v>
      </c>
      <c r="P516" s="2">
        <v>-1833.99</v>
      </c>
      <c r="Q516" s="6">
        <f t="shared" si="45"/>
        <v>129365.46</v>
      </c>
      <c r="R516" s="2">
        <v>15930.04</v>
      </c>
      <c r="S516" s="2">
        <v>0</v>
      </c>
      <c r="T516" s="6">
        <f t="shared" si="46"/>
        <v>15930.04</v>
      </c>
      <c r="U516" s="6">
        <v>99219.1</v>
      </c>
      <c r="V516" s="2">
        <v>51198.75</v>
      </c>
      <c r="W516" s="2">
        <v>-38467.46</v>
      </c>
      <c r="X516" s="2">
        <v>-8114.73</v>
      </c>
      <c r="Y516" s="6">
        <f t="shared" si="47"/>
        <v>4616.5600000000013</v>
      </c>
    </row>
    <row r="517" spans="1:25" x14ac:dyDescent="0.25">
      <c r="A517" s="1" t="s">
        <v>1075</v>
      </c>
      <c r="B517" t="s">
        <v>1076</v>
      </c>
      <c r="C517" t="s">
        <v>79</v>
      </c>
      <c r="D517" s="6">
        <v>6358164.0499999998</v>
      </c>
      <c r="E517" s="6">
        <f t="shared" si="42"/>
        <v>6393688.6799999997</v>
      </c>
      <c r="F517" s="2">
        <v>0</v>
      </c>
      <c r="G517" s="2">
        <v>0</v>
      </c>
      <c r="H517" s="2">
        <v>0</v>
      </c>
      <c r="I517" s="6">
        <f t="shared" si="43"/>
        <v>0</v>
      </c>
      <c r="J517" s="2">
        <v>366965.37</v>
      </c>
      <c r="K517" s="2">
        <v>-203903.5</v>
      </c>
      <c r="L517" s="2">
        <v>-318194.46999999997</v>
      </c>
      <c r="M517" s="2">
        <v>-203928.68</v>
      </c>
      <c r="N517" s="6">
        <f t="shared" si="44"/>
        <v>-359061.27999999997</v>
      </c>
      <c r="O517" s="2">
        <v>47990.879999999997</v>
      </c>
      <c r="P517" s="2">
        <v>-1013.79</v>
      </c>
      <c r="Q517" s="6">
        <f t="shared" si="45"/>
        <v>46977.09</v>
      </c>
      <c r="R517" s="2">
        <v>14890.74</v>
      </c>
      <c r="S517" s="2">
        <v>-15353.95</v>
      </c>
      <c r="T517" s="6">
        <f t="shared" si="46"/>
        <v>-463.21000000000095</v>
      </c>
      <c r="U517" s="6">
        <v>261560.86</v>
      </c>
      <c r="V517" s="2">
        <v>24479.23</v>
      </c>
      <c r="W517" s="2">
        <v>-4947.92</v>
      </c>
      <c r="X517" s="2">
        <v>-4069.4</v>
      </c>
      <c r="Y517" s="6">
        <f t="shared" si="47"/>
        <v>15461.909999999998</v>
      </c>
    </row>
    <row r="518" spans="1:25" x14ac:dyDescent="0.25">
      <c r="A518" s="1" t="s">
        <v>1077</v>
      </c>
      <c r="B518" t="s">
        <v>1078</v>
      </c>
      <c r="C518" t="s">
        <v>59</v>
      </c>
      <c r="D518" s="6">
        <v>13231247.179999998</v>
      </c>
      <c r="E518" s="6">
        <f t="shared" si="42"/>
        <v>8614146.9299999978</v>
      </c>
      <c r="F518" s="2">
        <v>1718631</v>
      </c>
      <c r="G518" s="2">
        <v>1118162.72</v>
      </c>
      <c r="H518" s="2">
        <v>-9330.85</v>
      </c>
      <c r="I518" s="6">
        <f t="shared" si="43"/>
        <v>2827462.8699999996</v>
      </c>
      <c r="J518" s="2">
        <v>1527337.92</v>
      </c>
      <c r="K518" s="2">
        <v>-445879.78</v>
      </c>
      <c r="L518" s="2">
        <v>-91220.65</v>
      </c>
      <c r="M518" s="2">
        <v>-128383.94</v>
      </c>
      <c r="N518" s="6">
        <f t="shared" si="44"/>
        <v>861853.54999999981</v>
      </c>
      <c r="O518" s="2">
        <v>772285.7</v>
      </c>
      <c r="P518" s="2">
        <v>-17029.91</v>
      </c>
      <c r="Q518" s="6">
        <f t="shared" si="45"/>
        <v>755255.78999999992</v>
      </c>
      <c r="R518" s="2">
        <v>12702.77</v>
      </c>
      <c r="S518" s="2">
        <v>0</v>
      </c>
      <c r="T518" s="6">
        <f t="shared" si="46"/>
        <v>12702.77</v>
      </c>
      <c r="U518" s="6">
        <v>80386.3</v>
      </c>
      <c r="V518" s="2">
        <v>75640.56</v>
      </c>
      <c r="W518" s="2">
        <v>-3303.17</v>
      </c>
      <c r="X518" s="2">
        <v>7101.58</v>
      </c>
      <c r="Y518" s="6">
        <f t="shared" si="47"/>
        <v>79438.97</v>
      </c>
    </row>
    <row r="519" spans="1:25" x14ac:dyDescent="0.25">
      <c r="A519" s="1" t="s">
        <v>1079</v>
      </c>
      <c r="B519" t="s">
        <v>1080</v>
      </c>
      <c r="C519" t="s">
        <v>172</v>
      </c>
      <c r="D519" s="6">
        <v>2829354.48</v>
      </c>
      <c r="E519" s="6">
        <f t="shared" si="42"/>
        <v>1235984.9999999998</v>
      </c>
      <c r="F519" s="2">
        <v>495665.89</v>
      </c>
      <c r="G519" s="2">
        <v>900493.19</v>
      </c>
      <c r="H519" s="2">
        <v>0</v>
      </c>
      <c r="I519" s="6">
        <f t="shared" si="43"/>
        <v>1396159.08</v>
      </c>
      <c r="J519" s="2">
        <v>220410.66</v>
      </c>
      <c r="K519" s="2">
        <v>-54000</v>
      </c>
      <c r="L519" s="2">
        <v>-61384.79</v>
      </c>
      <c r="M519" s="2">
        <v>0</v>
      </c>
      <c r="N519" s="6">
        <f t="shared" si="44"/>
        <v>105025.87</v>
      </c>
      <c r="O519" s="2">
        <v>28866.89</v>
      </c>
      <c r="P519" s="2">
        <v>0</v>
      </c>
      <c r="Q519" s="6">
        <f t="shared" si="45"/>
        <v>28866.89</v>
      </c>
      <c r="R519" s="2">
        <v>690.06</v>
      </c>
      <c r="S519" s="2">
        <v>0</v>
      </c>
      <c r="T519" s="6">
        <f t="shared" si="46"/>
        <v>690.06</v>
      </c>
      <c r="U519" s="6">
        <v>35452.31</v>
      </c>
      <c r="V519" s="2">
        <v>25782.34</v>
      </c>
      <c r="W519" s="2">
        <v>0</v>
      </c>
      <c r="X519" s="2">
        <v>1392.93</v>
      </c>
      <c r="Y519" s="6">
        <f t="shared" si="47"/>
        <v>27175.27</v>
      </c>
    </row>
    <row r="520" spans="1:25" x14ac:dyDescent="0.25">
      <c r="A520" s="1" t="s">
        <v>1081</v>
      </c>
      <c r="B520" t="s">
        <v>1082</v>
      </c>
      <c r="C520" t="s">
        <v>87</v>
      </c>
      <c r="D520" s="6">
        <v>5182072.95</v>
      </c>
      <c r="E520" s="6">
        <f t="shared" ref="E520:E583" si="48">D520-I520-N520-Q520-T520-U520-Y520</f>
        <v>4470109.5599999996</v>
      </c>
      <c r="F520" s="2">
        <v>0</v>
      </c>
      <c r="G520" s="2">
        <v>0</v>
      </c>
      <c r="H520" s="2">
        <v>0</v>
      </c>
      <c r="I520" s="6">
        <f t="shared" ref="I520:I583" si="49">F520+G520+H520</f>
        <v>0</v>
      </c>
      <c r="J520" s="2">
        <v>585159.23</v>
      </c>
      <c r="K520" s="2">
        <v>-29523.37</v>
      </c>
      <c r="L520" s="2">
        <v>-22033.5</v>
      </c>
      <c r="M520" s="2">
        <v>-12706.66</v>
      </c>
      <c r="N520" s="6">
        <f t="shared" ref="N520:N583" si="50">J520+K520+L520+M520</f>
        <v>520895.7</v>
      </c>
      <c r="O520" s="2">
        <v>6654.72</v>
      </c>
      <c r="P520" s="2">
        <v>-55.74</v>
      </c>
      <c r="Q520" s="6">
        <f t="shared" ref="Q520:Q583" si="51">O520+P520</f>
        <v>6598.9800000000005</v>
      </c>
      <c r="R520" s="2">
        <v>17789.939999999999</v>
      </c>
      <c r="S520" s="2">
        <v>0</v>
      </c>
      <c r="T520" s="6">
        <f t="shared" ref="T520:T583" si="52">R520+S520</f>
        <v>17789.939999999999</v>
      </c>
      <c r="U520" s="6">
        <v>133084.17000000001</v>
      </c>
      <c r="V520" s="2">
        <v>65193.96</v>
      </c>
      <c r="W520" s="2">
        <v>-22085.42</v>
      </c>
      <c r="X520" s="2">
        <v>-9513.94</v>
      </c>
      <c r="Y520" s="6">
        <f t="shared" ref="Y520:Y583" si="53">V520+W520+X520</f>
        <v>33594.6</v>
      </c>
    </row>
    <row r="521" spans="1:25" x14ac:dyDescent="0.25">
      <c r="A521" s="1" t="s">
        <v>1083</v>
      </c>
      <c r="B521" t="s">
        <v>1084</v>
      </c>
      <c r="C521" t="s">
        <v>43</v>
      </c>
      <c r="D521" s="6">
        <v>4807956.8599999985</v>
      </c>
      <c r="E521" s="6">
        <f t="shared" si="48"/>
        <v>3628019.4499999983</v>
      </c>
      <c r="F521" s="2">
        <v>407689.98</v>
      </c>
      <c r="G521" s="2">
        <v>289302.02</v>
      </c>
      <c r="H521" s="2">
        <v>-529.14</v>
      </c>
      <c r="I521" s="6">
        <f t="shared" si="49"/>
        <v>696462.86</v>
      </c>
      <c r="J521" s="2">
        <v>651158.31000000006</v>
      </c>
      <c r="K521" s="2">
        <v>-121666</v>
      </c>
      <c r="L521" s="2">
        <v>-64479.17</v>
      </c>
      <c r="M521" s="2">
        <v>-136095.9</v>
      </c>
      <c r="N521" s="6">
        <f t="shared" si="50"/>
        <v>328917.24000000011</v>
      </c>
      <c r="O521" s="2">
        <v>78344.800000000003</v>
      </c>
      <c r="P521" s="2">
        <v>-163.41999999999999</v>
      </c>
      <c r="Q521" s="6">
        <f t="shared" si="51"/>
        <v>78181.38</v>
      </c>
      <c r="R521" s="2">
        <v>1391.97</v>
      </c>
      <c r="S521" s="2">
        <v>0</v>
      </c>
      <c r="T521" s="6">
        <f t="shared" si="52"/>
        <v>1391.97</v>
      </c>
      <c r="U521" s="6">
        <v>65578.59</v>
      </c>
      <c r="V521" s="2">
        <v>21656.87</v>
      </c>
      <c r="W521" s="2">
        <v>-635.83000000000004</v>
      </c>
      <c r="X521" s="2">
        <v>-11615.67</v>
      </c>
      <c r="Y521" s="6">
        <f t="shared" si="53"/>
        <v>9405.3699999999972</v>
      </c>
    </row>
    <row r="522" spans="1:25" x14ac:dyDescent="0.25">
      <c r="A522" s="1" t="s">
        <v>1085</v>
      </c>
      <c r="B522" t="s">
        <v>1086</v>
      </c>
      <c r="C522" t="s">
        <v>1087</v>
      </c>
      <c r="D522" s="6">
        <v>10816348.069999998</v>
      </c>
      <c r="E522" s="6">
        <f t="shared" si="48"/>
        <v>8200890.3199999975</v>
      </c>
      <c r="F522" s="2">
        <v>1327599.05</v>
      </c>
      <c r="G522" s="2">
        <v>0</v>
      </c>
      <c r="H522" s="2">
        <v>0</v>
      </c>
      <c r="I522" s="6">
        <f t="shared" si="49"/>
        <v>1327599.05</v>
      </c>
      <c r="J522" s="2">
        <v>630386.14</v>
      </c>
      <c r="K522" s="2">
        <v>0</v>
      </c>
      <c r="L522" s="2">
        <v>-2503.06</v>
      </c>
      <c r="M522" s="2">
        <v>-48339.9</v>
      </c>
      <c r="N522" s="6">
        <f t="shared" si="50"/>
        <v>579543.17999999993</v>
      </c>
      <c r="O522" s="2">
        <v>381260.7</v>
      </c>
      <c r="P522" s="2">
        <v>0</v>
      </c>
      <c r="Q522" s="6">
        <f t="shared" si="51"/>
        <v>381260.7</v>
      </c>
      <c r="R522" s="2">
        <v>1029.21</v>
      </c>
      <c r="S522" s="2">
        <v>0</v>
      </c>
      <c r="T522" s="6">
        <f t="shared" si="52"/>
        <v>1029.21</v>
      </c>
      <c r="U522" s="6">
        <v>109835.08</v>
      </c>
      <c r="V522" s="2">
        <v>255702.66</v>
      </c>
      <c r="W522" s="2">
        <v>-1692.91</v>
      </c>
      <c r="X522" s="2">
        <v>-37819.22</v>
      </c>
      <c r="Y522" s="6">
        <f t="shared" si="53"/>
        <v>216190.53</v>
      </c>
    </row>
    <row r="523" spans="1:25" x14ac:dyDescent="0.25">
      <c r="A523" s="1" t="s">
        <v>1088</v>
      </c>
      <c r="B523" t="s">
        <v>1089</v>
      </c>
      <c r="C523" t="s">
        <v>242</v>
      </c>
      <c r="D523" s="6">
        <v>1801101.1300000001</v>
      </c>
      <c r="E523" s="6">
        <f t="shared" si="48"/>
        <v>1883232.8600000003</v>
      </c>
      <c r="F523" s="2">
        <v>0</v>
      </c>
      <c r="G523" s="2">
        <v>0</v>
      </c>
      <c r="H523" s="2">
        <v>0</v>
      </c>
      <c r="I523" s="6">
        <f t="shared" si="49"/>
        <v>0</v>
      </c>
      <c r="J523" s="2">
        <v>258818.14</v>
      </c>
      <c r="K523" s="2">
        <v>-183855.46</v>
      </c>
      <c r="L523" s="2">
        <v>-360421.05</v>
      </c>
      <c r="M523" s="2">
        <v>-87949.32</v>
      </c>
      <c r="N523" s="6">
        <f t="shared" si="50"/>
        <v>-373407.69</v>
      </c>
      <c r="O523" s="2">
        <v>16827.37</v>
      </c>
      <c r="P523" s="2">
        <v>-90.04</v>
      </c>
      <c r="Q523" s="6">
        <f t="shared" si="51"/>
        <v>16737.329999999998</v>
      </c>
      <c r="R523" s="2">
        <v>15614.3</v>
      </c>
      <c r="S523" s="2">
        <v>-3030</v>
      </c>
      <c r="T523" s="6">
        <f t="shared" si="52"/>
        <v>12584.3</v>
      </c>
      <c r="U523" s="6">
        <v>264712.96999999997</v>
      </c>
      <c r="V523" s="2">
        <v>269</v>
      </c>
      <c r="W523" s="2">
        <v>-3027.64</v>
      </c>
      <c r="X523" s="2">
        <v>0</v>
      </c>
      <c r="Y523" s="6">
        <f t="shared" si="53"/>
        <v>-2758.64</v>
      </c>
    </row>
    <row r="524" spans="1:25" x14ac:dyDescent="0.25">
      <c r="A524" s="1" t="s">
        <v>1090</v>
      </c>
      <c r="B524" t="s">
        <v>1091</v>
      </c>
      <c r="C524" t="s">
        <v>32</v>
      </c>
      <c r="D524" s="6">
        <v>14666794.810000001</v>
      </c>
      <c r="E524" s="6">
        <f t="shared" si="48"/>
        <v>12025052.960000001</v>
      </c>
      <c r="F524" s="2">
        <v>0</v>
      </c>
      <c r="G524" s="2">
        <v>0</v>
      </c>
      <c r="H524" s="2">
        <v>0</v>
      </c>
      <c r="I524" s="6">
        <f t="shared" si="49"/>
        <v>0</v>
      </c>
      <c r="J524" s="2">
        <v>2704740.51</v>
      </c>
      <c r="K524" s="2">
        <v>-353516.31</v>
      </c>
      <c r="L524" s="2">
        <v>-235237.41</v>
      </c>
      <c r="M524" s="2">
        <v>-392711.38</v>
      </c>
      <c r="N524" s="6">
        <f t="shared" si="50"/>
        <v>1723275.4099999997</v>
      </c>
      <c r="O524" s="2">
        <v>70230.62</v>
      </c>
      <c r="P524" s="2">
        <v>-2146.1799999999998</v>
      </c>
      <c r="Q524" s="6">
        <f t="shared" si="51"/>
        <v>68084.44</v>
      </c>
      <c r="R524" s="2">
        <v>68045.48</v>
      </c>
      <c r="S524" s="2">
        <v>-1136</v>
      </c>
      <c r="T524" s="6">
        <f t="shared" si="52"/>
        <v>66909.48</v>
      </c>
      <c r="U524" s="6">
        <v>315027.76</v>
      </c>
      <c r="V524" s="2">
        <v>588079.91</v>
      </c>
      <c r="W524" s="2">
        <v>-58641.120000000003</v>
      </c>
      <c r="X524" s="2">
        <v>-60994.03</v>
      </c>
      <c r="Y524" s="6">
        <f t="shared" si="53"/>
        <v>468444.76</v>
      </c>
    </row>
    <row r="525" spans="1:25" x14ac:dyDescent="0.25">
      <c r="A525" s="1" t="s">
        <v>1092</v>
      </c>
      <c r="B525" t="s">
        <v>1093</v>
      </c>
      <c r="C525" t="s">
        <v>234</v>
      </c>
      <c r="D525" s="6">
        <v>7613368.129999999</v>
      </c>
      <c r="E525" s="6">
        <f t="shared" si="48"/>
        <v>3142617.0499999993</v>
      </c>
      <c r="F525" s="2">
        <v>1530241.64</v>
      </c>
      <c r="G525" s="2">
        <v>1532578.67</v>
      </c>
      <c r="H525" s="2">
        <v>-1609.55</v>
      </c>
      <c r="I525" s="6">
        <f t="shared" si="49"/>
        <v>3061210.76</v>
      </c>
      <c r="J525" s="2">
        <v>714907.95</v>
      </c>
      <c r="K525" s="2">
        <v>0</v>
      </c>
      <c r="L525" s="2">
        <v>0</v>
      </c>
      <c r="M525" s="2">
        <v>-41439.040000000001</v>
      </c>
      <c r="N525" s="6">
        <f t="shared" si="50"/>
        <v>673468.90999999992</v>
      </c>
      <c r="O525" s="2">
        <v>664056.06000000006</v>
      </c>
      <c r="P525" s="2">
        <v>-4128.68</v>
      </c>
      <c r="Q525" s="6">
        <f t="shared" si="51"/>
        <v>659927.38</v>
      </c>
      <c r="R525" s="2">
        <v>0</v>
      </c>
      <c r="S525" s="2">
        <v>0</v>
      </c>
      <c r="T525" s="6">
        <f t="shared" si="52"/>
        <v>0</v>
      </c>
      <c r="U525" s="6">
        <v>43220.76</v>
      </c>
      <c r="V525" s="2">
        <v>30344.41</v>
      </c>
      <c r="W525" s="2">
        <v>-1960.45</v>
      </c>
      <c r="X525" s="2">
        <v>4539.3100000000004</v>
      </c>
      <c r="Y525" s="6">
        <f t="shared" si="53"/>
        <v>32923.269999999997</v>
      </c>
    </row>
    <row r="526" spans="1:25" x14ac:dyDescent="0.25">
      <c r="A526" s="1" t="s">
        <v>1094</v>
      </c>
      <c r="B526" t="s">
        <v>1095</v>
      </c>
      <c r="C526" t="s">
        <v>377</v>
      </c>
      <c r="D526" s="6">
        <v>7189751.0599999996</v>
      </c>
      <c r="E526" s="6">
        <f t="shared" si="48"/>
        <v>6231527.8700000001</v>
      </c>
      <c r="F526" s="2">
        <v>211162.42</v>
      </c>
      <c r="G526" s="2">
        <v>0</v>
      </c>
      <c r="H526" s="2">
        <v>0</v>
      </c>
      <c r="I526" s="6">
        <f t="shared" si="49"/>
        <v>211162.42</v>
      </c>
      <c r="J526" s="2">
        <v>534200.39</v>
      </c>
      <c r="K526" s="2">
        <v>-27000</v>
      </c>
      <c r="L526" s="2">
        <v>-32505.279999999999</v>
      </c>
      <c r="M526" s="2">
        <v>-28454.86</v>
      </c>
      <c r="N526" s="6">
        <f t="shared" si="50"/>
        <v>446240.25</v>
      </c>
      <c r="O526" s="2">
        <v>132020.94</v>
      </c>
      <c r="P526" s="2">
        <v>-11.81</v>
      </c>
      <c r="Q526" s="6">
        <f t="shared" si="51"/>
        <v>132009.13</v>
      </c>
      <c r="R526" s="2">
        <v>14792.5</v>
      </c>
      <c r="S526" s="2">
        <v>0</v>
      </c>
      <c r="T526" s="6">
        <f t="shared" si="52"/>
        <v>14792.5</v>
      </c>
      <c r="U526" s="6">
        <v>145974.39000000001</v>
      </c>
      <c r="V526" s="2">
        <v>12885.16</v>
      </c>
      <c r="W526" s="2">
        <v>-4773.54</v>
      </c>
      <c r="X526" s="2">
        <v>-67.12</v>
      </c>
      <c r="Y526" s="6">
        <f t="shared" si="53"/>
        <v>8044.5</v>
      </c>
    </row>
    <row r="527" spans="1:25" x14ac:dyDescent="0.25">
      <c r="A527" s="1" t="s">
        <v>1096</v>
      </c>
      <c r="B527" t="s">
        <v>1097</v>
      </c>
      <c r="C527" t="s">
        <v>8</v>
      </c>
      <c r="D527" s="6">
        <v>7201204.3500000006</v>
      </c>
      <c r="E527" s="6">
        <f t="shared" si="48"/>
        <v>5722680.1200000001</v>
      </c>
      <c r="F527" s="2">
        <v>541237.71</v>
      </c>
      <c r="G527" s="2">
        <v>0</v>
      </c>
      <c r="H527" s="2">
        <v>-1841.68</v>
      </c>
      <c r="I527" s="6">
        <f t="shared" si="49"/>
        <v>539396.02999999991</v>
      </c>
      <c r="J527" s="2">
        <v>1011683.27</v>
      </c>
      <c r="K527" s="2">
        <v>-203994.08</v>
      </c>
      <c r="L527" s="2">
        <v>-78072.22</v>
      </c>
      <c r="M527" s="2">
        <v>-125602.78</v>
      </c>
      <c r="N527" s="6">
        <f t="shared" si="50"/>
        <v>604014.19000000006</v>
      </c>
      <c r="O527" s="2">
        <v>32640.83</v>
      </c>
      <c r="P527" s="2">
        <v>-1503.04</v>
      </c>
      <c r="Q527" s="6">
        <f t="shared" si="51"/>
        <v>31137.79</v>
      </c>
      <c r="R527" s="2">
        <v>32981.18</v>
      </c>
      <c r="S527" s="2">
        <v>0</v>
      </c>
      <c r="T527" s="6">
        <f t="shared" si="52"/>
        <v>32981.18</v>
      </c>
      <c r="U527" s="6">
        <v>126566.48</v>
      </c>
      <c r="V527" s="2">
        <v>219652.65</v>
      </c>
      <c r="W527" s="2">
        <v>-40310.36</v>
      </c>
      <c r="X527" s="2">
        <v>-34913.730000000003</v>
      </c>
      <c r="Y527" s="6">
        <f t="shared" si="53"/>
        <v>144428.55999999997</v>
      </c>
    </row>
    <row r="528" spans="1:25" x14ac:dyDescent="0.25">
      <c r="A528" s="1" t="s">
        <v>1098</v>
      </c>
      <c r="B528" t="s">
        <v>1099</v>
      </c>
      <c r="C528" t="s">
        <v>245</v>
      </c>
      <c r="D528" s="6">
        <v>18944679.559999999</v>
      </c>
      <c r="E528" s="6">
        <f t="shared" si="48"/>
        <v>12783023.019999998</v>
      </c>
      <c r="F528" s="2">
        <v>4175364.8</v>
      </c>
      <c r="G528" s="2">
        <v>0</v>
      </c>
      <c r="H528" s="2">
        <v>-2702.64</v>
      </c>
      <c r="I528" s="6">
        <f t="shared" si="49"/>
        <v>4172662.1599999997</v>
      </c>
      <c r="J528" s="2">
        <v>1657215.44</v>
      </c>
      <c r="K528" s="2">
        <v>-111875.55</v>
      </c>
      <c r="L528" s="2">
        <v>-69355.22</v>
      </c>
      <c r="M528" s="2">
        <v>-55706.6</v>
      </c>
      <c r="N528" s="6">
        <f t="shared" si="50"/>
        <v>1420278.0699999998</v>
      </c>
      <c r="O528" s="2">
        <v>103300.42</v>
      </c>
      <c r="P528" s="2">
        <v>-790.86</v>
      </c>
      <c r="Q528" s="6">
        <f t="shared" si="51"/>
        <v>102509.56</v>
      </c>
      <c r="R528" s="2">
        <v>10370.33</v>
      </c>
      <c r="S528" s="2">
        <v>0</v>
      </c>
      <c r="T528" s="6">
        <f t="shared" si="52"/>
        <v>10370.33</v>
      </c>
      <c r="U528" s="6">
        <v>201825.72</v>
      </c>
      <c r="V528" s="2">
        <v>260841.67</v>
      </c>
      <c r="W528" s="2">
        <v>-6631.36</v>
      </c>
      <c r="X528" s="2">
        <v>-199.61</v>
      </c>
      <c r="Y528" s="6">
        <f t="shared" si="53"/>
        <v>254010.70000000004</v>
      </c>
    </row>
    <row r="529" spans="1:25" x14ac:dyDescent="0.25">
      <c r="A529" s="1" t="s">
        <v>1100</v>
      </c>
      <c r="B529" t="s">
        <v>1101</v>
      </c>
      <c r="C529" t="s">
        <v>248</v>
      </c>
      <c r="D529" s="6">
        <v>17828207.93</v>
      </c>
      <c r="E529" s="6">
        <f t="shared" si="48"/>
        <v>12928805.879999999</v>
      </c>
      <c r="F529" s="2">
        <v>2500995.9300000002</v>
      </c>
      <c r="G529" s="2">
        <v>0</v>
      </c>
      <c r="H529" s="2">
        <v>-3989.82</v>
      </c>
      <c r="I529" s="6">
        <f t="shared" si="49"/>
        <v>2497006.1100000003</v>
      </c>
      <c r="J529" s="2">
        <v>1703612.09</v>
      </c>
      <c r="K529" s="2">
        <v>-54000</v>
      </c>
      <c r="L529" s="2">
        <v>-22369.74</v>
      </c>
      <c r="M529" s="2">
        <v>-81667.69</v>
      </c>
      <c r="N529" s="6">
        <f t="shared" si="50"/>
        <v>1545574.6600000001</v>
      </c>
      <c r="O529" s="2">
        <v>418709</v>
      </c>
      <c r="P529" s="2">
        <v>-1740.54</v>
      </c>
      <c r="Q529" s="6">
        <f t="shared" si="51"/>
        <v>416968.46</v>
      </c>
      <c r="R529" s="2">
        <v>186533.19</v>
      </c>
      <c r="S529" s="2">
        <v>0</v>
      </c>
      <c r="T529" s="6">
        <f t="shared" si="52"/>
        <v>186533.19</v>
      </c>
      <c r="U529" s="6">
        <v>141021.81</v>
      </c>
      <c r="V529" s="2">
        <v>135311.38</v>
      </c>
      <c r="W529" s="2">
        <v>-29406.06</v>
      </c>
      <c r="X529" s="2">
        <v>6392.5</v>
      </c>
      <c r="Y529" s="6">
        <f t="shared" si="53"/>
        <v>112297.82</v>
      </c>
    </row>
    <row r="530" spans="1:25" x14ac:dyDescent="0.25">
      <c r="A530" s="1" t="s">
        <v>1102</v>
      </c>
      <c r="B530" t="s">
        <v>1103</v>
      </c>
      <c r="C530" t="s">
        <v>242</v>
      </c>
      <c r="D530" s="6">
        <v>5680730.9100000001</v>
      </c>
      <c r="E530" s="6">
        <f t="shared" si="48"/>
        <v>5178551.419999999</v>
      </c>
      <c r="F530" s="2">
        <v>0</v>
      </c>
      <c r="G530" s="2">
        <v>0</v>
      </c>
      <c r="H530" s="2">
        <v>0</v>
      </c>
      <c r="I530" s="6">
        <f t="shared" si="49"/>
        <v>0</v>
      </c>
      <c r="J530" s="2">
        <v>702156.3</v>
      </c>
      <c r="K530" s="2">
        <v>-125551.74</v>
      </c>
      <c r="L530" s="2">
        <v>-206812.33</v>
      </c>
      <c r="M530" s="2">
        <v>-36948.17</v>
      </c>
      <c r="N530" s="6">
        <f t="shared" si="50"/>
        <v>332844.06000000011</v>
      </c>
      <c r="O530" s="2">
        <v>78551.91</v>
      </c>
      <c r="P530" s="2">
        <v>-466.26</v>
      </c>
      <c r="Q530" s="6">
        <f t="shared" si="51"/>
        <v>78085.650000000009</v>
      </c>
      <c r="R530" s="2">
        <v>1314.24</v>
      </c>
      <c r="S530" s="2">
        <v>0</v>
      </c>
      <c r="T530" s="6">
        <f t="shared" si="52"/>
        <v>1314.24</v>
      </c>
      <c r="U530" s="6">
        <v>92682.03</v>
      </c>
      <c r="V530" s="2">
        <v>1001.46</v>
      </c>
      <c r="W530" s="2">
        <v>-1435.08</v>
      </c>
      <c r="X530" s="2">
        <v>-2312.87</v>
      </c>
      <c r="Y530" s="6">
        <f t="shared" si="53"/>
        <v>-2746.49</v>
      </c>
    </row>
    <row r="531" spans="1:25" x14ac:dyDescent="0.25">
      <c r="A531" s="1" t="s">
        <v>1104</v>
      </c>
      <c r="B531" t="s">
        <v>1105</v>
      </c>
      <c r="C531" t="s">
        <v>445</v>
      </c>
      <c r="D531" s="6">
        <v>10561081.950000003</v>
      </c>
      <c r="E531" s="6">
        <f t="shared" si="48"/>
        <v>7814999.5900000026</v>
      </c>
      <c r="F531" s="2">
        <v>1297169.8500000001</v>
      </c>
      <c r="G531" s="2">
        <v>0</v>
      </c>
      <c r="H531" s="2">
        <v>-14934.95</v>
      </c>
      <c r="I531" s="6">
        <f t="shared" si="49"/>
        <v>1282234.9000000001</v>
      </c>
      <c r="J531" s="2">
        <v>1634699.68</v>
      </c>
      <c r="K531" s="2">
        <v>-54604.93</v>
      </c>
      <c r="L531" s="2">
        <v>-134928.82999999999</v>
      </c>
      <c r="M531" s="2">
        <v>-373562.34</v>
      </c>
      <c r="N531" s="6">
        <f t="shared" si="50"/>
        <v>1071603.5799999998</v>
      </c>
      <c r="O531" s="2">
        <v>235497.28</v>
      </c>
      <c r="P531" s="2">
        <v>-16678.169999999998</v>
      </c>
      <c r="Q531" s="6">
        <f t="shared" si="51"/>
        <v>218819.11</v>
      </c>
      <c r="R531" s="2">
        <v>19688.34</v>
      </c>
      <c r="S531" s="2">
        <v>0</v>
      </c>
      <c r="T531" s="6">
        <f t="shared" si="52"/>
        <v>19688.34</v>
      </c>
      <c r="U531" s="6">
        <v>131681.57999999999</v>
      </c>
      <c r="V531" s="2">
        <v>53489.07</v>
      </c>
      <c r="W531" s="2">
        <v>-25712.75</v>
      </c>
      <c r="X531" s="2">
        <v>-5721.47</v>
      </c>
      <c r="Y531" s="6">
        <f t="shared" si="53"/>
        <v>22054.85</v>
      </c>
    </row>
    <row r="532" spans="1:25" x14ac:dyDescent="0.25">
      <c r="A532" s="1" t="s">
        <v>1106</v>
      </c>
      <c r="B532" t="s">
        <v>1107</v>
      </c>
      <c r="C532" t="s">
        <v>115</v>
      </c>
      <c r="D532" s="6">
        <v>7604637.3599999994</v>
      </c>
      <c r="E532" s="6">
        <f t="shared" si="48"/>
        <v>6311470.2699999996</v>
      </c>
      <c r="F532" s="2">
        <v>431106.65</v>
      </c>
      <c r="G532" s="2">
        <v>0</v>
      </c>
      <c r="H532" s="2">
        <v>-339.14</v>
      </c>
      <c r="I532" s="6">
        <f t="shared" si="49"/>
        <v>430767.51</v>
      </c>
      <c r="J532" s="2">
        <v>805809.14</v>
      </c>
      <c r="K532" s="2">
        <v>-64716.13</v>
      </c>
      <c r="L532" s="2">
        <v>-31230.97</v>
      </c>
      <c r="M532" s="2">
        <v>-29647</v>
      </c>
      <c r="N532" s="6">
        <f t="shared" si="50"/>
        <v>680215.04000000004</v>
      </c>
      <c r="O532" s="2">
        <v>8392.24</v>
      </c>
      <c r="P532" s="2">
        <v>0</v>
      </c>
      <c r="Q532" s="6">
        <f t="shared" si="51"/>
        <v>8392.24</v>
      </c>
      <c r="R532" s="2">
        <v>15408.96</v>
      </c>
      <c r="S532" s="2">
        <v>0</v>
      </c>
      <c r="T532" s="6">
        <f t="shared" si="52"/>
        <v>15408.96</v>
      </c>
      <c r="U532" s="6">
        <v>123741.13</v>
      </c>
      <c r="V532" s="2">
        <v>53205.11</v>
      </c>
      <c r="W532" s="2">
        <v>-15130.95</v>
      </c>
      <c r="X532" s="2">
        <v>-3431.95</v>
      </c>
      <c r="Y532" s="6">
        <f t="shared" si="53"/>
        <v>34642.210000000006</v>
      </c>
    </row>
    <row r="533" spans="1:25" x14ac:dyDescent="0.25">
      <c r="A533" s="1" t="s">
        <v>1108</v>
      </c>
      <c r="B533" t="s">
        <v>1109</v>
      </c>
      <c r="C533" t="s">
        <v>32</v>
      </c>
      <c r="D533" s="6">
        <v>172881680.41000003</v>
      </c>
      <c r="E533" s="6">
        <f t="shared" si="48"/>
        <v>93257763.490000039</v>
      </c>
      <c r="F533" s="2">
        <v>37817361</v>
      </c>
      <c r="G533" s="2">
        <v>0</v>
      </c>
      <c r="H533" s="2">
        <v>-2669908.11</v>
      </c>
      <c r="I533" s="6">
        <f t="shared" si="49"/>
        <v>35147452.890000001</v>
      </c>
      <c r="J533" s="2">
        <v>34464411.109999999</v>
      </c>
      <c r="K533" s="2">
        <v>-1316783.6399999999</v>
      </c>
      <c r="L533" s="2">
        <v>-564371.06999999995</v>
      </c>
      <c r="M533" s="2">
        <v>-10226305.52</v>
      </c>
      <c r="N533" s="6">
        <f t="shared" si="50"/>
        <v>22356950.879999999</v>
      </c>
      <c r="O533" s="2">
        <v>21583766.34</v>
      </c>
      <c r="P533" s="2">
        <v>-4850634.1399999997</v>
      </c>
      <c r="Q533" s="6">
        <f t="shared" si="51"/>
        <v>16733132.199999999</v>
      </c>
      <c r="R533" s="2">
        <v>452554.71</v>
      </c>
      <c r="S533" s="2">
        <v>-93670.32</v>
      </c>
      <c r="T533" s="6">
        <f t="shared" si="52"/>
        <v>358884.39</v>
      </c>
      <c r="U533" s="6">
        <v>1258828.5</v>
      </c>
      <c r="V533" s="2">
        <v>4501556.45</v>
      </c>
      <c r="W533" s="2">
        <v>-799974.5</v>
      </c>
      <c r="X533" s="2">
        <v>67086.11</v>
      </c>
      <c r="Y533" s="6">
        <f t="shared" si="53"/>
        <v>3768668.06</v>
      </c>
    </row>
    <row r="534" spans="1:25" x14ac:dyDescent="0.25">
      <c r="A534" s="1" t="s">
        <v>1110</v>
      </c>
      <c r="B534" t="s">
        <v>1111</v>
      </c>
      <c r="C534" t="s">
        <v>179</v>
      </c>
      <c r="D534" s="6">
        <v>6158643.8100000005</v>
      </c>
      <c r="E534" s="6">
        <f t="shared" si="48"/>
        <v>3491852.2500000005</v>
      </c>
      <c r="F534" s="2">
        <v>659959.06999999995</v>
      </c>
      <c r="G534" s="2">
        <v>1390504.75</v>
      </c>
      <c r="H534" s="2">
        <v>0</v>
      </c>
      <c r="I534" s="6">
        <f t="shared" si="49"/>
        <v>2050463.8199999998</v>
      </c>
      <c r="J534" s="2">
        <v>478505.43</v>
      </c>
      <c r="K534" s="2">
        <v>-93408.75</v>
      </c>
      <c r="L534" s="2">
        <v>-39176.04</v>
      </c>
      <c r="M534" s="2">
        <v>-3003.75</v>
      </c>
      <c r="N534" s="6">
        <f t="shared" si="50"/>
        <v>342916.89</v>
      </c>
      <c r="O534" s="2">
        <v>228530.34</v>
      </c>
      <c r="P534" s="2">
        <v>0</v>
      </c>
      <c r="Q534" s="6">
        <f t="shared" si="51"/>
        <v>228530.34</v>
      </c>
      <c r="R534" s="2">
        <v>0</v>
      </c>
      <c r="S534" s="2">
        <v>0</v>
      </c>
      <c r="T534" s="6">
        <f t="shared" si="52"/>
        <v>0</v>
      </c>
      <c r="U534" s="6">
        <v>48642.87</v>
      </c>
      <c r="V534" s="2">
        <v>16123.78</v>
      </c>
      <c r="W534" s="2">
        <v>-122</v>
      </c>
      <c r="X534" s="2">
        <v>-19764.14</v>
      </c>
      <c r="Y534" s="6">
        <f t="shared" si="53"/>
        <v>-3762.3599999999988</v>
      </c>
    </row>
    <row r="535" spans="1:25" x14ac:dyDescent="0.25">
      <c r="A535" s="1" t="s">
        <v>1118</v>
      </c>
      <c r="B535" t="s">
        <v>1119</v>
      </c>
      <c r="C535" t="s">
        <v>485</v>
      </c>
      <c r="D535" s="6">
        <v>4685970.1099999994</v>
      </c>
      <c r="E535" s="6">
        <f t="shared" si="48"/>
        <v>2413641.7299999995</v>
      </c>
      <c r="F535" s="2">
        <v>1077526.79</v>
      </c>
      <c r="G535" s="2">
        <v>693881.73</v>
      </c>
      <c r="H535" s="2">
        <v>-124.08</v>
      </c>
      <c r="I535" s="6">
        <f t="shared" si="49"/>
        <v>1771284.44</v>
      </c>
      <c r="J535" s="2">
        <v>459347.45</v>
      </c>
      <c r="K535" s="2">
        <v>-54000</v>
      </c>
      <c r="L535" s="2">
        <v>0</v>
      </c>
      <c r="M535" s="2">
        <v>-2020.62</v>
      </c>
      <c r="N535" s="6">
        <f t="shared" si="50"/>
        <v>403326.83</v>
      </c>
      <c r="O535" s="2">
        <v>40404.82</v>
      </c>
      <c r="P535" s="2">
        <v>-127.76</v>
      </c>
      <c r="Q535" s="6">
        <f t="shared" si="51"/>
        <v>40277.06</v>
      </c>
      <c r="R535" s="2">
        <v>0</v>
      </c>
      <c r="S535" s="2">
        <v>0</v>
      </c>
      <c r="T535" s="6">
        <f t="shared" si="52"/>
        <v>0</v>
      </c>
      <c r="U535" s="6">
        <v>52659.48</v>
      </c>
      <c r="V535" s="2">
        <v>13593.59</v>
      </c>
      <c r="W535" s="2">
        <v>-2896.42</v>
      </c>
      <c r="X535" s="2">
        <v>-5916.6</v>
      </c>
      <c r="Y535" s="6">
        <f t="shared" si="53"/>
        <v>4780.57</v>
      </c>
    </row>
    <row r="536" spans="1:25" x14ac:dyDescent="0.25">
      <c r="A536" s="1" t="s">
        <v>1112</v>
      </c>
      <c r="B536" t="s">
        <v>1113</v>
      </c>
      <c r="C536" t="s">
        <v>276</v>
      </c>
      <c r="D536" s="6">
        <v>4014719.05</v>
      </c>
      <c r="E536" s="6">
        <f t="shared" si="48"/>
        <v>2425381.3899999997</v>
      </c>
      <c r="F536" s="2">
        <v>757957.94</v>
      </c>
      <c r="G536" s="2">
        <v>569219.80000000005</v>
      </c>
      <c r="H536" s="2">
        <v>0</v>
      </c>
      <c r="I536" s="6">
        <f t="shared" si="49"/>
        <v>1327177.74</v>
      </c>
      <c r="J536" s="2">
        <v>192875.05</v>
      </c>
      <c r="K536" s="2">
        <v>0</v>
      </c>
      <c r="L536" s="2">
        <v>-24185.56</v>
      </c>
      <c r="M536" s="2">
        <v>-1361.7</v>
      </c>
      <c r="N536" s="6">
        <f t="shared" si="50"/>
        <v>167327.78999999998</v>
      </c>
      <c r="O536" s="2">
        <v>39978.42</v>
      </c>
      <c r="P536" s="2">
        <v>0</v>
      </c>
      <c r="Q536" s="6">
        <f t="shared" si="51"/>
        <v>39978.42</v>
      </c>
      <c r="R536" s="2">
        <v>0</v>
      </c>
      <c r="S536" s="2">
        <v>0</v>
      </c>
      <c r="T536" s="6">
        <f t="shared" si="52"/>
        <v>0</v>
      </c>
      <c r="U536" s="6">
        <v>49647.76</v>
      </c>
      <c r="V536" s="2">
        <v>7024.37</v>
      </c>
      <c r="W536" s="2">
        <v>-1211.18</v>
      </c>
      <c r="X536" s="2">
        <v>-607.24</v>
      </c>
      <c r="Y536" s="6">
        <f t="shared" si="53"/>
        <v>5205.95</v>
      </c>
    </row>
    <row r="537" spans="1:25" x14ac:dyDescent="0.25">
      <c r="A537" s="1" t="s">
        <v>1120</v>
      </c>
      <c r="B537" t="s">
        <v>1121</v>
      </c>
      <c r="C537" t="s">
        <v>11</v>
      </c>
      <c r="D537" s="6">
        <v>9569153.5499999989</v>
      </c>
      <c r="E537" s="6">
        <f t="shared" si="48"/>
        <v>4217945.669999999</v>
      </c>
      <c r="F537" s="2">
        <v>1817997.92</v>
      </c>
      <c r="G537" s="2">
        <v>1790611.55</v>
      </c>
      <c r="H537" s="2">
        <v>-241.18</v>
      </c>
      <c r="I537" s="6">
        <f t="shared" si="49"/>
        <v>3608368.2899999996</v>
      </c>
      <c r="J537" s="2">
        <v>936711.33</v>
      </c>
      <c r="K537" s="2">
        <v>0</v>
      </c>
      <c r="L537" s="2">
        <v>0</v>
      </c>
      <c r="M537" s="2">
        <v>-38234.97</v>
      </c>
      <c r="N537" s="6">
        <f t="shared" si="50"/>
        <v>898476.36</v>
      </c>
      <c r="O537" s="2">
        <v>792778.23</v>
      </c>
      <c r="P537" s="2">
        <v>-440.99</v>
      </c>
      <c r="Q537" s="6">
        <f t="shared" si="51"/>
        <v>792337.24</v>
      </c>
      <c r="R537" s="2">
        <v>0</v>
      </c>
      <c r="S537" s="2">
        <v>0</v>
      </c>
      <c r="T537" s="6">
        <f t="shared" si="52"/>
        <v>0</v>
      </c>
      <c r="U537" s="6">
        <v>48354.41</v>
      </c>
      <c r="V537" s="2">
        <v>8908.2099999999991</v>
      </c>
      <c r="W537" s="2">
        <v>-1848.28</v>
      </c>
      <c r="X537" s="2">
        <v>-3388.35</v>
      </c>
      <c r="Y537" s="6">
        <f t="shared" si="53"/>
        <v>3671.5799999999995</v>
      </c>
    </row>
    <row r="538" spans="1:25" x14ac:dyDescent="0.25">
      <c r="A538" s="1" t="s">
        <v>1114</v>
      </c>
      <c r="B538" t="s">
        <v>1115</v>
      </c>
      <c r="C538" t="s">
        <v>359</v>
      </c>
      <c r="D538" s="6">
        <v>15954830.779999999</v>
      </c>
      <c r="E538" s="6">
        <f t="shared" si="48"/>
        <v>11874714.949999999</v>
      </c>
      <c r="F538" s="2">
        <v>2355230.89</v>
      </c>
      <c r="G538" s="2">
        <v>0</v>
      </c>
      <c r="H538" s="2">
        <v>-6205.79</v>
      </c>
      <c r="I538" s="6">
        <f t="shared" si="49"/>
        <v>2349025.1</v>
      </c>
      <c r="J538" s="2">
        <v>1626053.34</v>
      </c>
      <c r="K538" s="2">
        <v>-54000</v>
      </c>
      <c r="L538" s="2">
        <v>-15419.04</v>
      </c>
      <c r="M538" s="2">
        <v>-236081.47</v>
      </c>
      <c r="N538" s="6">
        <f t="shared" si="50"/>
        <v>1320552.83</v>
      </c>
      <c r="O538" s="2">
        <v>223684.55</v>
      </c>
      <c r="P538" s="2">
        <v>-7906.71</v>
      </c>
      <c r="Q538" s="6">
        <f t="shared" si="51"/>
        <v>215777.84</v>
      </c>
      <c r="R538" s="2">
        <v>3998.22</v>
      </c>
      <c r="S538" s="2">
        <v>0</v>
      </c>
      <c r="T538" s="6">
        <f t="shared" si="52"/>
        <v>3998.22</v>
      </c>
      <c r="U538" s="6">
        <v>141292.59</v>
      </c>
      <c r="V538" s="2">
        <v>55129.29</v>
      </c>
      <c r="W538" s="2">
        <v>-2050.3200000000002</v>
      </c>
      <c r="X538" s="2">
        <v>-3609.72</v>
      </c>
      <c r="Y538" s="6">
        <f t="shared" si="53"/>
        <v>49469.25</v>
      </c>
    </row>
    <row r="539" spans="1:25" x14ac:dyDescent="0.25">
      <c r="A539" s="1" t="s">
        <v>1116</v>
      </c>
      <c r="B539" t="s">
        <v>1117</v>
      </c>
      <c r="C539" t="s">
        <v>29</v>
      </c>
      <c r="D539" s="6">
        <v>4581382.6300000008</v>
      </c>
      <c r="E539" s="6">
        <f t="shared" si="48"/>
        <v>2809826.3000000012</v>
      </c>
      <c r="F539" s="2">
        <v>952163.35</v>
      </c>
      <c r="G539" s="2">
        <v>549199.26</v>
      </c>
      <c r="H539" s="2">
        <v>0</v>
      </c>
      <c r="I539" s="6">
        <f t="shared" si="49"/>
        <v>1501362.6099999999</v>
      </c>
      <c r="J539" s="2">
        <v>215024.89</v>
      </c>
      <c r="K539" s="2">
        <v>-26250</v>
      </c>
      <c r="L539" s="2">
        <v>-7462.75</v>
      </c>
      <c r="M539" s="2">
        <v>0</v>
      </c>
      <c r="N539" s="6">
        <f t="shared" si="50"/>
        <v>181312.14</v>
      </c>
      <c r="O539" s="2">
        <v>38308.36</v>
      </c>
      <c r="P539" s="2">
        <v>0</v>
      </c>
      <c r="Q539" s="6">
        <f t="shared" si="51"/>
        <v>38308.36</v>
      </c>
      <c r="R539" s="2">
        <v>1450.53</v>
      </c>
      <c r="S539" s="2">
        <v>0</v>
      </c>
      <c r="T539" s="6">
        <f t="shared" si="52"/>
        <v>1450.53</v>
      </c>
      <c r="U539" s="6">
        <v>45306.13</v>
      </c>
      <c r="V539" s="2">
        <v>12479.12</v>
      </c>
      <c r="W539" s="2">
        <v>0</v>
      </c>
      <c r="X539" s="2">
        <v>-8662.56</v>
      </c>
      <c r="Y539" s="6">
        <f t="shared" si="53"/>
        <v>3816.5600000000013</v>
      </c>
    </row>
    <row r="540" spans="1:25" x14ac:dyDescent="0.25">
      <c r="A540" s="1" t="s">
        <v>1122</v>
      </c>
      <c r="B540" t="s">
        <v>1123</v>
      </c>
      <c r="C540" t="s">
        <v>239</v>
      </c>
      <c r="D540" s="6">
        <v>6051637.3799999999</v>
      </c>
      <c r="E540" s="6">
        <f t="shared" si="48"/>
        <v>4755546.0799999991</v>
      </c>
      <c r="F540" s="2">
        <v>684869.41</v>
      </c>
      <c r="G540" s="2">
        <v>0</v>
      </c>
      <c r="H540" s="2">
        <v>-240.81</v>
      </c>
      <c r="I540" s="6">
        <f t="shared" si="49"/>
        <v>684628.6</v>
      </c>
      <c r="J540" s="2">
        <v>462609.04</v>
      </c>
      <c r="K540" s="2">
        <v>-19003</v>
      </c>
      <c r="L540" s="2">
        <v>-7566.55</v>
      </c>
      <c r="M540" s="2">
        <v>-32352.09</v>
      </c>
      <c r="N540" s="6">
        <f t="shared" si="50"/>
        <v>403687.39999999997</v>
      </c>
      <c r="O540" s="2">
        <v>70441.55</v>
      </c>
      <c r="P540" s="2">
        <v>-403.09</v>
      </c>
      <c r="Q540" s="6">
        <f t="shared" si="51"/>
        <v>70038.460000000006</v>
      </c>
      <c r="R540" s="2">
        <v>5352.4</v>
      </c>
      <c r="S540" s="2">
        <v>0</v>
      </c>
      <c r="T540" s="6">
        <f t="shared" si="52"/>
        <v>5352.4</v>
      </c>
      <c r="U540" s="6">
        <v>80169.36</v>
      </c>
      <c r="V540" s="2">
        <v>64725</v>
      </c>
      <c r="W540" s="2">
        <v>-4242.53</v>
      </c>
      <c r="X540" s="2">
        <v>-8267.39</v>
      </c>
      <c r="Y540" s="6">
        <f t="shared" si="53"/>
        <v>52215.08</v>
      </c>
    </row>
    <row r="541" spans="1:25" x14ac:dyDescent="0.25">
      <c r="A541" s="1" t="s">
        <v>1124</v>
      </c>
      <c r="B541" t="s">
        <v>1125</v>
      </c>
      <c r="C541" t="s">
        <v>164</v>
      </c>
      <c r="D541" s="6">
        <v>22096697.550000008</v>
      </c>
      <c r="E541" s="6">
        <f t="shared" si="48"/>
        <v>12085827.610000007</v>
      </c>
      <c r="F541" s="2">
        <v>4760721.79</v>
      </c>
      <c r="G541" s="2">
        <v>362875.27</v>
      </c>
      <c r="H541" s="2">
        <v>-213397.66</v>
      </c>
      <c r="I541" s="6">
        <f t="shared" si="49"/>
        <v>4910199.4000000004</v>
      </c>
      <c r="J541" s="2">
        <v>3005926.62</v>
      </c>
      <c r="K541" s="2">
        <v>-33728</v>
      </c>
      <c r="L541" s="2">
        <v>-61290.9</v>
      </c>
      <c r="M541" s="2">
        <v>-629241.54</v>
      </c>
      <c r="N541" s="6">
        <f t="shared" si="50"/>
        <v>2281666.1800000002</v>
      </c>
      <c r="O541" s="2">
        <v>3050627.34</v>
      </c>
      <c r="P541" s="2">
        <v>-477908.29</v>
      </c>
      <c r="Q541" s="6">
        <f t="shared" si="51"/>
        <v>2572719.0499999998</v>
      </c>
      <c r="R541" s="2">
        <v>18042.43</v>
      </c>
      <c r="S541" s="2">
        <v>-1136</v>
      </c>
      <c r="T541" s="6">
        <f t="shared" si="52"/>
        <v>16906.43</v>
      </c>
      <c r="U541" s="6">
        <v>130618.03</v>
      </c>
      <c r="V541" s="2">
        <v>171392.69</v>
      </c>
      <c r="W541" s="2">
        <v>-67966.740000000005</v>
      </c>
      <c r="X541" s="2">
        <v>-4665.1000000000004</v>
      </c>
      <c r="Y541" s="6">
        <f t="shared" si="53"/>
        <v>98760.849999999991</v>
      </c>
    </row>
    <row r="542" spans="1:25" x14ac:dyDescent="0.25">
      <c r="A542" s="1" t="s">
        <v>1126</v>
      </c>
      <c r="B542" t="s">
        <v>1127</v>
      </c>
      <c r="C542" t="s">
        <v>115</v>
      </c>
      <c r="D542" s="6">
        <v>13518959.68</v>
      </c>
      <c r="E542" s="6">
        <f t="shared" si="48"/>
        <v>11061952.330000002</v>
      </c>
      <c r="F542" s="2">
        <v>887824.14</v>
      </c>
      <c r="G542" s="2">
        <v>0</v>
      </c>
      <c r="H542" s="2">
        <v>-703.04</v>
      </c>
      <c r="I542" s="6">
        <f t="shared" si="49"/>
        <v>887121.1</v>
      </c>
      <c r="J542" s="2">
        <v>1479857.66</v>
      </c>
      <c r="K542" s="2">
        <v>-132227.35</v>
      </c>
      <c r="L542" s="2">
        <v>-94088.95</v>
      </c>
      <c r="M542" s="2">
        <v>-96530.02</v>
      </c>
      <c r="N542" s="6">
        <f t="shared" si="50"/>
        <v>1157011.3399999999</v>
      </c>
      <c r="O542" s="2">
        <v>181151.71</v>
      </c>
      <c r="P542" s="2">
        <v>-291.94</v>
      </c>
      <c r="Q542" s="6">
        <f t="shared" si="51"/>
        <v>180859.77</v>
      </c>
      <c r="R542" s="2">
        <v>48742.35</v>
      </c>
      <c r="S542" s="2">
        <v>0</v>
      </c>
      <c r="T542" s="6">
        <f t="shared" si="52"/>
        <v>48742.35</v>
      </c>
      <c r="U542" s="6">
        <v>208028.87</v>
      </c>
      <c r="V542" s="2">
        <v>17908.560000000001</v>
      </c>
      <c r="W542" s="2">
        <v>-14943.51</v>
      </c>
      <c r="X542" s="2">
        <v>-27721.13</v>
      </c>
      <c r="Y542" s="6">
        <f t="shared" si="53"/>
        <v>-24756.080000000002</v>
      </c>
    </row>
    <row r="543" spans="1:25" x14ac:dyDescent="0.25">
      <c r="A543" s="1" t="s">
        <v>1128</v>
      </c>
      <c r="B543" t="s">
        <v>1129</v>
      </c>
      <c r="C543" t="s">
        <v>253</v>
      </c>
      <c r="D543" s="6">
        <v>5172418.6400000006</v>
      </c>
      <c r="E543" s="6">
        <f t="shared" si="48"/>
        <v>4297988.53</v>
      </c>
      <c r="F543" s="2">
        <v>428759.01</v>
      </c>
      <c r="G543" s="2">
        <v>45032.67</v>
      </c>
      <c r="H543" s="2">
        <v>-57.8</v>
      </c>
      <c r="I543" s="6">
        <f t="shared" si="49"/>
        <v>473733.88</v>
      </c>
      <c r="J543" s="2">
        <v>339077.69</v>
      </c>
      <c r="K543" s="2">
        <v>-27000</v>
      </c>
      <c r="L543" s="2">
        <v>0</v>
      </c>
      <c r="M543" s="2">
        <v>-19879.11</v>
      </c>
      <c r="N543" s="6">
        <f t="shared" si="50"/>
        <v>292198.58</v>
      </c>
      <c r="O543" s="2">
        <v>27470.34</v>
      </c>
      <c r="P543" s="2">
        <v>-108.05</v>
      </c>
      <c r="Q543" s="6">
        <f t="shared" si="51"/>
        <v>27362.29</v>
      </c>
      <c r="R543" s="2">
        <v>787.13</v>
      </c>
      <c r="S543" s="2">
        <v>0</v>
      </c>
      <c r="T543" s="6">
        <f t="shared" si="52"/>
        <v>787.13</v>
      </c>
      <c r="U543" s="6">
        <v>70735.45</v>
      </c>
      <c r="V543" s="2">
        <v>27720.58</v>
      </c>
      <c r="W543" s="2">
        <v>-2347.89</v>
      </c>
      <c r="X543" s="2">
        <v>-15759.91</v>
      </c>
      <c r="Y543" s="6">
        <f t="shared" si="53"/>
        <v>9612.7800000000025</v>
      </c>
    </row>
    <row r="544" spans="1:25" x14ac:dyDescent="0.25">
      <c r="A544" s="1" t="s">
        <v>1130</v>
      </c>
      <c r="B544" t="s">
        <v>1131</v>
      </c>
      <c r="C544" t="s">
        <v>17</v>
      </c>
      <c r="D544" s="6">
        <v>5406593.6799999988</v>
      </c>
      <c r="E544" s="6">
        <f t="shared" si="48"/>
        <v>4050458.6299999985</v>
      </c>
      <c r="F544" s="2">
        <v>547481.42000000004</v>
      </c>
      <c r="G544" s="2">
        <v>237458.75</v>
      </c>
      <c r="H544" s="2">
        <v>-58.79</v>
      </c>
      <c r="I544" s="6">
        <f t="shared" si="49"/>
        <v>784881.38</v>
      </c>
      <c r="J544" s="2">
        <v>477617.66</v>
      </c>
      <c r="K544" s="2">
        <v>-24946</v>
      </c>
      <c r="L544" s="2">
        <v>0</v>
      </c>
      <c r="M544" s="2">
        <v>-1642.05</v>
      </c>
      <c r="N544" s="6">
        <f t="shared" si="50"/>
        <v>451029.61</v>
      </c>
      <c r="O544" s="2">
        <v>36051.61</v>
      </c>
      <c r="P544" s="2">
        <v>-94.62</v>
      </c>
      <c r="Q544" s="6">
        <f t="shared" si="51"/>
        <v>35956.99</v>
      </c>
      <c r="R544" s="2">
        <v>543.67999999999995</v>
      </c>
      <c r="S544" s="2">
        <v>0</v>
      </c>
      <c r="T544" s="6">
        <f t="shared" si="52"/>
        <v>543.67999999999995</v>
      </c>
      <c r="U544" s="6">
        <v>69001.58</v>
      </c>
      <c r="V544" s="2">
        <v>39496.910000000003</v>
      </c>
      <c r="W544" s="2">
        <v>-2000.66</v>
      </c>
      <c r="X544" s="2">
        <v>-22774.44</v>
      </c>
      <c r="Y544" s="6">
        <f t="shared" si="53"/>
        <v>14721.810000000001</v>
      </c>
    </row>
    <row r="545" spans="1:25" x14ac:dyDescent="0.25">
      <c r="A545" s="1" t="s">
        <v>1132</v>
      </c>
      <c r="B545" t="s">
        <v>1133</v>
      </c>
      <c r="C545" t="s">
        <v>276</v>
      </c>
      <c r="D545" s="6">
        <v>4756846.03</v>
      </c>
      <c r="E545" s="6">
        <f t="shared" si="48"/>
        <v>2744870.2100000004</v>
      </c>
      <c r="F545" s="2">
        <v>871318.94</v>
      </c>
      <c r="G545" s="2">
        <v>636556.14</v>
      </c>
      <c r="H545" s="2">
        <v>-270.45999999999998</v>
      </c>
      <c r="I545" s="6">
        <f t="shared" si="49"/>
        <v>1507604.62</v>
      </c>
      <c r="J545" s="2">
        <v>439291.26</v>
      </c>
      <c r="K545" s="2">
        <v>0</v>
      </c>
      <c r="L545" s="2">
        <v>-2145.1999999999998</v>
      </c>
      <c r="M545" s="2">
        <v>-49625.34</v>
      </c>
      <c r="N545" s="6">
        <f t="shared" si="50"/>
        <v>387520.72</v>
      </c>
      <c r="O545" s="2">
        <v>55936.75</v>
      </c>
      <c r="P545" s="2">
        <v>-280.88</v>
      </c>
      <c r="Q545" s="6">
        <f t="shared" si="51"/>
        <v>55655.87</v>
      </c>
      <c r="R545" s="2">
        <v>2163.83</v>
      </c>
      <c r="S545" s="2">
        <v>0</v>
      </c>
      <c r="T545" s="6">
        <f t="shared" si="52"/>
        <v>2163.83</v>
      </c>
      <c r="U545" s="6">
        <v>48836.63</v>
      </c>
      <c r="V545" s="2">
        <v>12421.62</v>
      </c>
      <c r="W545" s="2">
        <v>-3451.28</v>
      </c>
      <c r="X545" s="2">
        <v>1223.81</v>
      </c>
      <c r="Y545" s="6">
        <f t="shared" si="53"/>
        <v>10194.15</v>
      </c>
    </row>
    <row r="546" spans="1:25" x14ac:dyDescent="0.25">
      <c r="A546" s="1" t="s">
        <v>1134</v>
      </c>
      <c r="B546" t="s">
        <v>1135</v>
      </c>
      <c r="C546" t="s">
        <v>8</v>
      </c>
      <c r="D546" s="6">
        <v>4400667.1799999988</v>
      </c>
      <c r="E546" s="6">
        <f t="shared" si="48"/>
        <v>3791779.8699999992</v>
      </c>
      <c r="F546" s="2">
        <v>0</v>
      </c>
      <c r="G546" s="2">
        <v>0</v>
      </c>
      <c r="H546" s="2">
        <v>0</v>
      </c>
      <c r="I546" s="6">
        <f t="shared" si="49"/>
        <v>0</v>
      </c>
      <c r="J546" s="2">
        <v>938378.75</v>
      </c>
      <c r="K546" s="2">
        <v>-312392.52</v>
      </c>
      <c r="L546" s="2">
        <v>-163823.10999999999</v>
      </c>
      <c r="M546" s="2">
        <v>-17341.650000000001</v>
      </c>
      <c r="N546" s="6">
        <f t="shared" si="50"/>
        <v>444821.47</v>
      </c>
      <c r="O546" s="2">
        <v>10682.79</v>
      </c>
      <c r="P546" s="2">
        <v>-29.3</v>
      </c>
      <c r="Q546" s="6">
        <f t="shared" si="51"/>
        <v>10653.490000000002</v>
      </c>
      <c r="R546" s="2">
        <v>13906.04</v>
      </c>
      <c r="S546" s="2">
        <v>-515.1</v>
      </c>
      <c r="T546" s="6">
        <f t="shared" si="52"/>
        <v>13390.94</v>
      </c>
      <c r="U546" s="6">
        <v>115021.13</v>
      </c>
      <c r="V546" s="2">
        <v>32987.17</v>
      </c>
      <c r="W546" s="2">
        <v>-4261.34</v>
      </c>
      <c r="X546" s="2">
        <v>-3725.55</v>
      </c>
      <c r="Y546" s="6">
        <f t="shared" si="53"/>
        <v>25000.28</v>
      </c>
    </row>
    <row r="547" spans="1:25" x14ac:dyDescent="0.25">
      <c r="A547" s="1" t="s">
        <v>1136</v>
      </c>
      <c r="B547" t="s">
        <v>1137</v>
      </c>
      <c r="C547" t="s">
        <v>71</v>
      </c>
      <c r="D547" s="6">
        <v>7294548.9800000004</v>
      </c>
      <c r="E547" s="6">
        <f t="shared" si="48"/>
        <v>6151617.9700000007</v>
      </c>
      <c r="F547" s="2">
        <v>458308.33</v>
      </c>
      <c r="G547" s="2">
        <v>0</v>
      </c>
      <c r="H547" s="2">
        <v>-61.6</v>
      </c>
      <c r="I547" s="6">
        <f t="shared" si="49"/>
        <v>458246.73000000004</v>
      </c>
      <c r="J547" s="2">
        <v>487293.8</v>
      </c>
      <c r="K547" s="2">
        <v>-66500</v>
      </c>
      <c r="L547" s="2">
        <v>0</v>
      </c>
      <c r="M547" s="2">
        <v>-6450.55</v>
      </c>
      <c r="N547" s="6">
        <f t="shared" si="50"/>
        <v>414343.25</v>
      </c>
      <c r="O547" s="2">
        <v>50715.71</v>
      </c>
      <c r="P547" s="2">
        <v>-158.69999999999999</v>
      </c>
      <c r="Q547" s="6">
        <f t="shared" si="51"/>
        <v>50557.01</v>
      </c>
      <c r="R547" s="2">
        <v>544.03</v>
      </c>
      <c r="S547" s="2">
        <v>0</v>
      </c>
      <c r="T547" s="6">
        <f t="shared" si="52"/>
        <v>544.03</v>
      </c>
      <c r="U547" s="6">
        <v>71115.77</v>
      </c>
      <c r="V547" s="2">
        <v>122051.98</v>
      </c>
      <c r="W547" s="2">
        <v>-1201.47</v>
      </c>
      <c r="X547" s="2">
        <v>27273.71</v>
      </c>
      <c r="Y547" s="6">
        <f t="shared" si="53"/>
        <v>148124.22</v>
      </c>
    </row>
    <row r="548" spans="1:25" x14ac:dyDescent="0.25">
      <c r="A548" s="1" t="s">
        <v>1138</v>
      </c>
      <c r="B548" t="s">
        <v>1139</v>
      </c>
      <c r="C548" t="s">
        <v>5</v>
      </c>
      <c r="D548" s="6">
        <v>11632467.050000001</v>
      </c>
      <c r="E548" s="6">
        <f t="shared" si="48"/>
        <v>9020464.4999999981</v>
      </c>
      <c r="F548" s="2">
        <v>1045169.4</v>
      </c>
      <c r="G548" s="2">
        <v>258729.77</v>
      </c>
      <c r="H548" s="2">
        <v>-148.15</v>
      </c>
      <c r="I548" s="6">
        <f t="shared" si="49"/>
        <v>1303751.02</v>
      </c>
      <c r="J548" s="2">
        <v>823374.32</v>
      </c>
      <c r="K548" s="2">
        <v>0</v>
      </c>
      <c r="L548" s="2">
        <v>-44950.09</v>
      </c>
      <c r="M548" s="2">
        <v>-51487.519999999997</v>
      </c>
      <c r="N548" s="6">
        <f t="shared" si="50"/>
        <v>726936.71</v>
      </c>
      <c r="O548" s="2">
        <v>294679.44</v>
      </c>
      <c r="P548" s="2">
        <v>-318.72000000000003</v>
      </c>
      <c r="Q548" s="6">
        <f t="shared" si="51"/>
        <v>294360.72000000003</v>
      </c>
      <c r="R548" s="2">
        <v>0</v>
      </c>
      <c r="S548" s="2">
        <v>0</v>
      </c>
      <c r="T548" s="6">
        <f t="shared" si="52"/>
        <v>0</v>
      </c>
      <c r="U548" s="6">
        <v>84838.13</v>
      </c>
      <c r="V548" s="2">
        <v>140153.1</v>
      </c>
      <c r="W548" s="2">
        <v>-2759.24</v>
      </c>
      <c r="X548" s="2">
        <v>64722.11</v>
      </c>
      <c r="Y548" s="6">
        <f t="shared" si="53"/>
        <v>202115.97000000003</v>
      </c>
    </row>
    <row r="549" spans="1:25" x14ac:dyDescent="0.25">
      <c r="A549" s="1" t="s">
        <v>1140</v>
      </c>
      <c r="B549" t="s">
        <v>1141</v>
      </c>
      <c r="C549" t="s">
        <v>84</v>
      </c>
      <c r="D549" s="6">
        <v>6861915.9300000006</v>
      </c>
      <c r="E549" s="6">
        <f t="shared" si="48"/>
        <v>5162556.790000001</v>
      </c>
      <c r="F549" s="2">
        <v>769398.2</v>
      </c>
      <c r="G549" s="2">
        <v>413568.26</v>
      </c>
      <c r="H549" s="2">
        <v>0</v>
      </c>
      <c r="I549" s="6">
        <f t="shared" si="49"/>
        <v>1182966.46</v>
      </c>
      <c r="J549" s="2">
        <v>374803.43</v>
      </c>
      <c r="K549" s="2">
        <v>0</v>
      </c>
      <c r="L549" s="2">
        <v>-21736.06</v>
      </c>
      <c r="M549" s="2">
        <v>-3204</v>
      </c>
      <c r="N549" s="6">
        <f t="shared" si="50"/>
        <v>349863.37</v>
      </c>
      <c r="O549" s="2">
        <v>55728.08</v>
      </c>
      <c r="P549" s="2">
        <v>0</v>
      </c>
      <c r="Q549" s="6">
        <f t="shared" si="51"/>
        <v>55728.08</v>
      </c>
      <c r="R549" s="2">
        <v>247.31</v>
      </c>
      <c r="S549" s="2">
        <v>0</v>
      </c>
      <c r="T549" s="6">
        <f t="shared" si="52"/>
        <v>247.31</v>
      </c>
      <c r="U549" s="6">
        <v>58612.88</v>
      </c>
      <c r="V549" s="2">
        <v>46144.85</v>
      </c>
      <c r="W549" s="2">
        <v>-39.24</v>
      </c>
      <c r="X549" s="2">
        <v>5835.43</v>
      </c>
      <c r="Y549" s="6">
        <f t="shared" si="53"/>
        <v>51941.04</v>
      </c>
    </row>
    <row r="550" spans="1:25" x14ac:dyDescent="0.25">
      <c r="A550" s="1" t="s">
        <v>1142</v>
      </c>
      <c r="B550" t="s">
        <v>1143</v>
      </c>
      <c r="C550" t="s">
        <v>120</v>
      </c>
      <c r="D550" s="6">
        <v>2084600.6300000001</v>
      </c>
      <c r="E550" s="6">
        <f t="shared" si="48"/>
        <v>2189052.8400000003</v>
      </c>
      <c r="F550" s="2">
        <v>0</v>
      </c>
      <c r="G550" s="2">
        <v>0</v>
      </c>
      <c r="H550" s="2">
        <v>0</v>
      </c>
      <c r="I550" s="6">
        <f t="shared" si="49"/>
        <v>0</v>
      </c>
      <c r="J550" s="2">
        <v>326874.27</v>
      </c>
      <c r="K550" s="2">
        <v>-351571</v>
      </c>
      <c r="L550" s="2">
        <v>-258691.5</v>
      </c>
      <c r="M550" s="2">
        <v>-128169.49</v>
      </c>
      <c r="N550" s="6">
        <f t="shared" si="50"/>
        <v>-411557.72</v>
      </c>
      <c r="O550" s="2">
        <v>156.91999999999999</v>
      </c>
      <c r="P550" s="2">
        <v>-6.08</v>
      </c>
      <c r="Q550" s="6">
        <f t="shared" si="51"/>
        <v>150.83999999999997</v>
      </c>
      <c r="R550" s="2">
        <v>6981.57</v>
      </c>
      <c r="S550" s="2">
        <v>-4545</v>
      </c>
      <c r="T550" s="6">
        <f t="shared" si="52"/>
        <v>2436.5699999999997</v>
      </c>
      <c r="U550" s="6">
        <v>299366.68</v>
      </c>
      <c r="V550" s="2">
        <v>15039.22</v>
      </c>
      <c r="W550" s="2">
        <v>-9887.7999999999993</v>
      </c>
      <c r="X550" s="2">
        <v>0</v>
      </c>
      <c r="Y550" s="6">
        <f t="shared" si="53"/>
        <v>5151.42</v>
      </c>
    </row>
    <row r="551" spans="1:25" x14ac:dyDescent="0.25">
      <c r="A551" s="1" t="s">
        <v>1144</v>
      </c>
      <c r="B551" t="s">
        <v>1145</v>
      </c>
      <c r="C551" t="s">
        <v>208</v>
      </c>
      <c r="D551" s="6">
        <v>6387431.5499999998</v>
      </c>
      <c r="E551" s="6">
        <f t="shared" si="48"/>
        <v>3956266.4499999993</v>
      </c>
      <c r="F551" s="2">
        <v>1600215.27</v>
      </c>
      <c r="G551" s="2">
        <v>0</v>
      </c>
      <c r="H551" s="2">
        <v>-687.99</v>
      </c>
      <c r="I551" s="6">
        <f t="shared" si="49"/>
        <v>1599527.28</v>
      </c>
      <c r="J551" s="2">
        <v>743533.26</v>
      </c>
      <c r="K551" s="2">
        <v>-53745.35</v>
      </c>
      <c r="L551" s="2">
        <v>-11536.2</v>
      </c>
      <c r="M551" s="2">
        <v>-26777.63</v>
      </c>
      <c r="N551" s="6">
        <f t="shared" si="50"/>
        <v>651474.08000000007</v>
      </c>
      <c r="O551" s="2">
        <v>81301.789999999994</v>
      </c>
      <c r="P551" s="2">
        <v>-808.94</v>
      </c>
      <c r="Q551" s="6">
        <f t="shared" si="51"/>
        <v>80492.849999999991</v>
      </c>
      <c r="R551" s="2">
        <v>21898.59</v>
      </c>
      <c r="S551" s="2">
        <v>0</v>
      </c>
      <c r="T551" s="6">
        <f t="shared" si="52"/>
        <v>21898.59</v>
      </c>
      <c r="U551" s="6">
        <v>81130.929999999993</v>
      </c>
      <c r="V551" s="2">
        <v>19457.259999999998</v>
      </c>
      <c r="W551" s="2">
        <v>-1756.14</v>
      </c>
      <c r="X551" s="2">
        <v>-21059.75</v>
      </c>
      <c r="Y551" s="6">
        <f t="shared" si="53"/>
        <v>-3358.630000000001</v>
      </c>
    </row>
    <row r="552" spans="1:25" x14ac:dyDescent="0.25">
      <c r="A552" s="1" t="s">
        <v>1146</v>
      </c>
      <c r="B552" t="s">
        <v>1147</v>
      </c>
      <c r="C552" t="s">
        <v>2</v>
      </c>
      <c r="D552" s="6">
        <v>3043451.8600000003</v>
      </c>
      <c r="E552" s="6">
        <f t="shared" si="48"/>
        <v>1307056.2400000002</v>
      </c>
      <c r="F552" s="2">
        <v>829445.44</v>
      </c>
      <c r="G552" s="2">
        <v>598861.15</v>
      </c>
      <c r="H552" s="2">
        <v>-201.17</v>
      </c>
      <c r="I552" s="6">
        <f t="shared" si="49"/>
        <v>1428105.42</v>
      </c>
      <c r="J552" s="2">
        <v>195348.58</v>
      </c>
      <c r="K552" s="2">
        <v>0</v>
      </c>
      <c r="L552" s="2">
        <v>0</v>
      </c>
      <c r="M552" s="2">
        <v>-3404.25</v>
      </c>
      <c r="N552" s="6">
        <f t="shared" si="50"/>
        <v>191944.33</v>
      </c>
      <c r="O552" s="2">
        <v>79088.490000000005</v>
      </c>
      <c r="P552" s="2">
        <v>-360.27</v>
      </c>
      <c r="Q552" s="6">
        <f t="shared" si="51"/>
        <v>78728.22</v>
      </c>
      <c r="R552" s="2">
        <v>922.26</v>
      </c>
      <c r="S552" s="2">
        <v>0</v>
      </c>
      <c r="T552" s="6">
        <f t="shared" si="52"/>
        <v>922.26</v>
      </c>
      <c r="U552" s="6">
        <v>39810.769999999997</v>
      </c>
      <c r="V552" s="2">
        <v>11047.8</v>
      </c>
      <c r="W552" s="2">
        <v>-433.75</v>
      </c>
      <c r="X552" s="2">
        <v>-13729.43</v>
      </c>
      <c r="Y552" s="6">
        <f t="shared" si="53"/>
        <v>-3115.380000000001</v>
      </c>
    </row>
    <row r="553" spans="1:25" x14ac:dyDescent="0.25">
      <c r="A553" s="1" t="s">
        <v>1148</v>
      </c>
      <c r="B553" t="s">
        <v>1149</v>
      </c>
      <c r="C553" t="s">
        <v>485</v>
      </c>
      <c r="D553" s="6">
        <v>8941521.5499999989</v>
      </c>
      <c r="E553" s="6">
        <f t="shared" si="48"/>
        <v>6010320.7400000002</v>
      </c>
      <c r="F553" s="2">
        <v>1294326.8899999999</v>
      </c>
      <c r="G553" s="2">
        <v>0</v>
      </c>
      <c r="H553" s="2">
        <v>-5534.81</v>
      </c>
      <c r="I553" s="6">
        <f t="shared" si="49"/>
        <v>1288792.0799999998</v>
      </c>
      <c r="J553" s="2">
        <v>1441584.88</v>
      </c>
      <c r="K553" s="2">
        <v>-33834.559999999998</v>
      </c>
      <c r="L553" s="2">
        <v>-48428.69</v>
      </c>
      <c r="M553" s="2">
        <v>-176733.78</v>
      </c>
      <c r="N553" s="6">
        <f t="shared" si="50"/>
        <v>1182587.8499999999</v>
      </c>
      <c r="O553" s="2">
        <v>280213.48</v>
      </c>
      <c r="P553" s="2">
        <v>-5743.72</v>
      </c>
      <c r="Q553" s="6">
        <f t="shared" si="51"/>
        <v>274469.76000000001</v>
      </c>
      <c r="R553" s="2">
        <v>3020.51</v>
      </c>
      <c r="S553" s="2">
        <v>0</v>
      </c>
      <c r="T553" s="6">
        <f t="shared" si="52"/>
        <v>3020.51</v>
      </c>
      <c r="U553" s="6">
        <v>102106.76</v>
      </c>
      <c r="V553" s="2">
        <v>137942.18</v>
      </c>
      <c r="W553" s="2">
        <v>-64503.95</v>
      </c>
      <c r="X553" s="2">
        <v>6785.62</v>
      </c>
      <c r="Y553" s="6">
        <f t="shared" si="53"/>
        <v>80223.849999999991</v>
      </c>
    </row>
    <row r="554" spans="1:25" x14ac:dyDescent="0.25">
      <c r="A554" s="1" t="s">
        <v>1150</v>
      </c>
      <c r="B554" t="s">
        <v>1151</v>
      </c>
      <c r="C554" t="s">
        <v>134</v>
      </c>
      <c r="D554" s="6">
        <v>9508389.2300000004</v>
      </c>
      <c r="E554" s="6">
        <f t="shared" si="48"/>
        <v>5940428.96</v>
      </c>
      <c r="F554" s="2">
        <v>1039299.91</v>
      </c>
      <c r="G554" s="2">
        <v>1520954.21</v>
      </c>
      <c r="H554" s="2">
        <v>-711.64</v>
      </c>
      <c r="I554" s="6">
        <f t="shared" si="49"/>
        <v>2559542.48</v>
      </c>
      <c r="J554" s="2">
        <v>853080.24</v>
      </c>
      <c r="K554" s="2">
        <v>0</v>
      </c>
      <c r="L554" s="2">
        <v>-31103.27</v>
      </c>
      <c r="M554" s="2">
        <v>-6728.4</v>
      </c>
      <c r="N554" s="6">
        <f t="shared" si="50"/>
        <v>815248.57</v>
      </c>
      <c r="O554" s="2">
        <v>122235.4</v>
      </c>
      <c r="P554" s="2">
        <v>-718.06</v>
      </c>
      <c r="Q554" s="6">
        <f t="shared" si="51"/>
        <v>121517.34</v>
      </c>
      <c r="R554" s="2">
        <v>0</v>
      </c>
      <c r="S554" s="2">
        <v>0</v>
      </c>
      <c r="T554" s="6">
        <f t="shared" si="52"/>
        <v>0</v>
      </c>
      <c r="U554" s="6">
        <v>50306.59</v>
      </c>
      <c r="V554" s="2">
        <v>28104.98</v>
      </c>
      <c r="W554" s="2">
        <v>-467.28</v>
      </c>
      <c r="X554" s="2">
        <v>-6292.41</v>
      </c>
      <c r="Y554" s="6">
        <f t="shared" si="53"/>
        <v>21345.29</v>
      </c>
    </row>
    <row r="555" spans="1:25" x14ac:dyDescent="0.25">
      <c r="A555" s="1" t="s">
        <v>1152</v>
      </c>
      <c r="B555" t="s">
        <v>1153</v>
      </c>
      <c r="C555" t="s">
        <v>164</v>
      </c>
      <c r="D555" s="6">
        <v>7633731.1799999997</v>
      </c>
      <c r="E555" s="6">
        <f t="shared" si="48"/>
        <v>5550050.8900000006</v>
      </c>
      <c r="F555" s="2">
        <v>1301293.5900000001</v>
      </c>
      <c r="G555" s="2">
        <v>0</v>
      </c>
      <c r="H555" s="2">
        <v>-725.5</v>
      </c>
      <c r="I555" s="6">
        <f t="shared" si="49"/>
        <v>1300568.0900000001</v>
      </c>
      <c r="J555" s="2">
        <v>728584.55</v>
      </c>
      <c r="K555" s="2">
        <v>-72654.5</v>
      </c>
      <c r="L555" s="2">
        <v>-28119.24</v>
      </c>
      <c r="M555" s="2">
        <v>-33566.9</v>
      </c>
      <c r="N555" s="6">
        <f t="shared" si="50"/>
        <v>594243.91</v>
      </c>
      <c r="O555" s="2">
        <v>79437.509999999995</v>
      </c>
      <c r="P555" s="2">
        <v>-320.74</v>
      </c>
      <c r="Q555" s="6">
        <f t="shared" si="51"/>
        <v>79116.76999999999</v>
      </c>
      <c r="R555" s="2">
        <v>2800.05</v>
      </c>
      <c r="S555" s="2">
        <v>0</v>
      </c>
      <c r="T555" s="6">
        <f t="shared" si="52"/>
        <v>2800.05</v>
      </c>
      <c r="U555" s="6">
        <v>87734.31</v>
      </c>
      <c r="V555" s="2">
        <v>26301.99</v>
      </c>
      <c r="W555" s="2">
        <v>-5613.99</v>
      </c>
      <c r="X555" s="2">
        <v>-1470.84</v>
      </c>
      <c r="Y555" s="6">
        <f t="shared" si="53"/>
        <v>19217.16</v>
      </c>
    </row>
    <row r="556" spans="1:25" x14ac:dyDescent="0.25">
      <c r="A556" s="1" t="s">
        <v>1154</v>
      </c>
      <c r="B556" t="s">
        <v>1155</v>
      </c>
      <c r="C556" t="s">
        <v>38</v>
      </c>
      <c r="D556" s="6">
        <v>918662.36</v>
      </c>
      <c r="E556" s="6">
        <f t="shared" si="48"/>
        <v>726227.09</v>
      </c>
      <c r="F556" s="2">
        <v>12694.86</v>
      </c>
      <c r="G556" s="2">
        <v>0</v>
      </c>
      <c r="H556" s="2">
        <v>0</v>
      </c>
      <c r="I556" s="6">
        <f t="shared" si="49"/>
        <v>12694.86</v>
      </c>
      <c r="J556" s="2">
        <v>134103.32999999999</v>
      </c>
      <c r="K556" s="2">
        <v>-11503.8</v>
      </c>
      <c r="L556" s="2">
        <v>0</v>
      </c>
      <c r="M556" s="2">
        <v>0</v>
      </c>
      <c r="N556" s="6">
        <f t="shared" si="50"/>
        <v>122599.52999999998</v>
      </c>
      <c r="O556" s="2">
        <v>1869.64</v>
      </c>
      <c r="P556" s="2">
        <v>0</v>
      </c>
      <c r="Q556" s="6">
        <f t="shared" si="51"/>
        <v>1869.64</v>
      </c>
      <c r="R556" s="2">
        <v>1901.95</v>
      </c>
      <c r="S556" s="2">
        <v>0</v>
      </c>
      <c r="T556" s="6">
        <f t="shared" si="52"/>
        <v>1901.95</v>
      </c>
      <c r="U556" s="6">
        <v>40459.160000000003</v>
      </c>
      <c r="V556" s="2">
        <v>14387.9</v>
      </c>
      <c r="W556" s="2">
        <v>-327</v>
      </c>
      <c r="X556" s="2">
        <v>-1150.77</v>
      </c>
      <c r="Y556" s="6">
        <f t="shared" si="53"/>
        <v>12910.13</v>
      </c>
    </row>
    <row r="557" spans="1:25" x14ac:dyDescent="0.25">
      <c r="A557" s="1" t="s">
        <v>1156</v>
      </c>
      <c r="B557" t="s">
        <v>1157</v>
      </c>
      <c r="C557" t="s">
        <v>312</v>
      </c>
      <c r="D557" s="6">
        <v>10343356.01</v>
      </c>
      <c r="E557" s="6">
        <f t="shared" si="48"/>
        <v>6633128.6899999995</v>
      </c>
      <c r="F557" s="2">
        <v>1947028.41</v>
      </c>
      <c r="G557" s="2">
        <v>0</v>
      </c>
      <c r="H557" s="2">
        <v>-8.9</v>
      </c>
      <c r="I557" s="6">
        <f t="shared" si="49"/>
        <v>1947019.51</v>
      </c>
      <c r="J557" s="2">
        <v>1278162.3400000001</v>
      </c>
      <c r="K557" s="2">
        <v>-4378</v>
      </c>
      <c r="L557" s="2">
        <v>0</v>
      </c>
      <c r="M557" s="2">
        <v>-48909.3</v>
      </c>
      <c r="N557" s="6">
        <f t="shared" si="50"/>
        <v>1224875.04</v>
      </c>
      <c r="O557" s="2">
        <v>239495.94</v>
      </c>
      <c r="P557" s="2">
        <v>-12.18</v>
      </c>
      <c r="Q557" s="6">
        <f t="shared" si="51"/>
        <v>239483.76</v>
      </c>
      <c r="R557" s="2">
        <v>7766.69</v>
      </c>
      <c r="S557" s="2">
        <v>0</v>
      </c>
      <c r="T557" s="6">
        <f t="shared" si="52"/>
        <v>7766.69</v>
      </c>
      <c r="U557" s="6">
        <v>104889.91</v>
      </c>
      <c r="V557" s="2">
        <v>184908.97</v>
      </c>
      <c r="W557" s="2">
        <v>-2976.38</v>
      </c>
      <c r="X557" s="2">
        <v>4259.82</v>
      </c>
      <c r="Y557" s="6">
        <f t="shared" si="53"/>
        <v>186192.41</v>
      </c>
    </row>
    <row r="558" spans="1:25" x14ac:dyDescent="0.25">
      <c r="A558" s="1" t="s">
        <v>1158</v>
      </c>
      <c r="B558" t="s">
        <v>1159</v>
      </c>
      <c r="C558" t="s">
        <v>164</v>
      </c>
      <c r="D558" s="6">
        <v>4026071.5599999991</v>
      </c>
      <c r="E558" s="6">
        <f t="shared" si="48"/>
        <v>3331162.3899999992</v>
      </c>
      <c r="F558" s="2">
        <v>0</v>
      </c>
      <c r="G558" s="2">
        <v>0</v>
      </c>
      <c r="H558" s="2">
        <v>0</v>
      </c>
      <c r="I558" s="6">
        <f t="shared" si="49"/>
        <v>0</v>
      </c>
      <c r="J558" s="2">
        <v>836697.86</v>
      </c>
      <c r="K558" s="2">
        <v>-194624.86</v>
      </c>
      <c r="L558" s="2">
        <v>-41541.75</v>
      </c>
      <c r="M558" s="2">
        <v>-95779.95</v>
      </c>
      <c r="N558" s="6">
        <f t="shared" si="50"/>
        <v>504751.3</v>
      </c>
      <c r="O558" s="2">
        <v>98100.77</v>
      </c>
      <c r="P558" s="2">
        <v>-3046.14</v>
      </c>
      <c r="Q558" s="6">
        <f t="shared" si="51"/>
        <v>95054.63</v>
      </c>
      <c r="R558" s="2">
        <v>6628.62</v>
      </c>
      <c r="S558" s="2">
        <v>0</v>
      </c>
      <c r="T558" s="6">
        <f t="shared" si="52"/>
        <v>6628.62</v>
      </c>
      <c r="U558" s="6">
        <v>112841.93</v>
      </c>
      <c r="V558" s="2">
        <v>18082.55</v>
      </c>
      <c r="W558" s="2">
        <v>-28932.98</v>
      </c>
      <c r="X558" s="2">
        <v>-13516.88</v>
      </c>
      <c r="Y558" s="6">
        <f t="shared" si="53"/>
        <v>-24367.309999999998</v>
      </c>
    </row>
    <row r="559" spans="1:25" x14ac:dyDescent="0.25">
      <c r="A559" s="1" t="s">
        <v>1160</v>
      </c>
      <c r="B559" t="s">
        <v>1161</v>
      </c>
      <c r="C559" t="s">
        <v>38</v>
      </c>
      <c r="D559" s="6">
        <v>1032209.7899999998</v>
      </c>
      <c r="E559" s="6">
        <f t="shared" si="48"/>
        <v>61909.06999999973</v>
      </c>
      <c r="F559" s="2">
        <v>317172.26</v>
      </c>
      <c r="G559" s="2">
        <v>572852.29</v>
      </c>
      <c r="H559" s="2">
        <v>-2.84</v>
      </c>
      <c r="I559" s="6">
        <f t="shared" si="49"/>
        <v>890021.71000000008</v>
      </c>
      <c r="J559" s="2">
        <v>53590.55</v>
      </c>
      <c r="K559" s="2">
        <v>0</v>
      </c>
      <c r="L559" s="2">
        <v>0</v>
      </c>
      <c r="M559" s="2">
        <v>-9942.2099999999991</v>
      </c>
      <c r="N559" s="6">
        <f t="shared" si="50"/>
        <v>43648.340000000004</v>
      </c>
      <c r="O559" s="2">
        <v>4178.45</v>
      </c>
      <c r="P559" s="2">
        <v>0</v>
      </c>
      <c r="Q559" s="6">
        <f t="shared" si="51"/>
        <v>4178.45</v>
      </c>
      <c r="R559" s="2">
        <v>0</v>
      </c>
      <c r="S559" s="2">
        <v>0</v>
      </c>
      <c r="T559" s="6">
        <f t="shared" si="52"/>
        <v>0</v>
      </c>
      <c r="U559" s="6">
        <v>31138.6</v>
      </c>
      <c r="V559" s="2">
        <v>12058.77</v>
      </c>
      <c r="W559" s="2">
        <v>0</v>
      </c>
      <c r="X559" s="2">
        <v>-10745.15</v>
      </c>
      <c r="Y559" s="6">
        <f t="shared" si="53"/>
        <v>1313.6200000000008</v>
      </c>
    </row>
    <row r="560" spans="1:25" x14ac:dyDescent="0.25">
      <c r="A560" s="1" t="s">
        <v>1162</v>
      </c>
      <c r="B560" t="s">
        <v>1163</v>
      </c>
      <c r="C560" t="s">
        <v>380</v>
      </c>
      <c r="D560" s="6">
        <v>3829859.2199999997</v>
      </c>
      <c r="E560" s="6">
        <f t="shared" si="48"/>
        <v>3373607.9799999995</v>
      </c>
      <c r="F560" s="2">
        <v>0</v>
      </c>
      <c r="G560" s="2">
        <v>0</v>
      </c>
      <c r="H560" s="2">
        <v>0</v>
      </c>
      <c r="I560" s="6">
        <f t="shared" si="49"/>
        <v>0</v>
      </c>
      <c r="J560" s="2">
        <v>484786.93</v>
      </c>
      <c r="K560" s="2">
        <v>-180360</v>
      </c>
      <c r="L560" s="2">
        <v>-51176.62</v>
      </c>
      <c r="M560" s="2">
        <v>-19098.54</v>
      </c>
      <c r="N560" s="6">
        <f t="shared" si="50"/>
        <v>234151.77</v>
      </c>
      <c r="O560" s="2">
        <v>120495.73</v>
      </c>
      <c r="P560" s="2">
        <v>-522.44000000000005</v>
      </c>
      <c r="Q560" s="6">
        <f t="shared" si="51"/>
        <v>119973.29</v>
      </c>
      <c r="R560" s="2">
        <v>715.1</v>
      </c>
      <c r="S560" s="2">
        <v>0</v>
      </c>
      <c r="T560" s="6">
        <f t="shared" si="52"/>
        <v>715.1</v>
      </c>
      <c r="U560" s="6">
        <v>87003.27</v>
      </c>
      <c r="V560" s="2">
        <v>27741.48</v>
      </c>
      <c r="W560" s="2">
        <v>-3815.49</v>
      </c>
      <c r="X560" s="2">
        <v>-9518.18</v>
      </c>
      <c r="Y560" s="6">
        <f t="shared" si="53"/>
        <v>14407.809999999998</v>
      </c>
    </row>
    <row r="561" spans="1:25" x14ac:dyDescent="0.25">
      <c r="A561" s="1" t="s">
        <v>1164</v>
      </c>
      <c r="B561" t="s">
        <v>1165</v>
      </c>
      <c r="C561" t="s">
        <v>29</v>
      </c>
      <c r="D561" s="6">
        <v>7801470.8099999996</v>
      </c>
      <c r="E561" s="6">
        <f t="shared" si="48"/>
        <v>5389115.7399999993</v>
      </c>
      <c r="F561" s="2">
        <v>1439377.05</v>
      </c>
      <c r="G561" s="2">
        <v>467255.76</v>
      </c>
      <c r="H561" s="2">
        <v>-19.14</v>
      </c>
      <c r="I561" s="6">
        <f t="shared" si="49"/>
        <v>1906613.6700000002</v>
      </c>
      <c r="J561" s="2">
        <v>333732.55</v>
      </c>
      <c r="K561" s="2">
        <v>0</v>
      </c>
      <c r="L561" s="2">
        <v>0</v>
      </c>
      <c r="M561" s="2">
        <v>-1896.3</v>
      </c>
      <c r="N561" s="6">
        <f t="shared" si="50"/>
        <v>331836.25</v>
      </c>
      <c r="O561" s="2">
        <v>2021.53</v>
      </c>
      <c r="P561" s="2">
        <v>-1.95</v>
      </c>
      <c r="Q561" s="6">
        <f t="shared" si="51"/>
        <v>2019.58</v>
      </c>
      <c r="R561" s="2">
        <v>823.56</v>
      </c>
      <c r="S561" s="2">
        <v>0</v>
      </c>
      <c r="T561" s="6">
        <f t="shared" si="52"/>
        <v>823.56</v>
      </c>
      <c r="U561" s="6">
        <v>69804.03</v>
      </c>
      <c r="V561" s="2">
        <v>104995.2</v>
      </c>
      <c r="W561" s="2">
        <v>-89.75</v>
      </c>
      <c r="X561" s="2">
        <v>-3647.47</v>
      </c>
      <c r="Y561" s="6">
        <f t="shared" si="53"/>
        <v>101257.98</v>
      </c>
    </row>
    <row r="562" spans="1:25" x14ac:dyDescent="0.25">
      <c r="A562" s="1" t="s">
        <v>1166</v>
      </c>
      <c r="B562" t="s">
        <v>1167</v>
      </c>
      <c r="C562" t="s">
        <v>1168</v>
      </c>
      <c r="D562" s="6">
        <v>14605675.090000002</v>
      </c>
      <c r="E562" s="6">
        <f t="shared" si="48"/>
        <v>8166709.0700000022</v>
      </c>
      <c r="F562" s="2">
        <v>3058595.71</v>
      </c>
      <c r="G562" s="2">
        <v>0</v>
      </c>
      <c r="H562" s="2">
        <v>0</v>
      </c>
      <c r="I562" s="6">
        <f t="shared" si="49"/>
        <v>3058595.71</v>
      </c>
      <c r="J562" s="2">
        <v>1254989.81</v>
      </c>
      <c r="K562" s="2">
        <v>-63537.5</v>
      </c>
      <c r="L562" s="2">
        <v>-42711.71</v>
      </c>
      <c r="M562" s="2">
        <v>-43474.96</v>
      </c>
      <c r="N562" s="6">
        <f t="shared" si="50"/>
        <v>1105265.6400000001</v>
      </c>
      <c r="O562" s="2">
        <v>2108865.67</v>
      </c>
      <c r="P562" s="2">
        <v>0</v>
      </c>
      <c r="Q562" s="6">
        <f t="shared" si="51"/>
        <v>2108865.67</v>
      </c>
      <c r="R562" s="2">
        <v>0</v>
      </c>
      <c r="S562" s="2">
        <v>0</v>
      </c>
      <c r="T562" s="6">
        <f t="shared" si="52"/>
        <v>0</v>
      </c>
      <c r="U562" s="6">
        <v>99415.71</v>
      </c>
      <c r="V562" s="2">
        <v>93966.42</v>
      </c>
      <c r="W562" s="2">
        <v>-1052.22</v>
      </c>
      <c r="X562" s="2">
        <v>-26090.91</v>
      </c>
      <c r="Y562" s="6">
        <f t="shared" si="53"/>
        <v>66823.289999999994</v>
      </c>
    </row>
    <row r="563" spans="1:25" x14ac:dyDescent="0.25">
      <c r="A563" s="1" t="s">
        <v>1169</v>
      </c>
      <c r="B563" t="s">
        <v>1170</v>
      </c>
      <c r="C563" t="s">
        <v>126</v>
      </c>
      <c r="D563" s="6">
        <v>16966922.560000002</v>
      </c>
      <c r="E563" s="6">
        <f t="shared" si="48"/>
        <v>13549229.890000002</v>
      </c>
      <c r="F563" s="2">
        <v>1381535.71</v>
      </c>
      <c r="G563" s="2">
        <v>0</v>
      </c>
      <c r="H563" s="2">
        <v>-404.94</v>
      </c>
      <c r="I563" s="6">
        <f t="shared" si="49"/>
        <v>1381130.77</v>
      </c>
      <c r="J563" s="2">
        <v>1785414.12</v>
      </c>
      <c r="K563" s="2">
        <v>-142487.21</v>
      </c>
      <c r="L563" s="2">
        <v>-163149.01</v>
      </c>
      <c r="M563" s="2">
        <v>-47847.51</v>
      </c>
      <c r="N563" s="6">
        <f t="shared" si="50"/>
        <v>1431930.3900000001</v>
      </c>
      <c r="O563" s="2">
        <v>36144.61</v>
      </c>
      <c r="P563" s="2">
        <v>-130.77000000000001</v>
      </c>
      <c r="Q563" s="6">
        <f t="shared" si="51"/>
        <v>36013.840000000004</v>
      </c>
      <c r="R563" s="2">
        <v>7630.57</v>
      </c>
      <c r="S563" s="2">
        <v>0</v>
      </c>
      <c r="T563" s="6">
        <f t="shared" si="52"/>
        <v>7630.57</v>
      </c>
      <c r="U563" s="6">
        <v>228173.59</v>
      </c>
      <c r="V563" s="2">
        <v>378703.65</v>
      </c>
      <c r="W563" s="2">
        <v>-4402.1000000000004</v>
      </c>
      <c r="X563" s="2">
        <v>-41488.04</v>
      </c>
      <c r="Y563" s="6">
        <f t="shared" si="53"/>
        <v>332813.51000000007</v>
      </c>
    </row>
    <row r="564" spans="1:25" x14ac:dyDescent="0.25">
      <c r="A564" s="1" t="s">
        <v>1171</v>
      </c>
      <c r="B564" t="s">
        <v>1172</v>
      </c>
      <c r="C564" t="s">
        <v>20</v>
      </c>
      <c r="D564" s="6">
        <v>1211810.1500000001</v>
      </c>
      <c r="E564" s="6">
        <f t="shared" si="48"/>
        <v>789331.94000000018</v>
      </c>
      <c r="F564" s="2">
        <v>5517.39</v>
      </c>
      <c r="G564" s="2">
        <v>249648.37</v>
      </c>
      <c r="H564" s="2">
        <v>0</v>
      </c>
      <c r="I564" s="6">
        <f t="shared" si="49"/>
        <v>255165.76</v>
      </c>
      <c r="J564" s="2">
        <v>118188.91</v>
      </c>
      <c r="K564" s="2">
        <v>-27000</v>
      </c>
      <c r="L564" s="2">
        <v>0</v>
      </c>
      <c r="M564" s="2">
        <v>-8330.4</v>
      </c>
      <c r="N564" s="6">
        <f t="shared" si="50"/>
        <v>82858.510000000009</v>
      </c>
      <c r="O564" s="2">
        <v>58335.08</v>
      </c>
      <c r="P564" s="2">
        <v>-463.81</v>
      </c>
      <c r="Q564" s="6">
        <f t="shared" si="51"/>
        <v>57871.270000000004</v>
      </c>
      <c r="R564" s="2">
        <v>288.08</v>
      </c>
      <c r="S564" s="2">
        <v>0</v>
      </c>
      <c r="T564" s="6">
        <f t="shared" si="52"/>
        <v>288.08</v>
      </c>
      <c r="U564" s="6">
        <v>38902.620000000003</v>
      </c>
      <c r="V564" s="2">
        <v>3730.96</v>
      </c>
      <c r="W564" s="2">
        <v>-2914.27</v>
      </c>
      <c r="X564" s="2">
        <v>-13424.72</v>
      </c>
      <c r="Y564" s="6">
        <f t="shared" si="53"/>
        <v>-12608.029999999999</v>
      </c>
    </row>
    <row r="565" spans="1:25" x14ac:dyDescent="0.25">
      <c r="A565" s="1" t="s">
        <v>1173</v>
      </c>
      <c r="B565" t="s">
        <v>1174</v>
      </c>
      <c r="C565" t="s">
        <v>759</v>
      </c>
      <c r="D565" s="6">
        <v>15093455.989999998</v>
      </c>
      <c r="E565" s="6">
        <f t="shared" si="48"/>
        <v>10484698.789999997</v>
      </c>
      <c r="F565" s="2">
        <v>2852203.16</v>
      </c>
      <c r="G565" s="2">
        <v>0</v>
      </c>
      <c r="H565" s="2">
        <v>-161.79</v>
      </c>
      <c r="I565" s="6">
        <f t="shared" si="49"/>
        <v>2852041.37</v>
      </c>
      <c r="J565" s="2">
        <v>1396005.27</v>
      </c>
      <c r="K565" s="2">
        <v>-41218.93</v>
      </c>
      <c r="L565" s="2">
        <v>-23208.09</v>
      </c>
      <c r="M565" s="2">
        <v>-55939.5</v>
      </c>
      <c r="N565" s="6">
        <f t="shared" si="50"/>
        <v>1275638.75</v>
      </c>
      <c r="O565" s="2">
        <v>184520.6</v>
      </c>
      <c r="P565" s="2">
        <v>-175.44</v>
      </c>
      <c r="Q565" s="6">
        <f t="shared" si="51"/>
        <v>184345.16</v>
      </c>
      <c r="R565" s="2">
        <v>1239.23</v>
      </c>
      <c r="S565" s="2">
        <v>0</v>
      </c>
      <c r="T565" s="6">
        <f t="shared" si="52"/>
        <v>1239.23</v>
      </c>
      <c r="U565" s="6">
        <v>153051.76</v>
      </c>
      <c r="V565" s="2">
        <v>175581.36</v>
      </c>
      <c r="W565" s="2">
        <v>-912.74</v>
      </c>
      <c r="X565" s="2">
        <v>-32227.69</v>
      </c>
      <c r="Y565" s="6">
        <f t="shared" si="53"/>
        <v>142440.93</v>
      </c>
    </row>
    <row r="566" spans="1:25" x14ac:dyDescent="0.25">
      <c r="A566" s="1" t="s">
        <v>1175</v>
      </c>
      <c r="B566" t="s">
        <v>1176</v>
      </c>
      <c r="C566" t="s">
        <v>137</v>
      </c>
      <c r="D566" s="6">
        <v>43657658.029999994</v>
      </c>
      <c r="E566" s="6">
        <f t="shared" si="48"/>
        <v>24139952.109999996</v>
      </c>
      <c r="F566" s="2">
        <v>10668193.039999999</v>
      </c>
      <c r="G566" s="2">
        <v>0</v>
      </c>
      <c r="H566" s="2">
        <v>-284000.40000000002</v>
      </c>
      <c r="I566" s="6">
        <f t="shared" si="49"/>
        <v>10384192.639999999</v>
      </c>
      <c r="J566" s="2">
        <v>6586526.8700000001</v>
      </c>
      <c r="K566" s="2">
        <v>-178624.77</v>
      </c>
      <c r="L566" s="2">
        <v>-9214</v>
      </c>
      <c r="M566" s="2">
        <v>-1969000.2</v>
      </c>
      <c r="N566" s="6">
        <f t="shared" si="50"/>
        <v>4429687.9000000004</v>
      </c>
      <c r="O566" s="2">
        <v>4858515.0199999996</v>
      </c>
      <c r="P566" s="2">
        <v>-485346.69</v>
      </c>
      <c r="Q566" s="6">
        <f t="shared" si="51"/>
        <v>4373168.3299999991</v>
      </c>
      <c r="R566" s="2">
        <v>29176.400000000001</v>
      </c>
      <c r="S566" s="2">
        <v>-1124.6400000000001</v>
      </c>
      <c r="T566" s="6">
        <f t="shared" si="52"/>
        <v>28051.760000000002</v>
      </c>
      <c r="U566" s="6">
        <v>259515.16</v>
      </c>
      <c r="V566" s="2">
        <v>269930.51</v>
      </c>
      <c r="W566" s="2">
        <v>-217022.2</v>
      </c>
      <c r="X566" s="2">
        <v>-9818.18</v>
      </c>
      <c r="Y566" s="6">
        <f t="shared" si="53"/>
        <v>43090.13</v>
      </c>
    </row>
    <row r="567" spans="1:25" x14ac:dyDescent="0.25">
      <c r="A567" s="1" t="s">
        <v>1177</v>
      </c>
      <c r="B567" t="s">
        <v>1178</v>
      </c>
      <c r="C567" t="s">
        <v>100</v>
      </c>
      <c r="D567" s="6">
        <v>10361551.630000001</v>
      </c>
      <c r="E567" s="6">
        <f t="shared" si="48"/>
        <v>7958010.1100000022</v>
      </c>
      <c r="F567" s="2">
        <v>1291449.17</v>
      </c>
      <c r="G567" s="2">
        <v>0</v>
      </c>
      <c r="H567" s="2">
        <v>-84.23</v>
      </c>
      <c r="I567" s="6">
        <f t="shared" si="49"/>
        <v>1291364.94</v>
      </c>
      <c r="J567" s="2">
        <v>687339.41</v>
      </c>
      <c r="K567" s="2">
        <v>0</v>
      </c>
      <c r="L567" s="2">
        <v>0</v>
      </c>
      <c r="M567" s="2">
        <v>-25985.18</v>
      </c>
      <c r="N567" s="6">
        <f t="shared" si="50"/>
        <v>661354.23</v>
      </c>
      <c r="O567" s="2">
        <v>129179.31</v>
      </c>
      <c r="P567" s="2">
        <v>-165.75</v>
      </c>
      <c r="Q567" s="6">
        <f t="shared" si="51"/>
        <v>129013.56</v>
      </c>
      <c r="R567" s="2">
        <v>499.77</v>
      </c>
      <c r="S567" s="2">
        <v>0</v>
      </c>
      <c r="T567" s="6">
        <f t="shared" si="52"/>
        <v>499.77</v>
      </c>
      <c r="U567" s="6">
        <v>100241.84</v>
      </c>
      <c r="V567" s="2">
        <v>178338.47</v>
      </c>
      <c r="W567" s="2">
        <v>-2885.86</v>
      </c>
      <c r="X567" s="2">
        <v>45614.57</v>
      </c>
      <c r="Y567" s="6">
        <f t="shared" si="53"/>
        <v>221067.18000000002</v>
      </c>
    </row>
    <row r="568" spans="1:25" x14ac:dyDescent="0.25">
      <c r="A568" s="1" t="s">
        <v>1179</v>
      </c>
      <c r="B568" t="s">
        <v>1180</v>
      </c>
      <c r="C568" t="s">
        <v>79</v>
      </c>
      <c r="D568" s="6">
        <v>6457616.5600000015</v>
      </c>
      <c r="E568" s="6">
        <f t="shared" si="48"/>
        <v>2741490.4600000018</v>
      </c>
      <c r="F568" s="2">
        <v>1155545.98</v>
      </c>
      <c r="G568" s="2">
        <v>0</v>
      </c>
      <c r="H568" s="2">
        <v>-57927.17</v>
      </c>
      <c r="I568" s="6">
        <f t="shared" si="49"/>
        <v>1097618.81</v>
      </c>
      <c r="J568" s="2">
        <v>1318433.3899999999</v>
      </c>
      <c r="K568" s="2">
        <v>-59107.85</v>
      </c>
      <c r="L568" s="2">
        <v>-58422.6</v>
      </c>
      <c r="M568" s="2">
        <v>-252854.69</v>
      </c>
      <c r="N568" s="6">
        <f t="shared" si="50"/>
        <v>948048.24999999977</v>
      </c>
      <c r="O568" s="2">
        <v>1885624.25</v>
      </c>
      <c r="P568" s="2">
        <v>-333012.09000000003</v>
      </c>
      <c r="Q568" s="6">
        <f t="shared" si="51"/>
        <v>1552612.16</v>
      </c>
      <c r="R568" s="2">
        <v>5413.5</v>
      </c>
      <c r="S568" s="2">
        <v>0</v>
      </c>
      <c r="T568" s="6">
        <f t="shared" si="52"/>
        <v>5413.5</v>
      </c>
      <c r="U568" s="6">
        <v>86720.25</v>
      </c>
      <c r="V568" s="2">
        <v>92869.71</v>
      </c>
      <c r="W568" s="2">
        <v>-63204.38</v>
      </c>
      <c r="X568" s="2">
        <v>-3952.2</v>
      </c>
      <c r="Y568" s="6">
        <f t="shared" si="53"/>
        <v>25713.130000000008</v>
      </c>
    </row>
    <row r="569" spans="1:25" x14ac:dyDescent="0.25">
      <c r="A569" s="1" t="s">
        <v>1181</v>
      </c>
      <c r="B569" t="s">
        <v>1182</v>
      </c>
      <c r="C569" t="s">
        <v>738</v>
      </c>
      <c r="D569" s="6">
        <v>14658673.340000002</v>
      </c>
      <c r="E569" s="6">
        <f t="shared" si="48"/>
        <v>8901995.8900000006</v>
      </c>
      <c r="F569" s="2">
        <v>2986248.37</v>
      </c>
      <c r="G569" s="2">
        <v>372997.12</v>
      </c>
      <c r="H569" s="2">
        <v>-1245.93</v>
      </c>
      <c r="I569" s="6">
        <f t="shared" si="49"/>
        <v>3357999.56</v>
      </c>
      <c r="J569" s="2">
        <v>1861953.27</v>
      </c>
      <c r="K569" s="2">
        <v>0</v>
      </c>
      <c r="L569" s="2">
        <v>0</v>
      </c>
      <c r="M569" s="2">
        <v>-71902.929999999993</v>
      </c>
      <c r="N569" s="6">
        <f t="shared" si="50"/>
        <v>1790050.34</v>
      </c>
      <c r="O569" s="2">
        <v>481040.2</v>
      </c>
      <c r="P569" s="2">
        <v>-1008.8</v>
      </c>
      <c r="Q569" s="6">
        <f t="shared" si="51"/>
        <v>480031.4</v>
      </c>
      <c r="R569" s="2">
        <v>18035.87</v>
      </c>
      <c r="S569" s="2">
        <v>0</v>
      </c>
      <c r="T569" s="6">
        <f t="shared" si="52"/>
        <v>18035.87</v>
      </c>
      <c r="U569" s="6">
        <v>112762.56</v>
      </c>
      <c r="V569" s="2">
        <v>9177.41</v>
      </c>
      <c r="W569" s="2">
        <v>-7242.04</v>
      </c>
      <c r="X569" s="2">
        <v>-4137.6499999999996</v>
      </c>
      <c r="Y569" s="6">
        <f t="shared" si="53"/>
        <v>-2202.2799999999997</v>
      </c>
    </row>
    <row r="570" spans="1:25" x14ac:dyDescent="0.25">
      <c r="A570" s="1" t="s">
        <v>1183</v>
      </c>
      <c r="B570" t="s">
        <v>1184</v>
      </c>
      <c r="C570" t="s">
        <v>32</v>
      </c>
      <c r="D570" s="6">
        <v>24596062.860000003</v>
      </c>
      <c r="E570" s="6">
        <f t="shared" si="48"/>
        <v>14278783.500000002</v>
      </c>
      <c r="F570" s="2">
        <v>3914319.06</v>
      </c>
      <c r="G570" s="2">
        <v>0</v>
      </c>
      <c r="H570" s="2">
        <v>-48826.6</v>
      </c>
      <c r="I570" s="6">
        <f t="shared" si="49"/>
        <v>3865492.46</v>
      </c>
      <c r="J570" s="2">
        <v>5320398.34</v>
      </c>
      <c r="K570" s="2">
        <v>-272200.40999999997</v>
      </c>
      <c r="L570" s="2">
        <v>-93468.42</v>
      </c>
      <c r="M570" s="2">
        <v>-807118.42</v>
      </c>
      <c r="N570" s="6">
        <f t="shared" si="50"/>
        <v>4147611.09</v>
      </c>
      <c r="O570" s="2">
        <v>834045.42</v>
      </c>
      <c r="P570" s="2">
        <v>-54054.47</v>
      </c>
      <c r="Q570" s="6">
        <f t="shared" si="51"/>
        <v>779990.95000000007</v>
      </c>
      <c r="R570" s="2">
        <v>38987.06</v>
      </c>
      <c r="S570" s="2">
        <v>0</v>
      </c>
      <c r="T570" s="6">
        <f t="shared" si="52"/>
        <v>38987.06</v>
      </c>
      <c r="U570" s="6">
        <v>217445.13</v>
      </c>
      <c r="V570" s="2">
        <v>1365202.64</v>
      </c>
      <c r="W570" s="2">
        <v>-55385.23</v>
      </c>
      <c r="X570" s="2">
        <v>-42064.74</v>
      </c>
      <c r="Y570" s="6">
        <f t="shared" si="53"/>
        <v>1267752.67</v>
      </c>
    </row>
    <row r="571" spans="1:25" x14ac:dyDescent="0.25">
      <c r="A571" s="1" t="s">
        <v>1185</v>
      </c>
      <c r="B571" t="s">
        <v>1186</v>
      </c>
      <c r="C571" t="s">
        <v>134</v>
      </c>
      <c r="D571" s="6">
        <v>13815189.329999998</v>
      </c>
      <c r="E571" s="6">
        <f t="shared" si="48"/>
        <v>7201878.6899999976</v>
      </c>
      <c r="F571" s="2">
        <v>2283136.04</v>
      </c>
      <c r="G571" s="2">
        <v>1972323.56</v>
      </c>
      <c r="H571" s="2">
        <v>0</v>
      </c>
      <c r="I571" s="6">
        <f t="shared" si="49"/>
        <v>4255459.5999999996</v>
      </c>
      <c r="J571" s="2">
        <v>1346663.07</v>
      </c>
      <c r="K571" s="2">
        <v>0</v>
      </c>
      <c r="L571" s="2">
        <v>-115107.03</v>
      </c>
      <c r="M571" s="2">
        <v>-13937.4</v>
      </c>
      <c r="N571" s="6">
        <f t="shared" si="50"/>
        <v>1217618.6400000001</v>
      </c>
      <c r="O571" s="2">
        <v>1039886.06</v>
      </c>
      <c r="P571" s="2">
        <v>0</v>
      </c>
      <c r="Q571" s="6">
        <f t="shared" si="51"/>
        <v>1039886.06</v>
      </c>
      <c r="R571" s="2">
        <v>0</v>
      </c>
      <c r="S571" s="2">
        <v>0</v>
      </c>
      <c r="T571" s="6">
        <f t="shared" si="52"/>
        <v>0</v>
      </c>
      <c r="U571" s="6">
        <v>68374.070000000007</v>
      </c>
      <c r="V571" s="2">
        <v>35377.43</v>
      </c>
      <c r="W571" s="2">
        <v>-802.2</v>
      </c>
      <c r="X571" s="2">
        <v>-2602.96</v>
      </c>
      <c r="Y571" s="6">
        <f t="shared" si="53"/>
        <v>31972.270000000004</v>
      </c>
    </row>
    <row r="572" spans="1:25" x14ac:dyDescent="0.25">
      <c r="A572" s="1" t="s">
        <v>1187</v>
      </c>
      <c r="B572" t="s">
        <v>1188</v>
      </c>
      <c r="C572" t="s">
        <v>56</v>
      </c>
      <c r="D572" s="6">
        <v>4295575.9000000013</v>
      </c>
      <c r="E572" s="6">
        <f t="shared" si="48"/>
        <v>2771593.3500000015</v>
      </c>
      <c r="F572" s="2">
        <v>606558.6</v>
      </c>
      <c r="G572" s="2">
        <v>476702.85</v>
      </c>
      <c r="H572" s="2">
        <v>-5165.5200000000004</v>
      </c>
      <c r="I572" s="6">
        <f t="shared" si="49"/>
        <v>1078095.93</v>
      </c>
      <c r="J572" s="2">
        <v>447005.25</v>
      </c>
      <c r="K572" s="2">
        <v>-27000</v>
      </c>
      <c r="L572" s="2">
        <v>-32725.62</v>
      </c>
      <c r="M572" s="2">
        <v>-34204.129999999997</v>
      </c>
      <c r="N572" s="6">
        <f t="shared" si="50"/>
        <v>353075.5</v>
      </c>
      <c r="O572" s="2">
        <v>68301.27</v>
      </c>
      <c r="P572" s="2">
        <v>-1294.24</v>
      </c>
      <c r="Q572" s="6">
        <f t="shared" si="51"/>
        <v>67007.03</v>
      </c>
      <c r="R572" s="2">
        <v>548.6</v>
      </c>
      <c r="S572" s="2">
        <v>0</v>
      </c>
      <c r="T572" s="6">
        <f t="shared" si="52"/>
        <v>548.6</v>
      </c>
      <c r="U572" s="6">
        <v>60697.31</v>
      </c>
      <c r="V572" s="2">
        <v>29726.080000000002</v>
      </c>
      <c r="W572" s="2">
        <v>-56485.17</v>
      </c>
      <c r="X572" s="2">
        <v>-8682.73</v>
      </c>
      <c r="Y572" s="6">
        <f t="shared" si="53"/>
        <v>-35441.819999999992</v>
      </c>
    </row>
    <row r="573" spans="1:25" x14ac:dyDescent="0.25">
      <c r="A573" s="1" t="s">
        <v>1189</v>
      </c>
      <c r="B573" t="s">
        <v>1190</v>
      </c>
      <c r="C573" t="s">
        <v>43</v>
      </c>
      <c r="D573" s="6">
        <v>9633676.910000002</v>
      </c>
      <c r="E573" s="6">
        <f t="shared" si="48"/>
        <v>6869947.0000000028</v>
      </c>
      <c r="F573" s="2">
        <v>1872534.95</v>
      </c>
      <c r="G573" s="2">
        <v>288589.08</v>
      </c>
      <c r="H573" s="2">
        <v>-417.09</v>
      </c>
      <c r="I573" s="6">
        <f t="shared" si="49"/>
        <v>2160706.94</v>
      </c>
      <c r="J573" s="2">
        <v>1165711.43</v>
      </c>
      <c r="K573" s="2">
        <v>-623596.93999999994</v>
      </c>
      <c r="L573" s="2">
        <v>-263921.32</v>
      </c>
      <c r="M573" s="2">
        <v>-10199.32</v>
      </c>
      <c r="N573" s="6">
        <f t="shared" si="50"/>
        <v>267993.84999999998</v>
      </c>
      <c r="O573" s="2">
        <v>77863.83</v>
      </c>
      <c r="P573" s="2">
        <v>0</v>
      </c>
      <c r="Q573" s="6">
        <f t="shared" si="51"/>
        <v>77863.83</v>
      </c>
      <c r="R573" s="2">
        <v>32499.71</v>
      </c>
      <c r="S573" s="2">
        <v>0</v>
      </c>
      <c r="T573" s="6">
        <f t="shared" si="52"/>
        <v>32499.71</v>
      </c>
      <c r="U573" s="6">
        <v>91809.86</v>
      </c>
      <c r="V573" s="2">
        <v>128807.83</v>
      </c>
      <c r="W573" s="2">
        <v>0</v>
      </c>
      <c r="X573" s="2">
        <v>4047.89</v>
      </c>
      <c r="Y573" s="6">
        <f t="shared" si="53"/>
        <v>132855.72</v>
      </c>
    </row>
    <row r="574" spans="1:25" x14ac:dyDescent="0.25">
      <c r="A574" s="1" t="s">
        <v>1191</v>
      </c>
      <c r="B574" t="s">
        <v>1192</v>
      </c>
      <c r="C574" t="s">
        <v>368</v>
      </c>
      <c r="D574" s="6">
        <v>13234928.600000001</v>
      </c>
      <c r="E574" s="6">
        <f t="shared" si="48"/>
        <v>7673486.1900000004</v>
      </c>
      <c r="F574" s="2">
        <v>2049749.93</v>
      </c>
      <c r="G574" s="2">
        <v>379736.14</v>
      </c>
      <c r="H574" s="2">
        <v>0</v>
      </c>
      <c r="I574" s="6">
        <f t="shared" si="49"/>
        <v>2429486.0699999998</v>
      </c>
      <c r="J574" s="2">
        <v>1100025.8600000001</v>
      </c>
      <c r="K574" s="2">
        <v>0</v>
      </c>
      <c r="L574" s="2">
        <v>0</v>
      </c>
      <c r="M574" s="2">
        <v>-11033.4</v>
      </c>
      <c r="N574" s="6">
        <f t="shared" si="50"/>
        <v>1088992.4600000002</v>
      </c>
      <c r="O574" s="2">
        <v>1919594.17</v>
      </c>
      <c r="P574" s="2">
        <v>0</v>
      </c>
      <c r="Q574" s="6">
        <f t="shared" si="51"/>
        <v>1919594.17</v>
      </c>
      <c r="R574" s="2">
        <v>0</v>
      </c>
      <c r="S574" s="2">
        <v>0</v>
      </c>
      <c r="T574" s="6">
        <f t="shared" si="52"/>
        <v>0</v>
      </c>
      <c r="U574" s="6">
        <v>90281.07</v>
      </c>
      <c r="V574" s="2">
        <v>46212.44</v>
      </c>
      <c r="W574" s="2">
        <v>-363.44</v>
      </c>
      <c r="X574" s="2">
        <v>-12760.36</v>
      </c>
      <c r="Y574" s="6">
        <f t="shared" si="53"/>
        <v>33088.639999999999</v>
      </c>
    </row>
    <row r="575" spans="1:25" x14ac:dyDescent="0.25">
      <c r="A575" s="1" t="s">
        <v>1193</v>
      </c>
      <c r="B575" t="s">
        <v>1194</v>
      </c>
      <c r="C575" t="s">
        <v>211</v>
      </c>
      <c r="D575" s="6">
        <v>4099030.6999999997</v>
      </c>
      <c r="E575" s="6">
        <f t="shared" si="48"/>
        <v>3665751.43</v>
      </c>
      <c r="F575" s="2">
        <v>165139.81</v>
      </c>
      <c r="G575" s="2">
        <v>0</v>
      </c>
      <c r="H575" s="2">
        <v>-78.040000000000006</v>
      </c>
      <c r="I575" s="6">
        <f t="shared" si="49"/>
        <v>165061.76999999999</v>
      </c>
      <c r="J575" s="2">
        <v>260515.65</v>
      </c>
      <c r="K575" s="2">
        <v>0</v>
      </c>
      <c r="L575" s="2">
        <v>-25277.26</v>
      </c>
      <c r="M575" s="2">
        <v>-44236.51</v>
      </c>
      <c r="N575" s="6">
        <f t="shared" si="50"/>
        <v>191001.87999999998</v>
      </c>
      <c r="O575" s="2">
        <v>8528.09</v>
      </c>
      <c r="P575" s="2">
        <v>-107.21</v>
      </c>
      <c r="Q575" s="6">
        <f t="shared" si="51"/>
        <v>8420.880000000001</v>
      </c>
      <c r="R575" s="2">
        <v>2538.0500000000002</v>
      </c>
      <c r="S575" s="2">
        <v>0</v>
      </c>
      <c r="T575" s="6">
        <f t="shared" si="52"/>
        <v>2538.0500000000002</v>
      </c>
      <c r="U575" s="6">
        <v>69873.77</v>
      </c>
      <c r="V575" s="2">
        <v>850.15</v>
      </c>
      <c r="W575" s="2">
        <v>-3506.11</v>
      </c>
      <c r="X575" s="2">
        <v>-961.12</v>
      </c>
      <c r="Y575" s="6">
        <f t="shared" si="53"/>
        <v>-3617.08</v>
      </c>
    </row>
    <row r="576" spans="1:25" x14ac:dyDescent="0.25">
      <c r="A576" s="1" t="s">
        <v>1195</v>
      </c>
      <c r="B576" t="s">
        <v>1196</v>
      </c>
      <c r="C576" t="s">
        <v>35</v>
      </c>
      <c r="D576" s="6">
        <v>4756102.9600000009</v>
      </c>
      <c r="E576" s="6">
        <f t="shared" si="48"/>
        <v>2761536.8800000008</v>
      </c>
      <c r="F576" s="2">
        <v>1277098.22</v>
      </c>
      <c r="G576" s="2">
        <v>258763.81</v>
      </c>
      <c r="H576" s="2">
        <v>-66.12</v>
      </c>
      <c r="I576" s="6">
        <f t="shared" si="49"/>
        <v>1535795.91</v>
      </c>
      <c r="J576" s="2">
        <v>370402.33</v>
      </c>
      <c r="K576" s="2">
        <v>0</v>
      </c>
      <c r="L576" s="2">
        <v>-30380.1</v>
      </c>
      <c r="M576" s="2">
        <v>-6608.25</v>
      </c>
      <c r="N576" s="6">
        <f t="shared" si="50"/>
        <v>333413.98000000004</v>
      </c>
      <c r="O576" s="2">
        <v>49887.09</v>
      </c>
      <c r="P576" s="2">
        <v>-153.07</v>
      </c>
      <c r="Q576" s="6">
        <f t="shared" si="51"/>
        <v>49734.02</v>
      </c>
      <c r="R576" s="2">
        <v>2453.86</v>
      </c>
      <c r="S576" s="2">
        <v>0</v>
      </c>
      <c r="T576" s="6">
        <f t="shared" si="52"/>
        <v>2453.86</v>
      </c>
      <c r="U576" s="6">
        <v>53060.4</v>
      </c>
      <c r="V576" s="2">
        <v>16278.74</v>
      </c>
      <c r="W576" s="2">
        <v>-503.55</v>
      </c>
      <c r="X576" s="2">
        <v>4332.72</v>
      </c>
      <c r="Y576" s="6">
        <f t="shared" si="53"/>
        <v>20107.91</v>
      </c>
    </row>
    <row r="577" spans="1:25" x14ac:dyDescent="0.25">
      <c r="A577" s="1" t="s">
        <v>1197</v>
      </c>
      <c r="B577" t="s">
        <v>1198</v>
      </c>
      <c r="C577" t="s">
        <v>759</v>
      </c>
      <c r="D577" s="6">
        <v>3668830.24</v>
      </c>
      <c r="E577" s="6">
        <f t="shared" si="48"/>
        <v>1911114.9300000002</v>
      </c>
      <c r="F577" s="2">
        <v>664183.77</v>
      </c>
      <c r="G577" s="2">
        <v>914449.19</v>
      </c>
      <c r="H577" s="2">
        <v>0</v>
      </c>
      <c r="I577" s="6">
        <f t="shared" si="49"/>
        <v>1578632.96</v>
      </c>
      <c r="J577" s="2">
        <v>156783.39000000001</v>
      </c>
      <c r="K577" s="2">
        <v>-27000</v>
      </c>
      <c r="L577" s="2">
        <v>0</v>
      </c>
      <c r="M577" s="2">
        <v>-3804.75</v>
      </c>
      <c r="N577" s="6">
        <f t="shared" si="50"/>
        <v>125978.64000000001</v>
      </c>
      <c r="O577" s="2">
        <v>8089.65</v>
      </c>
      <c r="P577" s="2">
        <v>0</v>
      </c>
      <c r="Q577" s="6">
        <f t="shared" si="51"/>
        <v>8089.65</v>
      </c>
      <c r="R577" s="2">
        <v>0</v>
      </c>
      <c r="S577" s="2">
        <v>0</v>
      </c>
      <c r="T577" s="6">
        <f t="shared" si="52"/>
        <v>0</v>
      </c>
      <c r="U577" s="6">
        <v>35867.57</v>
      </c>
      <c r="V577" s="2">
        <v>41208</v>
      </c>
      <c r="W577" s="2">
        <v>-106.75</v>
      </c>
      <c r="X577" s="2">
        <v>-31954.76</v>
      </c>
      <c r="Y577" s="6">
        <f t="shared" si="53"/>
        <v>9146.4900000000016</v>
      </c>
    </row>
    <row r="578" spans="1:25" x14ac:dyDescent="0.25">
      <c r="A578" s="1" t="s">
        <v>1199</v>
      </c>
      <c r="B578" t="s">
        <v>1200</v>
      </c>
      <c r="C578" t="s">
        <v>137</v>
      </c>
      <c r="D578" s="6">
        <v>5942729.1699999999</v>
      </c>
      <c r="E578" s="6">
        <f t="shared" si="48"/>
        <v>3960382.65</v>
      </c>
      <c r="F578" s="2">
        <v>345460.51</v>
      </c>
      <c r="G578" s="2">
        <v>1036573.82</v>
      </c>
      <c r="H578" s="2">
        <v>-992.64</v>
      </c>
      <c r="I578" s="6">
        <f t="shared" si="49"/>
        <v>1381041.6900000002</v>
      </c>
      <c r="J578" s="2">
        <v>581880.68000000005</v>
      </c>
      <c r="K578" s="2">
        <v>-59781</v>
      </c>
      <c r="L578" s="2">
        <v>-30662.1</v>
      </c>
      <c r="M578" s="2">
        <v>-62343.85</v>
      </c>
      <c r="N578" s="6">
        <f t="shared" si="50"/>
        <v>429093.7300000001</v>
      </c>
      <c r="O578" s="2">
        <v>125941.79</v>
      </c>
      <c r="P578" s="2">
        <v>-2571.79</v>
      </c>
      <c r="Q578" s="6">
        <f t="shared" si="51"/>
        <v>123370</v>
      </c>
      <c r="R578" s="2">
        <v>1183.1300000000001</v>
      </c>
      <c r="S578" s="2">
        <v>0</v>
      </c>
      <c r="T578" s="6">
        <f t="shared" si="52"/>
        <v>1183.1300000000001</v>
      </c>
      <c r="U578" s="6">
        <v>42354.05</v>
      </c>
      <c r="V578" s="2">
        <v>9096.77</v>
      </c>
      <c r="W578" s="2">
        <v>-6141.31</v>
      </c>
      <c r="X578" s="2">
        <v>2348.46</v>
      </c>
      <c r="Y578" s="6">
        <f t="shared" si="53"/>
        <v>5303.92</v>
      </c>
    </row>
    <row r="579" spans="1:25" x14ac:dyDescent="0.25">
      <c r="A579" s="1" t="s">
        <v>1201</v>
      </c>
      <c r="B579" t="s">
        <v>1202</v>
      </c>
      <c r="C579" t="s">
        <v>23</v>
      </c>
      <c r="D579" s="6">
        <v>4262591.45</v>
      </c>
      <c r="E579" s="6">
        <f t="shared" si="48"/>
        <v>3200750.2799999993</v>
      </c>
      <c r="F579" s="2">
        <v>340700.2</v>
      </c>
      <c r="G579" s="2">
        <v>209856.89</v>
      </c>
      <c r="H579" s="2">
        <v>-68.33</v>
      </c>
      <c r="I579" s="6">
        <f t="shared" si="49"/>
        <v>550488.76000000013</v>
      </c>
      <c r="J579" s="2">
        <v>454605.96</v>
      </c>
      <c r="K579" s="2">
        <v>-47618.33</v>
      </c>
      <c r="L579" s="2">
        <v>0</v>
      </c>
      <c r="M579" s="2">
        <v>-68655.53</v>
      </c>
      <c r="N579" s="6">
        <f t="shared" si="50"/>
        <v>338332.1</v>
      </c>
      <c r="O579" s="2">
        <v>42971.47</v>
      </c>
      <c r="P579" s="2">
        <v>0</v>
      </c>
      <c r="Q579" s="6">
        <f t="shared" si="51"/>
        <v>42971.47</v>
      </c>
      <c r="R579" s="2">
        <v>1382.24</v>
      </c>
      <c r="S579" s="2">
        <v>0</v>
      </c>
      <c r="T579" s="6">
        <f t="shared" si="52"/>
        <v>1382.24</v>
      </c>
      <c r="U579" s="6">
        <v>60043.94</v>
      </c>
      <c r="V579" s="2">
        <v>70888.02</v>
      </c>
      <c r="W579" s="2">
        <v>-3653.82</v>
      </c>
      <c r="X579" s="2">
        <v>1388.46</v>
      </c>
      <c r="Y579" s="6">
        <f t="shared" si="53"/>
        <v>68622.66</v>
      </c>
    </row>
    <row r="580" spans="1:25" x14ac:dyDescent="0.25">
      <c r="A580" s="1" t="s">
        <v>1203</v>
      </c>
      <c r="B580" t="s">
        <v>1204</v>
      </c>
      <c r="C580" t="s">
        <v>563</v>
      </c>
      <c r="D580" s="6">
        <v>12015815.819999998</v>
      </c>
      <c r="E580" s="6">
        <f t="shared" si="48"/>
        <v>5993045.3699999982</v>
      </c>
      <c r="F580" s="2">
        <v>2203576.44</v>
      </c>
      <c r="G580" s="2">
        <v>1369039.58</v>
      </c>
      <c r="H580" s="2">
        <v>-66.95</v>
      </c>
      <c r="I580" s="6">
        <f t="shared" si="49"/>
        <v>3572549.07</v>
      </c>
      <c r="J580" s="2">
        <v>1088644.29</v>
      </c>
      <c r="K580" s="2">
        <v>-49410</v>
      </c>
      <c r="L580" s="2">
        <v>-34691.99</v>
      </c>
      <c r="M580" s="2">
        <v>-72195.75</v>
      </c>
      <c r="N580" s="6">
        <f t="shared" si="50"/>
        <v>932346.55</v>
      </c>
      <c r="O580" s="2">
        <v>1414485.4</v>
      </c>
      <c r="P580" s="2">
        <v>-172.14</v>
      </c>
      <c r="Q580" s="6">
        <f t="shared" si="51"/>
        <v>1414313.26</v>
      </c>
      <c r="R580" s="2">
        <v>0</v>
      </c>
      <c r="S580" s="2">
        <v>0</v>
      </c>
      <c r="T580" s="6">
        <f t="shared" si="52"/>
        <v>0</v>
      </c>
      <c r="U580" s="6">
        <v>73740.960000000006</v>
      </c>
      <c r="V580" s="2">
        <v>34873.61</v>
      </c>
      <c r="W580" s="2">
        <v>-288.95</v>
      </c>
      <c r="X580" s="2">
        <v>-4764.05</v>
      </c>
      <c r="Y580" s="6">
        <f t="shared" si="53"/>
        <v>29820.610000000004</v>
      </c>
    </row>
    <row r="581" spans="1:25" x14ac:dyDescent="0.25">
      <c r="A581" s="1" t="s">
        <v>1205</v>
      </c>
      <c r="B581" t="s">
        <v>1206</v>
      </c>
      <c r="C581" t="s">
        <v>84</v>
      </c>
      <c r="D581" s="6">
        <v>7989411.6499999994</v>
      </c>
      <c r="E581" s="6">
        <f t="shared" si="48"/>
        <v>3565126.78</v>
      </c>
      <c r="F581" s="2">
        <v>1322852.7</v>
      </c>
      <c r="G581" s="2">
        <v>1754945.06</v>
      </c>
      <c r="H581" s="2">
        <v>-3033.74</v>
      </c>
      <c r="I581" s="6">
        <f t="shared" si="49"/>
        <v>3074764.0199999996</v>
      </c>
      <c r="J581" s="2">
        <v>595419.56999999995</v>
      </c>
      <c r="K581" s="2">
        <v>-11610</v>
      </c>
      <c r="L581" s="2">
        <v>-3071.03</v>
      </c>
      <c r="M581" s="2">
        <v>-41712.32</v>
      </c>
      <c r="N581" s="6">
        <f t="shared" si="50"/>
        <v>539026.22</v>
      </c>
      <c r="O581" s="2">
        <v>774870.23</v>
      </c>
      <c r="P581" s="2">
        <v>-7160.78</v>
      </c>
      <c r="Q581" s="6">
        <f t="shared" si="51"/>
        <v>767709.45</v>
      </c>
      <c r="R581" s="2">
        <v>0</v>
      </c>
      <c r="S581" s="2">
        <v>0</v>
      </c>
      <c r="T581" s="6">
        <f t="shared" si="52"/>
        <v>0</v>
      </c>
      <c r="U581" s="6">
        <v>47529.64</v>
      </c>
      <c r="V581" s="2">
        <v>14053.24</v>
      </c>
      <c r="W581" s="2">
        <v>-3842.08</v>
      </c>
      <c r="X581" s="2">
        <v>-14955.62</v>
      </c>
      <c r="Y581" s="6">
        <f t="shared" si="53"/>
        <v>-4744.4600000000009</v>
      </c>
    </row>
    <row r="582" spans="1:25" x14ac:dyDescent="0.25">
      <c r="A582" s="1" t="s">
        <v>1207</v>
      </c>
      <c r="B582" t="s">
        <v>1208</v>
      </c>
      <c r="C582" t="s">
        <v>59</v>
      </c>
      <c r="D582" s="6">
        <v>10953062.659999998</v>
      </c>
      <c r="E582" s="6">
        <f t="shared" si="48"/>
        <v>8549368.3299999982</v>
      </c>
      <c r="F582" s="2">
        <v>1410869.05</v>
      </c>
      <c r="G582" s="2">
        <v>0</v>
      </c>
      <c r="H582" s="2">
        <v>-3021.78</v>
      </c>
      <c r="I582" s="6">
        <f t="shared" si="49"/>
        <v>1407847.27</v>
      </c>
      <c r="J582" s="2">
        <v>827827.77</v>
      </c>
      <c r="K582" s="2">
        <v>-38000</v>
      </c>
      <c r="L582" s="2">
        <v>-7048.7</v>
      </c>
      <c r="M582" s="2">
        <v>-59065.68</v>
      </c>
      <c r="N582" s="6">
        <f t="shared" si="50"/>
        <v>723713.39</v>
      </c>
      <c r="O582" s="2">
        <v>111717.75</v>
      </c>
      <c r="P582" s="2">
        <v>-2024.35</v>
      </c>
      <c r="Q582" s="6">
        <f t="shared" si="51"/>
        <v>109693.4</v>
      </c>
      <c r="R582" s="2">
        <v>5173.45</v>
      </c>
      <c r="S582" s="2">
        <v>0</v>
      </c>
      <c r="T582" s="6">
        <f t="shared" si="52"/>
        <v>5173.45</v>
      </c>
      <c r="U582" s="6">
        <v>88276.17</v>
      </c>
      <c r="V582" s="2">
        <v>80307.66</v>
      </c>
      <c r="W582" s="2">
        <v>-12017.21</v>
      </c>
      <c r="X582" s="2">
        <v>700.2</v>
      </c>
      <c r="Y582" s="6">
        <f t="shared" si="53"/>
        <v>68990.650000000009</v>
      </c>
    </row>
    <row r="583" spans="1:25" x14ac:dyDescent="0.25">
      <c r="A583" s="1" t="s">
        <v>1209</v>
      </c>
      <c r="B583" t="s">
        <v>1210</v>
      </c>
      <c r="C583" t="s">
        <v>164</v>
      </c>
      <c r="D583" s="6">
        <v>18578359.610000003</v>
      </c>
      <c r="E583" s="6">
        <f t="shared" si="48"/>
        <v>13412727.080000004</v>
      </c>
      <c r="F583" s="2">
        <v>1927565.88</v>
      </c>
      <c r="G583" s="2">
        <v>0</v>
      </c>
      <c r="H583" s="2">
        <v>-11858.54</v>
      </c>
      <c r="I583" s="6">
        <f t="shared" si="49"/>
        <v>1915707.3399999999</v>
      </c>
      <c r="J583" s="2">
        <v>2600023.02</v>
      </c>
      <c r="K583" s="2">
        <v>-230562.33</v>
      </c>
      <c r="L583" s="2">
        <v>-43909.69</v>
      </c>
      <c r="M583" s="2">
        <v>-232235</v>
      </c>
      <c r="N583" s="6">
        <f t="shared" si="50"/>
        <v>2093316</v>
      </c>
      <c r="O583" s="2">
        <v>793058.51</v>
      </c>
      <c r="P583" s="2">
        <v>-22997.89</v>
      </c>
      <c r="Q583" s="6">
        <f t="shared" si="51"/>
        <v>770060.62</v>
      </c>
      <c r="R583" s="2">
        <v>170709.42</v>
      </c>
      <c r="S583" s="2">
        <v>-1136</v>
      </c>
      <c r="T583" s="6">
        <f t="shared" si="52"/>
        <v>169573.42</v>
      </c>
      <c r="U583" s="6">
        <v>156526.5</v>
      </c>
      <c r="V583" s="2">
        <v>111818.22</v>
      </c>
      <c r="W583" s="2">
        <v>-56317.09</v>
      </c>
      <c r="X583" s="2">
        <v>4947.5200000000004</v>
      </c>
      <c r="Y583" s="6">
        <f t="shared" si="53"/>
        <v>60448.650000000009</v>
      </c>
    </row>
    <row r="584" spans="1:25" x14ac:dyDescent="0.25">
      <c r="A584" s="1" t="s">
        <v>1211</v>
      </c>
      <c r="B584" t="s">
        <v>1212</v>
      </c>
      <c r="C584" t="s">
        <v>74</v>
      </c>
      <c r="D584" s="6">
        <v>24059365.969999999</v>
      </c>
      <c r="E584" s="6">
        <f t="shared" ref="E584:E616" si="54">D584-I584-N584-Q584-T584-U584-Y584</f>
        <v>19524777.499999996</v>
      </c>
      <c r="F584" s="2">
        <v>1671209.41</v>
      </c>
      <c r="G584" s="2">
        <v>0</v>
      </c>
      <c r="H584" s="2">
        <v>-469.36</v>
      </c>
      <c r="I584" s="6">
        <f t="shared" ref="I584:I616" si="55">F584+G584+H584</f>
        <v>1670740.0499999998</v>
      </c>
      <c r="J584" s="2">
        <v>3402184.42</v>
      </c>
      <c r="K584" s="2">
        <v>-654348.62</v>
      </c>
      <c r="L584" s="2">
        <v>-331144.51</v>
      </c>
      <c r="M584" s="2">
        <v>-308509.34999999998</v>
      </c>
      <c r="N584" s="6">
        <f t="shared" ref="N584:N616" si="56">J584+K584+L584+M584</f>
        <v>2108181.94</v>
      </c>
      <c r="O584" s="2">
        <v>326415.01</v>
      </c>
      <c r="P584" s="2">
        <v>-848.75</v>
      </c>
      <c r="Q584" s="6">
        <f t="shared" ref="Q584:Q616" si="57">O584+P584</f>
        <v>325566.26</v>
      </c>
      <c r="R584" s="2">
        <v>64494.11</v>
      </c>
      <c r="S584" s="2">
        <v>0</v>
      </c>
      <c r="T584" s="6">
        <f t="shared" ref="T584:T616" si="58">R584+S584</f>
        <v>64494.11</v>
      </c>
      <c r="U584" s="6">
        <v>403820.97</v>
      </c>
      <c r="V584" s="2">
        <v>45562.18</v>
      </c>
      <c r="W584" s="2">
        <v>-17629.25</v>
      </c>
      <c r="X584" s="2">
        <v>-66147.789999999994</v>
      </c>
      <c r="Y584" s="6">
        <f t="shared" ref="Y584:Y616" si="59">V584+W584+X584</f>
        <v>-38214.859999999993</v>
      </c>
    </row>
    <row r="585" spans="1:25" x14ac:dyDescent="0.25">
      <c r="A585" s="1" t="s">
        <v>1213</v>
      </c>
      <c r="B585" t="s">
        <v>1214</v>
      </c>
      <c r="C585" t="s">
        <v>110</v>
      </c>
      <c r="D585" s="6">
        <v>3561201.15</v>
      </c>
      <c r="E585" s="6">
        <f t="shared" si="54"/>
        <v>3485028.7499999995</v>
      </c>
      <c r="F585" s="2">
        <v>68527.08</v>
      </c>
      <c r="G585" s="2">
        <v>149694.81</v>
      </c>
      <c r="H585" s="2">
        <v>0</v>
      </c>
      <c r="I585" s="6">
        <f t="shared" si="55"/>
        <v>218221.89</v>
      </c>
      <c r="J585" s="2">
        <v>86842.21</v>
      </c>
      <c r="K585" s="2">
        <v>-78622.92</v>
      </c>
      <c r="L585" s="2">
        <v>-269609.55</v>
      </c>
      <c r="M585" s="2">
        <v>-20828.5</v>
      </c>
      <c r="N585" s="6">
        <f t="shared" si="56"/>
        <v>-282218.76</v>
      </c>
      <c r="O585" s="2">
        <v>11043.07</v>
      </c>
      <c r="P585" s="2">
        <v>-91.97</v>
      </c>
      <c r="Q585" s="6">
        <f t="shared" si="57"/>
        <v>10951.1</v>
      </c>
      <c r="R585" s="2">
        <v>1032.79</v>
      </c>
      <c r="S585" s="2">
        <v>0</v>
      </c>
      <c r="T585" s="6">
        <f t="shared" si="58"/>
        <v>1032.79</v>
      </c>
      <c r="U585" s="6">
        <v>123693.59</v>
      </c>
      <c r="V585" s="2">
        <v>9380.68</v>
      </c>
      <c r="W585" s="2">
        <v>-1554.85</v>
      </c>
      <c r="X585" s="2">
        <v>-3334.04</v>
      </c>
      <c r="Y585" s="6">
        <f t="shared" si="59"/>
        <v>4491.79</v>
      </c>
    </row>
    <row r="586" spans="1:25" x14ac:dyDescent="0.25">
      <c r="A586" s="1" t="s">
        <v>1215</v>
      </c>
      <c r="B586" t="s">
        <v>1216</v>
      </c>
      <c r="C586" t="s">
        <v>352</v>
      </c>
      <c r="D586" s="6">
        <v>8602710.5800000019</v>
      </c>
      <c r="E586" s="6">
        <f t="shared" si="54"/>
        <v>6014230.0200000014</v>
      </c>
      <c r="F586" s="2">
        <v>1649926.86</v>
      </c>
      <c r="G586" s="2">
        <v>0</v>
      </c>
      <c r="H586" s="2">
        <v>-245.3</v>
      </c>
      <c r="I586" s="6">
        <f t="shared" si="55"/>
        <v>1649681.56</v>
      </c>
      <c r="J586" s="2">
        <v>724609.24</v>
      </c>
      <c r="K586" s="2">
        <v>-1650</v>
      </c>
      <c r="L586" s="2">
        <v>-7498.93</v>
      </c>
      <c r="M586" s="2">
        <v>-19159.060000000001</v>
      </c>
      <c r="N586" s="6">
        <f t="shared" si="56"/>
        <v>696301.24999999988</v>
      </c>
      <c r="O586" s="2">
        <v>83297.87</v>
      </c>
      <c r="P586" s="2">
        <v>-337.56</v>
      </c>
      <c r="Q586" s="6">
        <f t="shared" si="57"/>
        <v>82960.31</v>
      </c>
      <c r="R586" s="2">
        <v>9312.5400000000009</v>
      </c>
      <c r="S586" s="2">
        <v>0</v>
      </c>
      <c r="T586" s="6">
        <f t="shared" si="58"/>
        <v>9312.5400000000009</v>
      </c>
      <c r="U586" s="6">
        <v>109333.41</v>
      </c>
      <c r="V586" s="2">
        <v>54675.03</v>
      </c>
      <c r="W586" s="2">
        <v>-3181.44</v>
      </c>
      <c r="X586" s="2">
        <v>-10602.1</v>
      </c>
      <c r="Y586" s="6">
        <f t="shared" si="59"/>
        <v>40891.49</v>
      </c>
    </row>
    <row r="587" spans="1:25" x14ac:dyDescent="0.25">
      <c r="A587" s="1" t="s">
        <v>1217</v>
      </c>
      <c r="B587" t="s">
        <v>1218</v>
      </c>
      <c r="C587" t="s">
        <v>485</v>
      </c>
      <c r="D587" s="6">
        <v>6652490.4700000007</v>
      </c>
      <c r="E587" s="6">
        <f t="shared" si="54"/>
        <v>4463717.3000000007</v>
      </c>
      <c r="F587" s="2">
        <v>1150236.02</v>
      </c>
      <c r="G587" s="2">
        <v>579547.94999999995</v>
      </c>
      <c r="H587" s="2">
        <v>0</v>
      </c>
      <c r="I587" s="6">
        <f t="shared" si="55"/>
        <v>1729783.97</v>
      </c>
      <c r="J587" s="2">
        <v>365082.99</v>
      </c>
      <c r="K587" s="2">
        <v>-15820.74</v>
      </c>
      <c r="L587" s="2">
        <v>-13249.06</v>
      </c>
      <c r="M587" s="2">
        <v>0</v>
      </c>
      <c r="N587" s="6">
        <f t="shared" si="56"/>
        <v>336013.19</v>
      </c>
      <c r="O587" s="2">
        <v>8237.15</v>
      </c>
      <c r="P587" s="2">
        <v>0</v>
      </c>
      <c r="Q587" s="6">
        <f t="shared" si="57"/>
        <v>8237.15</v>
      </c>
      <c r="R587" s="2">
        <v>0</v>
      </c>
      <c r="S587" s="2">
        <v>0</v>
      </c>
      <c r="T587" s="6">
        <f t="shared" si="58"/>
        <v>0</v>
      </c>
      <c r="U587" s="6">
        <v>58194.89</v>
      </c>
      <c r="V587" s="2">
        <v>42233.85</v>
      </c>
      <c r="W587" s="2">
        <v>-439.69</v>
      </c>
      <c r="X587" s="2">
        <v>14749.81</v>
      </c>
      <c r="Y587" s="6">
        <f t="shared" si="59"/>
        <v>56543.969999999994</v>
      </c>
    </row>
    <row r="588" spans="1:25" x14ac:dyDescent="0.25">
      <c r="A588" s="1" t="s">
        <v>1219</v>
      </c>
      <c r="B588" t="s">
        <v>1220</v>
      </c>
      <c r="C588" t="s">
        <v>359</v>
      </c>
      <c r="D588" s="6">
        <v>3667302.36</v>
      </c>
      <c r="E588" s="6">
        <f t="shared" si="54"/>
        <v>3232026.1399999997</v>
      </c>
      <c r="F588" s="2">
        <v>0</v>
      </c>
      <c r="G588" s="2">
        <v>0</v>
      </c>
      <c r="H588" s="2">
        <v>0</v>
      </c>
      <c r="I588" s="6">
        <f t="shared" si="55"/>
        <v>0</v>
      </c>
      <c r="J588" s="2">
        <v>510463.21</v>
      </c>
      <c r="K588" s="2">
        <v>-80236.53</v>
      </c>
      <c r="L588" s="2">
        <v>-43199.65</v>
      </c>
      <c r="M588" s="2">
        <v>-209265.36</v>
      </c>
      <c r="N588" s="6">
        <f t="shared" si="56"/>
        <v>177761.67000000004</v>
      </c>
      <c r="O588" s="2">
        <v>166684.17000000001</v>
      </c>
      <c r="P588" s="2">
        <v>-12146.6</v>
      </c>
      <c r="Q588" s="6">
        <f t="shared" si="57"/>
        <v>154537.57</v>
      </c>
      <c r="R588" s="2">
        <v>3006.72</v>
      </c>
      <c r="S588" s="2">
        <v>-1515</v>
      </c>
      <c r="T588" s="6">
        <f t="shared" si="58"/>
        <v>1491.7199999999998</v>
      </c>
      <c r="U588" s="6">
        <v>76967.199999999997</v>
      </c>
      <c r="V588" s="2">
        <v>35754.57</v>
      </c>
      <c r="W588" s="2">
        <v>-7315.77</v>
      </c>
      <c r="X588" s="2">
        <v>-3920.74</v>
      </c>
      <c r="Y588" s="6">
        <f t="shared" si="59"/>
        <v>24518.059999999998</v>
      </c>
    </row>
    <row r="589" spans="1:25" x14ac:dyDescent="0.25">
      <c r="A589" s="1" t="s">
        <v>1221</v>
      </c>
      <c r="B589" t="s">
        <v>1222</v>
      </c>
      <c r="C589" t="s">
        <v>364</v>
      </c>
      <c r="D589" s="6">
        <v>21986658.300000004</v>
      </c>
      <c r="E589" s="6">
        <f t="shared" si="54"/>
        <v>14385100.060000006</v>
      </c>
      <c r="F589" s="2">
        <v>5020410.91</v>
      </c>
      <c r="G589" s="2">
        <v>0</v>
      </c>
      <c r="H589" s="2">
        <v>-533.07000000000005</v>
      </c>
      <c r="I589" s="6">
        <f t="shared" si="55"/>
        <v>5019877.84</v>
      </c>
      <c r="J589" s="2">
        <v>1942538.51</v>
      </c>
      <c r="K589" s="2">
        <v>-127950</v>
      </c>
      <c r="L589" s="2">
        <v>-40520.26</v>
      </c>
      <c r="M589" s="2">
        <v>-26768.28</v>
      </c>
      <c r="N589" s="6">
        <f t="shared" si="56"/>
        <v>1747299.97</v>
      </c>
      <c r="O589" s="2">
        <v>497391.91</v>
      </c>
      <c r="P589" s="2">
        <v>-506.13</v>
      </c>
      <c r="Q589" s="6">
        <f t="shared" si="57"/>
        <v>496885.77999999997</v>
      </c>
      <c r="R589" s="2">
        <v>2024.16</v>
      </c>
      <c r="S589" s="2">
        <v>0</v>
      </c>
      <c r="T589" s="6">
        <f t="shared" si="58"/>
        <v>2024.16</v>
      </c>
      <c r="U589" s="6">
        <v>150979.29</v>
      </c>
      <c r="V589" s="2">
        <v>243932.23</v>
      </c>
      <c r="W589" s="2">
        <v>-4141.71</v>
      </c>
      <c r="X589" s="2">
        <v>-55299.32</v>
      </c>
      <c r="Y589" s="6">
        <f t="shared" si="59"/>
        <v>184491.2</v>
      </c>
    </row>
    <row r="590" spans="1:25" x14ac:dyDescent="0.25">
      <c r="A590" s="1" t="s">
        <v>1223</v>
      </c>
      <c r="B590" t="s">
        <v>1224</v>
      </c>
      <c r="C590" t="s">
        <v>368</v>
      </c>
      <c r="D590" s="6">
        <v>8914789.5399999991</v>
      </c>
      <c r="E590" s="6">
        <f t="shared" si="54"/>
        <v>3666119.2499999995</v>
      </c>
      <c r="F590" s="2">
        <v>2147259.0699999998</v>
      </c>
      <c r="G590" s="2">
        <v>1714459.4</v>
      </c>
      <c r="H590" s="2">
        <v>0</v>
      </c>
      <c r="I590" s="6">
        <f t="shared" si="55"/>
        <v>3861718.4699999997</v>
      </c>
      <c r="J590" s="2">
        <v>561598.14</v>
      </c>
      <c r="K590" s="2">
        <v>0</v>
      </c>
      <c r="L590" s="2">
        <v>-4496.68</v>
      </c>
      <c r="M590" s="2">
        <v>-3683.4</v>
      </c>
      <c r="N590" s="6">
        <f t="shared" si="56"/>
        <v>553418.05999999994</v>
      </c>
      <c r="O590" s="2">
        <v>777944.23</v>
      </c>
      <c r="P590" s="2">
        <v>0</v>
      </c>
      <c r="Q590" s="6">
        <f t="shared" si="57"/>
        <v>777944.23</v>
      </c>
      <c r="R590" s="2">
        <v>0</v>
      </c>
      <c r="S590" s="2">
        <v>0</v>
      </c>
      <c r="T590" s="6">
        <f t="shared" si="58"/>
        <v>0</v>
      </c>
      <c r="U590" s="6">
        <v>47068.12</v>
      </c>
      <c r="V590" s="2">
        <v>17325.759999999998</v>
      </c>
      <c r="W590" s="2">
        <v>-1869.12</v>
      </c>
      <c r="X590" s="2">
        <v>-6935.23</v>
      </c>
      <c r="Y590" s="6">
        <f t="shared" si="59"/>
        <v>8521.41</v>
      </c>
    </row>
    <row r="591" spans="1:25" x14ac:dyDescent="0.25">
      <c r="A591" s="1" t="s">
        <v>1225</v>
      </c>
      <c r="B591" t="s">
        <v>1226</v>
      </c>
      <c r="C591" t="s">
        <v>97</v>
      </c>
      <c r="D591" s="6">
        <v>5777130.6999999993</v>
      </c>
      <c r="E591" s="6">
        <f t="shared" si="54"/>
        <v>3477807.7199999997</v>
      </c>
      <c r="F591" s="2">
        <v>1090841.01</v>
      </c>
      <c r="G591" s="2">
        <v>641752.62</v>
      </c>
      <c r="H591" s="2">
        <v>-885.28</v>
      </c>
      <c r="I591" s="6">
        <f t="shared" si="55"/>
        <v>1731708.3499999999</v>
      </c>
      <c r="J591" s="2">
        <v>450804.99</v>
      </c>
      <c r="K591" s="2">
        <v>0</v>
      </c>
      <c r="L591" s="2">
        <v>0</v>
      </c>
      <c r="M591" s="2">
        <v>-64047.13</v>
      </c>
      <c r="N591" s="6">
        <f t="shared" si="56"/>
        <v>386757.86</v>
      </c>
      <c r="O591" s="2">
        <v>90003.78</v>
      </c>
      <c r="P591" s="2">
        <v>-987.78</v>
      </c>
      <c r="Q591" s="6">
        <f t="shared" si="57"/>
        <v>89016</v>
      </c>
      <c r="R591" s="2">
        <v>1578.09</v>
      </c>
      <c r="S591" s="2">
        <v>0</v>
      </c>
      <c r="T591" s="6">
        <f t="shared" si="58"/>
        <v>1578.09</v>
      </c>
      <c r="U591" s="6">
        <v>56576.41</v>
      </c>
      <c r="V591" s="2">
        <v>50007.29</v>
      </c>
      <c r="W591" s="2">
        <v>-3445.05</v>
      </c>
      <c r="X591" s="2">
        <v>-12875.97</v>
      </c>
      <c r="Y591" s="6">
        <f t="shared" si="59"/>
        <v>33686.269999999997</v>
      </c>
    </row>
    <row r="592" spans="1:25" x14ac:dyDescent="0.25">
      <c r="A592" s="1" t="s">
        <v>1227</v>
      </c>
      <c r="B592" t="s">
        <v>1226</v>
      </c>
      <c r="C592" t="s">
        <v>59</v>
      </c>
      <c r="D592" s="6">
        <v>3169729.29</v>
      </c>
      <c r="E592" s="6">
        <f t="shared" si="54"/>
        <v>2192060.6100000003</v>
      </c>
      <c r="F592" s="2">
        <v>210043.57</v>
      </c>
      <c r="G592" s="2">
        <v>623240.63</v>
      </c>
      <c r="H592" s="2">
        <v>-29.84</v>
      </c>
      <c r="I592" s="6">
        <f t="shared" si="55"/>
        <v>833254.36</v>
      </c>
      <c r="J592" s="2">
        <v>149674.82999999999</v>
      </c>
      <c r="K592" s="2">
        <v>-81000</v>
      </c>
      <c r="L592" s="2">
        <v>0</v>
      </c>
      <c r="M592" s="2">
        <v>-18087.55</v>
      </c>
      <c r="N592" s="6">
        <f t="shared" si="56"/>
        <v>50587.279999999984</v>
      </c>
      <c r="O592" s="2">
        <v>10045.209999999999</v>
      </c>
      <c r="P592" s="2">
        <v>-225.66</v>
      </c>
      <c r="Q592" s="6">
        <f t="shared" si="57"/>
        <v>9819.5499999999993</v>
      </c>
      <c r="R592" s="2">
        <v>0</v>
      </c>
      <c r="S592" s="2">
        <v>0</v>
      </c>
      <c r="T592" s="6">
        <f t="shared" si="58"/>
        <v>0</v>
      </c>
      <c r="U592" s="6">
        <v>37632.35</v>
      </c>
      <c r="V592" s="2">
        <v>24242.19</v>
      </c>
      <c r="W592" s="2">
        <v>-300.83999999999997</v>
      </c>
      <c r="X592" s="2">
        <v>22433.79</v>
      </c>
      <c r="Y592" s="6">
        <f t="shared" si="59"/>
        <v>46375.14</v>
      </c>
    </row>
    <row r="593" spans="1:25" x14ac:dyDescent="0.25">
      <c r="A593" s="1" t="s">
        <v>1228</v>
      </c>
      <c r="B593" t="s">
        <v>1229</v>
      </c>
      <c r="C593" t="s">
        <v>120</v>
      </c>
      <c r="D593" s="6">
        <v>32531359.219999991</v>
      </c>
      <c r="E593" s="6">
        <f t="shared" si="54"/>
        <v>25251156.319999993</v>
      </c>
      <c r="F593" s="2">
        <v>1802366.68</v>
      </c>
      <c r="G593" s="2">
        <v>0</v>
      </c>
      <c r="H593" s="2">
        <v>-20977.03</v>
      </c>
      <c r="I593" s="6">
        <f t="shared" si="55"/>
        <v>1781389.65</v>
      </c>
      <c r="J593" s="2">
        <v>7251663.9400000004</v>
      </c>
      <c r="K593" s="2">
        <v>-1307694.44</v>
      </c>
      <c r="L593" s="2">
        <v>-513900.77</v>
      </c>
      <c r="M593" s="2">
        <v>-1721743.57</v>
      </c>
      <c r="N593" s="6">
        <f t="shared" si="56"/>
        <v>3708325.16</v>
      </c>
      <c r="O593" s="2">
        <v>620886.4</v>
      </c>
      <c r="P593" s="2">
        <v>-50938.65</v>
      </c>
      <c r="Q593" s="6">
        <f t="shared" si="57"/>
        <v>569947.75</v>
      </c>
      <c r="R593" s="2">
        <v>531593.93000000005</v>
      </c>
      <c r="S593" s="2">
        <v>-116201.27</v>
      </c>
      <c r="T593" s="6">
        <f t="shared" si="58"/>
        <v>415392.66000000003</v>
      </c>
      <c r="U593" s="6">
        <v>553004.37</v>
      </c>
      <c r="V593" s="2">
        <v>759702.22</v>
      </c>
      <c r="W593" s="2">
        <v>-92313.68</v>
      </c>
      <c r="X593" s="2">
        <v>-415245.23</v>
      </c>
      <c r="Y593" s="6">
        <f t="shared" si="59"/>
        <v>252143.31000000006</v>
      </c>
    </row>
    <row r="594" spans="1:25" x14ac:dyDescent="0.25">
      <c r="A594" s="1" t="s">
        <v>1230</v>
      </c>
      <c r="B594" t="s">
        <v>1231</v>
      </c>
      <c r="C594" t="s">
        <v>245</v>
      </c>
      <c r="D594" s="6">
        <v>6696269.9899999993</v>
      </c>
      <c r="E594" s="6">
        <f t="shared" si="54"/>
        <v>4964303.5199999996</v>
      </c>
      <c r="F594" s="2">
        <v>1403029.95</v>
      </c>
      <c r="G594" s="2">
        <v>0</v>
      </c>
      <c r="H594" s="2">
        <v>-45.23</v>
      </c>
      <c r="I594" s="6">
        <f t="shared" si="55"/>
        <v>1402984.72</v>
      </c>
      <c r="J594" s="2">
        <v>334155.21000000002</v>
      </c>
      <c r="K594" s="2">
        <v>-26000</v>
      </c>
      <c r="L594" s="2">
        <v>0</v>
      </c>
      <c r="M594" s="2">
        <v>-106998.55</v>
      </c>
      <c r="N594" s="6">
        <f t="shared" si="56"/>
        <v>201156.66000000003</v>
      </c>
      <c r="O594" s="2">
        <v>68456.19</v>
      </c>
      <c r="P594" s="2">
        <v>-538.77</v>
      </c>
      <c r="Q594" s="6">
        <f t="shared" si="57"/>
        <v>67917.42</v>
      </c>
      <c r="R594" s="2">
        <v>0</v>
      </c>
      <c r="S594" s="2">
        <v>0</v>
      </c>
      <c r="T594" s="6">
        <f t="shared" si="58"/>
        <v>0</v>
      </c>
      <c r="U594" s="6">
        <v>69500.570000000007</v>
      </c>
      <c r="V594" s="2">
        <v>3864.27</v>
      </c>
      <c r="W594" s="2">
        <v>-3857.59</v>
      </c>
      <c r="X594" s="2">
        <v>-9599.58</v>
      </c>
      <c r="Y594" s="6">
        <f t="shared" si="59"/>
        <v>-9592.9</v>
      </c>
    </row>
    <row r="595" spans="1:25" x14ac:dyDescent="0.25">
      <c r="A595" s="1" t="s">
        <v>1232</v>
      </c>
      <c r="B595" t="s">
        <v>1233</v>
      </c>
      <c r="C595" t="s">
        <v>79</v>
      </c>
      <c r="D595" s="6">
        <v>1291398.3500000001</v>
      </c>
      <c r="E595" s="6">
        <f t="shared" si="54"/>
        <v>1453779.9400000002</v>
      </c>
      <c r="F595" s="2">
        <v>0</v>
      </c>
      <c r="G595" s="2">
        <v>0</v>
      </c>
      <c r="H595" s="2">
        <v>0</v>
      </c>
      <c r="I595" s="6">
        <f t="shared" si="55"/>
        <v>0</v>
      </c>
      <c r="J595" s="2">
        <v>173178.37</v>
      </c>
      <c r="K595" s="2">
        <v>-101929.67</v>
      </c>
      <c r="L595" s="2">
        <v>-302522.88</v>
      </c>
      <c r="M595" s="2">
        <v>-129937.04</v>
      </c>
      <c r="N595" s="6">
        <f t="shared" si="56"/>
        <v>-361211.22</v>
      </c>
      <c r="O595" s="2">
        <v>19672.57</v>
      </c>
      <c r="P595" s="2">
        <v>-175.4</v>
      </c>
      <c r="Q595" s="6">
        <f t="shared" si="57"/>
        <v>19497.169999999998</v>
      </c>
      <c r="R595" s="2">
        <v>8405.5400000000009</v>
      </c>
      <c r="S595" s="2">
        <v>-1515</v>
      </c>
      <c r="T595" s="6">
        <f t="shared" si="58"/>
        <v>6890.5400000000009</v>
      </c>
      <c r="U595" s="6">
        <v>166490.72</v>
      </c>
      <c r="V595" s="2">
        <v>7104.12</v>
      </c>
      <c r="W595" s="2">
        <v>-1074.44</v>
      </c>
      <c r="X595" s="2">
        <v>-78.48</v>
      </c>
      <c r="Y595" s="6">
        <f t="shared" si="59"/>
        <v>5951.2000000000007</v>
      </c>
    </row>
    <row r="596" spans="1:25" x14ac:dyDescent="0.25">
      <c r="A596" s="1" t="s">
        <v>1234</v>
      </c>
      <c r="B596" t="s">
        <v>1235</v>
      </c>
      <c r="C596" t="s">
        <v>134</v>
      </c>
      <c r="D596" s="6">
        <v>8197870.2000000011</v>
      </c>
      <c r="E596" s="6">
        <f t="shared" si="54"/>
        <v>5902961.6400000015</v>
      </c>
      <c r="F596" s="2">
        <v>880791.86</v>
      </c>
      <c r="G596" s="2">
        <v>513842.51</v>
      </c>
      <c r="H596" s="2">
        <v>-5477.71</v>
      </c>
      <c r="I596" s="6">
        <f t="shared" si="55"/>
        <v>1389156.6600000001</v>
      </c>
      <c r="J596" s="2">
        <v>790393.9</v>
      </c>
      <c r="K596" s="2">
        <v>0</v>
      </c>
      <c r="L596" s="2">
        <v>-33093.300000000003</v>
      </c>
      <c r="M596" s="2">
        <v>-40383.300000000003</v>
      </c>
      <c r="N596" s="6">
        <f t="shared" si="56"/>
        <v>716917.29999999993</v>
      </c>
      <c r="O596" s="2">
        <v>126330.71</v>
      </c>
      <c r="P596" s="2">
        <v>-6885.14</v>
      </c>
      <c r="Q596" s="6">
        <f t="shared" si="57"/>
        <v>119445.57</v>
      </c>
      <c r="R596" s="2">
        <v>1406.31</v>
      </c>
      <c r="S596" s="2">
        <v>0</v>
      </c>
      <c r="T596" s="6">
        <f t="shared" si="58"/>
        <v>1406.31</v>
      </c>
      <c r="U596" s="6">
        <v>69181.72</v>
      </c>
      <c r="V596" s="2">
        <v>7526.95</v>
      </c>
      <c r="W596" s="2">
        <v>-803.37</v>
      </c>
      <c r="X596" s="2">
        <v>-7922.58</v>
      </c>
      <c r="Y596" s="6">
        <f t="shared" si="59"/>
        <v>-1199</v>
      </c>
    </row>
    <row r="597" spans="1:25" x14ac:dyDescent="0.25">
      <c r="A597" s="1" t="s">
        <v>1236</v>
      </c>
      <c r="B597" t="s">
        <v>1237</v>
      </c>
      <c r="C597" t="s">
        <v>120</v>
      </c>
      <c r="D597" s="6">
        <v>22607295.670000002</v>
      </c>
      <c r="E597" s="6">
        <f t="shared" si="54"/>
        <v>11108153.770000003</v>
      </c>
      <c r="F597" s="2">
        <v>5473270.7699999996</v>
      </c>
      <c r="G597" s="2">
        <v>95324.51</v>
      </c>
      <c r="H597" s="2">
        <v>-166688.07999999999</v>
      </c>
      <c r="I597" s="6">
        <f t="shared" si="55"/>
        <v>5401907.1999999993</v>
      </c>
      <c r="J597" s="2">
        <v>4101478.33</v>
      </c>
      <c r="K597" s="2">
        <v>-378635.58</v>
      </c>
      <c r="L597" s="2">
        <v>-40187.32</v>
      </c>
      <c r="M597" s="2">
        <v>-402607.14</v>
      </c>
      <c r="N597" s="6">
        <f t="shared" si="56"/>
        <v>3280048.29</v>
      </c>
      <c r="O597" s="2">
        <v>2520139</v>
      </c>
      <c r="P597" s="2">
        <v>-250062.44</v>
      </c>
      <c r="Q597" s="6">
        <f t="shared" si="57"/>
        <v>2270076.56</v>
      </c>
      <c r="R597" s="2">
        <v>399394.61</v>
      </c>
      <c r="S597" s="2">
        <v>-22272.76</v>
      </c>
      <c r="T597" s="6">
        <f t="shared" si="58"/>
        <v>377121.85</v>
      </c>
      <c r="U597" s="6">
        <v>120784.62</v>
      </c>
      <c r="V597" s="2">
        <v>148213.85</v>
      </c>
      <c r="W597" s="2">
        <v>-93460.23</v>
      </c>
      <c r="X597" s="2">
        <v>-5550.24</v>
      </c>
      <c r="Y597" s="6">
        <f t="shared" si="59"/>
        <v>49203.380000000012</v>
      </c>
    </row>
    <row r="598" spans="1:25" x14ac:dyDescent="0.25">
      <c r="A598" s="1" t="s">
        <v>1238</v>
      </c>
      <c r="B598" t="s">
        <v>1239</v>
      </c>
      <c r="C598" t="s">
        <v>416</v>
      </c>
      <c r="D598" s="6">
        <v>1752310.68</v>
      </c>
      <c r="E598" s="6">
        <f t="shared" si="54"/>
        <v>1438322.76</v>
      </c>
      <c r="F598" s="2">
        <v>8410.4599999999991</v>
      </c>
      <c r="G598" s="2">
        <v>0</v>
      </c>
      <c r="H598" s="2">
        <v>-23.74</v>
      </c>
      <c r="I598" s="6">
        <f t="shared" si="55"/>
        <v>8386.7199999999993</v>
      </c>
      <c r="J598" s="2">
        <v>490565.26</v>
      </c>
      <c r="K598" s="2">
        <v>-163290</v>
      </c>
      <c r="L598" s="2">
        <v>-109185.67</v>
      </c>
      <c r="M598" s="2">
        <v>-53755.44</v>
      </c>
      <c r="N598" s="6">
        <f t="shared" si="56"/>
        <v>164334.15000000002</v>
      </c>
      <c r="O598" s="2">
        <v>64873.22</v>
      </c>
      <c r="P598" s="2">
        <v>-1076.27</v>
      </c>
      <c r="Q598" s="6">
        <f t="shared" si="57"/>
        <v>63796.950000000004</v>
      </c>
      <c r="R598" s="2">
        <v>1419.1</v>
      </c>
      <c r="S598" s="2">
        <v>0</v>
      </c>
      <c r="T598" s="6">
        <f t="shared" si="58"/>
        <v>1419.1</v>
      </c>
      <c r="U598" s="6">
        <v>42748.49</v>
      </c>
      <c r="V598" s="2">
        <v>37610.67</v>
      </c>
      <c r="W598" s="2">
        <v>-777.6</v>
      </c>
      <c r="X598" s="2">
        <v>-3530.56</v>
      </c>
      <c r="Y598" s="6">
        <f t="shared" si="59"/>
        <v>33302.51</v>
      </c>
    </row>
    <row r="599" spans="1:25" x14ac:dyDescent="0.25">
      <c r="A599" s="1" t="s">
        <v>1240</v>
      </c>
      <c r="B599" t="s">
        <v>1241</v>
      </c>
      <c r="C599" t="s">
        <v>97</v>
      </c>
      <c r="D599" s="6">
        <v>7541712.419999999</v>
      </c>
      <c r="E599" s="6">
        <f t="shared" si="54"/>
        <v>4606570.6099999985</v>
      </c>
      <c r="F599" s="2">
        <v>1538299</v>
      </c>
      <c r="G599" s="2">
        <v>211079.47</v>
      </c>
      <c r="H599" s="2">
        <v>-8828.94</v>
      </c>
      <c r="I599" s="6">
        <f t="shared" si="55"/>
        <v>1740549.53</v>
      </c>
      <c r="J599" s="2">
        <v>691867.78</v>
      </c>
      <c r="K599" s="2">
        <v>-14497.5</v>
      </c>
      <c r="L599" s="2">
        <v>-84384.4</v>
      </c>
      <c r="M599" s="2">
        <v>-81072.89</v>
      </c>
      <c r="N599" s="6">
        <f t="shared" si="56"/>
        <v>511912.99</v>
      </c>
      <c r="O599" s="2">
        <v>362278.36</v>
      </c>
      <c r="P599" s="2">
        <v>-15085.88</v>
      </c>
      <c r="Q599" s="6">
        <f t="shared" si="57"/>
        <v>347192.48</v>
      </c>
      <c r="R599" s="2">
        <v>120330.37</v>
      </c>
      <c r="S599" s="2">
        <v>-340.8</v>
      </c>
      <c r="T599" s="6">
        <f t="shared" si="58"/>
        <v>119989.56999999999</v>
      </c>
      <c r="U599" s="6">
        <v>79337.52</v>
      </c>
      <c r="V599" s="2">
        <v>163929.20000000001</v>
      </c>
      <c r="W599" s="2">
        <v>-13701.08</v>
      </c>
      <c r="X599" s="2">
        <v>-14068.4</v>
      </c>
      <c r="Y599" s="6">
        <f t="shared" si="59"/>
        <v>136159.72000000003</v>
      </c>
    </row>
    <row r="600" spans="1:25" x14ac:dyDescent="0.25">
      <c r="A600" s="1" t="s">
        <v>1242</v>
      </c>
      <c r="B600" t="s">
        <v>1243</v>
      </c>
      <c r="C600" t="s">
        <v>74</v>
      </c>
      <c r="D600" s="6">
        <v>5557592.46</v>
      </c>
      <c r="E600" s="6">
        <f t="shared" si="54"/>
        <v>3682720.8</v>
      </c>
      <c r="F600" s="2">
        <v>613162.78</v>
      </c>
      <c r="G600" s="2">
        <v>742331.56</v>
      </c>
      <c r="H600" s="2">
        <v>-186.21</v>
      </c>
      <c r="I600" s="6">
        <f t="shared" si="55"/>
        <v>1355308.1300000001</v>
      </c>
      <c r="J600" s="2">
        <v>440108.31</v>
      </c>
      <c r="K600" s="2">
        <v>-27000</v>
      </c>
      <c r="L600" s="2">
        <v>-6813.49</v>
      </c>
      <c r="M600" s="2">
        <v>-20635.5</v>
      </c>
      <c r="N600" s="6">
        <f t="shared" si="56"/>
        <v>385659.32</v>
      </c>
      <c r="O600" s="2">
        <v>71216.679999999993</v>
      </c>
      <c r="P600" s="2">
        <v>-271.98</v>
      </c>
      <c r="Q600" s="6">
        <f t="shared" si="57"/>
        <v>70944.7</v>
      </c>
      <c r="R600" s="2">
        <v>0</v>
      </c>
      <c r="S600" s="2">
        <v>0</v>
      </c>
      <c r="T600" s="6">
        <f t="shared" si="58"/>
        <v>0</v>
      </c>
      <c r="U600" s="6">
        <v>53986.62</v>
      </c>
      <c r="V600" s="2">
        <v>19995.25</v>
      </c>
      <c r="W600" s="2">
        <v>-4969.9799999999996</v>
      </c>
      <c r="X600" s="2">
        <v>-6052.38</v>
      </c>
      <c r="Y600" s="6">
        <f t="shared" si="59"/>
        <v>8972.89</v>
      </c>
    </row>
    <row r="601" spans="1:25" x14ac:dyDescent="0.25">
      <c r="A601" s="1" t="s">
        <v>1244</v>
      </c>
      <c r="B601" t="s">
        <v>1245</v>
      </c>
      <c r="C601" t="s">
        <v>416</v>
      </c>
      <c r="D601" s="6">
        <v>13129162.01</v>
      </c>
      <c r="E601" s="6">
        <f t="shared" si="54"/>
        <v>10207665.77</v>
      </c>
      <c r="F601" s="2">
        <v>0</v>
      </c>
      <c r="G601" s="2">
        <v>0</v>
      </c>
      <c r="H601" s="2">
        <v>0</v>
      </c>
      <c r="I601" s="6">
        <f t="shared" si="55"/>
        <v>0</v>
      </c>
      <c r="J601" s="2">
        <v>2942085.38</v>
      </c>
      <c r="K601" s="2">
        <v>-267345.19</v>
      </c>
      <c r="L601" s="2">
        <v>-360671.83</v>
      </c>
      <c r="M601" s="2">
        <v>-200730.65</v>
      </c>
      <c r="N601" s="6">
        <f t="shared" si="56"/>
        <v>2113337.71</v>
      </c>
      <c r="O601" s="2">
        <v>309117.21000000002</v>
      </c>
      <c r="P601" s="2">
        <v>-7081.3</v>
      </c>
      <c r="Q601" s="6">
        <f t="shared" si="57"/>
        <v>302035.91000000003</v>
      </c>
      <c r="R601" s="2">
        <v>27640.880000000001</v>
      </c>
      <c r="S601" s="2">
        <v>-2999.7</v>
      </c>
      <c r="T601" s="6">
        <f t="shared" si="58"/>
        <v>24641.18</v>
      </c>
      <c r="U601" s="6">
        <v>283315.56</v>
      </c>
      <c r="V601" s="2">
        <v>217133.31</v>
      </c>
      <c r="W601" s="2">
        <v>-9990.3700000000008</v>
      </c>
      <c r="X601" s="2">
        <v>-8977.06</v>
      </c>
      <c r="Y601" s="6">
        <f t="shared" si="59"/>
        <v>198165.88</v>
      </c>
    </row>
    <row r="602" spans="1:25" x14ac:dyDescent="0.25">
      <c r="A602" s="1" t="s">
        <v>1246</v>
      </c>
      <c r="B602" t="s">
        <v>1247</v>
      </c>
      <c r="C602" t="s">
        <v>129</v>
      </c>
      <c r="D602" s="6">
        <v>8811788.7499999981</v>
      </c>
      <c r="E602" s="6">
        <f t="shared" si="54"/>
        <v>5744209.8599999985</v>
      </c>
      <c r="F602" s="2">
        <v>1671433.86</v>
      </c>
      <c r="G602" s="2">
        <v>0</v>
      </c>
      <c r="H602" s="2">
        <v>-1069.6300000000001</v>
      </c>
      <c r="I602" s="6">
        <f t="shared" si="55"/>
        <v>1670364.2300000002</v>
      </c>
      <c r="J602" s="2">
        <v>1105527.42</v>
      </c>
      <c r="K602" s="2">
        <v>-49875</v>
      </c>
      <c r="L602" s="2">
        <v>-11449.42</v>
      </c>
      <c r="M602" s="2">
        <v>-229303.73</v>
      </c>
      <c r="N602" s="6">
        <f t="shared" si="56"/>
        <v>814899.2699999999</v>
      </c>
      <c r="O602" s="2">
        <v>413605.37</v>
      </c>
      <c r="P602" s="2">
        <v>-4334.3500000000004</v>
      </c>
      <c r="Q602" s="6">
        <f t="shared" si="57"/>
        <v>409271.02</v>
      </c>
      <c r="R602" s="2">
        <v>11768.36</v>
      </c>
      <c r="S602" s="2">
        <v>0</v>
      </c>
      <c r="T602" s="6">
        <f t="shared" si="58"/>
        <v>11768.36</v>
      </c>
      <c r="U602" s="6">
        <v>133758.84</v>
      </c>
      <c r="V602" s="2">
        <v>50963.02</v>
      </c>
      <c r="W602" s="2">
        <v>-9812.98</v>
      </c>
      <c r="X602" s="2">
        <v>-13632.87</v>
      </c>
      <c r="Y602" s="6">
        <f t="shared" si="59"/>
        <v>27517.169999999991</v>
      </c>
    </row>
    <row r="603" spans="1:25" x14ac:dyDescent="0.25">
      <c r="A603" s="1" t="s">
        <v>1248</v>
      </c>
      <c r="B603" t="s">
        <v>1249</v>
      </c>
      <c r="C603" t="s">
        <v>56</v>
      </c>
      <c r="D603" s="6">
        <v>5142322.51</v>
      </c>
      <c r="E603" s="6">
        <f t="shared" si="54"/>
        <v>2507312.1000000006</v>
      </c>
      <c r="F603" s="2">
        <v>549694.25</v>
      </c>
      <c r="G603" s="2">
        <v>1180137.17</v>
      </c>
      <c r="H603" s="2">
        <v>-271.82</v>
      </c>
      <c r="I603" s="6">
        <f t="shared" si="55"/>
        <v>1729559.5999999999</v>
      </c>
      <c r="J603" s="2">
        <v>513149.76</v>
      </c>
      <c r="K603" s="2">
        <v>0</v>
      </c>
      <c r="L603" s="2">
        <v>0</v>
      </c>
      <c r="M603" s="2">
        <v>-29241.5</v>
      </c>
      <c r="N603" s="6">
        <f t="shared" si="56"/>
        <v>483908.26</v>
      </c>
      <c r="O603" s="2">
        <v>381638.98</v>
      </c>
      <c r="P603" s="2">
        <v>-852.76</v>
      </c>
      <c r="Q603" s="6">
        <f t="shared" si="57"/>
        <v>380786.22</v>
      </c>
      <c r="R603" s="2">
        <v>0</v>
      </c>
      <c r="S603" s="2">
        <v>0</v>
      </c>
      <c r="T603" s="6">
        <f t="shared" si="58"/>
        <v>0</v>
      </c>
      <c r="U603" s="6">
        <v>38435.1</v>
      </c>
      <c r="V603" s="2">
        <v>5634.98</v>
      </c>
      <c r="W603" s="2">
        <v>-2342.4</v>
      </c>
      <c r="X603" s="2">
        <v>-971.35</v>
      </c>
      <c r="Y603" s="6">
        <f t="shared" si="59"/>
        <v>2321.2299999999996</v>
      </c>
    </row>
    <row r="604" spans="1:25" x14ac:dyDescent="0.25">
      <c r="A604" s="1" t="s">
        <v>1250</v>
      </c>
      <c r="B604" t="s">
        <v>1251</v>
      </c>
      <c r="C604" t="s">
        <v>242</v>
      </c>
      <c r="D604" s="6">
        <v>16040597.899999999</v>
      </c>
      <c r="E604" s="6">
        <f t="shared" si="54"/>
        <v>10938228.669999998</v>
      </c>
      <c r="F604" s="2">
        <v>1957951.1</v>
      </c>
      <c r="G604" s="2">
        <v>0</v>
      </c>
      <c r="H604" s="2">
        <v>-33260.46</v>
      </c>
      <c r="I604" s="6">
        <f t="shared" si="55"/>
        <v>1924690.6400000001</v>
      </c>
      <c r="J604" s="2">
        <v>2544976.2200000002</v>
      </c>
      <c r="K604" s="2">
        <v>-369233.49</v>
      </c>
      <c r="L604" s="2">
        <v>-259586.99</v>
      </c>
      <c r="M604" s="2">
        <v>-116895.9</v>
      </c>
      <c r="N604" s="6">
        <f t="shared" si="56"/>
        <v>1799259.8400000005</v>
      </c>
      <c r="O604" s="2">
        <v>892622.96</v>
      </c>
      <c r="P604" s="2">
        <v>-63119.63</v>
      </c>
      <c r="Q604" s="6">
        <f t="shared" si="57"/>
        <v>829503.33</v>
      </c>
      <c r="R604" s="2">
        <v>397997.58</v>
      </c>
      <c r="S604" s="2">
        <v>0</v>
      </c>
      <c r="T604" s="6">
        <f t="shared" si="58"/>
        <v>397997.58</v>
      </c>
      <c r="U604" s="6">
        <v>157477.85999999999</v>
      </c>
      <c r="V604" s="2">
        <v>17343.400000000001</v>
      </c>
      <c r="W604" s="2">
        <v>-6876.42</v>
      </c>
      <c r="X604" s="2">
        <v>-17027</v>
      </c>
      <c r="Y604" s="6">
        <f t="shared" si="59"/>
        <v>-6560.0199999999986</v>
      </c>
    </row>
    <row r="605" spans="1:25" x14ac:dyDescent="0.25">
      <c r="A605" s="1" t="s">
        <v>1252</v>
      </c>
      <c r="B605" t="s">
        <v>1253</v>
      </c>
      <c r="C605" t="s">
        <v>100</v>
      </c>
      <c r="D605" s="6">
        <v>2167908.5900000003</v>
      </c>
      <c r="E605" s="6">
        <f t="shared" si="54"/>
        <v>1386027.5800000003</v>
      </c>
      <c r="F605" s="2">
        <v>322601.53999999998</v>
      </c>
      <c r="G605" s="2">
        <v>233878.14</v>
      </c>
      <c r="H605" s="2">
        <v>0</v>
      </c>
      <c r="I605" s="6">
        <f t="shared" si="55"/>
        <v>556479.67999999993</v>
      </c>
      <c r="J605" s="2">
        <v>128903.07</v>
      </c>
      <c r="K605" s="2">
        <v>0</v>
      </c>
      <c r="L605" s="2">
        <v>0</v>
      </c>
      <c r="M605" s="2">
        <v>0</v>
      </c>
      <c r="N605" s="6">
        <f t="shared" si="56"/>
        <v>128903.07</v>
      </c>
      <c r="O605" s="2">
        <v>30505.29</v>
      </c>
      <c r="P605" s="2">
        <v>0</v>
      </c>
      <c r="Q605" s="6">
        <f t="shared" si="57"/>
        <v>30505.29</v>
      </c>
      <c r="R605" s="2">
        <v>0</v>
      </c>
      <c r="S605" s="2">
        <v>0</v>
      </c>
      <c r="T605" s="6">
        <f t="shared" si="58"/>
        <v>0</v>
      </c>
      <c r="U605" s="6">
        <v>39290.57</v>
      </c>
      <c r="V605" s="2">
        <v>13948.17</v>
      </c>
      <c r="W605" s="2">
        <v>0</v>
      </c>
      <c r="X605" s="2">
        <v>12754.23</v>
      </c>
      <c r="Y605" s="6">
        <f t="shared" si="59"/>
        <v>26702.400000000001</v>
      </c>
    </row>
    <row r="606" spans="1:25" x14ac:dyDescent="0.25">
      <c r="A606" s="1" t="s">
        <v>1254</v>
      </c>
      <c r="B606" t="s">
        <v>1255</v>
      </c>
      <c r="C606" t="s">
        <v>271</v>
      </c>
      <c r="D606" s="6">
        <v>4201064.8400000008</v>
      </c>
      <c r="E606" s="6">
        <f t="shared" si="54"/>
        <v>2826589.4900000007</v>
      </c>
      <c r="F606" s="2">
        <v>618409.84</v>
      </c>
      <c r="G606" s="2">
        <v>384117.18</v>
      </c>
      <c r="H606" s="2">
        <v>-301.04000000000002</v>
      </c>
      <c r="I606" s="6">
        <f t="shared" si="55"/>
        <v>1002225.98</v>
      </c>
      <c r="J606" s="2">
        <v>367751.08</v>
      </c>
      <c r="K606" s="2">
        <v>-54000</v>
      </c>
      <c r="L606" s="2">
        <v>-12922.29</v>
      </c>
      <c r="M606" s="2">
        <v>-2242.8000000000002</v>
      </c>
      <c r="N606" s="6">
        <f t="shared" si="56"/>
        <v>298585.99000000005</v>
      </c>
      <c r="O606" s="2">
        <v>14776.88</v>
      </c>
      <c r="P606" s="2">
        <v>-33.03</v>
      </c>
      <c r="Q606" s="6">
        <f t="shared" si="57"/>
        <v>14743.849999999999</v>
      </c>
      <c r="R606" s="2">
        <v>489.84</v>
      </c>
      <c r="S606" s="2">
        <v>0</v>
      </c>
      <c r="T606" s="6">
        <f t="shared" si="58"/>
        <v>489.84</v>
      </c>
      <c r="U606" s="6">
        <v>55281.39</v>
      </c>
      <c r="V606" s="2">
        <v>13171.42</v>
      </c>
      <c r="W606" s="2">
        <v>-2649.55</v>
      </c>
      <c r="X606" s="2">
        <v>-7373.57</v>
      </c>
      <c r="Y606" s="6">
        <f t="shared" si="59"/>
        <v>3148.2999999999993</v>
      </c>
    </row>
    <row r="607" spans="1:25" x14ac:dyDescent="0.25">
      <c r="A607" s="1" t="s">
        <v>1256</v>
      </c>
      <c r="B607" t="s">
        <v>1257</v>
      </c>
      <c r="C607" t="s">
        <v>8</v>
      </c>
      <c r="D607" s="6">
        <v>1667873.3699999996</v>
      </c>
      <c r="E607" s="6">
        <f t="shared" si="54"/>
        <v>1349238.2599999998</v>
      </c>
      <c r="F607" s="2">
        <v>0</v>
      </c>
      <c r="G607" s="2">
        <v>0</v>
      </c>
      <c r="H607" s="2">
        <v>0</v>
      </c>
      <c r="I607" s="6">
        <f t="shared" si="55"/>
        <v>0</v>
      </c>
      <c r="J607" s="2">
        <v>367357.56</v>
      </c>
      <c r="K607" s="2">
        <v>-20665</v>
      </c>
      <c r="L607" s="2">
        <v>-125783.74</v>
      </c>
      <c r="M607" s="2">
        <v>-32089</v>
      </c>
      <c r="N607" s="6">
        <f t="shared" si="56"/>
        <v>188819.82</v>
      </c>
      <c r="O607" s="2">
        <v>75677.78</v>
      </c>
      <c r="P607" s="2">
        <v>-2096.36</v>
      </c>
      <c r="Q607" s="6">
        <f t="shared" si="57"/>
        <v>73581.42</v>
      </c>
      <c r="R607" s="2">
        <v>4962.4799999999996</v>
      </c>
      <c r="S607" s="2">
        <v>0</v>
      </c>
      <c r="T607" s="6">
        <f t="shared" si="58"/>
        <v>4962.4799999999996</v>
      </c>
      <c r="U607" s="6">
        <v>36943.269999999997</v>
      </c>
      <c r="V607" s="2">
        <v>37374</v>
      </c>
      <c r="W607" s="2">
        <v>-3436.05</v>
      </c>
      <c r="X607" s="2">
        <v>-19609.830000000002</v>
      </c>
      <c r="Y607" s="6">
        <f t="shared" si="59"/>
        <v>14328.119999999995</v>
      </c>
    </row>
    <row r="608" spans="1:25" x14ac:dyDescent="0.25">
      <c r="A608" s="1" t="s">
        <v>1258</v>
      </c>
      <c r="B608" t="s">
        <v>1259</v>
      </c>
      <c r="C608" t="s">
        <v>239</v>
      </c>
      <c r="D608" s="6">
        <v>8306922.0899999989</v>
      </c>
      <c r="E608" s="6">
        <f t="shared" si="54"/>
        <v>6179123.0499999989</v>
      </c>
      <c r="F608" s="2">
        <v>297187.51</v>
      </c>
      <c r="G608" s="2">
        <v>0</v>
      </c>
      <c r="H608" s="2">
        <v>-733.51</v>
      </c>
      <c r="I608" s="6">
        <f t="shared" si="55"/>
        <v>296454</v>
      </c>
      <c r="J608" s="2">
        <v>1571279.83</v>
      </c>
      <c r="K608" s="2">
        <v>-27000</v>
      </c>
      <c r="L608" s="2">
        <v>-79067.33</v>
      </c>
      <c r="M608" s="2">
        <v>-159083.60999999999</v>
      </c>
      <c r="N608" s="6">
        <f t="shared" si="56"/>
        <v>1306128.8900000001</v>
      </c>
      <c r="O608" s="2">
        <v>294065.25</v>
      </c>
      <c r="P608" s="2">
        <v>-5391.93</v>
      </c>
      <c r="Q608" s="6">
        <f t="shared" si="57"/>
        <v>288673.32</v>
      </c>
      <c r="R608" s="2">
        <v>11916</v>
      </c>
      <c r="S608" s="2">
        <v>0</v>
      </c>
      <c r="T608" s="6">
        <f t="shared" si="58"/>
        <v>11916</v>
      </c>
      <c r="U608" s="6">
        <v>159076.46</v>
      </c>
      <c r="V608" s="2">
        <v>88003.22</v>
      </c>
      <c r="W608" s="2">
        <v>-11017.93</v>
      </c>
      <c r="X608" s="2">
        <v>-11434.92</v>
      </c>
      <c r="Y608" s="6">
        <f t="shared" si="59"/>
        <v>65550.37000000001</v>
      </c>
    </row>
    <row r="609" spans="1:25" x14ac:dyDescent="0.25">
      <c r="A609" s="1" t="s">
        <v>1260</v>
      </c>
      <c r="B609" t="s">
        <v>1261</v>
      </c>
      <c r="C609" t="s">
        <v>120</v>
      </c>
      <c r="D609" s="6">
        <v>16444884.660000002</v>
      </c>
      <c r="E609" s="6">
        <f t="shared" si="54"/>
        <v>14516770.130000001</v>
      </c>
      <c r="F609" s="2">
        <v>0</v>
      </c>
      <c r="G609" s="2">
        <v>0</v>
      </c>
      <c r="H609" s="2">
        <v>0</v>
      </c>
      <c r="I609" s="6">
        <f t="shared" si="55"/>
        <v>0</v>
      </c>
      <c r="J609" s="2">
        <v>3353934.13</v>
      </c>
      <c r="K609" s="2">
        <v>-1473617.9</v>
      </c>
      <c r="L609" s="2">
        <v>-309146.33</v>
      </c>
      <c r="M609" s="2">
        <v>-551223.43999999994</v>
      </c>
      <c r="N609" s="6">
        <f t="shared" si="56"/>
        <v>1019946.46</v>
      </c>
      <c r="O609" s="2">
        <v>123128.86</v>
      </c>
      <c r="P609" s="2">
        <v>-2694.7</v>
      </c>
      <c r="Q609" s="6">
        <f t="shared" si="57"/>
        <v>120434.16</v>
      </c>
      <c r="R609" s="2">
        <v>172746.95</v>
      </c>
      <c r="S609" s="2">
        <v>-10997.3</v>
      </c>
      <c r="T609" s="6">
        <f t="shared" si="58"/>
        <v>161749.65000000002</v>
      </c>
      <c r="U609" s="6">
        <v>396114.88</v>
      </c>
      <c r="V609" s="2">
        <v>248350.72</v>
      </c>
      <c r="W609" s="2">
        <v>-17870.98</v>
      </c>
      <c r="X609" s="2">
        <v>-610.36</v>
      </c>
      <c r="Y609" s="6">
        <f t="shared" si="59"/>
        <v>229869.38</v>
      </c>
    </row>
    <row r="610" spans="1:25" x14ac:dyDescent="0.25">
      <c r="A610" s="1" t="s">
        <v>1262</v>
      </c>
      <c r="B610" t="s">
        <v>1263</v>
      </c>
      <c r="C610" t="s">
        <v>175</v>
      </c>
      <c r="D610" s="6">
        <v>5804648.620000001</v>
      </c>
      <c r="E610" s="6">
        <f t="shared" si="54"/>
        <v>3783562.3000000021</v>
      </c>
      <c r="F610" s="2">
        <v>1263059.28</v>
      </c>
      <c r="G610" s="2">
        <v>287787.90999999997</v>
      </c>
      <c r="H610" s="2">
        <v>-839.92</v>
      </c>
      <c r="I610" s="6">
        <f t="shared" si="55"/>
        <v>1550007.27</v>
      </c>
      <c r="J610" s="2">
        <v>415611.32</v>
      </c>
      <c r="K610" s="2">
        <v>0</v>
      </c>
      <c r="L610" s="2">
        <v>0</v>
      </c>
      <c r="M610" s="2">
        <v>-40389.71</v>
      </c>
      <c r="N610" s="6">
        <f t="shared" si="56"/>
        <v>375221.61</v>
      </c>
      <c r="O610" s="2">
        <v>54357.54</v>
      </c>
      <c r="P610" s="2">
        <v>-1799.47</v>
      </c>
      <c r="Q610" s="6">
        <f t="shared" si="57"/>
        <v>52558.07</v>
      </c>
      <c r="R610" s="2">
        <v>616.07000000000005</v>
      </c>
      <c r="S610" s="2">
        <v>0</v>
      </c>
      <c r="T610" s="6">
        <f t="shared" si="58"/>
        <v>616.07000000000005</v>
      </c>
      <c r="U610" s="6">
        <v>54871.94</v>
      </c>
      <c r="V610" s="2">
        <v>5362.52</v>
      </c>
      <c r="W610" s="2">
        <v>-3839</v>
      </c>
      <c r="X610" s="2">
        <v>-13712.16</v>
      </c>
      <c r="Y610" s="6">
        <f t="shared" si="59"/>
        <v>-12188.64</v>
      </c>
    </row>
    <row r="611" spans="1:25" x14ac:dyDescent="0.25">
      <c r="A611" s="1" t="s">
        <v>1264</v>
      </c>
      <c r="B611" t="s">
        <v>1265</v>
      </c>
      <c r="C611" t="s">
        <v>242</v>
      </c>
      <c r="D611" s="6">
        <v>5427475.4299999997</v>
      </c>
      <c r="E611" s="6">
        <f t="shared" si="54"/>
        <v>4983591.17</v>
      </c>
      <c r="F611" s="2">
        <v>0</v>
      </c>
      <c r="G611" s="2">
        <v>0</v>
      </c>
      <c r="H611" s="2">
        <v>0</v>
      </c>
      <c r="I611" s="6">
        <f t="shared" si="55"/>
        <v>0</v>
      </c>
      <c r="J611" s="2">
        <v>515689.95</v>
      </c>
      <c r="K611" s="2">
        <v>-132386.60999999999</v>
      </c>
      <c r="L611" s="2">
        <v>-49765.29</v>
      </c>
      <c r="M611" s="2">
        <v>0</v>
      </c>
      <c r="N611" s="6">
        <f t="shared" si="56"/>
        <v>333538.05000000005</v>
      </c>
      <c r="O611" s="2">
        <v>604.49</v>
      </c>
      <c r="P611" s="2">
        <v>-5.99</v>
      </c>
      <c r="Q611" s="6">
        <f t="shared" si="57"/>
        <v>598.5</v>
      </c>
      <c r="R611" s="2">
        <v>4554.97</v>
      </c>
      <c r="S611" s="2">
        <v>0</v>
      </c>
      <c r="T611" s="6">
        <f t="shared" si="58"/>
        <v>4554.97</v>
      </c>
      <c r="U611" s="6">
        <v>97622.41</v>
      </c>
      <c r="V611" s="2">
        <v>8089.53</v>
      </c>
      <c r="W611" s="2">
        <v>-519.20000000000005</v>
      </c>
      <c r="X611" s="2">
        <v>0</v>
      </c>
      <c r="Y611" s="6">
        <f t="shared" si="59"/>
        <v>7570.33</v>
      </c>
    </row>
    <row r="612" spans="1:25" x14ac:dyDescent="0.25">
      <c r="A612" s="1" t="s">
        <v>1266</v>
      </c>
      <c r="B612" t="s">
        <v>1267</v>
      </c>
      <c r="C612" t="s">
        <v>87</v>
      </c>
      <c r="D612" s="6">
        <v>15764128.039999997</v>
      </c>
      <c r="E612" s="6">
        <f t="shared" si="54"/>
        <v>10117048.999999996</v>
      </c>
      <c r="F612" s="2">
        <v>1983613.22</v>
      </c>
      <c r="G612" s="2">
        <v>0</v>
      </c>
      <c r="H612" s="2">
        <v>-14265.92</v>
      </c>
      <c r="I612" s="6">
        <f t="shared" si="55"/>
        <v>1969347.3</v>
      </c>
      <c r="J612" s="2">
        <v>2667102.79</v>
      </c>
      <c r="K612" s="2">
        <v>-312453.37</v>
      </c>
      <c r="L612" s="2">
        <v>-163011.1</v>
      </c>
      <c r="M612" s="2">
        <v>-955900.56</v>
      </c>
      <c r="N612" s="6">
        <f t="shared" si="56"/>
        <v>1235737.7599999998</v>
      </c>
      <c r="O612" s="2">
        <v>2234438.52</v>
      </c>
      <c r="P612" s="2">
        <v>-71843.649999999994</v>
      </c>
      <c r="Q612" s="6">
        <f t="shared" si="57"/>
        <v>2162594.87</v>
      </c>
      <c r="R612" s="2">
        <v>8492.2199999999993</v>
      </c>
      <c r="S612" s="2">
        <v>0</v>
      </c>
      <c r="T612" s="6">
        <f t="shared" si="58"/>
        <v>8492.2199999999993</v>
      </c>
      <c r="U612" s="6">
        <v>209117.12</v>
      </c>
      <c r="V612" s="2">
        <v>178867.25</v>
      </c>
      <c r="W612" s="2">
        <v>-96869.43</v>
      </c>
      <c r="X612" s="2">
        <v>-20208.05</v>
      </c>
      <c r="Y612" s="6">
        <f t="shared" si="59"/>
        <v>61789.770000000004</v>
      </c>
    </row>
    <row r="613" spans="1:25" x14ac:dyDescent="0.25">
      <c r="A613" s="1" t="s">
        <v>1268</v>
      </c>
      <c r="B613" t="s">
        <v>1269</v>
      </c>
      <c r="C613" t="s">
        <v>87</v>
      </c>
      <c r="D613" s="6">
        <v>2457820.9499999997</v>
      </c>
      <c r="E613" s="6">
        <f t="shared" si="54"/>
        <v>1894079.1899999995</v>
      </c>
      <c r="F613" s="2">
        <v>0</v>
      </c>
      <c r="G613" s="2">
        <v>389425.64</v>
      </c>
      <c r="H613" s="2">
        <v>0</v>
      </c>
      <c r="I613" s="6">
        <f t="shared" si="55"/>
        <v>389425.64</v>
      </c>
      <c r="J613" s="2">
        <v>122031.83</v>
      </c>
      <c r="K613" s="2">
        <v>-24508.11</v>
      </c>
      <c r="L613" s="2">
        <v>-11952.95</v>
      </c>
      <c r="M613" s="2">
        <v>-4005</v>
      </c>
      <c r="N613" s="6">
        <f t="shared" si="56"/>
        <v>81565.77</v>
      </c>
      <c r="O613" s="2">
        <v>25573.5</v>
      </c>
      <c r="P613" s="2">
        <v>-413.81</v>
      </c>
      <c r="Q613" s="6">
        <f t="shared" si="57"/>
        <v>25159.69</v>
      </c>
      <c r="R613" s="2">
        <v>723.25</v>
      </c>
      <c r="S613" s="2">
        <v>0</v>
      </c>
      <c r="T613" s="6">
        <f t="shared" si="58"/>
        <v>723.25</v>
      </c>
      <c r="U613" s="6">
        <v>38962.620000000003</v>
      </c>
      <c r="V613" s="2">
        <v>1956.75</v>
      </c>
      <c r="W613" s="2">
        <v>-18242.54</v>
      </c>
      <c r="X613" s="2">
        <v>44190.58</v>
      </c>
      <c r="Y613" s="6">
        <f t="shared" si="59"/>
        <v>27904.79</v>
      </c>
    </row>
    <row r="614" spans="1:25" x14ac:dyDescent="0.25">
      <c r="A614" s="1" t="s">
        <v>1270</v>
      </c>
      <c r="B614" t="s">
        <v>1271</v>
      </c>
      <c r="C614" t="s">
        <v>59</v>
      </c>
      <c r="D614" s="6">
        <v>52529931.250000007</v>
      </c>
      <c r="E614" s="6">
        <f t="shared" si="54"/>
        <v>25693541.15000001</v>
      </c>
      <c r="F614" s="2">
        <v>17838657.859999999</v>
      </c>
      <c r="G614" s="2">
        <v>0</v>
      </c>
      <c r="H614" s="2">
        <v>-1268732.93</v>
      </c>
      <c r="I614" s="6">
        <f t="shared" si="55"/>
        <v>16569924.93</v>
      </c>
      <c r="J614" s="2">
        <v>11059326.4</v>
      </c>
      <c r="K614" s="2">
        <v>-2757557.47</v>
      </c>
      <c r="L614" s="2">
        <v>-598052.84</v>
      </c>
      <c r="M614" s="2">
        <v>-3312207.71</v>
      </c>
      <c r="N614" s="6">
        <f t="shared" si="56"/>
        <v>4391508.38</v>
      </c>
      <c r="O614" s="2">
        <v>5766328.2199999997</v>
      </c>
      <c r="P614" s="2">
        <v>-1421876.03</v>
      </c>
      <c r="Q614" s="6">
        <f t="shared" si="57"/>
        <v>4344452.1899999995</v>
      </c>
      <c r="R614" s="2">
        <v>450080.76</v>
      </c>
      <c r="S614" s="2">
        <v>-84558.95</v>
      </c>
      <c r="T614" s="6">
        <f t="shared" si="58"/>
        <v>365521.81</v>
      </c>
      <c r="U614" s="6">
        <v>395849.7</v>
      </c>
      <c r="V614" s="2">
        <v>1143819.56</v>
      </c>
      <c r="W614" s="2">
        <v>-158193.82</v>
      </c>
      <c r="X614" s="2">
        <v>-216492.65</v>
      </c>
      <c r="Y614" s="6">
        <f t="shared" si="59"/>
        <v>769133.09</v>
      </c>
    </row>
    <row r="615" spans="1:25" x14ac:dyDescent="0.25">
      <c r="A615" s="1" t="s">
        <v>1272</v>
      </c>
      <c r="B615" t="s">
        <v>1273</v>
      </c>
      <c r="C615" t="s">
        <v>5</v>
      </c>
      <c r="D615" s="6">
        <v>5354516.3600000013</v>
      </c>
      <c r="E615" s="6">
        <f t="shared" si="54"/>
        <v>3852808.2000000011</v>
      </c>
      <c r="F615" s="2">
        <v>698662.01</v>
      </c>
      <c r="G615" s="2">
        <v>133160.49</v>
      </c>
      <c r="H615" s="2">
        <v>0</v>
      </c>
      <c r="I615" s="6">
        <f t="shared" si="55"/>
        <v>831822.5</v>
      </c>
      <c r="J615" s="2">
        <v>525146.51</v>
      </c>
      <c r="K615" s="2">
        <v>0</v>
      </c>
      <c r="L615" s="2">
        <v>-36163.53</v>
      </c>
      <c r="M615" s="2">
        <v>-28894.67</v>
      </c>
      <c r="N615" s="6">
        <f t="shared" si="56"/>
        <v>460088.31</v>
      </c>
      <c r="O615" s="2">
        <v>131936.6</v>
      </c>
      <c r="P615" s="2">
        <v>0</v>
      </c>
      <c r="Q615" s="6">
        <f t="shared" si="57"/>
        <v>131936.6</v>
      </c>
      <c r="R615" s="2">
        <v>0</v>
      </c>
      <c r="S615" s="2">
        <v>0</v>
      </c>
      <c r="T615" s="6">
        <f t="shared" si="58"/>
        <v>0</v>
      </c>
      <c r="U615" s="6">
        <v>69059.81</v>
      </c>
      <c r="V615" s="2">
        <v>18994.669999999998</v>
      </c>
      <c r="W615" s="2">
        <v>-2269.64</v>
      </c>
      <c r="X615" s="2">
        <v>-7924.09</v>
      </c>
      <c r="Y615" s="6">
        <f t="shared" si="59"/>
        <v>8800.9399999999987</v>
      </c>
    </row>
    <row r="616" spans="1:25" x14ac:dyDescent="0.25">
      <c r="A616" s="1" t="s">
        <v>1274</v>
      </c>
      <c r="B616" t="s">
        <v>1275</v>
      </c>
      <c r="C616" t="s">
        <v>359</v>
      </c>
      <c r="D616" s="6">
        <v>22944783.960000005</v>
      </c>
      <c r="E616" s="6">
        <f t="shared" si="54"/>
        <v>11653940.350000003</v>
      </c>
      <c r="F616" s="2">
        <v>4401235.74</v>
      </c>
      <c r="G616" s="2">
        <v>0</v>
      </c>
      <c r="H616" s="2">
        <v>-85385.46</v>
      </c>
      <c r="I616" s="6">
        <f t="shared" si="55"/>
        <v>4315850.28</v>
      </c>
      <c r="J616" s="2">
        <v>4304834.49</v>
      </c>
      <c r="K616" s="2">
        <v>-178408.48</v>
      </c>
      <c r="L616" s="2">
        <v>-51501.61</v>
      </c>
      <c r="M616" s="2">
        <v>-840034.15</v>
      </c>
      <c r="N616" s="6">
        <f t="shared" si="56"/>
        <v>3234890.2500000005</v>
      </c>
      <c r="O616" s="2">
        <v>3543858.06</v>
      </c>
      <c r="P616" s="2">
        <v>-265241.73</v>
      </c>
      <c r="Q616" s="6">
        <f t="shared" si="57"/>
        <v>3278616.33</v>
      </c>
      <c r="R616" s="2">
        <v>821.08</v>
      </c>
      <c r="S616" s="2">
        <v>0</v>
      </c>
      <c r="T616" s="6">
        <f t="shared" si="58"/>
        <v>821.08</v>
      </c>
      <c r="U616" s="6">
        <v>184264.92</v>
      </c>
      <c r="V616" s="2">
        <v>295684.06</v>
      </c>
      <c r="W616" s="2">
        <v>-6974.65</v>
      </c>
      <c r="X616" s="2">
        <v>-12308.66</v>
      </c>
      <c r="Y616" s="6">
        <f t="shared" si="59"/>
        <v>276400.75</v>
      </c>
    </row>
    <row r="617" spans="1:25" s="19" customFormat="1" x14ac:dyDescent="0.25">
      <c r="D617" s="20">
        <f t="shared" ref="D617:Y617" si="60">SUM(D8:D616)</f>
        <v>6394803273.8500013</v>
      </c>
      <c r="E617" s="20">
        <f t="shared" si="60"/>
        <v>4175047318.3799977</v>
      </c>
      <c r="F617" s="20">
        <f t="shared" si="60"/>
        <v>919298667.30000031</v>
      </c>
      <c r="G617" s="20">
        <f t="shared" si="60"/>
        <v>198094645.86999995</v>
      </c>
      <c r="H617" s="20">
        <f t="shared" si="60"/>
        <v>-22000668.20000001</v>
      </c>
      <c r="I617" s="20">
        <f t="shared" si="60"/>
        <v>1095392644.9699996</v>
      </c>
      <c r="J617" s="20">
        <f t="shared" si="60"/>
        <v>880830824.81000006</v>
      </c>
      <c r="K617" s="20">
        <f t="shared" si="60"/>
        <v>-89738155.259999946</v>
      </c>
      <c r="L617" s="20">
        <f t="shared" si="60"/>
        <v>-50597082.420000046</v>
      </c>
      <c r="M617" s="20">
        <f t="shared" si="60"/>
        <v>-122754692.16000012</v>
      </c>
      <c r="N617" s="20">
        <f t="shared" si="60"/>
        <v>617740894.97000027</v>
      </c>
      <c r="O617" s="20">
        <f t="shared" si="60"/>
        <v>417181285.25999963</v>
      </c>
      <c r="P617" s="20">
        <f t="shared" si="60"/>
        <v>-59219452.18999999</v>
      </c>
      <c r="Q617" s="20">
        <f t="shared" si="60"/>
        <v>357961833.06999993</v>
      </c>
      <c r="R617" s="20">
        <f t="shared" si="60"/>
        <v>31546803.829999987</v>
      </c>
      <c r="S617" s="20">
        <f t="shared" si="60"/>
        <v>-6889202.9299999969</v>
      </c>
      <c r="T617" s="20">
        <f t="shared" si="60"/>
        <v>24657600.900000006</v>
      </c>
      <c r="U617" s="20">
        <f t="shared" si="60"/>
        <v>74189557.719999999</v>
      </c>
      <c r="V617" s="20">
        <f t="shared" si="60"/>
        <v>73601869.450000003</v>
      </c>
      <c r="W617" s="20">
        <f t="shared" si="60"/>
        <v>-18322900.360000003</v>
      </c>
      <c r="X617" s="20">
        <f t="shared" si="60"/>
        <v>-5465545.2500000037</v>
      </c>
      <c r="Y617" s="20">
        <f t="shared" si="60"/>
        <v>49813423.840000004</v>
      </c>
    </row>
  </sheetData>
  <autoFilter ref="A7:Y7" xr:uid="{3427017E-FECD-4B64-8242-BB4B22284D4C}">
    <sortState xmlns:xlrd2="http://schemas.microsoft.com/office/spreadsheetml/2017/richdata2" ref="A8:Y617">
      <sortCondition ref="B7"/>
    </sortState>
  </autoFilter>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0C43EC-F075-43CA-B74E-31C5BA797D13}">
  <dimension ref="A1:K618"/>
  <sheetViews>
    <sheetView topLeftCell="A587" workbookViewId="0">
      <selection activeCell="L619" sqref="L619"/>
    </sheetView>
  </sheetViews>
  <sheetFormatPr defaultRowHeight="15" x14ac:dyDescent="0.25"/>
  <cols>
    <col min="1" max="1" width="7" bestFit="1" customWidth="1"/>
    <col min="2" max="2" width="28.5703125" bestFit="1" customWidth="1"/>
    <col min="3" max="3" width="12.42578125" bestFit="1" customWidth="1"/>
    <col min="4" max="4" width="16.42578125" style="2" bestFit="1" customWidth="1"/>
    <col min="5" max="6" width="17.42578125" style="2" customWidth="1"/>
    <col min="7" max="7" width="17.28515625" style="2" customWidth="1"/>
    <col min="8" max="9" width="16.85546875" style="2" customWidth="1"/>
    <col min="10" max="10" width="16.7109375" style="2" bestFit="1" customWidth="1"/>
    <col min="11" max="11" width="17" bestFit="1" customWidth="1"/>
  </cols>
  <sheetData>
    <row r="1" spans="1:11" ht="38.25" customHeight="1" x14ac:dyDescent="0.25">
      <c r="A1" s="57" t="s">
        <v>1398</v>
      </c>
      <c r="B1" s="56"/>
      <c r="C1" s="56"/>
      <c r="D1" s="60"/>
      <c r="E1" s="60"/>
      <c r="F1" s="60"/>
      <c r="G1" s="60"/>
      <c r="H1" s="60"/>
      <c r="I1" s="60"/>
      <c r="J1" s="60"/>
      <c r="K1" s="56"/>
    </row>
    <row r="2" spans="1:11" s="18" customFormat="1" ht="18.75" x14ac:dyDescent="0.25">
      <c r="A2" s="16"/>
      <c r="B2" s="16"/>
      <c r="C2" s="16"/>
      <c r="D2" s="17" t="s">
        <v>1358</v>
      </c>
      <c r="E2" s="17" t="s">
        <v>1359</v>
      </c>
      <c r="F2" s="16" t="s">
        <v>1360</v>
      </c>
      <c r="G2" s="16" t="s">
        <v>1361</v>
      </c>
      <c r="H2" s="17" t="s">
        <v>1362</v>
      </c>
      <c r="I2" s="16" t="s">
        <v>1363</v>
      </c>
      <c r="J2" s="17" t="s">
        <v>1364</v>
      </c>
      <c r="K2" s="17" t="s">
        <v>1365</v>
      </c>
    </row>
    <row r="3" spans="1:11" x14ac:dyDescent="0.25">
      <c r="A3" s="13"/>
      <c r="B3" s="13"/>
      <c r="C3" s="13"/>
      <c r="D3" s="8" t="s">
        <v>1278</v>
      </c>
      <c r="E3" s="3"/>
      <c r="F3" s="4"/>
      <c r="G3" s="4"/>
      <c r="H3" s="3"/>
      <c r="I3" s="3"/>
      <c r="J3" s="3"/>
      <c r="K3" s="3"/>
    </row>
    <row r="4" spans="1:11" x14ac:dyDescent="0.25">
      <c r="A4" s="13"/>
      <c r="B4" s="13"/>
      <c r="C4" s="13"/>
      <c r="D4" s="8" t="s">
        <v>1279</v>
      </c>
      <c r="E4" s="3" t="s">
        <v>1355</v>
      </c>
      <c r="F4" s="3" t="s">
        <v>1298</v>
      </c>
      <c r="G4" s="3" t="s">
        <v>1305</v>
      </c>
      <c r="H4" s="5"/>
      <c r="I4" s="3" t="s">
        <v>1313</v>
      </c>
      <c r="J4" s="3"/>
      <c r="K4" s="3" t="s">
        <v>1319</v>
      </c>
    </row>
    <row r="5" spans="1:11" x14ac:dyDescent="0.25">
      <c r="A5" s="13"/>
      <c r="B5" s="13"/>
      <c r="C5" s="13"/>
      <c r="D5" s="8" t="s">
        <v>1282</v>
      </c>
      <c r="E5" s="3" t="s">
        <v>1282</v>
      </c>
      <c r="F5" s="3" t="s">
        <v>1301</v>
      </c>
      <c r="G5" s="3" t="s">
        <v>1307</v>
      </c>
      <c r="H5" s="3" t="s">
        <v>1309</v>
      </c>
      <c r="I5" s="3" t="s">
        <v>1314</v>
      </c>
      <c r="J5" s="3" t="s">
        <v>1316</v>
      </c>
      <c r="K5" s="3" t="s">
        <v>1320</v>
      </c>
    </row>
    <row r="6" spans="1:11" x14ac:dyDescent="0.25">
      <c r="A6" s="13"/>
      <c r="B6" s="13"/>
      <c r="C6" s="13"/>
      <c r="D6" s="8" t="s">
        <v>1290</v>
      </c>
      <c r="E6" s="3" t="s">
        <v>1311</v>
      </c>
      <c r="F6" s="3" t="s">
        <v>1311</v>
      </c>
      <c r="G6" s="3" t="s">
        <v>1311</v>
      </c>
      <c r="H6" s="3" t="s">
        <v>1311</v>
      </c>
      <c r="I6" s="3" t="s">
        <v>1311</v>
      </c>
      <c r="J6" s="3" t="s">
        <v>1311</v>
      </c>
      <c r="K6" s="3" t="s">
        <v>1311</v>
      </c>
    </row>
    <row r="7" spans="1:11" x14ac:dyDescent="0.25">
      <c r="A7" s="14" t="s">
        <v>1295</v>
      </c>
      <c r="B7" s="13" t="s">
        <v>1296</v>
      </c>
      <c r="C7" s="13" t="s">
        <v>1297</v>
      </c>
      <c r="D7" s="8" t="s">
        <v>1293</v>
      </c>
      <c r="E7" s="3"/>
      <c r="F7" s="4"/>
      <c r="G7" s="4"/>
      <c r="H7" s="3"/>
      <c r="I7" s="3"/>
      <c r="J7" s="12"/>
      <c r="K7" s="7"/>
    </row>
    <row r="8" spans="1:11" x14ac:dyDescent="0.25">
      <c r="A8" s="1" t="s">
        <v>0</v>
      </c>
      <c r="B8" t="s">
        <v>1</v>
      </c>
      <c r="C8" t="s">
        <v>2</v>
      </c>
      <c r="D8" s="6">
        <v>4991250.05</v>
      </c>
      <c r="E8" s="6">
        <f t="shared" ref="E8:E71" si="0">D8-F8-G8-H8-I8-J8-K8</f>
        <v>2806606.7499999995</v>
      </c>
      <c r="F8" s="6">
        <v>1731283.85</v>
      </c>
      <c r="G8" s="6">
        <v>310233.63999999996</v>
      </c>
      <c r="H8" s="6">
        <v>55326.57</v>
      </c>
      <c r="I8" s="6">
        <v>3623.13</v>
      </c>
      <c r="J8" s="6">
        <v>50539.95</v>
      </c>
      <c r="K8" s="6">
        <v>33636.159999999996</v>
      </c>
    </row>
    <row r="9" spans="1:11" x14ac:dyDescent="0.25">
      <c r="A9" s="1" t="s">
        <v>3</v>
      </c>
      <c r="B9" t="s">
        <v>4</v>
      </c>
      <c r="C9" t="s">
        <v>5</v>
      </c>
      <c r="D9" s="6">
        <v>7927277.04</v>
      </c>
      <c r="E9" s="6">
        <f t="shared" si="0"/>
        <v>4550413.4000000004</v>
      </c>
      <c r="F9" s="6">
        <v>2638939.7999999998</v>
      </c>
      <c r="G9" s="6">
        <v>503114.61999999994</v>
      </c>
      <c r="H9" s="6">
        <v>133446.31</v>
      </c>
      <c r="I9" s="6">
        <v>562.96</v>
      </c>
      <c r="J9" s="6">
        <v>64697.01</v>
      </c>
      <c r="K9" s="6">
        <v>36102.94</v>
      </c>
    </row>
    <row r="10" spans="1:11" x14ac:dyDescent="0.25">
      <c r="A10" s="1" t="s">
        <v>6</v>
      </c>
      <c r="B10" t="s">
        <v>7</v>
      </c>
      <c r="C10" t="s">
        <v>8</v>
      </c>
      <c r="D10" s="6">
        <v>151049803.84</v>
      </c>
      <c r="E10" s="6">
        <f t="shared" si="0"/>
        <v>83083029.409999996</v>
      </c>
      <c r="F10" s="6">
        <v>26001371.73</v>
      </c>
      <c r="G10" s="6">
        <v>16465354.430000003</v>
      </c>
      <c r="H10" s="6">
        <v>19968882.550000001</v>
      </c>
      <c r="I10" s="6">
        <v>1542687.33</v>
      </c>
      <c r="J10" s="6">
        <v>1195882.8700000001</v>
      </c>
      <c r="K10" s="6">
        <v>2792595.52</v>
      </c>
    </row>
    <row r="11" spans="1:11" s="30" customFormat="1" x14ac:dyDescent="0.25">
      <c r="A11" s="1" t="s">
        <v>9</v>
      </c>
      <c r="B11" t="s">
        <v>10</v>
      </c>
      <c r="C11" t="s">
        <v>11</v>
      </c>
      <c r="D11" s="6">
        <v>8386191.2099999981</v>
      </c>
      <c r="E11" s="6">
        <f t="shared" si="0"/>
        <v>6244585.9399999985</v>
      </c>
      <c r="F11" s="6">
        <v>1360002.54</v>
      </c>
      <c r="G11" s="6">
        <v>489681.8</v>
      </c>
      <c r="H11" s="6">
        <v>161260.93000000002</v>
      </c>
      <c r="I11" s="6">
        <v>552.53</v>
      </c>
      <c r="J11" s="6">
        <v>75941.09</v>
      </c>
      <c r="K11" s="6">
        <v>54166.38</v>
      </c>
    </row>
    <row r="12" spans="1:11" x14ac:dyDescent="0.25">
      <c r="A12" s="1" t="s">
        <v>12</v>
      </c>
      <c r="B12" t="s">
        <v>13</v>
      </c>
      <c r="C12" t="s">
        <v>14</v>
      </c>
      <c r="D12" s="6">
        <v>6681285.4899999993</v>
      </c>
      <c r="E12" s="6">
        <f t="shared" si="0"/>
        <v>4174490.7099999995</v>
      </c>
      <c r="F12" s="6">
        <v>2051100.56</v>
      </c>
      <c r="G12" s="6">
        <v>357000.16</v>
      </c>
      <c r="H12" s="6">
        <v>37808.68</v>
      </c>
      <c r="I12" s="6">
        <v>266.36</v>
      </c>
      <c r="J12" s="6">
        <v>59468.19</v>
      </c>
      <c r="K12" s="6">
        <v>1150.83</v>
      </c>
    </row>
    <row r="13" spans="1:11" x14ac:dyDescent="0.25">
      <c r="A13" s="1" t="s">
        <v>15</v>
      </c>
      <c r="B13" t="s">
        <v>16</v>
      </c>
      <c r="C13" t="s">
        <v>17</v>
      </c>
      <c r="D13" s="6">
        <v>22747426.999999996</v>
      </c>
      <c r="E13" s="6">
        <f t="shared" si="0"/>
        <v>13030792.429999994</v>
      </c>
      <c r="F13" s="6">
        <v>3897211.4000000004</v>
      </c>
      <c r="G13" s="6">
        <v>2534434.7999999998</v>
      </c>
      <c r="H13" s="6">
        <v>2798196.6</v>
      </c>
      <c r="I13" s="6">
        <v>7766.32</v>
      </c>
      <c r="J13" s="6">
        <v>151009.09</v>
      </c>
      <c r="K13" s="6">
        <v>328016.36</v>
      </c>
    </row>
    <row r="14" spans="1:11" x14ac:dyDescent="0.25">
      <c r="A14" s="1" t="s">
        <v>18</v>
      </c>
      <c r="B14" t="s">
        <v>19</v>
      </c>
      <c r="C14" t="s">
        <v>20</v>
      </c>
      <c r="D14" s="6">
        <v>8776263.4200000018</v>
      </c>
      <c r="E14" s="6">
        <f t="shared" si="0"/>
        <v>5562603.580000001</v>
      </c>
      <c r="F14" s="6">
        <v>2236810.96</v>
      </c>
      <c r="G14" s="6">
        <v>700349.86</v>
      </c>
      <c r="H14" s="6">
        <v>91589.9</v>
      </c>
      <c r="I14" s="6">
        <v>26.1</v>
      </c>
      <c r="J14" s="6">
        <v>74243.23</v>
      </c>
      <c r="K14" s="6">
        <v>110639.79</v>
      </c>
    </row>
    <row r="15" spans="1:11" x14ac:dyDescent="0.25">
      <c r="A15" s="1" t="s">
        <v>21</v>
      </c>
      <c r="B15" t="s">
        <v>22</v>
      </c>
      <c r="C15" t="s">
        <v>23</v>
      </c>
      <c r="D15" s="6">
        <v>12623351.349999998</v>
      </c>
      <c r="E15" s="6">
        <f t="shared" si="0"/>
        <v>10404625.880000001</v>
      </c>
      <c r="F15" s="6">
        <v>979405.91</v>
      </c>
      <c r="G15" s="6">
        <v>1001129.0399999999</v>
      </c>
      <c r="H15" s="6">
        <v>41613.040000000001</v>
      </c>
      <c r="I15" s="6">
        <v>5979.53</v>
      </c>
      <c r="J15" s="6">
        <v>180329.34</v>
      </c>
      <c r="K15" s="6">
        <v>10268.609999999997</v>
      </c>
    </row>
    <row r="16" spans="1:11" x14ac:dyDescent="0.25">
      <c r="A16" s="1" t="s">
        <v>24</v>
      </c>
      <c r="B16" t="s">
        <v>25</v>
      </c>
      <c r="C16" t="s">
        <v>26</v>
      </c>
      <c r="D16" s="6">
        <v>6190429.6299999999</v>
      </c>
      <c r="E16" s="6">
        <f t="shared" si="0"/>
        <v>4386622.2500000009</v>
      </c>
      <c r="F16" s="6">
        <v>1359236.59</v>
      </c>
      <c r="G16" s="6">
        <v>303987.46999999997</v>
      </c>
      <c r="H16" s="6">
        <v>1857.27</v>
      </c>
      <c r="I16" s="6">
        <v>1182.19</v>
      </c>
      <c r="J16" s="6">
        <v>59902.34</v>
      </c>
      <c r="K16" s="6">
        <v>77641.52</v>
      </c>
    </row>
    <row r="17" spans="1:11" x14ac:dyDescent="0.25">
      <c r="A17" s="1" t="s">
        <v>27</v>
      </c>
      <c r="B17" t="s">
        <v>28</v>
      </c>
      <c r="C17" t="s">
        <v>29</v>
      </c>
      <c r="D17" s="6">
        <v>4856619.37</v>
      </c>
      <c r="E17" s="6">
        <f t="shared" si="0"/>
        <v>2584639.87</v>
      </c>
      <c r="F17" s="6">
        <v>1979163.18</v>
      </c>
      <c r="G17" s="6">
        <v>171909.95</v>
      </c>
      <c r="H17" s="6">
        <v>31768.99</v>
      </c>
      <c r="I17" s="6">
        <v>0</v>
      </c>
      <c r="J17" s="6">
        <v>41886.870000000003</v>
      </c>
      <c r="K17" s="6">
        <v>47250.509999999995</v>
      </c>
    </row>
    <row r="18" spans="1:11" x14ac:dyDescent="0.25">
      <c r="A18" s="1" t="s">
        <v>30</v>
      </c>
      <c r="B18" t="s">
        <v>31</v>
      </c>
      <c r="C18" t="s">
        <v>32</v>
      </c>
      <c r="D18" s="6">
        <v>6105168.5899999999</v>
      </c>
      <c r="E18" s="6">
        <f t="shared" si="0"/>
        <v>5781704.3300000001</v>
      </c>
      <c r="F18" s="6">
        <v>0</v>
      </c>
      <c r="G18" s="6">
        <v>105031.92000000004</v>
      </c>
      <c r="H18" s="6">
        <v>6717.84</v>
      </c>
      <c r="I18" s="6">
        <v>3300.29</v>
      </c>
      <c r="J18" s="6">
        <v>208414.21</v>
      </c>
      <c r="K18" s="6">
        <v>0</v>
      </c>
    </row>
    <row r="19" spans="1:11" x14ac:dyDescent="0.25">
      <c r="A19" s="1" t="s">
        <v>33</v>
      </c>
      <c r="B19" t="s">
        <v>34</v>
      </c>
      <c r="C19" t="s">
        <v>35</v>
      </c>
      <c r="D19" s="6">
        <v>4630574.74</v>
      </c>
      <c r="E19" s="6">
        <f t="shared" si="0"/>
        <v>2353168.0900000003</v>
      </c>
      <c r="F19" s="6">
        <v>1942746.98</v>
      </c>
      <c r="G19" s="6">
        <v>264566.24</v>
      </c>
      <c r="H19" s="6">
        <v>27254.240000000002</v>
      </c>
      <c r="I19" s="6">
        <v>97.66</v>
      </c>
      <c r="J19" s="6">
        <v>42741.53</v>
      </c>
      <c r="K19" s="6">
        <v>0</v>
      </c>
    </row>
    <row r="20" spans="1:11" x14ac:dyDescent="0.25">
      <c r="A20" s="1" t="s">
        <v>36</v>
      </c>
      <c r="B20" t="s">
        <v>37</v>
      </c>
      <c r="C20" t="s">
        <v>38</v>
      </c>
      <c r="D20" s="6">
        <v>2631950.59</v>
      </c>
      <c r="E20" s="6">
        <f t="shared" si="0"/>
        <v>1667553.38</v>
      </c>
      <c r="F20" s="6">
        <v>845731.79</v>
      </c>
      <c r="G20" s="6">
        <v>0</v>
      </c>
      <c r="H20" s="6">
        <v>21799.26</v>
      </c>
      <c r="I20" s="6">
        <v>686.48</v>
      </c>
      <c r="J20" s="6">
        <v>36733.5</v>
      </c>
      <c r="K20" s="6">
        <v>59446.18</v>
      </c>
    </row>
    <row r="21" spans="1:11" x14ac:dyDescent="0.25">
      <c r="A21" s="1" t="s">
        <v>39</v>
      </c>
      <c r="B21" t="s">
        <v>40</v>
      </c>
      <c r="C21" t="s">
        <v>29</v>
      </c>
      <c r="D21" s="6">
        <v>5966966.7699999996</v>
      </c>
      <c r="E21" s="6">
        <f t="shared" si="0"/>
        <v>3858835.5399999996</v>
      </c>
      <c r="F21" s="6">
        <v>1728563.02</v>
      </c>
      <c r="G21" s="6">
        <v>298151.10000000003</v>
      </c>
      <c r="H21" s="6">
        <v>11400.47</v>
      </c>
      <c r="I21" s="6">
        <v>1074.0999999999999</v>
      </c>
      <c r="J21" s="6">
        <v>56489.2</v>
      </c>
      <c r="K21" s="6">
        <v>12453.34</v>
      </c>
    </row>
    <row r="22" spans="1:11" x14ac:dyDescent="0.25">
      <c r="A22" s="1" t="s">
        <v>41</v>
      </c>
      <c r="B22" t="s">
        <v>42</v>
      </c>
      <c r="C22" t="s">
        <v>43</v>
      </c>
      <c r="D22" s="6">
        <v>3449539.9499999997</v>
      </c>
      <c r="E22" s="6">
        <f t="shared" si="0"/>
        <v>2479930.08</v>
      </c>
      <c r="F22" s="6">
        <v>740022.14999999991</v>
      </c>
      <c r="G22" s="6">
        <v>125955.61000000002</v>
      </c>
      <c r="H22" s="6">
        <v>12846.49</v>
      </c>
      <c r="I22" s="6">
        <v>6639.5</v>
      </c>
      <c r="J22" s="6">
        <v>56787.8</v>
      </c>
      <c r="K22" s="6">
        <v>27358.320000000003</v>
      </c>
    </row>
    <row r="23" spans="1:11" x14ac:dyDescent="0.25">
      <c r="A23" s="1" t="s">
        <v>44</v>
      </c>
      <c r="B23" t="s">
        <v>45</v>
      </c>
      <c r="C23" t="s">
        <v>38</v>
      </c>
      <c r="D23" s="6">
        <v>3296184.46</v>
      </c>
      <c r="E23" s="6">
        <f t="shared" si="0"/>
        <v>1553058.4299999997</v>
      </c>
      <c r="F23" s="6">
        <v>1486717.53</v>
      </c>
      <c r="G23" s="6">
        <v>188088.86000000002</v>
      </c>
      <c r="H23" s="6">
        <v>5039.6099999999997</v>
      </c>
      <c r="I23" s="6">
        <v>0</v>
      </c>
      <c r="J23" s="6">
        <v>40232.74</v>
      </c>
      <c r="K23" s="6">
        <v>23047.289999999997</v>
      </c>
    </row>
    <row r="24" spans="1:11" x14ac:dyDescent="0.25">
      <c r="A24" s="1" t="s">
        <v>46</v>
      </c>
      <c r="B24" t="s">
        <v>47</v>
      </c>
      <c r="C24" t="s">
        <v>48</v>
      </c>
      <c r="D24" s="6">
        <v>11316686.210000003</v>
      </c>
      <c r="E24" s="6">
        <f t="shared" si="0"/>
        <v>8998679.7700000033</v>
      </c>
      <c r="F24" s="6">
        <v>1019962.11</v>
      </c>
      <c r="G24" s="6">
        <v>940972.83</v>
      </c>
      <c r="H24" s="6">
        <v>156084.62999999998</v>
      </c>
      <c r="I24" s="6">
        <v>12104.85</v>
      </c>
      <c r="J24" s="6">
        <v>155497.68</v>
      </c>
      <c r="K24" s="6">
        <v>33384.339999999997</v>
      </c>
    </row>
    <row r="25" spans="1:11" x14ac:dyDescent="0.25">
      <c r="A25" s="1" t="s">
        <v>49</v>
      </c>
      <c r="B25" t="s">
        <v>50</v>
      </c>
      <c r="C25" t="s">
        <v>51</v>
      </c>
      <c r="D25" s="6">
        <v>21118479.379999999</v>
      </c>
      <c r="E25" s="6">
        <f t="shared" si="0"/>
        <v>11050260.239999996</v>
      </c>
      <c r="F25" s="6">
        <v>3296847.01</v>
      </c>
      <c r="G25" s="6">
        <v>2954424.1300000004</v>
      </c>
      <c r="H25" s="6">
        <v>3467447.2399999998</v>
      </c>
      <c r="I25" s="6">
        <v>145809.32</v>
      </c>
      <c r="J25" s="6">
        <v>189764.1</v>
      </c>
      <c r="K25" s="6">
        <v>13927.340000000002</v>
      </c>
    </row>
    <row r="26" spans="1:11" x14ac:dyDescent="0.25">
      <c r="A26" s="1" t="s">
        <v>52</v>
      </c>
      <c r="B26" t="s">
        <v>53</v>
      </c>
      <c r="C26" t="s">
        <v>11</v>
      </c>
      <c r="D26" s="6">
        <v>7524718.540000001</v>
      </c>
      <c r="E26" s="6">
        <f t="shared" si="0"/>
        <v>6499165.7500000009</v>
      </c>
      <c r="F26" s="6">
        <v>0</v>
      </c>
      <c r="G26" s="6">
        <v>658669.34</v>
      </c>
      <c r="H26" s="6">
        <v>172036.44</v>
      </c>
      <c r="I26" s="6">
        <v>42371.08</v>
      </c>
      <c r="J26" s="6">
        <v>120283.58</v>
      </c>
      <c r="K26" s="6">
        <v>32192.35</v>
      </c>
    </row>
    <row r="27" spans="1:11" x14ac:dyDescent="0.25">
      <c r="A27" s="1" t="s">
        <v>54</v>
      </c>
      <c r="B27" t="s">
        <v>55</v>
      </c>
      <c r="C27" t="s">
        <v>56</v>
      </c>
      <c r="D27" s="6">
        <v>4086410.120000001</v>
      </c>
      <c r="E27" s="6">
        <f t="shared" si="0"/>
        <v>3635199.5000000009</v>
      </c>
      <c r="F27" s="6">
        <v>0</v>
      </c>
      <c r="G27" s="6">
        <v>297614.09999999998</v>
      </c>
      <c r="H27" s="6">
        <v>1056.17</v>
      </c>
      <c r="I27" s="6">
        <v>6033.24</v>
      </c>
      <c r="J27" s="6">
        <v>141791.53</v>
      </c>
      <c r="K27" s="6">
        <v>4715.58</v>
      </c>
    </row>
    <row r="28" spans="1:11" x14ac:dyDescent="0.25">
      <c r="A28" s="1" t="s">
        <v>57</v>
      </c>
      <c r="B28" t="s">
        <v>58</v>
      </c>
      <c r="C28" t="s">
        <v>59</v>
      </c>
      <c r="D28" s="6">
        <v>19228364.109999999</v>
      </c>
      <c r="E28" s="6">
        <f t="shared" si="0"/>
        <v>14816122.239999996</v>
      </c>
      <c r="F28" s="6">
        <v>1672599.19</v>
      </c>
      <c r="G28" s="6">
        <v>1797682.2299999995</v>
      </c>
      <c r="H28" s="6">
        <v>494004.56</v>
      </c>
      <c r="I28" s="6">
        <v>25367.81</v>
      </c>
      <c r="J28" s="6">
        <v>217960.37</v>
      </c>
      <c r="K28" s="6">
        <v>204627.71000000002</v>
      </c>
    </row>
    <row r="29" spans="1:11" x14ac:dyDescent="0.25">
      <c r="A29" s="1" t="s">
        <v>60</v>
      </c>
      <c r="B29" t="s">
        <v>61</v>
      </c>
      <c r="C29" t="s">
        <v>23</v>
      </c>
      <c r="D29" s="6">
        <v>2251535.1900000004</v>
      </c>
      <c r="E29" s="6">
        <f t="shared" si="0"/>
        <v>2051670.6100000008</v>
      </c>
      <c r="F29" s="6">
        <v>0</v>
      </c>
      <c r="G29" s="6">
        <v>100292.06999999995</v>
      </c>
      <c r="H29" s="6">
        <v>1797.28</v>
      </c>
      <c r="I29" s="6">
        <v>2152.71</v>
      </c>
      <c r="J29" s="6">
        <v>95622.52</v>
      </c>
      <c r="K29" s="6">
        <v>0</v>
      </c>
    </row>
    <row r="30" spans="1:11" x14ac:dyDescent="0.25">
      <c r="A30" s="1" t="s">
        <v>62</v>
      </c>
      <c r="B30" t="s">
        <v>63</v>
      </c>
      <c r="C30" t="s">
        <v>23</v>
      </c>
      <c r="D30" s="6">
        <v>3707883.7</v>
      </c>
      <c r="E30" s="6">
        <f t="shared" si="0"/>
        <v>2965041.93</v>
      </c>
      <c r="F30" s="6">
        <v>1397.39</v>
      </c>
      <c r="G30" s="6">
        <v>646913.19000000006</v>
      </c>
      <c r="H30" s="6">
        <v>2556.0699999999997</v>
      </c>
      <c r="I30" s="6">
        <v>1686.7200000000003</v>
      </c>
      <c r="J30" s="6">
        <v>83477.88</v>
      </c>
      <c r="K30" s="6">
        <v>6810.5199999999995</v>
      </c>
    </row>
    <row r="31" spans="1:11" x14ac:dyDescent="0.25">
      <c r="A31" s="1" t="s">
        <v>64</v>
      </c>
      <c r="B31" t="s">
        <v>65</v>
      </c>
      <c r="C31" t="s">
        <v>66</v>
      </c>
      <c r="D31" s="6">
        <v>3776444.2799999993</v>
      </c>
      <c r="E31" s="6">
        <f t="shared" si="0"/>
        <v>2518890.8199999994</v>
      </c>
      <c r="F31" s="6">
        <v>1089681.9199999999</v>
      </c>
      <c r="G31" s="6">
        <v>117388.79000000001</v>
      </c>
      <c r="H31" s="6">
        <v>9876</v>
      </c>
      <c r="I31" s="6">
        <v>0</v>
      </c>
      <c r="J31" s="6">
        <v>40606.75</v>
      </c>
      <c r="K31" s="6">
        <v>0</v>
      </c>
    </row>
    <row r="32" spans="1:11" x14ac:dyDescent="0.25">
      <c r="A32" s="1" t="s">
        <v>67</v>
      </c>
      <c r="B32" t="s">
        <v>68</v>
      </c>
      <c r="C32" t="s">
        <v>8</v>
      </c>
      <c r="D32" s="6">
        <v>25441879.740000006</v>
      </c>
      <c r="E32" s="6">
        <f t="shared" si="0"/>
        <v>15333300.660000006</v>
      </c>
      <c r="F32" s="6">
        <v>5051959.38</v>
      </c>
      <c r="G32" s="6">
        <v>3067224.13</v>
      </c>
      <c r="H32" s="6">
        <v>1484520.91</v>
      </c>
      <c r="I32" s="6">
        <v>21753.47</v>
      </c>
      <c r="J32" s="6">
        <v>194387.88</v>
      </c>
      <c r="K32" s="6">
        <v>288733.31</v>
      </c>
    </row>
    <row r="33" spans="1:11" x14ac:dyDescent="0.25">
      <c r="A33" s="1" t="s">
        <v>69</v>
      </c>
      <c r="B33" t="s">
        <v>70</v>
      </c>
      <c r="C33" t="s">
        <v>71</v>
      </c>
      <c r="D33" s="6">
        <v>6271446.0300000003</v>
      </c>
      <c r="E33" s="6">
        <f t="shared" si="0"/>
        <v>5296173.9800000004</v>
      </c>
      <c r="F33" s="6">
        <v>501731.97000000003</v>
      </c>
      <c r="G33" s="6">
        <v>273440.46999999997</v>
      </c>
      <c r="H33" s="6">
        <v>59344.79</v>
      </c>
      <c r="I33" s="6">
        <v>290.75</v>
      </c>
      <c r="J33" s="6">
        <v>64276.5</v>
      </c>
      <c r="K33" s="6">
        <v>76187.569999999992</v>
      </c>
    </row>
    <row r="34" spans="1:11" x14ac:dyDescent="0.25">
      <c r="A34" s="1" t="s">
        <v>72</v>
      </c>
      <c r="B34" t="s">
        <v>73</v>
      </c>
      <c r="C34" t="s">
        <v>74</v>
      </c>
      <c r="D34" s="6">
        <v>9706635.6000000015</v>
      </c>
      <c r="E34" s="6">
        <f t="shared" si="0"/>
        <v>6455444.5600000024</v>
      </c>
      <c r="F34" s="6">
        <v>1394668</v>
      </c>
      <c r="G34" s="6">
        <v>1633950.64</v>
      </c>
      <c r="H34" s="6">
        <v>131545.14000000001</v>
      </c>
      <c r="I34" s="6">
        <v>9391.27</v>
      </c>
      <c r="J34" s="6">
        <v>81635.990000000005</v>
      </c>
      <c r="K34" s="6">
        <v>0</v>
      </c>
    </row>
    <row r="35" spans="1:11" x14ac:dyDescent="0.25">
      <c r="A35" s="1" t="s">
        <v>75</v>
      </c>
      <c r="B35" t="s">
        <v>76</v>
      </c>
      <c r="C35" t="s">
        <v>14</v>
      </c>
      <c r="D35" s="6">
        <v>5722083.04</v>
      </c>
      <c r="E35" s="6">
        <f t="shared" si="0"/>
        <v>4500238.96</v>
      </c>
      <c r="F35" s="6">
        <v>601550.37</v>
      </c>
      <c r="G35" s="6">
        <v>411543.82999999996</v>
      </c>
      <c r="H35" s="6">
        <v>135960.66999999998</v>
      </c>
      <c r="I35" s="6">
        <v>5192.79</v>
      </c>
      <c r="J35" s="6">
        <v>67596.42</v>
      </c>
      <c r="K35" s="6">
        <v>0</v>
      </c>
    </row>
    <row r="36" spans="1:11" x14ac:dyDescent="0.25">
      <c r="A36" s="1" t="s">
        <v>77</v>
      </c>
      <c r="B36" t="s">
        <v>78</v>
      </c>
      <c r="C36" t="s">
        <v>79</v>
      </c>
      <c r="D36" s="6">
        <v>3937107.3599999989</v>
      </c>
      <c r="E36" s="6">
        <f t="shared" si="0"/>
        <v>3707335.2199999988</v>
      </c>
      <c r="F36" s="6">
        <v>0</v>
      </c>
      <c r="G36" s="6">
        <v>80180.45</v>
      </c>
      <c r="H36" s="6">
        <v>878.33</v>
      </c>
      <c r="I36" s="6">
        <v>0</v>
      </c>
      <c r="J36" s="6">
        <v>120113.29</v>
      </c>
      <c r="K36" s="6">
        <v>28600.070000000003</v>
      </c>
    </row>
    <row r="37" spans="1:11" x14ac:dyDescent="0.25">
      <c r="A37" s="1" t="s">
        <v>80</v>
      </c>
      <c r="B37" t="s">
        <v>81</v>
      </c>
      <c r="C37" t="s">
        <v>79</v>
      </c>
      <c r="D37" s="6">
        <v>592953.32999999984</v>
      </c>
      <c r="E37" s="6">
        <f t="shared" si="0"/>
        <v>504561.39999999997</v>
      </c>
      <c r="F37" s="6">
        <v>0</v>
      </c>
      <c r="G37" s="6">
        <v>0</v>
      </c>
      <c r="H37" s="6">
        <v>1537.19</v>
      </c>
      <c r="I37" s="6">
        <v>6384.83</v>
      </c>
      <c r="J37" s="6">
        <v>77065.119999999995</v>
      </c>
      <c r="K37" s="6">
        <v>3404.79</v>
      </c>
    </row>
    <row r="38" spans="1:11" x14ac:dyDescent="0.25">
      <c r="A38" s="1" t="s">
        <v>82</v>
      </c>
      <c r="B38" t="s">
        <v>83</v>
      </c>
      <c r="C38" t="s">
        <v>84</v>
      </c>
      <c r="D38" s="6">
        <v>8402500.7899999991</v>
      </c>
      <c r="E38" s="6">
        <f t="shared" si="0"/>
        <v>6651606.8999999994</v>
      </c>
      <c r="F38" s="6">
        <v>878072.99</v>
      </c>
      <c r="G38" s="6">
        <v>645542.53999999992</v>
      </c>
      <c r="H38" s="6">
        <v>142386.18</v>
      </c>
      <c r="I38" s="6">
        <v>1647.12</v>
      </c>
      <c r="J38" s="6">
        <v>83245.06</v>
      </c>
      <c r="K38" s="6">
        <v>0</v>
      </c>
    </row>
    <row r="39" spans="1:11" x14ac:dyDescent="0.25">
      <c r="A39" s="1" t="s">
        <v>85</v>
      </c>
      <c r="B39" t="s">
        <v>86</v>
      </c>
      <c r="C39" t="s">
        <v>87</v>
      </c>
      <c r="D39" s="6">
        <v>9339851.2199999988</v>
      </c>
      <c r="E39" s="6">
        <f t="shared" si="0"/>
        <v>8056133.6399999987</v>
      </c>
      <c r="F39" s="6">
        <v>0</v>
      </c>
      <c r="G39" s="6">
        <v>852111.43</v>
      </c>
      <c r="H39" s="6">
        <v>17844.439999999999</v>
      </c>
      <c r="I39" s="6">
        <v>51113.39</v>
      </c>
      <c r="J39" s="6">
        <v>362648.32000000001</v>
      </c>
      <c r="K39" s="6">
        <v>0</v>
      </c>
    </row>
    <row r="40" spans="1:11" x14ac:dyDescent="0.25">
      <c r="A40" s="1" t="s">
        <v>88</v>
      </c>
      <c r="B40" t="s">
        <v>89</v>
      </c>
      <c r="C40" t="s">
        <v>79</v>
      </c>
      <c r="D40" s="6">
        <v>5909488.8500000006</v>
      </c>
      <c r="E40" s="6">
        <f t="shared" si="0"/>
        <v>3595405.2600000007</v>
      </c>
      <c r="F40" s="6">
        <v>355507.13999999996</v>
      </c>
      <c r="G40" s="6">
        <v>1227476.6499999999</v>
      </c>
      <c r="H40" s="6">
        <v>498733.09</v>
      </c>
      <c r="I40" s="6">
        <v>14959.27</v>
      </c>
      <c r="J40" s="6">
        <v>103409.11</v>
      </c>
      <c r="K40" s="6">
        <v>113998.33</v>
      </c>
    </row>
    <row r="41" spans="1:11" x14ac:dyDescent="0.25">
      <c r="A41" s="1" t="s">
        <v>90</v>
      </c>
      <c r="B41" t="s">
        <v>91</v>
      </c>
      <c r="C41" t="s">
        <v>71</v>
      </c>
      <c r="D41" s="6">
        <v>7934033.9600000009</v>
      </c>
      <c r="E41" s="6">
        <f t="shared" si="0"/>
        <v>5852172.2100000009</v>
      </c>
      <c r="F41" s="6">
        <v>1006338.71</v>
      </c>
      <c r="G41" s="6">
        <v>774435.05</v>
      </c>
      <c r="H41" s="6">
        <v>228429.8</v>
      </c>
      <c r="I41" s="6">
        <v>0</v>
      </c>
      <c r="J41" s="6">
        <v>69002.240000000005</v>
      </c>
      <c r="K41" s="6">
        <v>3655.9500000000007</v>
      </c>
    </row>
    <row r="42" spans="1:11" x14ac:dyDescent="0.25">
      <c r="A42" s="1" t="s">
        <v>92</v>
      </c>
      <c r="B42" t="s">
        <v>93</v>
      </c>
      <c r="C42" t="s">
        <v>94</v>
      </c>
      <c r="D42" s="6">
        <v>12794474.280000001</v>
      </c>
      <c r="E42" s="6">
        <f t="shared" si="0"/>
        <v>8888671.4900000021</v>
      </c>
      <c r="F42" s="6">
        <v>1849716.98</v>
      </c>
      <c r="G42" s="6">
        <v>1538105.3699999999</v>
      </c>
      <c r="H42" s="6">
        <v>275038.17</v>
      </c>
      <c r="I42" s="6">
        <v>38583.199999999997</v>
      </c>
      <c r="J42" s="6">
        <v>121918.97</v>
      </c>
      <c r="K42" s="6">
        <v>82440.100000000006</v>
      </c>
    </row>
    <row r="43" spans="1:11" x14ac:dyDescent="0.25">
      <c r="A43" s="1" t="s">
        <v>95</v>
      </c>
      <c r="B43" t="s">
        <v>96</v>
      </c>
      <c r="C43" t="s">
        <v>97</v>
      </c>
      <c r="D43" s="6">
        <v>8134949.290000001</v>
      </c>
      <c r="E43" s="6">
        <f t="shared" si="0"/>
        <v>5613680.4000000013</v>
      </c>
      <c r="F43" s="6">
        <v>1575870.9300000002</v>
      </c>
      <c r="G43" s="6">
        <v>639523.89</v>
      </c>
      <c r="H43" s="6">
        <v>125900.94</v>
      </c>
      <c r="I43" s="6">
        <v>1107.47</v>
      </c>
      <c r="J43" s="6">
        <v>97074.48</v>
      </c>
      <c r="K43" s="6">
        <v>81791.180000000008</v>
      </c>
    </row>
    <row r="44" spans="1:11" x14ac:dyDescent="0.25">
      <c r="A44" s="1" t="s">
        <v>98</v>
      </c>
      <c r="B44" t="s">
        <v>99</v>
      </c>
      <c r="C44" t="s">
        <v>100</v>
      </c>
      <c r="D44" s="6">
        <v>3233053.12</v>
      </c>
      <c r="E44" s="6">
        <f t="shared" si="0"/>
        <v>2122532.9899999998</v>
      </c>
      <c r="F44" s="6">
        <v>554330.22000000009</v>
      </c>
      <c r="G44" s="6">
        <v>343015.36</v>
      </c>
      <c r="H44" s="6">
        <v>160073.87</v>
      </c>
      <c r="I44" s="6">
        <v>0</v>
      </c>
      <c r="J44" s="6">
        <v>53100.68</v>
      </c>
      <c r="K44" s="6">
        <v>0</v>
      </c>
    </row>
    <row r="45" spans="1:11" x14ac:dyDescent="0.25">
      <c r="A45" s="1" t="s">
        <v>101</v>
      </c>
      <c r="B45" t="s">
        <v>102</v>
      </c>
      <c r="C45" t="s">
        <v>94</v>
      </c>
      <c r="D45" s="6">
        <v>5868346.6300000008</v>
      </c>
      <c r="E45" s="6">
        <f t="shared" si="0"/>
        <v>4239750.8800000008</v>
      </c>
      <c r="F45" s="6">
        <v>1102619.9099999999</v>
      </c>
      <c r="G45" s="6">
        <v>345702.27</v>
      </c>
      <c r="H45" s="6">
        <v>23427.57</v>
      </c>
      <c r="I45" s="6">
        <v>740.79</v>
      </c>
      <c r="J45" s="6">
        <v>82756.52</v>
      </c>
      <c r="K45" s="6">
        <v>73348.69</v>
      </c>
    </row>
    <row r="46" spans="1:11" x14ac:dyDescent="0.25">
      <c r="A46" s="1" t="s">
        <v>103</v>
      </c>
      <c r="B46" t="s">
        <v>104</v>
      </c>
      <c r="C46" t="s">
        <v>105</v>
      </c>
      <c r="D46" s="6">
        <v>3307850.5200000005</v>
      </c>
      <c r="E46" s="6">
        <f t="shared" si="0"/>
        <v>2667257.5800000005</v>
      </c>
      <c r="F46" s="6">
        <v>357838.87</v>
      </c>
      <c r="G46" s="6">
        <v>162358.28000000003</v>
      </c>
      <c r="H46" s="6">
        <v>46036.53</v>
      </c>
      <c r="I46" s="6">
        <v>589.36</v>
      </c>
      <c r="J46" s="6">
        <v>73769.899999999994</v>
      </c>
      <c r="K46" s="6">
        <v>0</v>
      </c>
    </row>
    <row r="47" spans="1:11" x14ac:dyDescent="0.25">
      <c r="A47" s="1" t="s">
        <v>106</v>
      </c>
      <c r="B47" t="s">
        <v>107</v>
      </c>
      <c r="C47" t="s">
        <v>79</v>
      </c>
      <c r="D47" s="6">
        <v>6945744.2800000003</v>
      </c>
      <c r="E47" s="6">
        <f t="shared" si="0"/>
        <v>5434546.9700000007</v>
      </c>
      <c r="F47" s="6">
        <v>0</v>
      </c>
      <c r="G47" s="6">
        <v>1177936.8899999999</v>
      </c>
      <c r="H47" s="6">
        <v>133365.66999999998</v>
      </c>
      <c r="I47" s="6">
        <v>16102.43</v>
      </c>
      <c r="J47" s="6">
        <v>183792.32</v>
      </c>
      <c r="K47" s="6">
        <v>0</v>
      </c>
    </row>
    <row r="48" spans="1:11" x14ac:dyDescent="0.25">
      <c r="A48" s="1" t="s">
        <v>108</v>
      </c>
      <c r="B48" t="s">
        <v>109</v>
      </c>
      <c r="C48" t="s">
        <v>110</v>
      </c>
      <c r="D48" s="6">
        <v>4294963.2700000014</v>
      </c>
      <c r="E48" s="6">
        <f t="shared" si="0"/>
        <v>3710060.8300000015</v>
      </c>
      <c r="F48" s="6">
        <v>446179.27</v>
      </c>
      <c r="G48" s="6">
        <v>54256.060000000005</v>
      </c>
      <c r="H48" s="6">
        <v>15398.15</v>
      </c>
      <c r="I48" s="6">
        <v>1978.8</v>
      </c>
      <c r="J48" s="6">
        <v>67090.16</v>
      </c>
      <c r="K48" s="6">
        <v>0</v>
      </c>
    </row>
    <row r="49" spans="1:11" x14ac:dyDescent="0.25">
      <c r="A49" s="1" t="s">
        <v>111</v>
      </c>
      <c r="B49" t="s">
        <v>112</v>
      </c>
      <c r="C49" t="s">
        <v>20</v>
      </c>
      <c r="D49" s="6">
        <v>3999848.75</v>
      </c>
      <c r="E49" s="6">
        <f t="shared" si="0"/>
        <v>2364464.6999999997</v>
      </c>
      <c r="F49" s="6">
        <v>1140139.02</v>
      </c>
      <c r="G49" s="6">
        <v>341806.95000000007</v>
      </c>
      <c r="H49" s="6">
        <v>104615.13</v>
      </c>
      <c r="I49" s="6">
        <v>0</v>
      </c>
      <c r="J49" s="6">
        <v>48822.95</v>
      </c>
      <c r="K49" s="6">
        <v>0</v>
      </c>
    </row>
    <row r="50" spans="1:11" x14ac:dyDescent="0.25">
      <c r="A50" s="1" t="s">
        <v>113</v>
      </c>
      <c r="B50" t="s">
        <v>114</v>
      </c>
      <c r="C50" t="s">
        <v>115</v>
      </c>
      <c r="D50" s="6">
        <v>3577250.31</v>
      </c>
      <c r="E50" s="6">
        <f t="shared" si="0"/>
        <v>2130164.58</v>
      </c>
      <c r="F50" s="6">
        <v>896579.47</v>
      </c>
      <c r="G50" s="6">
        <v>468223.63000000006</v>
      </c>
      <c r="H50" s="6">
        <v>10091.01</v>
      </c>
      <c r="I50" s="6">
        <v>37867</v>
      </c>
      <c r="J50" s="6">
        <v>34324.620000000003</v>
      </c>
      <c r="K50" s="6">
        <v>0</v>
      </c>
    </row>
    <row r="51" spans="1:11" x14ac:dyDescent="0.25">
      <c r="A51" s="1" t="s">
        <v>116</v>
      </c>
      <c r="B51" t="s">
        <v>117</v>
      </c>
      <c r="C51" t="s">
        <v>74</v>
      </c>
      <c r="D51" s="6">
        <v>9172445.5599999987</v>
      </c>
      <c r="E51" s="6">
        <f t="shared" si="0"/>
        <v>6125928.7999999989</v>
      </c>
      <c r="F51" s="6">
        <v>1922221.67</v>
      </c>
      <c r="G51" s="6">
        <v>957070.67</v>
      </c>
      <c r="H51" s="6">
        <v>90139.430000000008</v>
      </c>
      <c r="I51" s="6">
        <v>1905.59</v>
      </c>
      <c r="J51" s="6">
        <v>75179.399999999994</v>
      </c>
      <c r="K51" s="6">
        <v>0</v>
      </c>
    </row>
    <row r="52" spans="1:11" x14ac:dyDescent="0.25">
      <c r="A52" s="1" t="s">
        <v>118</v>
      </c>
      <c r="B52" t="s">
        <v>119</v>
      </c>
      <c r="C52" t="s">
        <v>120</v>
      </c>
      <c r="D52" s="6">
        <v>3908402.8299999996</v>
      </c>
      <c r="E52" s="6">
        <f t="shared" si="0"/>
        <v>3450303.5499999993</v>
      </c>
      <c r="F52" s="6">
        <v>0</v>
      </c>
      <c r="G52" s="6">
        <v>321936.80999999994</v>
      </c>
      <c r="H52" s="6">
        <v>2510.84</v>
      </c>
      <c r="I52" s="6">
        <v>5746.7</v>
      </c>
      <c r="J52" s="6">
        <v>117656.02</v>
      </c>
      <c r="K52" s="6">
        <v>10248.91</v>
      </c>
    </row>
    <row r="53" spans="1:11" x14ac:dyDescent="0.25">
      <c r="A53" s="1" t="s">
        <v>121</v>
      </c>
      <c r="B53" t="s">
        <v>122</v>
      </c>
      <c r="C53" t="s">
        <v>123</v>
      </c>
      <c r="D53" s="6">
        <v>4898337.3099999996</v>
      </c>
      <c r="E53" s="6">
        <f t="shared" si="0"/>
        <v>4705104.9799999995</v>
      </c>
      <c r="F53" s="6">
        <v>0</v>
      </c>
      <c r="G53" s="6">
        <v>0</v>
      </c>
      <c r="H53" s="6">
        <v>13005.38</v>
      </c>
      <c r="I53" s="6">
        <v>5511.75</v>
      </c>
      <c r="J53" s="6">
        <v>174715.2</v>
      </c>
      <c r="K53" s="6">
        <v>0</v>
      </c>
    </row>
    <row r="54" spans="1:11" x14ac:dyDescent="0.25">
      <c r="A54" s="1" t="s">
        <v>124</v>
      </c>
      <c r="B54" t="s">
        <v>125</v>
      </c>
      <c r="C54" t="s">
        <v>126</v>
      </c>
      <c r="D54" s="6">
        <v>5310752.5699999994</v>
      </c>
      <c r="E54" s="6">
        <f t="shared" si="0"/>
        <v>3772445.9499999997</v>
      </c>
      <c r="F54" s="6">
        <v>1037467.43</v>
      </c>
      <c r="G54" s="6">
        <v>361045.98</v>
      </c>
      <c r="H54" s="6">
        <v>51171.7</v>
      </c>
      <c r="I54" s="6">
        <v>2649.57</v>
      </c>
      <c r="J54" s="6">
        <v>64765.75</v>
      </c>
      <c r="K54" s="6">
        <v>21206.189999999995</v>
      </c>
    </row>
    <row r="55" spans="1:11" x14ac:dyDescent="0.25">
      <c r="A55" s="1" t="s">
        <v>127</v>
      </c>
      <c r="B55" t="s">
        <v>128</v>
      </c>
      <c r="C55" t="s">
        <v>129</v>
      </c>
      <c r="D55" s="6">
        <v>10191466.030000001</v>
      </c>
      <c r="E55" s="6">
        <f t="shared" si="0"/>
        <v>6619889.7500000019</v>
      </c>
      <c r="F55" s="6">
        <v>2338131.75</v>
      </c>
      <c r="G55" s="6">
        <v>876466.44</v>
      </c>
      <c r="H55" s="6">
        <v>151435.10999999999</v>
      </c>
      <c r="I55" s="6">
        <v>977.34</v>
      </c>
      <c r="J55" s="6">
        <v>71238.84</v>
      </c>
      <c r="K55" s="6">
        <v>133326.79999999999</v>
      </c>
    </row>
    <row r="56" spans="1:11" x14ac:dyDescent="0.25">
      <c r="A56" s="1" t="s">
        <v>130</v>
      </c>
      <c r="B56" t="s">
        <v>131</v>
      </c>
      <c r="C56" t="s">
        <v>20</v>
      </c>
      <c r="D56" s="6">
        <v>4373848.92</v>
      </c>
      <c r="E56" s="6">
        <f t="shared" si="0"/>
        <v>3655325.2399999998</v>
      </c>
      <c r="F56" s="6">
        <v>377042.95999999996</v>
      </c>
      <c r="G56" s="6">
        <v>197016.75000000003</v>
      </c>
      <c r="H56" s="6">
        <v>8327.0399999999991</v>
      </c>
      <c r="I56" s="6">
        <v>208.81</v>
      </c>
      <c r="J56" s="6">
        <v>80228.33</v>
      </c>
      <c r="K56" s="6">
        <v>55699.789999999994</v>
      </c>
    </row>
    <row r="57" spans="1:11" x14ac:dyDescent="0.25">
      <c r="A57" s="1" t="s">
        <v>135</v>
      </c>
      <c r="B57" t="s">
        <v>136</v>
      </c>
      <c r="C57" t="s">
        <v>137</v>
      </c>
      <c r="D57" s="6">
        <v>1412052.55</v>
      </c>
      <c r="E57" s="6">
        <f t="shared" si="0"/>
        <v>676539.46</v>
      </c>
      <c r="F57" s="6">
        <v>643603.18000000005</v>
      </c>
      <c r="G57" s="6">
        <v>15533.010000000002</v>
      </c>
      <c r="H57" s="6">
        <v>35629.299999999996</v>
      </c>
      <c r="I57" s="6">
        <v>9775.09</v>
      </c>
      <c r="J57" s="6">
        <v>30972.51</v>
      </c>
      <c r="K57" s="6">
        <v>0</v>
      </c>
    </row>
    <row r="58" spans="1:11" x14ac:dyDescent="0.25">
      <c r="A58" s="1" t="s">
        <v>132</v>
      </c>
      <c r="B58" t="s">
        <v>133</v>
      </c>
      <c r="C58" t="s">
        <v>134</v>
      </c>
      <c r="D58" s="6">
        <v>7650213.25</v>
      </c>
      <c r="E58" s="6">
        <f t="shared" si="0"/>
        <v>3844626.1799999997</v>
      </c>
      <c r="F58" s="6">
        <v>3137720.73</v>
      </c>
      <c r="G58" s="6">
        <v>484834.17999999993</v>
      </c>
      <c r="H58" s="6">
        <v>115162.95999999999</v>
      </c>
      <c r="I58" s="6">
        <v>0</v>
      </c>
      <c r="J58" s="6">
        <v>50066.559999999998</v>
      </c>
      <c r="K58" s="6">
        <v>17802.64</v>
      </c>
    </row>
    <row r="59" spans="1:11" x14ac:dyDescent="0.25">
      <c r="A59" s="1" t="s">
        <v>138</v>
      </c>
      <c r="B59" t="s">
        <v>139</v>
      </c>
      <c r="C59" t="s">
        <v>14</v>
      </c>
      <c r="D59" s="6">
        <v>5501335.8799999999</v>
      </c>
      <c r="E59" s="6">
        <f t="shared" si="0"/>
        <v>4071919.4699999993</v>
      </c>
      <c r="F59" s="6">
        <v>1144023.44</v>
      </c>
      <c r="G59" s="6">
        <v>223482.04</v>
      </c>
      <c r="H59" s="6">
        <v>3804.97</v>
      </c>
      <c r="I59" s="6">
        <v>1620.09</v>
      </c>
      <c r="J59" s="6">
        <v>56485.87</v>
      </c>
      <c r="K59" s="6">
        <v>0</v>
      </c>
    </row>
    <row r="60" spans="1:11" x14ac:dyDescent="0.25">
      <c r="A60" s="1" t="s">
        <v>140</v>
      </c>
      <c r="B60" t="s">
        <v>141</v>
      </c>
      <c r="C60" t="s">
        <v>59</v>
      </c>
      <c r="D60" s="6">
        <v>5328587.0600000005</v>
      </c>
      <c r="E60" s="6">
        <f t="shared" si="0"/>
        <v>4491938.330000001</v>
      </c>
      <c r="F60" s="6">
        <v>125632.34000000001</v>
      </c>
      <c r="G60" s="6">
        <v>301166.55000000016</v>
      </c>
      <c r="H60" s="6">
        <v>233025.45</v>
      </c>
      <c r="I60" s="6">
        <v>28100.76</v>
      </c>
      <c r="J60" s="6">
        <v>148723.63</v>
      </c>
      <c r="K60" s="6">
        <v>0</v>
      </c>
    </row>
    <row r="61" spans="1:11" x14ac:dyDescent="0.25">
      <c r="A61" s="1" t="s">
        <v>142</v>
      </c>
      <c r="B61" t="s">
        <v>143</v>
      </c>
      <c r="C61" t="s">
        <v>26</v>
      </c>
      <c r="D61" s="6">
        <v>4089098.2600000002</v>
      </c>
      <c r="E61" s="6">
        <f t="shared" si="0"/>
        <v>2570826.17</v>
      </c>
      <c r="F61" s="6">
        <v>1343140.38</v>
      </c>
      <c r="G61" s="6">
        <v>98206.33</v>
      </c>
      <c r="H61" s="6">
        <v>2146.9899999999998</v>
      </c>
      <c r="I61" s="6">
        <v>1407.39</v>
      </c>
      <c r="J61" s="6">
        <v>34136.839999999997</v>
      </c>
      <c r="K61" s="6">
        <v>39234.160000000003</v>
      </c>
    </row>
    <row r="62" spans="1:11" x14ac:dyDescent="0.25">
      <c r="A62" s="1" t="s">
        <v>144</v>
      </c>
      <c r="B62" t="s">
        <v>145</v>
      </c>
      <c r="C62" t="s">
        <v>146</v>
      </c>
      <c r="D62" s="6">
        <v>6159604.8399999989</v>
      </c>
      <c r="E62" s="6">
        <f t="shared" si="0"/>
        <v>4922052.0799999982</v>
      </c>
      <c r="F62" s="6">
        <v>119678.28</v>
      </c>
      <c r="G62" s="6">
        <v>670622.87</v>
      </c>
      <c r="H62" s="6">
        <v>279922.91000000003</v>
      </c>
      <c r="I62" s="6">
        <v>19620.59</v>
      </c>
      <c r="J62" s="6">
        <v>147708.10999999999</v>
      </c>
      <c r="K62" s="6">
        <v>0</v>
      </c>
    </row>
    <row r="63" spans="1:11" x14ac:dyDescent="0.25">
      <c r="A63" s="1" t="s">
        <v>147</v>
      </c>
      <c r="B63" t="s">
        <v>148</v>
      </c>
      <c r="C63" t="s">
        <v>115</v>
      </c>
      <c r="D63" s="6">
        <v>4098922.0499999993</v>
      </c>
      <c r="E63" s="6">
        <f t="shared" si="0"/>
        <v>2030715.6099999992</v>
      </c>
      <c r="F63" s="6">
        <v>1727319.7200000002</v>
      </c>
      <c r="G63" s="6">
        <v>265385.75</v>
      </c>
      <c r="H63" s="6">
        <v>35977.26</v>
      </c>
      <c r="I63" s="6">
        <v>0</v>
      </c>
      <c r="J63" s="6">
        <v>37611.74</v>
      </c>
      <c r="K63" s="6">
        <v>1911.9699999999998</v>
      </c>
    </row>
    <row r="64" spans="1:11" x14ac:dyDescent="0.25">
      <c r="A64" s="1" t="s">
        <v>149</v>
      </c>
      <c r="B64" t="s">
        <v>150</v>
      </c>
      <c r="C64" t="s">
        <v>79</v>
      </c>
      <c r="D64" s="6">
        <v>3328990.8100000005</v>
      </c>
      <c r="E64" s="6">
        <f t="shared" si="0"/>
        <v>3136902.41</v>
      </c>
      <c r="F64" s="6">
        <v>0</v>
      </c>
      <c r="G64" s="6">
        <v>0</v>
      </c>
      <c r="H64" s="6">
        <v>6018.66</v>
      </c>
      <c r="I64" s="6">
        <v>3139.1000000000004</v>
      </c>
      <c r="J64" s="6">
        <v>182930.64</v>
      </c>
      <c r="K64" s="6">
        <v>0</v>
      </c>
    </row>
    <row r="65" spans="1:11" x14ac:dyDescent="0.25">
      <c r="A65" s="1" t="s">
        <v>151</v>
      </c>
      <c r="B65" t="s">
        <v>152</v>
      </c>
      <c r="C65" t="s">
        <v>71</v>
      </c>
      <c r="D65" s="6">
        <v>5380229.6199999982</v>
      </c>
      <c r="E65" s="6">
        <f t="shared" si="0"/>
        <v>3145054.2299999986</v>
      </c>
      <c r="F65" s="6">
        <v>1640385.5299999998</v>
      </c>
      <c r="G65" s="6">
        <v>374473.66000000003</v>
      </c>
      <c r="H65" s="6">
        <v>114375.51</v>
      </c>
      <c r="I65" s="6">
        <v>0</v>
      </c>
      <c r="J65" s="6">
        <v>46618.32</v>
      </c>
      <c r="K65" s="6">
        <v>59322.369999999995</v>
      </c>
    </row>
    <row r="66" spans="1:11" x14ac:dyDescent="0.25">
      <c r="A66" s="1" t="s">
        <v>153</v>
      </c>
      <c r="B66" t="s">
        <v>154</v>
      </c>
      <c r="C66" t="s">
        <v>155</v>
      </c>
      <c r="D66" s="6">
        <v>4889437.5600000005</v>
      </c>
      <c r="E66" s="6">
        <f t="shared" si="0"/>
        <v>2219223.5200000005</v>
      </c>
      <c r="F66" s="6">
        <v>2122074.83</v>
      </c>
      <c r="G66" s="6">
        <v>325033.36</v>
      </c>
      <c r="H66" s="6">
        <v>141564.81</v>
      </c>
      <c r="I66" s="6">
        <v>0</v>
      </c>
      <c r="J66" s="6">
        <v>46603.360000000001</v>
      </c>
      <c r="K66" s="6">
        <v>34937.68</v>
      </c>
    </row>
    <row r="67" spans="1:11" x14ac:dyDescent="0.25">
      <c r="A67" s="1" t="s">
        <v>156</v>
      </c>
      <c r="B67" t="s">
        <v>157</v>
      </c>
      <c r="C67" t="s">
        <v>137</v>
      </c>
      <c r="D67" s="6">
        <v>3206234.35</v>
      </c>
      <c r="E67" s="6">
        <f t="shared" si="0"/>
        <v>1697906.3300000003</v>
      </c>
      <c r="F67" s="6">
        <v>1231536.6199999999</v>
      </c>
      <c r="G67" s="6">
        <v>178267</v>
      </c>
      <c r="H67" s="6">
        <v>42146.27</v>
      </c>
      <c r="I67" s="6">
        <v>15678.41</v>
      </c>
      <c r="J67" s="6">
        <v>40699.72</v>
      </c>
      <c r="K67" s="6">
        <v>0</v>
      </c>
    </row>
    <row r="68" spans="1:11" x14ac:dyDescent="0.25">
      <c r="A68" s="1" t="s">
        <v>158</v>
      </c>
      <c r="B68" t="s">
        <v>159</v>
      </c>
      <c r="C68" t="s">
        <v>137</v>
      </c>
      <c r="D68" s="6">
        <v>5255259.2700000005</v>
      </c>
      <c r="E68" s="6">
        <f t="shared" si="0"/>
        <v>3397335.2100000004</v>
      </c>
      <c r="F68" s="6">
        <v>1295613.2</v>
      </c>
      <c r="G68" s="6">
        <v>387404.07</v>
      </c>
      <c r="H68" s="6">
        <v>117108.93000000001</v>
      </c>
      <c r="I68" s="6">
        <v>0</v>
      </c>
      <c r="J68" s="6">
        <v>57416.28</v>
      </c>
      <c r="K68" s="6">
        <v>381.58000000000084</v>
      </c>
    </row>
    <row r="69" spans="1:11" x14ac:dyDescent="0.25">
      <c r="A69" s="1" t="s">
        <v>160</v>
      </c>
      <c r="B69" t="s">
        <v>161</v>
      </c>
      <c r="C69" t="s">
        <v>79</v>
      </c>
      <c r="D69" s="6">
        <v>488395.06999999995</v>
      </c>
      <c r="E69" s="6">
        <f t="shared" si="0"/>
        <v>60219.039999999935</v>
      </c>
      <c r="F69" s="6">
        <v>0</v>
      </c>
      <c r="G69" s="6">
        <v>371072.64</v>
      </c>
      <c r="H69" s="6">
        <v>35273.54</v>
      </c>
      <c r="I69" s="6">
        <v>6102.2599999999993</v>
      </c>
      <c r="J69" s="6">
        <v>15727.59</v>
      </c>
      <c r="K69" s="6">
        <v>0</v>
      </c>
    </row>
    <row r="70" spans="1:11" x14ac:dyDescent="0.25">
      <c r="A70" s="1" t="s">
        <v>162</v>
      </c>
      <c r="B70" t="s">
        <v>163</v>
      </c>
      <c r="C70" t="s">
        <v>164</v>
      </c>
      <c r="D70" s="6">
        <v>5715325.8099999996</v>
      </c>
      <c r="E70" s="6">
        <f t="shared" si="0"/>
        <v>4086277.0599999991</v>
      </c>
      <c r="F70" s="6">
        <v>1007250.4</v>
      </c>
      <c r="G70" s="6">
        <v>516869.6399999999</v>
      </c>
      <c r="H70" s="6">
        <v>25192.62</v>
      </c>
      <c r="I70" s="6">
        <v>2679.43</v>
      </c>
      <c r="J70" s="6">
        <v>70436.210000000006</v>
      </c>
      <c r="K70" s="6">
        <v>6620.4500000000007</v>
      </c>
    </row>
    <row r="71" spans="1:11" x14ac:dyDescent="0.25">
      <c r="A71" s="1" t="s">
        <v>165</v>
      </c>
      <c r="B71" t="s">
        <v>166</v>
      </c>
      <c r="C71" t="s">
        <v>167</v>
      </c>
      <c r="D71" s="6">
        <v>2403775.4099999997</v>
      </c>
      <c r="E71" s="6">
        <f t="shared" si="0"/>
        <v>1344431.8699999999</v>
      </c>
      <c r="F71" s="6">
        <v>686399.48</v>
      </c>
      <c r="G71" s="6">
        <v>206238.84</v>
      </c>
      <c r="H71" s="6">
        <v>117685.64</v>
      </c>
      <c r="I71" s="6">
        <v>680.06</v>
      </c>
      <c r="J71" s="6">
        <v>45356.63</v>
      </c>
      <c r="K71" s="6">
        <v>2982.8900000000003</v>
      </c>
    </row>
    <row r="72" spans="1:11" x14ac:dyDescent="0.25">
      <c r="A72" s="1" t="s">
        <v>168</v>
      </c>
      <c r="B72" t="s">
        <v>169</v>
      </c>
      <c r="C72" t="s">
        <v>126</v>
      </c>
      <c r="D72" s="6">
        <v>24023261.250000004</v>
      </c>
      <c r="E72" s="6">
        <f t="shared" ref="E72:E135" si="1">D72-F72-G72-H72-I72-J72-K72</f>
        <v>20126464.870000005</v>
      </c>
      <c r="F72" s="6">
        <v>1421867.67</v>
      </c>
      <c r="G72" s="6">
        <v>1858792.3200000003</v>
      </c>
      <c r="H72" s="6">
        <v>69914.42</v>
      </c>
      <c r="I72" s="6">
        <v>31659.670000000002</v>
      </c>
      <c r="J72" s="6">
        <v>340585.99</v>
      </c>
      <c r="K72" s="6">
        <v>173976.31</v>
      </c>
    </row>
    <row r="73" spans="1:11" x14ac:dyDescent="0.25">
      <c r="A73" s="1" t="s">
        <v>170</v>
      </c>
      <c r="B73" t="s">
        <v>171</v>
      </c>
      <c r="C73" t="s">
        <v>172</v>
      </c>
      <c r="D73" s="6">
        <v>6846882.7999999989</v>
      </c>
      <c r="E73" s="6">
        <f t="shared" si="1"/>
        <v>5034995.22</v>
      </c>
      <c r="F73" s="6">
        <v>754066.83</v>
      </c>
      <c r="G73" s="6">
        <v>820004.14</v>
      </c>
      <c r="H73" s="6">
        <v>114608.55</v>
      </c>
      <c r="I73" s="6">
        <v>3689.75</v>
      </c>
      <c r="J73" s="6">
        <v>79706.22</v>
      </c>
      <c r="K73" s="6">
        <v>39812.090000000004</v>
      </c>
    </row>
    <row r="74" spans="1:11" x14ac:dyDescent="0.25">
      <c r="A74" s="1" t="s">
        <v>173</v>
      </c>
      <c r="B74" t="s">
        <v>174</v>
      </c>
      <c r="C74" t="s">
        <v>175</v>
      </c>
      <c r="D74" s="6">
        <v>3462134.4699999993</v>
      </c>
      <c r="E74" s="6">
        <f t="shared" si="1"/>
        <v>1577001.4699999995</v>
      </c>
      <c r="F74" s="6">
        <v>1551852.5799999998</v>
      </c>
      <c r="G74" s="6">
        <v>213477.9</v>
      </c>
      <c r="H74" s="6">
        <v>55467.13</v>
      </c>
      <c r="I74" s="6">
        <v>0</v>
      </c>
      <c r="J74" s="6">
        <v>45929.3</v>
      </c>
      <c r="K74" s="6">
        <v>18406.090000000004</v>
      </c>
    </row>
    <row r="75" spans="1:11" x14ac:dyDescent="0.25">
      <c r="A75" s="1" t="s">
        <v>180</v>
      </c>
      <c r="B75" t="s">
        <v>177</v>
      </c>
      <c r="C75" t="s">
        <v>126</v>
      </c>
      <c r="D75" s="6">
        <v>5010401.4400000004</v>
      </c>
      <c r="E75" s="6">
        <f t="shared" si="1"/>
        <v>4552445.6099999994</v>
      </c>
      <c r="F75" s="6">
        <v>44629.86</v>
      </c>
      <c r="G75" s="6">
        <v>264801.11</v>
      </c>
      <c r="H75" s="6">
        <v>20244.79</v>
      </c>
      <c r="I75" s="6">
        <v>1619.3400000000001</v>
      </c>
      <c r="J75" s="6">
        <v>104394.36</v>
      </c>
      <c r="K75" s="6">
        <v>22266.369999999995</v>
      </c>
    </row>
    <row r="76" spans="1:11" x14ac:dyDescent="0.25">
      <c r="A76" s="1" t="s">
        <v>178</v>
      </c>
      <c r="B76" t="s">
        <v>177</v>
      </c>
      <c r="C76" t="s">
        <v>179</v>
      </c>
      <c r="D76" s="6">
        <v>6353587.2399999984</v>
      </c>
      <c r="E76" s="6">
        <f t="shared" si="1"/>
        <v>4806281.7399999984</v>
      </c>
      <c r="F76" s="6">
        <v>409611.87</v>
      </c>
      <c r="G76" s="6">
        <v>623549.25</v>
      </c>
      <c r="H76" s="6">
        <v>301306.84000000003</v>
      </c>
      <c r="I76" s="6">
        <v>0</v>
      </c>
      <c r="J76" s="6">
        <v>86521.8</v>
      </c>
      <c r="K76" s="6">
        <v>126315.73999999999</v>
      </c>
    </row>
    <row r="77" spans="1:11" x14ac:dyDescent="0.25">
      <c r="A77" s="1" t="s">
        <v>176</v>
      </c>
      <c r="B77" t="s">
        <v>177</v>
      </c>
      <c r="C77" t="s">
        <v>51</v>
      </c>
      <c r="D77" s="6">
        <v>7539907.6499999994</v>
      </c>
      <c r="E77" s="6">
        <f t="shared" si="1"/>
        <v>5849705.8199999994</v>
      </c>
      <c r="F77" s="6">
        <v>780718.67</v>
      </c>
      <c r="G77" s="6">
        <v>640160.57000000007</v>
      </c>
      <c r="H77" s="6">
        <v>172378.03</v>
      </c>
      <c r="I77" s="6">
        <v>6929.59</v>
      </c>
      <c r="J77" s="6">
        <v>76349.13</v>
      </c>
      <c r="K77" s="6">
        <v>13665.839999999998</v>
      </c>
    </row>
    <row r="78" spans="1:11" x14ac:dyDescent="0.25">
      <c r="A78" s="1" t="s">
        <v>181</v>
      </c>
      <c r="B78" t="s">
        <v>182</v>
      </c>
      <c r="C78" t="s">
        <v>123</v>
      </c>
      <c r="D78" s="6">
        <v>2800454.65</v>
      </c>
      <c r="E78" s="6">
        <f t="shared" si="1"/>
        <v>2266243.2300000004</v>
      </c>
      <c r="F78" s="6">
        <v>406820.02</v>
      </c>
      <c r="G78" s="6">
        <v>0</v>
      </c>
      <c r="H78" s="6">
        <v>18580.61</v>
      </c>
      <c r="I78" s="6">
        <v>454.51</v>
      </c>
      <c r="J78" s="6">
        <v>108356.28</v>
      </c>
      <c r="K78" s="6">
        <v>0</v>
      </c>
    </row>
    <row r="79" spans="1:11" x14ac:dyDescent="0.25">
      <c r="A79" s="1" t="s">
        <v>183</v>
      </c>
      <c r="B79" t="s">
        <v>184</v>
      </c>
      <c r="C79" t="s">
        <v>175</v>
      </c>
      <c r="D79" s="6">
        <v>9013099.9800000023</v>
      </c>
      <c r="E79" s="6">
        <f t="shared" si="1"/>
        <v>4266537.700000002</v>
      </c>
      <c r="F79" s="6">
        <v>2978070.2700000005</v>
      </c>
      <c r="G79" s="6">
        <v>1343755.41</v>
      </c>
      <c r="H79" s="6">
        <v>345359.1</v>
      </c>
      <c r="I79" s="6">
        <v>6322.43</v>
      </c>
      <c r="J79" s="6">
        <v>73055.070000000007</v>
      </c>
      <c r="K79" s="6">
        <v>0</v>
      </c>
    </row>
    <row r="80" spans="1:11" x14ac:dyDescent="0.25">
      <c r="A80" s="1" t="s">
        <v>185</v>
      </c>
      <c r="B80" t="s">
        <v>186</v>
      </c>
      <c r="C80" t="s">
        <v>187</v>
      </c>
      <c r="D80" s="6">
        <v>4482886.9399999995</v>
      </c>
      <c r="E80" s="6">
        <f t="shared" si="1"/>
        <v>2208650.2699999991</v>
      </c>
      <c r="F80" s="6">
        <v>1711402.8599999999</v>
      </c>
      <c r="G80" s="6">
        <v>389300.47</v>
      </c>
      <c r="H80" s="6">
        <v>80816.100000000006</v>
      </c>
      <c r="I80" s="6">
        <v>351.99</v>
      </c>
      <c r="J80" s="6">
        <v>53016.72</v>
      </c>
      <c r="K80" s="6">
        <v>39348.53</v>
      </c>
    </row>
    <row r="81" spans="1:11" x14ac:dyDescent="0.25">
      <c r="A81" s="1" t="s">
        <v>188</v>
      </c>
      <c r="B81" t="s">
        <v>189</v>
      </c>
      <c r="C81" t="s">
        <v>190</v>
      </c>
      <c r="D81" s="6">
        <v>10858915</v>
      </c>
      <c r="E81" s="6">
        <f t="shared" si="1"/>
        <v>7446303.5499999989</v>
      </c>
      <c r="F81" s="6">
        <v>1485707.48</v>
      </c>
      <c r="G81" s="6">
        <v>1357131.7300000002</v>
      </c>
      <c r="H81" s="6">
        <v>437220.69</v>
      </c>
      <c r="I81" s="6">
        <v>2513.2199999999998</v>
      </c>
      <c r="J81" s="6">
        <v>102043.53</v>
      </c>
      <c r="K81" s="6">
        <v>27994.799999999996</v>
      </c>
    </row>
    <row r="82" spans="1:11" x14ac:dyDescent="0.25">
      <c r="A82" s="1" t="s">
        <v>191</v>
      </c>
      <c r="B82" t="s">
        <v>192</v>
      </c>
      <c r="C82" t="s">
        <v>59</v>
      </c>
      <c r="D82" s="6">
        <v>12578686.469999999</v>
      </c>
      <c r="E82" s="6">
        <f t="shared" si="1"/>
        <v>5124456.1799999978</v>
      </c>
      <c r="F82" s="6">
        <v>5430085.5</v>
      </c>
      <c r="G82" s="6">
        <v>736808.75</v>
      </c>
      <c r="H82" s="6">
        <v>1073943.03</v>
      </c>
      <c r="I82" s="6">
        <v>108684.78</v>
      </c>
      <c r="J82" s="6">
        <v>62481.16</v>
      </c>
      <c r="K82" s="6">
        <v>42227.07</v>
      </c>
    </row>
    <row r="83" spans="1:11" x14ac:dyDescent="0.25">
      <c r="A83" s="1" t="s">
        <v>193</v>
      </c>
      <c r="B83" t="s">
        <v>194</v>
      </c>
      <c r="C83" t="s">
        <v>120</v>
      </c>
      <c r="D83" s="6">
        <v>17109601.82</v>
      </c>
      <c r="E83" s="6">
        <f t="shared" si="1"/>
        <v>12113331.089999998</v>
      </c>
      <c r="F83" s="6">
        <v>2388105.8000000003</v>
      </c>
      <c r="G83" s="6">
        <v>1889972.2100000002</v>
      </c>
      <c r="H83" s="6">
        <v>141986.01</v>
      </c>
      <c r="I83" s="6">
        <v>76389.710000000006</v>
      </c>
      <c r="J83" s="6">
        <v>166842.4</v>
      </c>
      <c r="K83" s="6">
        <v>332974.60000000003</v>
      </c>
    </row>
    <row r="84" spans="1:11" x14ac:dyDescent="0.25">
      <c r="A84" s="1" t="s">
        <v>195</v>
      </c>
      <c r="B84" t="s">
        <v>196</v>
      </c>
      <c r="C84" t="s">
        <v>59</v>
      </c>
      <c r="D84" s="6">
        <v>4182473.85</v>
      </c>
      <c r="E84" s="6">
        <f t="shared" si="1"/>
        <v>3890977.35</v>
      </c>
      <c r="F84" s="6">
        <v>0</v>
      </c>
      <c r="G84" s="6">
        <v>138279.39000000001</v>
      </c>
      <c r="H84" s="6">
        <v>5050.74</v>
      </c>
      <c r="I84" s="6">
        <v>1279.19</v>
      </c>
      <c r="J84" s="6">
        <v>137621.49</v>
      </c>
      <c r="K84" s="6">
        <v>9265.69</v>
      </c>
    </row>
    <row r="85" spans="1:11" x14ac:dyDescent="0.25">
      <c r="A85" s="1" t="s">
        <v>197</v>
      </c>
      <c r="B85" t="s">
        <v>198</v>
      </c>
      <c r="C85" t="s">
        <v>17</v>
      </c>
      <c r="D85" s="6">
        <v>76969929.450000003</v>
      </c>
      <c r="E85" s="6">
        <f t="shared" si="1"/>
        <v>40325886.910000004</v>
      </c>
      <c r="F85" s="6">
        <v>19565000.140000001</v>
      </c>
      <c r="G85" s="6">
        <v>7231756.419999999</v>
      </c>
      <c r="H85" s="6">
        <v>8170024.459999999</v>
      </c>
      <c r="I85" s="6">
        <v>221044.98</v>
      </c>
      <c r="J85" s="6">
        <v>446677.16</v>
      </c>
      <c r="K85" s="6">
        <v>1009539.3800000001</v>
      </c>
    </row>
    <row r="86" spans="1:11" x14ac:dyDescent="0.25">
      <c r="A86" s="1" t="s">
        <v>199</v>
      </c>
      <c r="B86" t="s">
        <v>200</v>
      </c>
      <c r="C86" t="s">
        <v>17</v>
      </c>
      <c r="D86" s="6">
        <v>8437442.8399999999</v>
      </c>
      <c r="E86" s="6">
        <f t="shared" si="1"/>
        <v>5837578.0600000005</v>
      </c>
      <c r="F86" s="6">
        <v>467603.49</v>
      </c>
      <c r="G86" s="6">
        <v>668144.71</v>
      </c>
      <c r="H86" s="6">
        <v>1092766.47</v>
      </c>
      <c r="I86" s="6">
        <v>2104.06</v>
      </c>
      <c r="J86" s="6">
        <v>88307.78</v>
      </c>
      <c r="K86" s="6">
        <v>280938.27</v>
      </c>
    </row>
    <row r="87" spans="1:11" x14ac:dyDescent="0.25">
      <c r="A87" s="1" t="s">
        <v>201</v>
      </c>
      <c r="B87" t="s">
        <v>202</v>
      </c>
      <c r="C87" t="s">
        <v>110</v>
      </c>
      <c r="D87" s="6">
        <v>1590357.3399999994</v>
      </c>
      <c r="E87" s="6">
        <f t="shared" si="1"/>
        <v>1164922.6999999995</v>
      </c>
      <c r="F87" s="6">
        <v>230189.32</v>
      </c>
      <c r="G87" s="6">
        <v>60392.66</v>
      </c>
      <c r="H87" s="6">
        <v>75902.89</v>
      </c>
      <c r="I87" s="6">
        <v>4387.04</v>
      </c>
      <c r="J87" s="6">
        <v>54562.73</v>
      </c>
      <c r="K87" s="6">
        <v>0</v>
      </c>
    </row>
    <row r="88" spans="1:11" x14ac:dyDescent="0.25">
      <c r="A88" s="1" t="s">
        <v>203</v>
      </c>
      <c r="B88" t="s">
        <v>204</v>
      </c>
      <c r="C88" t="s">
        <v>205</v>
      </c>
      <c r="D88" s="6">
        <v>6322825.3199999994</v>
      </c>
      <c r="E88" s="6">
        <f t="shared" si="1"/>
        <v>3622474.5900000003</v>
      </c>
      <c r="F88" s="6">
        <v>1775047.4099999997</v>
      </c>
      <c r="G88" s="6">
        <v>596446.88</v>
      </c>
      <c r="H88" s="6">
        <v>111840.61</v>
      </c>
      <c r="I88" s="6">
        <v>1387.47</v>
      </c>
      <c r="J88" s="6">
        <v>57560.56</v>
      </c>
      <c r="K88" s="6">
        <v>158067.79999999999</v>
      </c>
    </row>
    <row r="89" spans="1:11" x14ac:dyDescent="0.25">
      <c r="A89" s="1" t="s">
        <v>206</v>
      </c>
      <c r="B89" t="s">
        <v>207</v>
      </c>
      <c r="C89" t="s">
        <v>208</v>
      </c>
      <c r="D89" s="6">
        <v>5401729.2000000011</v>
      </c>
      <c r="E89" s="6">
        <f t="shared" si="1"/>
        <v>2892277.100000001</v>
      </c>
      <c r="F89" s="6">
        <v>1941715.8699999999</v>
      </c>
      <c r="G89" s="6">
        <v>403558.33999999997</v>
      </c>
      <c r="H89" s="6">
        <v>23450.639999999999</v>
      </c>
      <c r="I89" s="6">
        <v>0</v>
      </c>
      <c r="J89" s="6">
        <v>50067.82</v>
      </c>
      <c r="K89" s="6">
        <v>90659.43</v>
      </c>
    </row>
    <row r="90" spans="1:11" x14ac:dyDescent="0.25">
      <c r="A90" s="1" t="s">
        <v>209</v>
      </c>
      <c r="B90" t="s">
        <v>210</v>
      </c>
      <c r="C90" t="s">
        <v>211</v>
      </c>
      <c r="D90" s="6">
        <v>8205101.5599999996</v>
      </c>
      <c r="E90" s="6">
        <f t="shared" si="1"/>
        <v>5823264.71</v>
      </c>
      <c r="F90" s="6">
        <v>1688267.79</v>
      </c>
      <c r="G90" s="6">
        <v>562448.62</v>
      </c>
      <c r="H90" s="6">
        <v>48927.05</v>
      </c>
      <c r="I90" s="6">
        <v>238.25</v>
      </c>
      <c r="J90" s="6">
        <v>75475.509999999995</v>
      </c>
      <c r="K90" s="6">
        <v>6479.6300000000047</v>
      </c>
    </row>
    <row r="91" spans="1:11" x14ac:dyDescent="0.25">
      <c r="A91" s="1" t="s">
        <v>212</v>
      </c>
      <c r="B91" t="s">
        <v>213</v>
      </c>
      <c r="C91" t="s">
        <v>167</v>
      </c>
      <c r="D91" s="6">
        <v>8958820.4699999988</v>
      </c>
      <c r="E91" s="6">
        <f t="shared" si="1"/>
        <v>7595778.2599999988</v>
      </c>
      <c r="F91" s="6">
        <v>667052.61</v>
      </c>
      <c r="G91" s="6">
        <v>351906.87</v>
      </c>
      <c r="H91" s="6">
        <v>189264.00999999998</v>
      </c>
      <c r="I91" s="6">
        <v>3232.92</v>
      </c>
      <c r="J91" s="6">
        <v>97739.27</v>
      </c>
      <c r="K91" s="6">
        <v>53846.530000000013</v>
      </c>
    </row>
    <row r="92" spans="1:11" x14ac:dyDescent="0.25">
      <c r="A92" s="1" t="s">
        <v>214</v>
      </c>
      <c r="B92" t="s">
        <v>215</v>
      </c>
      <c r="C92" t="s">
        <v>87</v>
      </c>
      <c r="D92" s="6">
        <v>2876956.19</v>
      </c>
      <c r="E92" s="6">
        <f t="shared" si="1"/>
        <v>1633338.1300000001</v>
      </c>
      <c r="F92" s="6">
        <v>1077203.5799999998</v>
      </c>
      <c r="G92" s="6">
        <v>120704.52</v>
      </c>
      <c r="H92" s="6">
        <v>5249.76</v>
      </c>
      <c r="I92" s="6">
        <v>1501.46</v>
      </c>
      <c r="J92" s="6">
        <v>38958.74</v>
      </c>
      <c r="K92" s="6">
        <v>0</v>
      </c>
    </row>
    <row r="93" spans="1:11" x14ac:dyDescent="0.25">
      <c r="A93" s="1" t="s">
        <v>216</v>
      </c>
      <c r="B93" t="s">
        <v>217</v>
      </c>
      <c r="C93" t="s">
        <v>218</v>
      </c>
      <c r="D93" s="6">
        <v>9230519.9900000002</v>
      </c>
      <c r="E93" s="6">
        <f t="shared" si="1"/>
        <v>5766321.2700000014</v>
      </c>
      <c r="F93" s="6">
        <v>1831755.95</v>
      </c>
      <c r="G93" s="6">
        <v>1111430.48</v>
      </c>
      <c r="H93" s="6">
        <v>220443.22</v>
      </c>
      <c r="I93" s="6">
        <v>54886.1</v>
      </c>
      <c r="J93" s="6">
        <v>138574.88</v>
      </c>
      <c r="K93" s="6">
        <v>107108.09000000001</v>
      </c>
    </row>
    <row r="94" spans="1:11" x14ac:dyDescent="0.25">
      <c r="A94" s="1" t="s">
        <v>219</v>
      </c>
      <c r="B94" t="s">
        <v>220</v>
      </c>
      <c r="C94" t="s">
        <v>221</v>
      </c>
      <c r="D94" s="6">
        <v>5480614.1399999997</v>
      </c>
      <c r="E94" s="6">
        <f t="shared" si="1"/>
        <v>3364745.56</v>
      </c>
      <c r="F94" s="6">
        <v>1611427.64</v>
      </c>
      <c r="G94" s="6">
        <v>383660.35000000003</v>
      </c>
      <c r="H94" s="6">
        <v>16497.71</v>
      </c>
      <c r="I94" s="6">
        <v>199.13</v>
      </c>
      <c r="J94" s="6">
        <v>60430.42</v>
      </c>
      <c r="K94" s="6">
        <v>43653.330000000009</v>
      </c>
    </row>
    <row r="95" spans="1:11" x14ac:dyDescent="0.25">
      <c r="A95" s="1" t="s">
        <v>222</v>
      </c>
      <c r="B95" t="s">
        <v>223</v>
      </c>
      <c r="C95" t="s">
        <v>164</v>
      </c>
      <c r="D95" s="6">
        <v>10822793.9</v>
      </c>
      <c r="E95" s="6">
        <f t="shared" si="1"/>
        <v>9200230.1999999993</v>
      </c>
      <c r="F95" s="6">
        <v>0</v>
      </c>
      <c r="G95" s="6">
        <v>1004551.9700000002</v>
      </c>
      <c r="H95" s="6">
        <v>32616.33</v>
      </c>
      <c r="I95" s="6">
        <v>44185.75</v>
      </c>
      <c r="J95" s="6">
        <v>395451.97</v>
      </c>
      <c r="K95" s="6">
        <v>145757.68</v>
      </c>
    </row>
    <row r="96" spans="1:11" x14ac:dyDescent="0.25">
      <c r="A96" s="1" t="s">
        <v>224</v>
      </c>
      <c r="B96" t="s">
        <v>225</v>
      </c>
      <c r="C96" t="s">
        <v>66</v>
      </c>
      <c r="D96" s="6">
        <v>5765376.4000000004</v>
      </c>
      <c r="E96" s="6">
        <f t="shared" si="1"/>
        <v>3175760.66</v>
      </c>
      <c r="F96" s="6">
        <v>2041192.46</v>
      </c>
      <c r="G96" s="6">
        <v>416863.78</v>
      </c>
      <c r="H96" s="6">
        <v>33686.089999999997</v>
      </c>
      <c r="I96" s="6">
        <v>3932.97</v>
      </c>
      <c r="J96" s="6">
        <v>57779.27</v>
      </c>
      <c r="K96" s="6">
        <v>36161.170000000006</v>
      </c>
    </row>
    <row r="97" spans="1:11" x14ac:dyDescent="0.25">
      <c r="A97" s="1" t="s">
        <v>226</v>
      </c>
      <c r="B97" t="s">
        <v>227</v>
      </c>
      <c r="C97" t="s">
        <v>79</v>
      </c>
      <c r="D97" s="6">
        <v>1525567.4300000002</v>
      </c>
      <c r="E97" s="6">
        <f t="shared" si="1"/>
        <v>1434381.3900000004</v>
      </c>
      <c r="F97" s="6">
        <v>0</v>
      </c>
      <c r="G97" s="6">
        <v>0</v>
      </c>
      <c r="H97" s="6">
        <v>111.89</v>
      </c>
      <c r="I97" s="6">
        <v>1210.9000000000001</v>
      </c>
      <c r="J97" s="6">
        <v>87707.64</v>
      </c>
      <c r="K97" s="6">
        <v>2155.61</v>
      </c>
    </row>
    <row r="98" spans="1:11" x14ac:dyDescent="0.25">
      <c r="A98" s="1" t="s">
        <v>228</v>
      </c>
      <c r="B98" t="s">
        <v>229</v>
      </c>
      <c r="C98" t="s">
        <v>137</v>
      </c>
      <c r="D98" s="6">
        <v>6591020.6899999995</v>
      </c>
      <c r="E98" s="6">
        <f t="shared" si="1"/>
        <v>4817176.6099999994</v>
      </c>
      <c r="F98" s="6">
        <v>1191424.4600000002</v>
      </c>
      <c r="G98" s="6">
        <v>458443.79000000004</v>
      </c>
      <c r="H98" s="6">
        <v>46123.93</v>
      </c>
      <c r="I98" s="6">
        <v>6942.62</v>
      </c>
      <c r="J98" s="6">
        <v>70720.05</v>
      </c>
      <c r="K98" s="6">
        <v>189.2300000000001</v>
      </c>
    </row>
    <row r="99" spans="1:11" x14ac:dyDescent="0.25">
      <c r="A99" s="1" t="s">
        <v>230</v>
      </c>
      <c r="B99" t="s">
        <v>231</v>
      </c>
      <c r="C99" t="s">
        <v>110</v>
      </c>
      <c r="D99" s="6">
        <v>4091649.0299999989</v>
      </c>
      <c r="E99" s="6">
        <f t="shared" si="1"/>
        <v>3774945.2899999991</v>
      </c>
      <c r="F99" s="6">
        <v>0</v>
      </c>
      <c r="G99" s="6">
        <v>162479.57</v>
      </c>
      <c r="H99" s="6">
        <v>10914.75</v>
      </c>
      <c r="I99" s="6">
        <v>4997.87</v>
      </c>
      <c r="J99" s="6">
        <v>135019.07</v>
      </c>
      <c r="K99" s="6">
        <v>3292.4800000000005</v>
      </c>
    </row>
    <row r="100" spans="1:11" x14ac:dyDescent="0.25">
      <c r="A100" s="1" t="s">
        <v>232</v>
      </c>
      <c r="B100" t="s">
        <v>233</v>
      </c>
      <c r="C100" t="s">
        <v>234</v>
      </c>
      <c r="D100" s="6">
        <v>8811078.0800000001</v>
      </c>
      <c r="E100" s="6">
        <f t="shared" si="1"/>
        <v>5596916.1099999994</v>
      </c>
      <c r="F100" s="6">
        <v>1909458.4200000002</v>
      </c>
      <c r="G100" s="6">
        <v>1049747.6400000001</v>
      </c>
      <c r="H100" s="6">
        <v>191451.30000000002</v>
      </c>
      <c r="I100" s="6">
        <v>0</v>
      </c>
      <c r="J100" s="6">
        <v>63504.61</v>
      </c>
      <c r="K100" s="6">
        <v>0</v>
      </c>
    </row>
    <row r="101" spans="1:11" x14ac:dyDescent="0.25">
      <c r="A101" s="1" t="s">
        <v>235</v>
      </c>
      <c r="B101" t="s">
        <v>236</v>
      </c>
      <c r="C101" t="s">
        <v>5</v>
      </c>
      <c r="D101" s="6">
        <v>11178951.509999996</v>
      </c>
      <c r="E101" s="6">
        <f t="shared" si="1"/>
        <v>5932184.9599999972</v>
      </c>
      <c r="F101" s="6">
        <v>1698939.3199999998</v>
      </c>
      <c r="G101" s="6">
        <v>987573.3600000001</v>
      </c>
      <c r="H101" s="6">
        <v>2311325.0499999998</v>
      </c>
      <c r="I101" s="6">
        <v>4970.72</v>
      </c>
      <c r="J101" s="6">
        <v>134673.38</v>
      </c>
      <c r="K101" s="6">
        <v>109284.71999999999</v>
      </c>
    </row>
    <row r="102" spans="1:11" x14ac:dyDescent="0.25">
      <c r="A102" s="1" t="s">
        <v>237</v>
      </c>
      <c r="B102" t="s">
        <v>238</v>
      </c>
      <c r="C102" t="s">
        <v>239</v>
      </c>
      <c r="D102" s="6">
        <v>4793940.22</v>
      </c>
      <c r="E102" s="6">
        <f t="shared" si="1"/>
        <v>3936201.9699999993</v>
      </c>
      <c r="F102" s="6">
        <v>425632.28</v>
      </c>
      <c r="G102" s="6">
        <v>327452.44999999995</v>
      </c>
      <c r="H102" s="6">
        <v>38652.85</v>
      </c>
      <c r="I102" s="6">
        <v>0</v>
      </c>
      <c r="J102" s="6">
        <v>66000.67</v>
      </c>
      <c r="K102" s="6">
        <v>0</v>
      </c>
    </row>
    <row r="103" spans="1:11" x14ac:dyDescent="0.25">
      <c r="A103" s="1" t="s">
        <v>240</v>
      </c>
      <c r="B103" t="s">
        <v>241</v>
      </c>
      <c r="C103" t="s">
        <v>242</v>
      </c>
      <c r="D103" s="6">
        <v>110564965.99000005</v>
      </c>
      <c r="E103" s="6">
        <f t="shared" si="1"/>
        <v>62881114.770000063</v>
      </c>
      <c r="F103" s="6">
        <v>11241954.959999999</v>
      </c>
      <c r="G103" s="6">
        <v>15000632.670000002</v>
      </c>
      <c r="H103" s="6">
        <v>16873636.599999998</v>
      </c>
      <c r="I103" s="6">
        <v>1312631.79</v>
      </c>
      <c r="J103" s="6">
        <v>1806007.82</v>
      </c>
      <c r="K103" s="6">
        <v>1448987.38</v>
      </c>
    </row>
    <row r="104" spans="1:11" x14ac:dyDescent="0.25">
      <c r="A104" s="1" t="s">
        <v>243</v>
      </c>
      <c r="B104" t="s">
        <v>244</v>
      </c>
      <c r="C104" t="s">
        <v>245</v>
      </c>
      <c r="D104" s="6">
        <v>10237810.199999999</v>
      </c>
      <c r="E104" s="6">
        <f t="shared" si="1"/>
        <v>7591618.2499999981</v>
      </c>
      <c r="F104" s="6">
        <v>1387361.21</v>
      </c>
      <c r="G104" s="6">
        <v>967009</v>
      </c>
      <c r="H104" s="6">
        <v>181709.9</v>
      </c>
      <c r="I104" s="6">
        <v>5325.09</v>
      </c>
      <c r="J104" s="6">
        <v>103383.75</v>
      </c>
      <c r="K104" s="6">
        <v>1403.0000000000018</v>
      </c>
    </row>
    <row r="105" spans="1:11" x14ac:dyDescent="0.25">
      <c r="A105" s="1" t="s">
        <v>246</v>
      </c>
      <c r="B105" t="s">
        <v>247</v>
      </c>
      <c r="C105" t="s">
        <v>248</v>
      </c>
      <c r="D105" s="6">
        <v>5266441.1099999994</v>
      </c>
      <c r="E105" s="6">
        <f t="shared" si="1"/>
        <v>4300628.25</v>
      </c>
      <c r="F105" s="6">
        <v>387383.89</v>
      </c>
      <c r="G105" s="6">
        <v>364212.82</v>
      </c>
      <c r="H105" s="6">
        <v>124301.09</v>
      </c>
      <c r="I105" s="6">
        <v>2412.3000000000002</v>
      </c>
      <c r="J105" s="6">
        <v>87502.76</v>
      </c>
      <c r="K105" s="6">
        <v>0</v>
      </c>
    </row>
    <row r="106" spans="1:11" x14ac:dyDescent="0.25">
      <c r="A106" s="1" t="s">
        <v>249</v>
      </c>
      <c r="B106" t="s">
        <v>250</v>
      </c>
      <c r="C106" t="s">
        <v>134</v>
      </c>
      <c r="D106" s="6">
        <v>4462164.9300000006</v>
      </c>
      <c r="E106" s="6">
        <f t="shared" si="1"/>
        <v>2631302.2700000005</v>
      </c>
      <c r="F106" s="6">
        <v>1395883.5</v>
      </c>
      <c r="G106" s="6">
        <v>260379.95</v>
      </c>
      <c r="H106" s="6">
        <v>134875.78999999998</v>
      </c>
      <c r="I106" s="6">
        <v>0</v>
      </c>
      <c r="J106" s="6">
        <v>36502.44</v>
      </c>
      <c r="K106" s="6">
        <v>3220.98</v>
      </c>
    </row>
    <row r="107" spans="1:11" x14ac:dyDescent="0.25">
      <c r="A107" s="1" t="s">
        <v>251</v>
      </c>
      <c r="B107" t="s">
        <v>252</v>
      </c>
      <c r="C107" t="s">
        <v>253</v>
      </c>
      <c r="D107" s="6">
        <v>14059383.520000001</v>
      </c>
      <c r="E107" s="6">
        <f t="shared" si="1"/>
        <v>7668284.4300000034</v>
      </c>
      <c r="F107" s="6">
        <v>3299634.96</v>
      </c>
      <c r="G107" s="6">
        <v>1215835.04</v>
      </c>
      <c r="H107" s="6">
        <v>1690246.5599999998</v>
      </c>
      <c r="I107" s="6">
        <v>4281.79</v>
      </c>
      <c r="J107" s="6">
        <v>94476.26</v>
      </c>
      <c r="K107" s="6">
        <v>86624.48</v>
      </c>
    </row>
    <row r="108" spans="1:11" x14ac:dyDescent="0.25">
      <c r="A108" s="1" t="s">
        <v>254</v>
      </c>
      <c r="B108" t="s">
        <v>255</v>
      </c>
      <c r="C108" t="s">
        <v>256</v>
      </c>
      <c r="D108" s="6">
        <v>8033511.3399999999</v>
      </c>
      <c r="E108" s="6">
        <f t="shared" si="1"/>
        <v>5672542.2300000004</v>
      </c>
      <c r="F108" s="6">
        <v>1501592.99</v>
      </c>
      <c r="G108" s="6">
        <v>575815.29</v>
      </c>
      <c r="H108" s="6">
        <v>82159.430000000008</v>
      </c>
      <c r="I108" s="6">
        <v>233.42</v>
      </c>
      <c r="J108" s="6">
        <v>77316.960000000006</v>
      </c>
      <c r="K108" s="6">
        <v>123851.02</v>
      </c>
    </row>
    <row r="109" spans="1:11" x14ac:dyDescent="0.25">
      <c r="A109" s="1" t="s">
        <v>257</v>
      </c>
      <c r="B109" t="s">
        <v>258</v>
      </c>
      <c r="C109" t="s">
        <v>23</v>
      </c>
      <c r="D109" s="6">
        <v>13813778.099999998</v>
      </c>
      <c r="E109" s="6">
        <f t="shared" si="1"/>
        <v>8372179.6199999964</v>
      </c>
      <c r="F109" s="6">
        <v>3625742.6</v>
      </c>
      <c r="G109" s="6">
        <v>680038.05</v>
      </c>
      <c r="H109" s="6">
        <v>1010764.6400000001</v>
      </c>
      <c r="I109" s="6">
        <v>31292.49</v>
      </c>
      <c r="J109" s="6">
        <v>54608.99</v>
      </c>
      <c r="K109" s="6">
        <v>39151.71</v>
      </c>
    </row>
    <row r="110" spans="1:11" x14ac:dyDescent="0.25">
      <c r="A110" s="1" t="s">
        <v>259</v>
      </c>
      <c r="B110" t="s">
        <v>260</v>
      </c>
      <c r="C110" t="s">
        <v>74</v>
      </c>
      <c r="D110" s="6">
        <v>3703290.3699999996</v>
      </c>
      <c r="E110" s="6">
        <f t="shared" si="1"/>
        <v>2782274.8099999996</v>
      </c>
      <c r="F110" s="6">
        <v>329727.34000000003</v>
      </c>
      <c r="G110" s="6">
        <v>418970.19</v>
      </c>
      <c r="H110" s="6">
        <v>89290.540000000008</v>
      </c>
      <c r="I110" s="6">
        <v>0</v>
      </c>
      <c r="J110" s="6">
        <v>80213.39</v>
      </c>
      <c r="K110" s="6">
        <v>2814.0999999999985</v>
      </c>
    </row>
    <row r="111" spans="1:11" x14ac:dyDescent="0.25">
      <c r="A111" s="1" t="s">
        <v>261</v>
      </c>
      <c r="B111" t="s">
        <v>262</v>
      </c>
      <c r="C111" t="s">
        <v>79</v>
      </c>
      <c r="D111" s="6">
        <v>7683251.0899999999</v>
      </c>
      <c r="E111" s="6">
        <f t="shared" si="1"/>
        <v>3320949.42</v>
      </c>
      <c r="F111" s="6">
        <v>2681.81</v>
      </c>
      <c r="G111" s="6">
        <v>504039.98999999987</v>
      </c>
      <c r="H111" s="6">
        <v>3449752.07</v>
      </c>
      <c r="I111" s="6">
        <v>32263.89</v>
      </c>
      <c r="J111" s="6">
        <v>280700.15000000002</v>
      </c>
      <c r="K111" s="6">
        <v>92863.760000000009</v>
      </c>
    </row>
    <row r="112" spans="1:11" x14ac:dyDescent="0.25">
      <c r="A112" s="1" t="s">
        <v>263</v>
      </c>
      <c r="B112" t="s">
        <v>264</v>
      </c>
      <c r="C112" t="s">
        <v>79</v>
      </c>
      <c r="D112" s="6">
        <v>278547469.96999991</v>
      </c>
      <c r="E112" s="6">
        <f t="shared" si="1"/>
        <v>147262915.40999985</v>
      </c>
      <c r="F112" s="6">
        <v>46077096.740000002</v>
      </c>
      <c r="G112" s="6">
        <v>43427094.350000009</v>
      </c>
      <c r="H112" s="6">
        <v>36014074.589999996</v>
      </c>
      <c r="I112" s="6">
        <v>3323718.62</v>
      </c>
      <c r="J112" s="6">
        <v>1800509.27</v>
      </c>
      <c r="K112" s="6">
        <v>642060.99</v>
      </c>
    </row>
    <row r="113" spans="1:11" x14ac:dyDescent="0.25">
      <c r="A113" s="1" t="s">
        <v>265</v>
      </c>
      <c r="B113" t="s">
        <v>266</v>
      </c>
      <c r="C113" t="s">
        <v>129</v>
      </c>
      <c r="D113" s="6">
        <v>8008882.1200000001</v>
      </c>
      <c r="E113" s="6">
        <f t="shared" si="1"/>
        <v>6403408.1600000011</v>
      </c>
      <c r="F113" s="6">
        <v>1083364.72</v>
      </c>
      <c r="G113" s="6">
        <v>419210.76</v>
      </c>
      <c r="H113" s="6">
        <v>22095.91</v>
      </c>
      <c r="I113" s="6">
        <v>539.64</v>
      </c>
      <c r="J113" s="6">
        <v>80262.929999999993</v>
      </c>
      <c r="K113" s="6">
        <v>0</v>
      </c>
    </row>
    <row r="114" spans="1:11" x14ac:dyDescent="0.25">
      <c r="A114" s="1" t="s">
        <v>267</v>
      </c>
      <c r="B114" t="s">
        <v>268</v>
      </c>
      <c r="C114" t="s">
        <v>126</v>
      </c>
      <c r="D114" s="6">
        <v>7350732.1500000004</v>
      </c>
      <c r="E114" s="6">
        <f t="shared" si="1"/>
        <v>6372348.3500000006</v>
      </c>
      <c r="F114" s="6">
        <v>279304.51</v>
      </c>
      <c r="G114" s="6">
        <v>521489.79999999993</v>
      </c>
      <c r="H114" s="6">
        <v>59942.15</v>
      </c>
      <c r="I114" s="6">
        <v>1552.89</v>
      </c>
      <c r="J114" s="6">
        <v>116094.45</v>
      </c>
      <c r="K114" s="6">
        <v>0</v>
      </c>
    </row>
    <row r="115" spans="1:11" x14ac:dyDescent="0.25">
      <c r="A115" s="1" t="s">
        <v>269</v>
      </c>
      <c r="B115" t="s">
        <v>270</v>
      </c>
      <c r="C115" t="s">
        <v>271</v>
      </c>
      <c r="D115" s="6">
        <v>11965196.260000002</v>
      </c>
      <c r="E115" s="6">
        <f t="shared" si="1"/>
        <v>8533903.450000003</v>
      </c>
      <c r="F115" s="6">
        <v>1951650.74</v>
      </c>
      <c r="G115" s="6">
        <v>1093643.0699999998</v>
      </c>
      <c r="H115" s="6">
        <v>226990.37</v>
      </c>
      <c r="I115" s="6">
        <v>3187.86</v>
      </c>
      <c r="J115" s="6">
        <v>100336.68</v>
      </c>
      <c r="K115" s="6">
        <v>55484.09</v>
      </c>
    </row>
    <row r="116" spans="1:11" x14ac:dyDescent="0.25">
      <c r="A116" s="1" t="s">
        <v>272</v>
      </c>
      <c r="B116" t="s">
        <v>273</v>
      </c>
      <c r="C116" t="s">
        <v>218</v>
      </c>
      <c r="D116" s="6">
        <v>7784177.8199999994</v>
      </c>
      <c r="E116" s="6">
        <f t="shared" si="1"/>
        <v>5829221.2999999998</v>
      </c>
      <c r="F116" s="6">
        <v>1452157.26</v>
      </c>
      <c r="G116" s="6">
        <v>317806.90999999997</v>
      </c>
      <c r="H116" s="6">
        <v>6925.39</v>
      </c>
      <c r="I116" s="6">
        <v>19671.82</v>
      </c>
      <c r="J116" s="6">
        <v>65477.04</v>
      </c>
      <c r="K116" s="6">
        <v>92918.1</v>
      </c>
    </row>
    <row r="117" spans="1:11" x14ac:dyDescent="0.25">
      <c r="A117" s="1" t="s">
        <v>274</v>
      </c>
      <c r="B117" t="s">
        <v>275</v>
      </c>
      <c r="C117" t="s">
        <v>276</v>
      </c>
      <c r="D117" s="6">
        <v>631584.71000000008</v>
      </c>
      <c r="E117" s="6">
        <f t="shared" si="1"/>
        <v>242215.99000000005</v>
      </c>
      <c r="F117" s="6">
        <v>309796.52</v>
      </c>
      <c r="G117" s="6">
        <v>29905.52</v>
      </c>
      <c r="H117" s="6">
        <v>22900.41</v>
      </c>
      <c r="I117" s="6">
        <v>0</v>
      </c>
      <c r="J117" s="6">
        <v>25168.45</v>
      </c>
      <c r="K117" s="6">
        <v>1597.82</v>
      </c>
    </row>
    <row r="118" spans="1:11" x14ac:dyDescent="0.25">
      <c r="A118" s="1" t="s">
        <v>277</v>
      </c>
      <c r="B118" t="s">
        <v>278</v>
      </c>
      <c r="C118" t="s">
        <v>175</v>
      </c>
      <c r="D118" s="6">
        <v>4845816.919999999</v>
      </c>
      <c r="E118" s="6">
        <f t="shared" si="1"/>
        <v>3303579.2299999986</v>
      </c>
      <c r="F118" s="6">
        <v>1173806.25</v>
      </c>
      <c r="G118" s="6">
        <v>265842.33</v>
      </c>
      <c r="H118" s="6">
        <v>51980.450000000004</v>
      </c>
      <c r="I118" s="6">
        <v>0</v>
      </c>
      <c r="J118" s="6">
        <v>45781.43</v>
      </c>
      <c r="K118" s="6">
        <v>4827.2299999999996</v>
      </c>
    </row>
    <row r="119" spans="1:11" x14ac:dyDescent="0.25">
      <c r="A119" s="1" t="s">
        <v>279</v>
      </c>
      <c r="B119" t="s">
        <v>280</v>
      </c>
      <c r="C119" t="s">
        <v>23</v>
      </c>
      <c r="D119" s="6">
        <v>2148611.14</v>
      </c>
      <c r="E119" s="6">
        <f t="shared" si="1"/>
        <v>1994138.3</v>
      </c>
      <c r="F119" s="6">
        <v>90009.25</v>
      </c>
      <c r="G119" s="6">
        <v>0</v>
      </c>
      <c r="H119" s="6">
        <v>15612.62</v>
      </c>
      <c r="I119" s="6">
        <v>0</v>
      </c>
      <c r="J119" s="6">
        <v>48850.97</v>
      </c>
      <c r="K119" s="6">
        <v>0</v>
      </c>
    </row>
    <row r="120" spans="1:11" x14ac:dyDescent="0.25">
      <c r="A120" s="1" t="s">
        <v>281</v>
      </c>
      <c r="B120" t="s">
        <v>282</v>
      </c>
      <c r="C120" t="s">
        <v>84</v>
      </c>
      <c r="D120" s="6">
        <v>3463533.8499999996</v>
      </c>
      <c r="E120" s="6">
        <f t="shared" si="1"/>
        <v>2836936.92</v>
      </c>
      <c r="F120" s="6">
        <v>297754.77</v>
      </c>
      <c r="G120" s="6">
        <v>251359.44000000003</v>
      </c>
      <c r="H120" s="6">
        <v>19592.28</v>
      </c>
      <c r="I120" s="6">
        <v>1824.03</v>
      </c>
      <c r="J120" s="6">
        <v>56066.41</v>
      </c>
      <c r="K120" s="6">
        <v>0</v>
      </c>
    </row>
    <row r="121" spans="1:11" x14ac:dyDescent="0.25">
      <c r="A121" s="1" t="s">
        <v>283</v>
      </c>
      <c r="B121" t="s">
        <v>284</v>
      </c>
      <c r="C121" t="s">
        <v>120</v>
      </c>
      <c r="D121" s="6">
        <v>113732815.43000004</v>
      </c>
      <c r="E121" s="6">
        <f t="shared" si="1"/>
        <v>43265331.900000028</v>
      </c>
      <c r="F121" s="6">
        <v>18195168.970000003</v>
      </c>
      <c r="G121" s="6">
        <v>20501583.770000003</v>
      </c>
      <c r="H121" s="6">
        <v>28093371.370000005</v>
      </c>
      <c r="I121" s="6">
        <v>1817697.0099999998</v>
      </c>
      <c r="J121" s="6">
        <v>1814003.4</v>
      </c>
      <c r="K121" s="6">
        <v>45659.010000000097</v>
      </c>
    </row>
    <row r="122" spans="1:11" x14ac:dyDescent="0.25">
      <c r="A122" s="1" t="s">
        <v>285</v>
      </c>
      <c r="B122" t="s">
        <v>286</v>
      </c>
      <c r="C122" t="s">
        <v>287</v>
      </c>
      <c r="D122" s="6">
        <v>5272864.3100000005</v>
      </c>
      <c r="E122" s="6">
        <f t="shared" si="1"/>
        <v>2958106.4400000009</v>
      </c>
      <c r="F122" s="6">
        <v>1767820.93</v>
      </c>
      <c r="G122" s="6">
        <v>447950.11</v>
      </c>
      <c r="H122" s="6">
        <v>17327.899999999998</v>
      </c>
      <c r="I122" s="6">
        <v>0</v>
      </c>
      <c r="J122" s="6">
        <v>51780.93</v>
      </c>
      <c r="K122" s="6">
        <v>29878.000000000004</v>
      </c>
    </row>
    <row r="123" spans="1:11" x14ac:dyDescent="0.25">
      <c r="A123" s="1" t="s">
        <v>288</v>
      </c>
      <c r="B123" t="s">
        <v>289</v>
      </c>
      <c r="C123" t="s">
        <v>51</v>
      </c>
      <c r="D123" s="6">
        <v>10032039.149999999</v>
      </c>
      <c r="E123" s="6">
        <f t="shared" si="1"/>
        <v>7438319.4299999988</v>
      </c>
      <c r="F123" s="6">
        <v>1053032.76</v>
      </c>
      <c r="G123" s="6">
        <v>1017991.08</v>
      </c>
      <c r="H123" s="6">
        <v>397654.58</v>
      </c>
      <c r="I123" s="6">
        <v>2329.9299999999998</v>
      </c>
      <c r="J123" s="6">
        <v>78636.53</v>
      </c>
      <c r="K123" s="6">
        <v>44074.84</v>
      </c>
    </row>
    <row r="124" spans="1:11" x14ac:dyDescent="0.25">
      <c r="A124" s="1" t="s">
        <v>290</v>
      </c>
      <c r="B124" t="s">
        <v>291</v>
      </c>
      <c r="C124" t="s">
        <v>292</v>
      </c>
      <c r="D124" s="6">
        <v>2663992.8799999994</v>
      </c>
      <c r="E124" s="6">
        <f t="shared" si="1"/>
        <v>1800333.7899999993</v>
      </c>
      <c r="F124" s="6">
        <v>658671.21</v>
      </c>
      <c r="G124" s="6">
        <v>115094.61</v>
      </c>
      <c r="H124" s="6">
        <v>43019.519999999997</v>
      </c>
      <c r="I124" s="6">
        <v>0</v>
      </c>
      <c r="J124" s="6">
        <v>33315.56</v>
      </c>
      <c r="K124" s="6">
        <v>13558.19</v>
      </c>
    </row>
    <row r="125" spans="1:11" x14ac:dyDescent="0.25">
      <c r="A125" s="1" t="s">
        <v>293</v>
      </c>
      <c r="B125" t="s">
        <v>294</v>
      </c>
      <c r="C125" t="s">
        <v>287</v>
      </c>
      <c r="D125" s="6">
        <v>3054917.8000000003</v>
      </c>
      <c r="E125" s="6">
        <f t="shared" si="1"/>
        <v>988638.24000000034</v>
      </c>
      <c r="F125" s="6">
        <v>1735059.95</v>
      </c>
      <c r="G125" s="6">
        <v>268196.28999999998</v>
      </c>
      <c r="H125" s="6">
        <v>23254.870000000003</v>
      </c>
      <c r="I125" s="6">
        <v>0</v>
      </c>
      <c r="J125" s="6">
        <v>39768.449999999997</v>
      </c>
      <c r="K125" s="6">
        <v>0</v>
      </c>
    </row>
    <row r="126" spans="1:11" x14ac:dyDescent="0.25">
      <c r="A126" s="1" t="s">
        <v>295</v>
      </c>
      <c r="B126" t="s">
        <v>296</v>
      </c>
      <c r="C126" t="s">
        <v>8</v>
      </c>
      <c r="D126" s="6">
        <v>942292.51000000036</v>
      </c>
      <c r="E126" s="6">
        <f t="shared" si="1"/>
        <v>768089.97000000032</v>
      </c>
      <c r="F126" s="6">
        <v>0</v>
      </c>
      <c r="G126" s="6">
        <v>0</v>
      </c>
      <c r="H126" s="6">
        <v>22230.93</v>
      </c>
      <c r="I126" s="6">
        <v>6028.98</v>
      </c>
      <c r="J126" s="6">
        <v>145942.63</v>
      </c>
      <c r="K126" s="6">
        <v>0</v>
      </c>
    </row>
    <row r="127" spans="1:11" x14ac:dyDescent="0.25">
      <c r="A127" s="1" t="s">
        <v>297</v>
      </c>
      <c r="B127" t="s">
        <v>298</v>
      </c>
      <c r="C127" t="s">
        <v>38</v>
      </c>
      <c r="D127" s="6">
        <v>2141550.2000000002</v>
      </c>
      <c r="E127" s="6">
        <f t="shared" si="1"/>
        <v>499528.06000000011</v>
      </c>
      <c r="F127" s="6">
        <v>1348729.53</v>
      </c>
      <c r="G127" s="6">
        <v>207206.06</v>
      </c>
      <c r="H127" s="6">
        <v>26939.989999999998</v>
      </c>
      <c r="I127" s="6">
        <v>0</v>
      </c>
      <c r="J127" s="6">
        <v>45315.01</v>
      </c>
      <c r="K127" s="6">
        <v>13831.550000000003</v>
      </c>
    </row>
    <row r="128" spans="1:11" x14ac:dyDescent="0.25">
      <c r="A128" s="1" t="s">
        <v>299</v>
      </c>
      <c r="B128" t="s">
        <v>300</v>
      </c>
      <c r="C128" t="s">
        <v>301</v>
      </c>
      <c r="D128" s="6">
        <v>10137840.17</v>
      </c>
      <c r="E128" s="6">
        <f t="shared" si="1"/>
        <v>5040778.2300000014</v>
      </c>
      <c r="F128" s="6">
        <v>2320573.8699999996</v>
      </c>
      <c r="G128" s="6">
        <v>1190586.51</v>
      </c>
      <c r="H128" s="6">
        <v>1465611.3</v>
      </c>
      <c r="I128" s="6">
        <v>127.9</v>
      </c>
      <c r="J128" s="6">
        <v>77271.350000000006</v>
      </c>
      <c r="K128" s="6">
        <v>42891.01</v>
      </c>
    </row>
    <row r="129" spans="1:11" x14ac:dyDescent="0.25">
      <c r="A129" s="1" t="s">
        <v>302</v>
      </c>
      <c r="B129" t="s">
        <v>303</v>
      </c>
      <c r="C129" t="s">
        <v>8</v>
      </c>
      <c r="D129" s="6">
        <v>6343193.0899999999</v>
      </c>
      <c r="E129" s="6">
        <f t="shared" si="1"/>
        <v>5778295.5099999998</v>
      </c>
      <c r="F129" s="6">
        <v>0</v>
      </c>
      <c r="G129" s="6">
        <v>350402.78</v>
      </c>
      <c r="H129" s="6">
        <v>135002.68</v>
      </c>
      <c r="I129" s="6">
        <v>5691.47</v>
      </c>
      <c r="J129" s="6">
        <v>73800.649999999994</v>
      </c>
      <c r="K129" s="6">
        <v>0</v>
      </c>
    </row>
    <row r="130" spans="1:11" x14ac:dyDescent="0.25">
      <c r="A130" s="1" t="s">
        <v>304</v>
      </c>
      <c r="B130" t="s">
        <v>305</v>
      </c>
      <c r="C130" t="s">
        <v>115</v>
      </c>
      <c r="D130" s="6">
        <v>4535169.28</v>
      </c>
      <c r="E130" s="6">
        <f t="shared" si="1"/>
        <v>2858573.14</v>
      </c>
      <c r="F130" s="6">
        <v>1387337.69</v>
      </c>
      <c r="G130" s="6">
        <v>183333.91999999998</v>
      </c>
      <c r="H130" s="6">
        <v>38987.17</v>
      </c>
      <c r="I130" s="6">
        <v>0</v>
      </c>
      <c r="J130" s="6">
        <v>46645.49</v>
      </c>
      <c r="K130" s="6">
        <v>20291.87</v>
      </c>
    </row>
    <row r="131" spans="1:11" x14ac:dyDescent="0.25">
      <c r="A131" s="1" t="s">
        <v>306</v>
      </c>
      <c r="B131" t="s">
        <v>307</v>
      </c>
      <c r="C131" t="s">
        <v>175</v>
      </c>
      <c r="D131" s="6">
        <v>4872138.33</v>
      </c>
      <c r="E131" s="6">
        <f t="shared" si="1"/>
        <v>1827330.8099999994</v>
      </c>
      <c r="F131" s="6">
        <v>2194955.6</v>
      </c>
      <c r="G131" s="6">
        <v>363712.30000000005</v>
      </c>
      <c r="H131" s="6">
        <v>420357.64</v>
      </c>
      <c r="I131" s="6">
        <v>1913.52</v>
      </c>
      <c r="J131" s="6">
        <v>43385.36</v>
      </c>
      <c r="K131" s="6">
        <v>20483.099999999999</v>
      </c>
    </row>
    <row r="132" spans="1:11" x14ac:dyDescent="0.25">
      <c r="A132" s="1" t="s">
        <v>311</v>
      </c>
      <c r="B132" t="s">
        <v>309</v>
      </c>
      <c r="C132" t="s">
        <v>312</v>
      </c>
      <c r="D132" s="6">
        <v>4544937.53</v>
      </c>
      <c r="E132" s="6">
        <f t="shared" si="1"/>
        <v>2990958.1200000006</v>
      </c>
      <c r="F132" s="6">
        <v>1242155.68</v>
      </c>
      <c r="G132" s="6">
        <v>214064.36</v>
      </c>
      <c r="H132" s="6">
        <v>33384.31</v>
      </c>
      <c r="I132" s="6">
        <v>0</v>
      </c>
      <c r="J132" s="6">
        <v>47872.38</v>
      </c>
      <c r="K132" s="6">
        <v>16502.68</v>
      </c>
    </row>
    <row r="133" spans="1:11" x14ac:dyDescent="0.25">
      <c r="A133" s="1" t="s">
        <v>310</v>
      </c>
      <c r="B133" t="s">
        <v>309</v>
      </c>
      <c r="C133" t="s">
        <v>256</v>
      </c>
      <c r="D133" s="6">
        <v>6464859.5800000001</v>
      </c>
      <c r="E133" s="6">
        <f t="shared" si="1"/>
        <v>3649533.9100000006</v>
      </c>
      <c r="F133" s="6">
        <v>2257006.1800000002</v>
      </c>
      <c r="G133" s="6">
        <v>417503.06</v>
      </c>
      <c r="H133" s="6">
        <v>58149.54</v>
      </c>
      <c r="I133" s="6">
        <v>450.84</v>
      </c>
      <c r="J133" s="6">
        <v>61811.65</v>
      </c>
      <c r="K133" s="6">
        <v>20404.399999999998</v>
      </c>
    </row>
    <row r="134" spans="1:11" x14ac:dyDescent="0.25">
      <c r="A134" s="1" t="s">
        <v>308</v>
      </c>
      <c r="B134" t="s">
        <v>309</v>
      </c>
      <c r="C134" t="s">
        <v>84</v>
      </c>
      <c r="D134" s="6">
        <v>7673323.9500000011</v>
      </c>
      <c r="E134" s="6">
        <f t="shared" si="1"/>
        <v>5622624.4100000011</v>
      </c>
      <c r="F134" s="6">
        <v>1615000.8800000001</v>
      </c>
      <c r="G134" s="6">
        <v>333580.92</v>
      </c>
      <c r="H134" s="6">
        <v>48937.36</v>
      </c>
      <c r="I134" s="6">
        <v>0</v>
      </c>
      <c r="J134" s="6">
        <v>52279.57</v>
      </c>
      <c r="K134" s="6">
        <v>900.80999999999983</v>
      </c>
    </row>
    <row r="135" spans="1:11" x14ac:dyDescent="0.25">
      <c r="A135" s="1" t="s">
        <v>313</v>
      </c>
      <c r="B135" t="s">
        <v>314</v>
      </c>
      <c r="C135" t="s">
        <v>56</v>
      </c>
      <c r="D135" s="6">
        <v>8725715.8699999992</v>
      </c>
      <c r="E135" s="6">
        <f t="shared" si="1"/>
        <v>7992514.7899999982</v>
      </c>
      <c r="F135" s="6">
        <v>248467.46</v>
      </c>
      <c r="G135" s="6">
        <v>342320.11</v>
      </c>
      <c r="H135" s="6">
        <v>55393.83</v>
      </c>
      <c r="I135" s="6">
        <v>507.06</v>
      </c>
      <c r="J135" s="6">
        <v>82546.44</v>
      </c>
      <c r="K135" s="6">
        <v>3966.1799999999944</v>
      </c>
    </row>
    <row r="136" spans="1:11" x14ac:dyDescent="0.25">
      <c r="A136" s="1" t="s">
        <v>315</v>
      </c>
      <c r="B136" t="s">
        <v>316</v>
      </c>
      <c r="C136" t="s">
        <v>317</v>
      </c>
      <c r="D136" s="6">
        <v>10212821.279999999</v>
      </c>
      <c r="E136" s="6">
        <f t="shared" ref="E136:E199" si="2">D136-F136-G136-H136-I136-J136-K136</f>
        <v>5345058.07</v>
      </c>
      <c r="F136" s="6">
        <v>3041208.11</v>
      </c>
      <c r="G136" s="6">
        <v>819245.51</v>
      </c>
      <c r="H136" s="6">
        <v>954622.43</v>
      </c>
      <c r="I136" s="6">
        <v>0</v>
      </c>
      <c r="J136" s="6">
        <v>52687.16</v>
      </c>
      <c r="K136" s="6">
        <v>0</v>
      </c>
    </row>
    <row r="137" spans="1:11" x14ac:dyDescent="0.25">
      <c r="A137" s="1" t="s">
        <v>318</v>
      </c>
      <c r="B137" t="s">
        <v>319</v>
      </c>
      <c r="C137" t="s">
        <v>8</v>
      </c>
      <c r="D137" s="6">
        <v>15498234.779999997</v>
      </c>
      <c r="E137" s="6">
        <f t="shared" si="2"/>
        <v>12956448.829999998</v>
      </c>
      <c r="F137" s="6">
        <v>299106.40999999997</v>
      </c>
      <c r="G137" s="6">
        <v>1264274.54</v>
      </c>
      <c r="H137" s="6">
        <v>474776.97</v>
      </c>
      <c r="I137" s="6">
        <v>107435.1</v>
      </c>
      <c r="J137" s="6">
        <v>218564.61</v>
      </c>
      <c r="K137" s="6">
        <v>177628.32</v>
      </c>
    </row>
    <row r="138" spans="1:11" x14ac:dyDescent="0.25">
      <c r="A138" s="1" t="s">
        <v>320</v>
      </c>
      <c r="B138" t="s">
        <v>321</v>
      </c>
      <c r="C138" t="s">
        <v>79</v>
      </c>
      <c r="D138" s="6">
        <v>355066.01</v>
      </c>
      <c r="E138" s="6">
        <f t="shared" si="2"/>
        <v>298653.97000000009</v>
      </c>
      <c r="F138" s="6">
        <v>0</v>
      </c>
      <c r="G138" s="6">
        <v>0</v>
      </c>
      <c r="H138" s="6">
        <v>6909.4100000000008</v>
      </c>
      <c r="I138" s="6">
        <v>207.16</v>
      </c>
      <c r="J138" s="6">
        <v>48314.06</v>
      </c>
      <c r="K138" s="6">
        <v>981.40999999999985</v>
      </c>
    </row>
    <row r="139" spans="1:11" x14ac:dyDescent="0.25">
      <c r="A139" s="1" t="s">
        <v>322</v>
      </c>
      <c r="B139" t="s">
        <v>323</v>
      </c>
      <c r="C139" t="s">
        <v>239</v>
      </c>
      <c r="D139" s="6">
        <v>3157476.5100000002</v>
      </c>
      <c r="E139" s="6">
        <f t="shared" si="2"/>
        <v>2313467.1600000006</v>
      </c>
      <c r="F139" s="6">
        <v>553354.74</v>
      </c>
      <c r="G139" s="6">
        <v>215034.91999999998</v>
      </c>
      <c r="H139" s="6">
        <v>14553.09</v>
      </c>
      <c r="I139" s="6">
        <v>11835.31</v>
      </c>
      <c r="J139" s="6">
        <v>49231.29</v>
      </c>
      <c r="K139" s="6">
        <v>0</v>
      </c>
    </row>
    <row r="140" spans="1:11" x14ac:dyDescent="0.25">
      <c r="A140" s="1" t="s">
        <v>324</v>
      </c>
      <c r="B140" t="s">
        <v>325</v>
      </c>
      <c r="C140" t="s">
        <v>105</v>
      </c>
      <c r="D140" s="6">
        <v>509805.26</v>
      </c>
      <c r="E140" s="6">
        <f t="shared" si="2"/>
        <v>458628.08999999997</v>
      </c>
      <c r="F140" s="6">
        <v>0</v>
      </c>
      <c r="G140" s="6">
        <v>0</v>
      </c>
      <c r="H140" s="6">
        <v>15273.59</v>
      </c>
      <c r="I140" s="6">
        <v>0</v>
      </c>
      <c r="J140" s="6">
        <v>35903.58</v>
      </c>
      <c r="K140" s="6">
        <v>0</v>
      </c>
    </row>
    <row r="141" spans="1:11" x14ac:dyDescent="0.25">
      <c r="A141" s="1" t="s">
        <v>326</v>
      </c>
      <c r="B141" t="s">
        <v>327</v>
      </c>
      <c r="C141" t="s">
        <v>221</v>
      </c>
      <c r="D141" s="6">
        <v>4118835.5999999996</v>
      </c>
      <c r="E141" s="6">
        <f t="shared" si="2"/>
        <v>2038224.8599999999</v>
      </c>
      <c r="F141" s="6">
        <v>1749241.5899999999</v>
      </c>
      <c r="G141" s="6">
        <v>183998.06</v>
      </c>
      <c r="H141" s="6">
        <v>76412.11</v>
      </c>
      <c r="I141" s="6">
        <v>3491.29</v>
      </c>
      <c r="J141" s="6">
        <v>38464.94</v>
      </c>
      <c r="K141" s="6">
        <v>29002.75</v>
      </c>
    </row>
    <row r="142" spans="1:11" x14ac:dyDescent="0.25">
      <c r="A142" s="1" t="s">
        <v>328</v>
      </c>
      <c r="B142" t="s">
        <v>329</v>
      </c>
      <c r="C142" t="s">
        <v>234</v>
      </c>
      <c r="D142" s="6">
        <v>11331519.16</v>
      </c>
      <c r="E142" s="6">
        <f t="shared" si="2"/>
        <v>5612519.6600000011</v>
      </c>
      <c r="F142" s="6">
        <v>3362949.1</v>
      </c>
      <c r="G142" s="6">
        <v>1142108.26</v>
      </c>
      <c r="H142" s="6">
        <v>1095238.0899999999</v>
      </c>
      <c r="I142" s="6">
        <v>0</v>
      </c>
      <c r="J142" s="6">
        <v>55665.8</v>
      </c>
      <c r="K142" s="6">
        <v>63038.25</v>
      </c>
    </row>
    <row r="143" spans="1:11" x14ac:dyDescent="0.25">
      <c r="A143" s="1" t="s">
        <v>330</v>
      </c>
      <c r="B143" t="s">
        <v>331</v>
      </c>
      <c r="C143" t="s">
        <v>164</v>
      </c>
      <c r="D143" s="6">
        <v>104372257.11000001</v>
      </c>
      <c r="E143" s="6">
        <f t="shared" si="2"/>
        <v>54699377.789999999</v>
      </c>
      <c r="F143" s="6">
        <v>25446917.149999999</v>
      </c>
      <c r="G143" s="6">
        <v>12204036.699999999</v>
      </c>
      <c r="H143" s="6">
        <v>9594941.0299999993</v>
      </c>
      <c r="I143" s="6">
        <v>1033571.2700000001</v>
      </c>
      <c r="J143" s="6">
        <v>811448.88</v>
      </c>
      <c r="K143" s="6">
        <v>581964.28999999992</v>
      </c>
    </row>
    <row r="144" spans="1:11" x14ac:dyDescent="0.25">
      <c r="A144" s="1" t="s">
        <v>332</v>
      </c>
      <c r="B144" t="s">
        <v>333</v>
      </c>
      <c r="C144" t="s">
        <v>242</v>
      </c>
      <c r="D144" s="6">
        <v>2915464.3900000006</v>
      </c>
      <c r="E144" s="6">
        <f t="shared" si="2"/>
        <v>2372470.4300000006</v>
      </c>
      <c r="F144" s="6">
        <v>19003.89</v>
      </c>
      <c r="G144" s="6">
        <v>350166.02999999991</v>
      </c>
      <c r="H144" s="6">
        <v>100291.34999999999</v>
      </c>
      <c r="I144" s="6">
        <v>5849.16</v>
      </c>
      <c r="J144" s="6">
        <v>67683.53</v>
      </c>
      <c r="K144" s="6">
        <v>0</v>
      </c>
    </row>
    <row r="145" spans="1:11" x14ac:dyDescent="0.25">
      <c r="A145" s="1" t="s">
        <v>334</v>
      </c>
      <c r="B145" t="s">
        <v>335</v>
      </c>
      <c r="C145" t="s">
        <v>66</v>
      </c>
      <c r="D145" s="6">
        <v>14421715.979999999</v>
      </c>
      <c r="E145" s="6">
        <f t="shared" si="2"/>
        <v>10323291.859999998</v>
      </c>
      <c r="F145" s="6">
        <v>2229070.77</v>
      </c>
      <c r="G145" s="6">
        <v>1226018.3400000001</v>
      </c>
      <c r="H145" s="6">
        <v>344826.74</v>
      </c>
      <c r="I145" s="6">
        <v>7650.57</v>
      </c>
      <c r="J145" s="6">
        <v>128559.82</v>
      </c>
      <c r="K145" s="6">
        <v>162297.88</v>
      </c>
    </row>
    <row r="146" spans="1:11" x14ac:dyDescent="0.25">
      <c r="A146" s="1" t="s">
        <v>336</v>
      </c>
      <c r="B146" t="s">
        <v>337</v>
      </c>
      <c r="C146" t="s">
        <v>123</v>
      </c>
      <c r="D146" s="6">
        <v>14204042</v>
      </c>
      <c r="E146" s="6">
        <f t="shared" si="2"/>
        <v>10411184.1</v>
      </c>
      <c r="F146" s="6">
        <v>1535895.71</v>
      </c>
      <c r="G146" s="6">
        <v>1868753.69</v>
      </c>
      <c r="H146" s="6">
        <v>150930.23999999999</v>
      </c>
      <c r="I146" s="6">
        <v>59218.18</v>
      </c>
      <c r="J146" s="6">
        <v>175485.09</v>
      </c>
      <c r="K146" s="6">
        <v>2574.9900000000016</v>
      </c>
    </row>
    <row r="147" spans="1:11" x14ac:dyDescent="0.25">
      <c r="A147" s="1" t="s">
        <v>338</v>
      </c>
      <c r="B147" t="s">
        <v>339</v>
      </c>
      <c r="C147" t="s">
        <v>14</v>
      </c>
      <c r="D147" s="6">
        <v>2974615.3399999994</v>
      </c>
      <c r="E147" s="6">
        <f t="shared" si="2"/>
        <v>2166202.1899999995</v>
      </c>
      <c r="F147" s="6">
        <v>438886.36</v>
      </c>
      <c r="G147" s="6">
        <v>150052.15</v>
      </c>
      <c r="H147" s="6">
        <v>121836.72</v>
      </c>
      <c r="I147" s="6">
        <v>5780.77</v>
      </c>
      <c r="J147" s="6">
        <v>58247.05</v>
      </c>
      <c r="K147" s="6">
        <v>33610.099999999991</v>
      </c>
    </row>
    <row r="148" spans="1:11" x14ac:dyDescent="0.25">
      <c r="A148" s="1" t="s">
        <v>340</v>
      </c>
      <c r="B148" t="s">
        <v>341</v>
      </c>
      <c r="C148" t="s">
        <v>253</v>
      </c>
      <c r="D148" s="6">
        <v>7550934</v>
      </c>
      <c r="E148" s="6">
        <f t="shared" si="2"/>
        <v>5595692.6699999999</v>
      </c>
      <c r="F148" s="6">
        <v>722441.7</v>
      </c>
      <c r="G148" s="6">
        <v>891779.76</v>
      </c>
      <c r="H148" s="6">
        <v>79555.489999999991</v>
      </c>
      <c r="I148" s="6">
        <v>120595.86</v>
      </c>
      <c r="J148" s="6">
        <v>93397.89</v>
      </c>
      <c r="K148" s="6">
        <v>47470.63</v>
      </c>
    </row>
    <row r="149" spans="1:11" x14ac:dyDescent="0.25">
      <c r="A149" s="1" t="s">
        <v>342</v>
      </c>
      <c r="B149" t="s">
        <v>343</v>
      </c>
      <c r="C149" t="s">
        <v>120</v>
      </c>
      <c r="D149" s="6">
        <v>16230873.880000003</v>
      </c>
      <c r="E149" s="6">
        <f t="shared" si="2"/>
        <v>12755243.930000002</v>
      </c>
      <c r="F149" s="6">
        <v>0</v>
      </c>
      <c r="G149" s="6">
        <v>2801703.9</v>
      </c>
      <c r="H149" s="6">
        <v>25707.73</v>
      </c>
      <c r="I149" s="6">
        <v>211252.79000000004</v>
      </c>
      <c r="J149" s="6">
        <v>428560.2</v>
      </c>
      <c r="K149" s="6">
        <v>8405.3300000000017</v>
      </c>
    </row>
    <row r="150" spans="1:11" x14ac:dyDescent="0.25">
      <c r="A150" s="1" t="s">
        <v>344</v>
      </c>
      <c r="B150" t="s">
        <v>345</v>
      </c>
      <c r="C150" t="s">
        <v>79</v>
      </c>
      <c r="D150" s="6">
        <v>28335679.41</v>
      </c>
      <c r="E150" s="6">
        <f t="shared" si="2"/>
        <v>19888388.390000001</v>
      </c>
      <c r="F150" s="6">
        <v>4549460.0100000007</v>
      </c>
      <c r="G150" s="6">
        <v>2316491.61</v>
      </c>
      <c r="H150" s="6">
        <v>1197545.18</v>
      </c>
      <c r="I150" s="6">
        <v>0</v>
      </c>
      <c r="J150" s="6">
        <v>86968.47</v>
      </c>
      <c r="K150" s="6">
        <v>296825.75</v>
      </c>
    </row>
    <row r="151" spans="1:11" x14ac:dyDescent="0.25">
      <c r="A151" s="1" t="s">
        <v>346</v>
      </c>
      <c r="B151" t="s">
        <v>347</v>
      </c>
      <c r="C151" t="s">
        <v>129</v>
      </c>
      <c r="D151" s="6">
        <v>7776473.0200000005</v>
      </c>
      <c r="E151" s="6">
        <f t="shared" si="2"/>
        <v>4475265.0300000012</v>
      </c>
      <c r="F151" s="6">
        <v>2339064.56</v>
      </c>
      <c r="G151" s="6">
        <v>687713.65999999992</v>
      </c>
      <c r="H151" s="6">
        <v>170355.31</v>
      </c>
      <c r="I151" s="6">
        <v>0</v>
      </c>
      <c r="J151" s="6">
        <v>65628.179999999993</v>
      </c>
      <c r="K151" s="6">
        <v>38446.28</v>
      </c>
    </row>
    <row r="152" spans="1:11" x14ac:dyDescent="0.25">
      <c r="A152" s="1" t="s">
        <v>348</v>
      </c>
      <c r="B152" t="s">
        <v>349</v>
      </c>
      <c r="C152" t="s">
        <v>190</v>
      </c>
      <c r="D152" s="6">
        <v>6602006.1299999999</v>
      </c>
      <c r="E152" s="6">
        <f t="shared" si="2"/>
        <v>5791296.3300000001</v>
      </c>
      <c r="F152" s="6">
        <v>296005.13</v>
      </c>
      <c r="G152" s="6">
        <v>282252.07</v>
      </c>
      <c r="H152" s="6">
        <v>100768.85</v>
      </c>
      <c r="I152" s="6">
        <v>0</v>
      </c>
      <c r="J152" s="6">
        <v>52696.09</v>
      </c>
      <c r="K152" s="6">
        <v>78987.66</v>
      </c>
    </row>
    <row r="153" spans="1:11" x14ac:dyDescent="0.25">
      <c r="A153" s="1" t="s">
        <v>350</v>
      </c>
      <c r="B153" t="s">
        <v>351</v>
      </c>
      <c r="C153" t="s">
        <v>352</v>
      </c>
      <c r="D153" s="6">
        <v>4479815.1100000003</v>
      </c>
      <c r="E153" s="6">
        <f t="shared" si="2"/>
        <v>3750057.1799999997</v>
      </c>
      <c r="F153" s="6">
        <v>555713.24</v>
      </c>
      <c r="G153" s="6">
        <v>39652.699999999997</v>
      </c>
      <c r="H153" s="6">
        <v>17672.629999999997</v>
      </c>
      <c r="I153" s="6">
        <v>33370.18</v>
      </c>
      <c r="J153" s="6">
        <v>74638.7</v>
      </c>
      <c r="K153" s="6">
        <v>8710.4800000000014</v>
      </c>
    </row>
    <row r="154" spans="1:11" x14ac:dyDescent="0.25">
      <c r="A154" s="1" t="s">
        <v>353</v>
      </c>
      <c r="B154" t="s">
        <v>354</v>
      </c>
      <c r="C154" t="s">
        <v>221</v>
      </c>
      <c r="D154" s="6">
        <v>1889503.0499999998</v>
      </c>
      <c r="E154" s="6">
        <f t="shared" si="2"/>
        <v>1214766.0599999998</v>
      </c>
      <c r="F154" s="6">
        <v>294032.17</v>
      </c>
      <c r="G154" s="6">
        <v>261243.55</v>
      </c>
      <c r="H154" s="6">
        <v>56267.97</v>
      </c>
      <c r="I154" s="6">
        <v>1406.35</v>
      </c>
      <c r="J154" s="6">
        <v>61786.95</v>
      </c>
      <c r="K154" s="6">
        <v>0</v>
      </c>
    </row>
    <row r="155" spans="1:11" x14ac:dyDescent="0.25">
      <c r="A155" s="1" t="s">
        <v>355</v>
      </c>
      <c r="B155" t="s">
        <v>356</v>
      </c>
      <c r="C155" t="s">
        <v>84</v>
      </c>
      <c r="D155" s="6">
        <v>18152345.709999997</v>
      </c>
      <c r="E155" s="6">
        <f t="shared" si="2"/>
        <v>9617361.0599999987</v>
      </c>
      <c r="F155" s="6">
        <v>4590194.1599999992</v>
      </c>
      <c r="G155" s="6">
        <v>1666204.43</v>
      </c>
      <c r="H155" s="6">
        <v>1864592.86</v>
      </c>
      <c r="I155" s="6">
        <v>1954.23</v>
      </c>
      <c r="J155" s="6">
        <v>112225.93</v>
      </c>
      <c r="K155" s="6">
        <v>299813.03999999998</v>
      </c>
    </row>
    <row r="156" spans="1:11" x14ac:dyDescent="0.25">
      <c r="A156" s="1" t="s">
        <v>357</v>
      </c>
      <c r="B156" t="s">
        <v>358</v>
      </c>
      <c r="C156" t="s">
        <v>359</v>
      </c>
      <c r="D156" s="6">
        <v>8663011.7200000007</v>
      </c>
      <c r="E156" s="6">
        <f t="shared" si="2"/>
        <v>6271075.1600000001</v>
      </c>
      <c r="F156" s="6">
        <v>1382532.8</v>
      </c>
      <c r="G156" s="6">
        <v>704939.67999999993</v>
      </c>
      <c r="H156" s="6">
        <v>109107.63</v>
      </c>
      <c r="I156" s="6">
        <v>345.73</v>
      </c>
      <c r="J156" s="6">
        <v>99448.49</v>
      </c>
      <c r="K156" s="6">
        <v>95562.23000000001</v>
      </c>
    </row>
    <row r="157" spans="1:11" x14ac:dyDescent="0.25">
      <c r="A157" s="1" t="s">
        <v>360</v>
      </c>
      <c r="B157" t="s">
        <v>361</v>
      </c>
      <c r="C157" t="s">
        <v>84</v>
      </c>
      <c r="D157" s="6">
        <v>6320479.7799999993</v>
      </c>
      <c r="E157" s="6">
        <f t="shared" si="2"/>
        <v>3309649.8099999991</v>
      </c>
      <c r="F157" s="6">
        <v>1988364.4000000001</v>
      </c>
      <c r="G157" s="6">
        <v>763489.91</v>
      </c>
      <c r="H157" s="6">
        <v>188990.80000000002</v>
      </c>
      <c r="I157" s="6">
        <v>2191.31</v>
      </c>
      <c r="J157" s="6">
        <v>65059.96</v>
      </c>
      <c r="K157" s="6">
        <v>2733.5899999999997</v>
      </c>
    </row>
    <row r="158" spans="1:11" x14ac:dyDescent="0.25">
      <c r="A158" s="1" t="s">
        <v>365</v>
      </c>
      <c r="B158" t="s">
        <v>363</v>
      </c>
      <c r="C158" t="s">
        <v>366</v>
      </c>
      <c r="D158" s="6">
        <v>6334769.8400000008</v>
      </c>
      <c r="E158" s="6">
        <f t="shared" si="2"/>
        <v>3494424.0300000007</v>
      </c>
      <c r="F158" s="6">
        <v>2323012.8199999998</v>
      </c>
      <c r="G158" s="6">
        <v>287653.15999999997</v>
      </c>
      <c r="H158" s="6">
        <v>159386.26</v>
      </c>
      <c r="I158" s="6">
        <v>710.82</v>
      </c>
      <c r="J158" s="6">
        <v>48796.18</v>
      </c>
      <c r="K158" s="6">
        <v>20786.570000000003</v>
      </c>
    </row>
    <row r="159" spans="1:11" x14ac:dyDescent="0.25">
      <c r="A159" s="1" t="s">
        <v>362</v>
      </c>
      <c r="B159" t="s">
        <v>363</v>
      </c>
      <c r="C159" t="s">
        <v>364</v>
      </c>
      <c r="D159" s="6">
        <v>6322676.9300000006</v>
      </c>
      <c r="E159" s="6">
        <f t="shared" si="2"/>
        <v>3977222.4000000004</v>
      </c>
      <c r="F159" s="6">
        <v>1656334.59</v>
      </c>
      <c r="G159" s="6">
        <v>399529.11</v>
      </c>
      <c r="H159" s="6">
        <v>207493.54</v>
      </c>
      <c r="I159" s="6">
        <v>0</v>
      </c>
      <c r="J159" s="6">
        <v>67712.42</v>
      </c>
      <c r="K159" s="6">
        <v>14384.870000000003</v>
      </c>
    </row>
    <row r="160" spans="1:11" x14ac:dyDescent="0.25">
      <c r="A160" s="1" t="s">
        <v>367</v>
      </c>
      <c r="B160" t="s">
        <v>363</v>
      </c>
      <c r="C160" t="s">
        <v>368</v>
      </c>
      <c r="D160" s="6">
        <v>9162719.5600000024</v>
      </c>
      <c r="E160" s="6">
        <f t="shared" si="2"/>
        <v>4054231.8100000019</v>
      </c>
      <c r="F160" s="6">
        <v>3702443.48</v>
      </c>
      <c r="G160" s="6">
        <v>488184.58999999991</v>
      </c>
      <c r="H160" s="6">
        <v>762509.16</v>
      </c>
      <c r="I160" s="6">
        <v>0</v>
      </c>
      <c r="J160" s="6">
        <v>50080.7</v>
      </c>
      <c r="K160" s="6">
        <v>105269.81999999999</v>
      </c>
    </row>
    <row r="161" spans="1:11" x14ac:dyDescent="0.25">
      <c r="A161" s="1" t="s">
        <v>369</v>
      </c>
      <c r="B161" t="s">
        <v>370</v>
      </c>
      <c r="C161" t="s">
        <v>146</v>
      </c>
      <c r="D161" s="6">
        <v>5907579.620000001</v>
      </c>
      <c r="E161" s="6">
        <f t="shared" si="2"/>
        <v>4678849.1500000013</v>
      </c>
      <c r="F161" s="6">
        <v>883230.76</v>
      </c>
      <c r="G161" s="6">
        <v>221866.24000000002</v>
      </c>
      <c r="H161" s="6">
        <v>24669.29</v>
      </c>
      <c r="I161" s="6">
        <v>0</v>
      </c>
      <c r="J161" s="6">
        <v>71540.52</v>
      </c>
      <c r="K161" s="6">
        <v>27423.660000000003</v>
      </c>
    </row>
    <row r="162" spans="1:11" x14ac:dyDescent="0.25">
      <c r="A162" s="1" t="s">
        <v>371</v>
      </c>
      <c r="B162" t="s">
        <v>372</v>
      </c>
      <c r="C162" t="s">
        <v>276</v>
      </c>
      <c r="D162" s="6">
        <v>8732701.0999999996</v>
      </c>
      <c r="E162" s="6">
        <f t="shared" si="2"/>
        <v>6144021.0999999996</v>
      </c>
      <c r="F162" s="6">
        <v>1738973.73</v>
      </c>
      <c r="G162" s="6">
        <v>626937.40999999992</v>
      </c>
      <c r="H162" s="6">
        <v>93609.010000000009</v>
      </c>
      <c r="I162" s="6">
        <v>9316.86</v>
      </c>
      <c r="J162" s="6">
        <v>103164.43</v>
      </c>
      <c r="K162" s="6">
        <v>16678.559999999998</v>
      </c>
    </row>
    <row r="163" spans="1:11" x14ac:dyDescent="0.25">
      <c r="A163" s="1" t="s">
        <v>373</v>
      </c>
      <c r="B163" t="s">
        <v>374</v>
      </c>
      <c r="C163" t="s">
        <v>172</v>
      </c>
      <c r="D163" s="6">
        <v>3721015.2699999996</v>
      </c>
      <c r="E163" s="6">
        <f t="shared" si="2"/>
        <v>2038603.4499999993</v>
      </c>
      <c r="F163" s="6">
        <v>1522903.13</v>
      </c>
      <c r="G163" s="6">
        <v>75878.989999999991</v>
      </c>
      <c r="H163" s="6">
        <v>23919.5</v>
      </c>
      <c r="I163" s="6">
        <v>1075.97</v>
      </c>
      <c r="J163" s="6">
        <v>40205.879999999997</v>
      </c>
      <c r="K163" s="6">
        <v>18428.350000000002</v>
      </c>
    </row>
    <row r="164" spans="1:11" x14ac:dyDescent="0.25">
      <c r="A164" s="1" t="s">
        <v>375</v>
      </c>
      <c r="B164" t="s">
        <v>376</v>
      </c>
      <c r="C164" t="s">
        <v>377</v>
      </c>
      <c r="D164" s="6">
        <v>16422871.090000002</v>
      </c>
      <c r="E164" s="6">
        <f t="shared" si="2"/>
        <v>11831159.190000003</v>
      </c>
      <c r="F164" s="6">
        <v>2371244.7999999998</v>
      </c>
      <c r="G164" s="6">
        <v>1843461.8400000003</v>
      </c>
      <c r="H164" s="6">
        <v>205876.29</v>
      </c>
      <c r="I164" s="6">
        <v>12134.75</v>
      </c>
      <c r="J164" s="6">
        <v>158994.22</v>
      </c>
      <c r="K164" s="6">
        <v>0</v>
      </c>
    </row>
    <row r="165" spans="1:11" x14ac:dyDescent="0.25">
      <c r="A165" s="1" t="s">
        <v>381</v>
      </c>
      <c r="B165" t="s">
        <v>379</v>
      </c>
      <c r="C165" t="s">
        <v>179</v>
      </c>
      <c r="D165" s="6">
        <v>4336521.88</v>
      </c>
      <c r="E165" s="6">
        <f t="shared" si="2"/>
        <v>3053081.82</v>
      </c>
      <c r="F165" s="6">
        <v>543318.75</v>
      </c>
      <c r="G165" s="6">
        <v>337778.5</v>
      </c>
      <c r="H165" s="6">
        <v>301782</v>
      </c>
      <c r="I165" s="6">
        <v>0</v>
      </c>
      <c r="J165" s="6">
        <v>84935.39</v>
      </c>
      <c r="K165" s="6">
        <v>15625.420000000006</v>
      </c>
    </row>
    <row r="166" spans="1:11" x14ac:dyDescent="0.25">
      <c r="A166" s="1" t="s">
        <v>378</v>
      </c>
      <c r="B166" t="s">
        <v>379</v>
      </c>
      <c r="C166" t="s">
        <v>380</v>
      </c>
      <c r="D166" s="6">
        <v>4994627.8500000006</v>
      </c>
      <c r="E166" s="6">
        <f t="shared" si="2"/>
        <v>3960108.1400000011</v>
      </c>
      <c r="F166" s="6">
        <v>443586.47000000003</v>
      </c>
      <c r="G166" s="6">
        <v>395639.19</v>
      </c>
      <c r="H166" s="6">
        <v>52088.109999999993</v>
      </c>
      <c r="I166" s="6">
        <v>6942.2</v>
      </c>
      <c r="J166" s="6">
        <v>69489.460000000006</v>
      </c>
      <c r="K166" s="6">
        <v>66774.28</v>
      </c>
    </row>
    <row r="167" spans="1:11" x14ac:dyDescent="0.25">
      <c r="A167" s="1" t="s">
        <v>382</v>
      </c>
      <c r="B167" t="s">
        <v>383</v>
      </c>
      <c r="C167" t="s">
        <v>172</v>
      </c>
      <c r="D167" s="6">
        <v>3453440.02</v>
      </c>
      <c r="E167" s="6">
        <f t="shared" si="2"/>
        <v>1741478.88</v>
      </c>
      <c r="F167" s="6">
        <v>1483724.9</v>
      </c>
      <c r="G167" s="6">
        <v>126652.08999999998</v>
      </c>
      <c r="H167" s="6">
        <v>27533.1</v>
      </c>
      <c r="I167" s="6">
        <v>0</v>
      </c>
      <c r="J167" s="6">
        <v>37214.76</v>
      </c>
      <c r="K167" s="6">
        <v>36836.29</v>
      </c>
    </row>
    <row r="168" spans="1:11" x14ac:dyDescent="0.25">
      <c r="A168" s="1" t="s">
        <v>384</v>
      </c>
      <c r="B168" t="s">
        <v>385</v>
      </c>
      <c r="C168" t="s">
        <v>386</v>
      </c>
      <c r="D168" s="6">
        <v>5769074.5</v>
      </c>
      <c r="E168" s="6">
        <f t="shared" si="2"/>
        <v>3684808.6199999996</v>
      </c>
      <c r="F168" s="6">
        <v>1489413.9500000002</v>
      </c>
      <c r="G168" s="6">
        <v>370244.29000000004</v>
      </c>
      <c r="H168" s="6">
        <v>144668.66</v>
      </c>
      <c r="I168" s="6">
        <v>8889.9699999999993</v>
      </c>
      <c r="J168" s="6">
        <v>57510.11</v>
      </c>
      <c r="K168" s="6">
        <v>13538.899999999998</v>
      </c>
    </row>
    <row r="169" spans="1:11" x14ac:dyDescent="0.25">
      <c r="A169" s="1" t="s">
        <v>387</v>
      </c>
      <c r="B169" t="s">
        <v>388</v>
      </c>
      <c r="C169" t="s">
        <v>14</v>
      </c>
      <c r="D169" s="6">
        <v>7659689.3899999997</v>
      </c>
      <c r="E169" s="6">
        <f t="shared" si="2"/>
        <v>5643054.8100000005</v>
      </c>
      <c r="F169" s="6">
        <v>1039759.7900000002</v>
      </c>
      <c r="G169" s="6">
        <v>527053.44999999995</v>
      </c>
      <c r="H169" s="6">
        <v>319556.31</v>
      </c>
      <c r="I169" s="6">
        <v>13367.76</v>
      </c>
      <c r="J169" s="6">
        <v>116897.27</v>
      </c>
      <c r="K169" s="6">
        <v>0</v>
      </c>
    </row>
    <row r="170" spans="1:11" x14ac:dyDescent="0.25">
      <c r="A170" s="1" t="s">
        <v>389</v>
      </c>
      <c r="B170" t="s">
        <v>390</v>
      </c>
      <c r="C170" t="s">
        <v>146</v>
      </c>
      <c r="D170" s="6">
        <v>6499427.9900000012</v>
      </c>
      <c r="E170" s="6">
        <f t="shared" si="2"/>
        <v>3592559.2800000012</v>
      </c>
      <c r="F170" s="6">
        <v>2188373.27</v>
      </c>
      <c r="G170" s="6">
        <v>526758.23999999987</v>
      </c>
      <c r="H170" s="6">
        <v>65337.440000000002</v>
      </c>
      <c r="I170" s="6">
        <v>0</v>
      </c>
      <c r="J170" s="6">
        <v>62496.17</v>
      </c>
      <c r="K170" s="6">
        <v>63903.59</v>
      </c>
    </row>
    <row r="171" spans="1:11" x14ac:dyDescent="0.25">
      <c r="A171" s="1" t="s">
        <v>391</v>
      </c>
      <c r="B171" t="s">
        <v>392</v>
      </c>
      <c r="C171" t="s">
        <v>23</v>
      </c>
      <c r="D171" s="6">
        <v>28926953.800000004</v>
      </c>
      <c r="E171" s="6">
        <f t="shared" si="2"/>
        <v>18615558.57</v>
      </c>
      <c r="F171" s="6">
        <v>4567142.6900000004</v>
      </c>
      <c r="G171" s="6">
        <v>2891967.0199999996</v>
      </c>
      <c r="H171" s="6">
        <v>2434769.87</v>
      </c>
      <c r="I171" s="6">
        <v>103586.69</v>
      </c>
      <c r="J171" s="6">
        <v>313928.96000000002</v>
      </c>
      <c r="K171" s="6">
        <v>0</v>
      </c>
    </row>
    <row r="172" spans="1:11" x14ac:dyDescent="0.25">
      <c r="A172" s="1" t="s">
        <v>393</v>
      </c>
      <c r="B172" t="s">
        <v>394</v>
      </c>
      <c r="C172" t="s">
        <v>79</v>
      </c>
      <c r="D172" s="6">
        <v>22548162.130000003</v>
      </c>
      <c r="E172" s="6">
        <f t="shared" si="2"/>
        <v>9471256.5400000028</v>
      </c>
      <c r="F172" s="6">
        <v>5232618.91</v>
      </c>
      <c r="G172" s="6">
        <v>5200920.42</v>
      </c>
      <c r="H172" s="6">
        <v>2101485.33</v>
      </c>
      <c r="I172" s="6">
        <v>4107.1499999999996</v>
      </c>
      <c r="J172" s="6">
        <v>230583.93</v>
      </c>
      <c r="K172" s="6">
        <v>307189.84999999998</v>
      </c>
    </row>
    <row r="173" spans="1:11" x14ac:dyDescent="0.25">
      <c r="A173" s="1" t="s">
        <v>395</v>
      </c>
      <c r="B173" t="s">
        <v>396</v>
      </c>
      <c r="C173" t="s">
        <v>43</v>
      </c>
      <c r="D173" s="6">
        <v>4315003.29</v>
      </c>
      <c r="E173" s="6">
        <f t="shared" si="2"/>
        <v>2884783.8100000005</v>
      </c>
      <c r="F173" s="6">
        <v>1093867.2499999998</v>
      </c>
      <c r="G173" s="6">
        <v>238348.02000000002</v>
      </c>
      <c r="H173" s="6">
        <v>23830.32</v>
      </c>
      <c r="I173" s="6">
        <v>1131.5</v>
      </c>
      <c r="J173" s="6">
        <v>62579.3</v>
      </c>
      <c r="K173" s="6">
        <v>10463.090000000007</v>
      </c>
    </row>
    <row r="174" spans="1:11" x14ac:dyDescent="0.25">
      <c r="A174" s="1" t="s">
        <v>397</v>
      </c>
      <c r="B174" t="s">
        <v>398</v>
      </c>
      <c r="C174" t="s">
        <v>399</v>
      </c>
      <c r="D174" s="6">
        <v>2385996.1599999997</v>
      </c>
      <c r="E174" s="6">
        <f t="shared" si="2"/>
        <v>1548834.8999999997</v>
      </c>
      <c r="F174" s="6">
        <v>716516.52</v>
      </c>
      <c r="G174" s="6">
        <v>47006.679999999993</v>
      </c>
      <c r="H174" s="6">
        <v>2858.62</v>
      </c>
      <c r="I174" s="6">
        <v>1037.45</v>
      </c>
      <c r="J174" s="6">
        <v>55544.97</v>
      </c>
      <c r="K174" s="6">
        <v>14197.02</v>
      </c>
    </row>
    <row r="175" spans="1:11" x14ac:dyDescent="0.25">
      <c r="A175" s="1" t="s">
        <v>400</v>
      </c>
      <c r="B175" t="s">
        <v>401</v>
      </c>
      <c r="C175" t="s">
        <v>87</v>
      </c>
      <c r="D175" s="6">
        <v>16517706.770000003</v>
      </c>
      <c r="E175" s="6">
        <f t="shared" si="2"/>
        <v>10826540.820000004</v>
      </c>
      <c r="F175" s="6">
        <v>1477996.7</v>
      </c>
      <c r="G175" s="6">
        <v>1380651.7500000005</v>
      </c>
      <c r="H175" s="6">
        <v>2463746.5699999998</v>
      </c>
      <c r="I175" s="6">
        <v>64637.220000000008</v>
      </c>
      <c r="J175" s="6">
        <v>197479.27</v>
      </c>
      <c r="K175" s="6">
        <v>106654.44000000002</v>
      </c>
    </row>
    <row r="176" spans="1:11" x14ac:dyDescent="0.25">
      <c r="A176" s="1" t="s">
        <v>402</v>
      </c>
      <c r="B176" t="s">
        <v>403</v>
      </c>
      <c r="C176" t="s">
        <v>377</v>
      </c>
      <c r="D176" s="6">
        <v>28747297.780000001</v>
      </c>
      <c r="E176" s="6">
        <f t="shared" si="2"/>
        <v>22252524.050000001</v>
      </c>
      <c r="F176" s="6">
        <v>2058608.2</v>
      </c>
      <c r="G176" s="6">
        <v>3112344.1100000003</v>
      </c>
      <c r="H176" s="6">
        <v>502321.75</v>
      </c>
      <c r="I176" s="6">
        <v>425936.61</v>
      </c>
      <c r="J176" s="6">
        <v>388112.89</v>
      </c>
      <c r="K176" s="6">
        <v>7450.1699999999983</v>
      </c>
    </row>
    <row r="177" spans="1:11" x14ac:dyDescent="0.25">
      <c r="A177" s="1" t="s">
        <v>404</v>
      </c>
      <c r="B177" t="s">
        <v>405</v>
      </c>
      <c r="C177" t="s">
        <v>155</v>
      </c>
      <c r="D177" s="6">
        <v>7775532.6300000008</v>
      </c>
      <c r="E177" s="6">
        <f t="shared" si="2"/>
        <v>4252628.2100000009</v>
      </c>
      <c r="F177" s="6">
        <v>2828116.49</v>
      </c>
      <c r="G177" s="6">
        <v>487375.29000000004</v>
      </c>
      <c r="H177" s="6">
        <v>57452.2</v>
      </c>
      <c r="I177" s="6">
        <v>792.42</v>
      </c>
      <c r="J177" s="6">
        <v>52686.85</v>
      </c>
      <c r="K177" s="6">
        <v>96481.17</v>
      </c>
    </row>
    <row r="178" spans="1:11" x14ac:dyDescent="0.25">
      <c r="A178" s="1" t="s">
        <v>406</v>
      </c>
      <c r="B178" t="s">
        <v>407</v>
      </c>
      <c r="C178" t="s">
        <v>20</v>
      </c>
      <c r="D178" s="6">
        <v>9370036.2800000031</v>
      </c>
      <c r="E178" s="6">
        <f t="shared" si="2"/>
        <v>6341833.3500000034</v>
      </c>
      <c r="F178" s="6">
        <v>1836862.42</v>
      </c>
      <c r="G178" s="6">
        <v>768379.09</v>
      </c>
      <c r="H178" s="6">
        <v>80433.490000000005</v>
      </c>
      <c r="I178" s="6">
        <v>0</v>
      </c>
      <c r="J178" s="6">
        <v>87844.27</v>
      </c>
      <c r="K178" s="6">
        <v>254683.66</v>
      </c>
    </row>
    <row r="179" spans="1:11" x14ac:dyDescent="0.25">
      <c r="A179" s="1" t="s">
        <v>408</v>
      </c>
      <c r="B179" t="s">
        <v>409</v>
      </c>
      <c r="C179" t="s">
        <v>234</v>
      </c>
      <c r="D179" s="6">
        <v>7776198.8500000006</v>
      </c>
      <c r="E179" s="6">
        <f t="shared" si="2"/>
        <v>5987414.1800000006</v>
      </c>
      <c r="F179" s="6">
        <v>860296.16999999993</v>
      </c>
      <c r="G179" s="6">
        <v>652774.04999999993</v>
      </c>
      <c r="H179" s="6">
        <v>197004.94</v>
      </c>
      <c r="I179" s="6">
        <v>920.36</v>
      </c>
      <c r="J179" s="6">
        <v>77216.72</v>
      </c>
      <c r="K179" s="6">
        <v>572.42999999999847</v>
      </c>
    </row>
    <row r="180" spans="1:11" x14ac:dyDescent="0.25">
      <c r="A180" s="1" t="s">
        <v>410</v>
      </c>
      <c r="B180" t="s">
        <v>411</v>
      </c>
      <c r="C180" t="s">
        <v>26</v>
      </c>
      <c r="D180" s="6">
        <v>3921982.8000000007</v>
      </c>
      <c r="E180" s="6">
        <f t="shared" si="2"/>
        <v>2519983.0500000007</v>
      </c>
      <c r="F180" s="6">
        <v>1264968.98</v>
      </c>
      <c r="G180" s="6">
        <v>92237.319999999992</v>
      </c>
      <c r="H180" s="6">
        <v>13224.33</v>
      </c>
      <c r="I180" s="6">
        <v>0</v>
      </c>
      <c r="J180" s="6">
        <v>31569.119999999999</v>
      </c>
      <c r="K180" s="6">
        <v>0</v>
      </c>
    </row>
    <row r="181" spans="1:11" x14ac:dyDescent="0.25">
      <c r="A181" s="1" t="s">
        <v>412</v>
      </c>
      <c r="B181" t="s">
        <v>413</v>
      </c>
      <c r="C181" t="s">
        <v>17</v>
      </c>
      <c r="D181" s="6">
        <v>7636893.6100000003</v>
      </c>
      <c r="E181" s="6">
        <f t="shared" si="2"/>
        <v>5701421.4199999999</v>
      </c>
      <c r="F181" s="6">
        <v>1095950.93</v>
      </c>
      <c r="G181" s="6">
        <v>627837.93999999994</v>
      </c>
      <c r="H181" s="6">
        <v>128703.32999999999</v>
      </c>
      <c r="I181" s="6">
        <v>5380.33</v>
      </c>
      <c r="J181" s="6">
        <v>77599.66</v>
      </c>
      <c r="K181" s="6">
        <v>0</v>
      </c>
    </row>
    <row r="182" spans="1:11" x14ac:dyDescent="0.25">
      <c r="A182" s="1" t="s">
        <v>414</v>
      </c>
      <c r="B182" t="s">
        <v>415</v>
      </c>
      <c r="C182" t="s">
        <v>416</v>
      </c>
      <c r="D182" s="6">
        <v>4069615.99</v>
      </c>
      <c r="E182" s="6">
        <f t="shared" si="2"/>
        <v>2821093.0700000003</v>
      </c>
      <c r="F182" s="6">
        <v>1009655.7</v>
      </c>
      <c r="G182" s="6">
        <v>160191.91999999998</v>
      </c>
      <c r="H182" s="6">
        <v>43384.33</v>
      </c>
      <c r="I182" s="6">
        <v>3469.01</v>
      </c>
      <c r="J182" s="6">
        <v>31376.07</v>
      </c>
      <c r="K182" s="6">
        <v>445.89000000000004</v>
      </c>
    </row>
    <row r="183" spans="1:11" x14ac:dyDescent="0.25">
      <c r="A183" s="1" t="s">
        <v>417</v>
      </c>
      <c r="B183" t="s">
        <v>418</v>
      </c>
      <c r="C183" t="s">
        <v>79</v>
      </c>
      <c r="D183" s="6">
        <v>2022312.9700000004</v>
      </c>
      <c r="E183" s="6">
        <f t="shared" si="2"/>
        <v>1678769.2400000005</v>
      </c>
      <c r="F183" s="6">
        <v>0</v>
      </c>
      <c r="G183" s="6">
        <v>262785.52</v>
      </c>
      <c r="H183" s="6">
        <v>17373.22</v>
      </c>
      <c r="I183" s="6">
        <v>6614.89</v>
      </c>
      <c r="J183" s="6">
        <v>56770.1</v>
      </c>
      <c r="K183" s="6">
        <v>0</v>
      </c>
    </row>
    <row r="184" spans="1:11" x14ac:dyDescent="0.25">
      <c r="A184" s="1" t="s">
        <v>419</v>
      </c>
      <c r="B184" t="s">
        <v>420</v>
      </c>
      <c r="C184" t="s">
        <v>43</v>
      </c>
      <c r="D184" s="6">
        <v>3053153.51</v>
      </c>
      <c r="E184" s="6">
        <f t="shared" si="2"/>
        <v>1332540.49</v>
      </c>
      <c r="F184" s="6">
        <v>1497046.42</v>
      </c>
      <c r="G184" s="6">
        <v>109921.06</v>
      </c>
      <c r="H184" s="6">
        <v>37266.380000000005</v>
      </c>
      <c r="I184" s="6">
        <v>6240.93</v>
      </c>
      <c r="J184" s="6">
        <v>33290</v>
      </c>
      <c r="K184" s="6">
        <v>36848.229999999996</v>
      </c>
    </row>
    <row r="185" spans="1:11" x14ac:dyDescent="0.25">
      <c r="A185" s="1" t="s">
        <v>421</v>
      </c>
      <c r="B185" t="s">
        <v>422</v>
      </c>
      <c r="C185" t="s">
        <v>364</v>
      </c>
      <c r="D185" s="6">
        <v>5033880</v>
      </c>
      <c r="E185" s="6">
        <f t="shared" si="2"/>
        <v>3226640.4699999997</v>
      </c>
      <c r="F185" s="6">
        <v>1339195.8500000001</v>
      </c>
      <c r="G185" s="6">
        <v>322111.05</v>
      </c>
      <c r="H185" s="6">
        <v>48905.2</v>
      </c>
      <c r="I185" s="6">
        <v>0</v>
      </c>
      <c r="J185" s="6">
        <v>44925.71</v>
      </c>
      <c r="K185" s="6">
        <v>52101.719999999994</v>
      </c>
    </row>
    <row r="186" spans="1:11" x14ac:dyDescent="0.25">
      <c r="A186" s="1" t="s">
        <v>423</v>
      </c>
      <c r="B186" t="s">
        <v>424</v>
      </c>
      <c r="C186" t="s">
        <v>11</v>
      </c>
      <c r="D186" s="6">
        <v>6243141.5800000001</v>
      </c>
      <c r="E186" s="6">
        <f t="shared" si="2"/>
        <v>2768301.2199999997</v>
      </c>
      <c r="F186" s="6">
        <v>1953259.4000000001</v>
      </c>
      <c r="G186" s="6">
        <v>549791.1</v>
      </c>
      <c r="H186" s="6">
        <v>831506.07</v>
      </c>
      <c r="I186" s="6">
        <v>0</v>
      </c>
      <c r="J186" s="6">
        <v>61699.74</v>
      </c>
      <c r="K186" s="6">
        <v>78584.050000000017</v>
      </c>
    </row>
    <row r="187" spans="1:11" x14ac:dyDescent="0.25">
      <c r="A187" s="1" t="s">
        <v>425</v>
      </c>
      <c r="B187" t="s">
        <v>426</v>
      </c>
      <c r="C187" t="s">
        <v>74</v>
      </c>
      <c r="D187" s="6">
        <v>7098483.9800000004</v>
      </c>
      <c r="E187" s="6">
        <f t="shared" si="2"/>
        <v>3868693.88</v>
      </c>
      <c r="F187" s="6">
        <v>2389236.3199999998</v>
      </c>
      <c r="G187" s="6">
        <v>546182.91</v>
      </c>
      <c r="H187" s="6">
        <v>162509.1</v>
      </c>
      <c r="I187" s="6">
        <v>0</v>
      </c>
      <c r="J187" s="6">
        <v>49222.7</v>
      </c>
      <c r="K187" s="6">
        <v>82639.069999999992</v>
      </c>
    </row>
    <row r="188" spans="1:11" x14ac:dyDescent="0.25">
      <c r="A188" s="1" t="s">
        <v>427</v>
      </c>
      <c r="B188" t="s">
        <v>428</v>
      </c>
      <c r="C188" t="s">
        <v>56</v>
      </c>
      <c r="D188" s="6">
        <v>5421868.5800000001</v>
      </c>
      <c r="E188" s="6">
        <f t="shared" si="2"/>
        <v>4628488.0500000007</v>
      </c>
      <c r="F188" s="6">
        <v>127502.02</v>
      </c>
      <c r="G188" s="6">
        <v>498655.54000000004</v>
      </c>
      <c r="H188" s="6">
        <v>54636.08</v>
      </c>
      <c r="I188" s="6">
        <v>13683.75</v>
      </c>
      <c r="J188" s="6">
        <v>98903.14</v>
      </c>
      <c r="K188" s="6">
        <v>0</v>
      </c>
    </row>
    <row r="189" spans="1:11" x14ac:dyDescent="0.25">
      <c r="A189" s="1" t="s">
        <v>429</v>
      </c>
      <c r="B189" t="s">
        <v>430</v>
      </c>
      <c r="C189" t="s">
        <v>38</v>
      </c>
      <c r="D189" s="6">
        <v>20489679.84</v>
      </c>
      <c r="E189" s="6">
        <f t="shared" si="2"/>
        <v>15865438.349999998</v>
      </c>
      <c r="F189" s="6">
        <v>1093038.73</v>
      </c>
      <c r="G189" s="6">
        <v>2445379.3699999996</v>
      </c>
      <c r="H189" s="6">
        <v>298869.95</v>
      </c>
      <c r="I189" s="6">
        <v>49723.72</v>
      </c>
      <c r="J189" s="6">
        <v>267953.65999999997</v>
      </c>
      <c r="K189" s="6">
        <v>469276.06000000006</v>
      </c>
    </row>
    <row r="190" spans="1:11" x14ac:dyDescent="0.25">
      <c r="A190" s="1" t="s">
        <v>431</v>
      </c>
      <c r="B190" t="s">
        <v>432</v>
      </c>
      <c r="C190" t="s">
        <v>242</v>
      </c>
      <c r="D190" s="6">
        <v>6048714.0900000008</v>
      </c>
      <c r="E190" s="6">
        <f t="shared" si="2"/>
        <v>4341068.7300000004</v>
      </c>
      <c r="F190" s="6">
        <v>756462.99</v>
      </c>
      <c r="G190" s="6">
        <v>602615.25</v>
      </c>
      <c r="H190" s="6">
        <v>207593.19999999998</v>
      </c>
      <c r="I190" s="6">
        <v>64008.43</v>
      </c>
      <c r="J190" s="6">
        <v>73987.740000000005</v>
      </c>
      <c r="K190" s="6">
        <v>2977.75</v>
      </c>
    </row>
    <row r="191" spans="1:11" x14ac:dyDescent="0.25">
      <c r="A191" s="1" t="s">
        <v>433</v>
      </c>
      <c r="B191" t="s">
        <v>434</v>
      </c>
      <c r="C191" t="s">
        <v>23</v>
      </c>
      <c r="D191" s="6">
        <v>7778835.9099999992</v>
      </c>
      <c r="E191" s="6">
        <f t="shared" si="2"/>
        <v>7093532.5099999998</v>
      </c>
      <c r="F191" s="6">
        <v>321281.96000000002</v>
      </c>
      <c r="G191" s="6">
        <v>242254.99</v>
      </c>
      <c r="H191" s="6">
        <v>38137.770000000004</v>
      </c>
      <c r="I191" s="6">
        <v>0</v>
      </c>
      <c r="J191" s="6">
        <v>74203.289999999994</v>
      </c>
      <c r="K191" s="6">
        <v>9425.3900000000012</v>
      </c>
    </row>
    <row r="192" spans="1:11" x14ac:dyDescent="0.25">
      <c r="A192" s="1" t="s">
        <v>435</v>
      </c>
      <c r="B192" t="s">
        <v>436</v>
      </c>
      <c r="C192" t="s">
        <v>242</v>
      </c>
      <c r="D192" s="6">
        <v>15465944.510000002</v>
      </c>
      <c r="E192" s="6">
        <f t="shared" si="2"/>
        <v>14235152.42</v>
      </c>
      <c r="F192" s="6">
        <v>0</v>
      </c>
      <c r="G192" s="6">
        <v>822265.12000000011</v>
      </c>
      <c r="H192" s="6">
        <v>6906.5199999999995</v>
      </c>
      <c r="I192" s="6">
        <v>26168.05</v>
      </c>
      <c r="J192" s="6">
        <v>357909.21</v>
      </c>
      <c r="K192" s="6">
        <v>17543.190000000002</v>
      </c>
    </row>
    <row r="193" spans="1:11" x14ac:dyDescent="0.25">
      <c r="A193" s="1" t="s">
        <v>437</v>
      </c>
      <c r="B193" t="s">
        <v>438</v>
      </c>
      <c r="C193" t="s">
        <v>100</v>
      </c>
      <c r="D193" s="6">
        <v>3968303.32</v>
      </c>
      <c r="E193" s="6">
        <f t="shared" si="2"/>
        <v>2977045.27</v>
      </c>
      <c r="F193" s="6">
        <v>520358.17</v>
      </c>
      <c r="G193" s="6">
        <v>251742.16999999998</v>
      </c>
      <c r="H193" s="6">
        <v>117487.66</v>
      </c>
      <c r="I193" s="6">
        <v>0</v>
      </c>
      <c r="J193" s="6">
        <v>55169.48</v>
      </c>
      <c r="K193" s="6">
        <v>46500.57</v>
      </c>
    </row>
    <row r="194" spans="1:11" x14ac:dyDescent="0.25">
      <c r="A194" s="1" t="s">
        <v>439</v>
      </c>
      <c r="B194" t="s">
        <v>440</v>
      </c>
      <c r="C194" t="s">
        <v>26</v>
      </c>
      <c r="D194" s="6">
        <v>4167701.2099999995</v>
      </c>
      <c r="E194" s="6">
        <f t="shared" si="2"/>
        <v>2619400.4999999995</v>
      </c>
      <c r="F194" s="6">
        <v>1318273.93</v>
      </c>
      <c r="G194" s="6">
        <v>181159.06</v>
      </c>
      <c r="H194" s="6">
        <v>198.98</v>
      </c>
      <c r="I194" s="6">
        <v>0</v>
      </c>
      <c r="J194" s="6">
        <v>47893.19</v>
      </c>
      <c r="K194" s="6">
        <v>775.54999999999973</v>
      </c>
    </row>
    <row r="195" spans="1:11" x14ac:dyDescent="0.25">
      <c r="A195" s="1" t="s">
        <v>441</v>
      </c>
      <c r="B195" t="s">
        <v>442</v>
      </c>
      <c r="C195" t="s">
        <v>218</v>
      </c>
      <c r="D195" s="6">
        <v>5735813.6500000004</v>
      </c>
      <c r="E195" s="6">
        <f t="shared" si="2"/>
        <v>3157262.1200000006</v>
      </c>
      <c r="F195" s="6">
        <v>2097672.48</v>
      </c>
      <c r="G195" s="6">
        <v>325460.61</v>
      </c>
      <c r="H195" s="6">
        <v>350.65</v>
      </c>
      <c r="I195" s="6">
        <v>2372.75</v>
      </c>
      <c r="J195" s="6">
        <v>53446.42</v>
      </c>
      <c r="K195" s="6">
        <v>99248.62</v>
      </c>
    </row>
    <row r="196" spans="1:11" x14ac:dyDescent="0.25">
      <c r="A196" s="1" t="s">
        <v>443</v>
      </c>
      <c r="B196" t="s">
        <v>444</v>
      </c>
      <c r="C196" t="s">
        <v>445</v>
      </c>
      <c r="D196" s="6">
        <v>10337911.48</v>
      </c>
      <c r="E196" s="6">
        <f t="shared" si="2"/>
        <v>4978577.2700000014</v>
      </c>
      <c r="F196" s="6">
        <v>3198112.2600000002</v>
      </c>
      <c r="G196" s="6">
        <v>1475458.3099999998</v>
      </c>
      <c r="H196" s="6">
        <v>579165.09000000008</v>
      </c>
      <c r="I196" s="6">
        <v>16645.560000000001</v>
      </c>
      <c r="J196" s="6">
        <v>85001.98</v>
      </c>
      <c r="K196" s="6">
        <v>4951.0100000000057</v>
      </c>
    </row>
    <row r="197" spans="1:11" x14ac:dyDescent="0.25">
      <c r="A197" s="1" t="s">
        <v>446</v>
      </c>
      <c r="B197" t="s">
        <v>447</v>
      </c>
      <c r="C197" t="s">
        <v>211</v>
      </c>
      <c r="D197" s="6">
        <v>11368347.77</v>
      </c>
      <c r="E197" s="6">
        <f t="shared" si="2"/>
        <v>8179380.1500000013</v>
      </c>
      <c r="F197" s="6">
        <v>1319858.2</v>
      </c>
      <c r="G197" s="6">
        <v>1365597.28</v>
      </c>
      <c r="H197" s="6">
        <v>363282.56</v>
      </c>
      <c r="I197" s="6">
        <v>7522.24</v>
      </c>
      <c r="J197" s="6">
        <v>132707.34</v>
      </c>
      <c r="K197" s="6">
        <v>0</v>
      </c>
    </row>
    <row r="198" spans="1:11" x14ac:dyDescent="0.25">
      <c r="A198" s="1" t="s">
        <v>448</v>
      </c>
      <c r="B198" t="s">
        <v>449</v>
      </c>
      <c r="C198" t="s">
        <v>359</v>
      </c>
      <c r="D198" s="6">
        <v>10605755.939999998</v>
      </c>
      <c r="E198" s="6">
        <f t="shared" si="2"/>
        <v>7513178.129999998</v>
      </c>
      <c r="F198" s="6">
        <v>1882653.26</v>
      </c>
      <c r="G198" s="6">
        <v>737681.55999999994</v>
      </c>
      <c r="H198" s="6">
        <v>347606.91</v>
      </c>
      <c r="I198" s="6">
        <v>0</v>
      </c>
      <c r="J198" s="6">
        <v>96403.44</v>
      </c>
      <c r="K198" s="6">
        <v>28232.639999999992</v>
      </c>
    </row>
    <row r="199" spans="1:11" x14ac:dyDescent="0.25">
      <c r="A199" s="1" t="s">
        <v>450</v>
      </c>
      <c r="B199" t="s">
        <v>451</v>
      </c>
      <c r="C199" t="s">
        <v>29</v>
      </c>
      <c r="D199" s="6">
        <v>3474274.6399999997</v>
      </c>
      <c r="E199" s="6">
        <f t="shared" si="2"/>
        <v>2054628.0399999996</v>
      </c>
      <c r="F199" s="6">
        <v>1317508.1400000001</v>
      </c>
      <c r="G199" s="6">
        <v>54645.8</v>
      </c>
      <c r="H199" s="6">
        <v>8138.35</v>
      </c>
      <c r="I199" s="6">
        <v>924.06</v>
      </c>
      <c r="J199" s="6">
        <v>38430.25</v>
      </c>
      <c r="K199" s="6">
        <v>0</v>
      </c>
    </row>
    <row r="200" spans="1:11" x14ac:dyDescent="0.25">
      <c r="A200" s="1" t="s">
        <v>452</v>
      </c>
      <c r="B200" t="s">
        <v>453</v>
      </c>
      <c r="C200" t="s">
        <v>221</v>
      </c>
      <c r="D200" s="6">
        <v>6329387.9199999999</v>
      </c>
      <c r="E200" s="6">
        <f t="shared" ref="E200:E263" si="3">D200-F200-G200-H200-I200-J200-K200</f>
        <v>4148636.26</v>
      </c>
      <c r="F200" s="6">
        <v>1503168.04</v>
      </c>
      <c r="G200" s="6">
        <v>552365.07000000007</v>
      </c>
      <c r="H200" s="6">
        <v>43450.18</v>
      </c>
      <c r="I200" s="6">
        <v>0</v>
      </c>
      <c r="J200" s="6">
        <v>60422.14</v>
      </c>
      <c r="K200" s="6">
        <v>21346.230000000003</v>
      </c>
    </row>
    <row r="201" spans="1:11" x14ac:dyDescent="0.25">
      <c r="A201" s="1" t="s">
        <v>454</v>
      </c>
      <c r="B201" t="s">
        <v>455</v>
      </c>
      <c r="C201" t="s">
        <v>271</v>
      </c>
      <c r="D201" s="6">
        <v>12534424.550000001</v>
      </c>
      <c r="E201" s="6">
        <f t="shared" si="3"/>
        <v>7812003.9600000009</v>
      </c>
      <c r="F201" s="6">
        <v>1878582.1099999999</v>
      </c>
      <c r="G201" s="6">
        <v>1328538.75</v>
      </c>
      <c r="H201" s="6">
        <v>1293424.67</v>
      </c>
      <c r="I201" s="6">
        <v>37230.86</v>
      </c>
      <c r="J201" s="6">
        <v>184644.2</v>
      </c>
      <c r="K201" s="6">
        <v>0</v>
      </c>
    </row>
    <row r="202" spans="1:11" x14ac:dyDescent="0.25">
      <c r="A202" s="1" t="s">
        <v>456</v>
      </c>
      <c r="B202" t="s">
        <v>457</v>
      </c>
      <c r="C202" t="s">
        <v>100</v>
      </c>
      <c r="D202" s="6">
        <v>4777636.2199999988</v>
      </c>
      <c r="E202" s="6">
        <f t="shared" si="3"/>
        <v>2422466.6999999988</v>
      </c>
      <c r="F202" s="6">
        <v>1884435.04</v>
      </c>
      <c r="G202" s="6">
        <v>293515.17</v>
      </c>
      <c r="H202" s="6">
        <v>67291.06</v>
      </c>
      <c r="I202" s="6">
        <v>0</v>
      </c>
      <c r="J202" s="6">
        <v>42340.36</v>
      </c>
      <c r="K202" s="6">
        <v>67587.89</v>
      </c>
    </row>
    <row r="203" spans="1:11" x14ac:dyDescent="0.25">
      <c r="A203" s="1" t="s">
        <v>458</v>
      </c>
      <c r="B203" t="s">
        <v>459</v>
      </c>
      <c r="C203" t="s">
        <v>120</v>
      </c>
      <c r="D203" s="6">
        <v>11022010.57</v>
      </c>
      <c r="E203" s="6">
        <f t="shared" si="3"/>
        <v>9536114.0300000012</v>
      </c>
      <c r="F203" s="6">
        <v>0</v>
      </c>
      <c r="G203" s="6">
        <v>937721.95999999985</v>
      </c>
      <c r="H203" s="6">
        <v>90003.94</v>
      </c>
      <c r="I203" s="6">
        <v>72119.31</v>
      </c>
      <c r="J203" s="6">
        <v>271316.14</v>
      </c>
      <c r="K203" s="6">
        <v>114735.19</v>
      </c>
    </row>
    <row r="204" spans="1:11" x14ac:dyDescent="0.25">
      <c r="A204" s="1" t="s">
        <v>460</v>
      </c>
      <c r="B204" t="s">
        <v>461</v>
      </c>
      <c r="C204" t="s">
        <v>175</v>
      </c>
      <c r="D204" s="6">
        <v>11805551.269999998</v>
      </c>
      <c r="E204" s="6">
        <f t="shared" si="3"/>
        <v>7148196.8099999977</v>
      </c>
      <c r="F204" s="6">
        <v>2695431.8400000003</v>
      </c>
      <c r="G204" s="6">
        <v>1309595.8999999999</v>
      </c>
      <c r="H204" s="6">
        <v>461115.35</v>
      </c>
      <c r="I204" s="6">
        <v>2182.96</v>
      </c>
      <c r="J204" s="6">
        <v>87738.71</v>
      </c>
      <c r="K204" s="6">
        <v>101289.7</v>
      </c>
    </row>
    <row r="205" spans="1:11" x14ac:dyDescent="0.25">
      <c r="A205" s="1" t="s">
        <v>462</v>
      </c>
      <c r="B205" t="s">
        <v>463</v>
      </c>
      <c r="C205" t="s">
        <v>464</v>
      </c>
      <c r="D205" s="6">
        <v>9713101.129999999</v>
      </c>
      <c r="E205" s="6">
        <f t="shared" si="3"/>
        <v>5085001.6899999985</v>
      </c>
      <c r="F205" s="6">
        <v>1767156</v>
      </c>
      <c r="G205" s="6">
        <v>717410.76</v>
      </c>
      <c r="H205" s="6">
        <v>1948803.31</v>
      </c>
      <c r="I205" s="6">
        <v>392.55</v>
      </c>
      <c r="J205" s="6">
        <v>110216.91</v>
      </c>
      <c r="K205" s="6">
        <v>84119.91</v>
      </c>
    </row>
    <row r="206" spans="1:11" x14ac:dyDescent="0.25">
      <c r="A206" s="1" t="s">
        <v>465</v>
      </c>
      <c r="B206" t="s">
        <v>466</v>
      </c>
      <c r="C206" t="s">
        <v>464</v>
      </c>
      <c r="D206" s="6">
        <v>10533338.450000001</v>
      </c>
      <c r="E206" s="6">
        <f t="shared" si="3"/>
        <v>7118794.54</v>
      </c>
      <c r="F206" s="6">
        <v>1330008.3999999999</v>
      </c>
      <c r="G206" s="6">
        <v>1447498.4400000002</v>
      </c>
      <c r="H206" s="6">
        <v>541017.83000000007</v>
      </c>
      <c r="I206" s="6">
        <v>785.08</v>
      </c>
      <c r="J206" s="6">
        <v>95234.16</v>
      </c>
      <c r="K206" s="6">
        <v>0</v>
      </c>
    </row>
    <row r="207" spans="1:11" x14ac:dyDescent="0.25">
      <c r="A207" s="1" t="s">
        <v>467</v>
      </c>
      <c r="B207" t="s">
        <v>468</v>
      </c>
      <c r="C207" t="s">
        <v>253</v>
      </c>
      <c r="D207" s="6">
        <v>4073865.5699999989</v>
      </c>
      <c r="E207" s="6">
        <f t="shared" si="3"/>
        <v>3062674.129999999</v>
      </c>
      <c r="F207" s="6">
        <v>521880.21</v>
      </c>
      <c r="G207" s="6">
        <v>337756.51</v>
      </c>
      <c r="H207" s="6">
        <v>65302.020000000004</v>
      </c>
      <c r="I207" s="6">
        <v>10358.31</v>
      </c>
      <c r="J207" s="6">
        <v>63384.82</v>
      </c>
      <c r="K207" s="6">
        <v>12509.57</v>
      </c>
    </row>
    <row r="208" spans="1:11" x14ac:dyDescent="0.25">
      <c r="A208" s="1" t="s">
        <v>469</v>
      </c>
      <c r="B208" t="s">
        <v>470</v>
      </c>
      <c r="C208" t="s">
        <v>79</v>
      </c>
      <c r="D208" s="6">
        <v>17724685.909999996</v>
      </c>
      <c r="E208" s="6">
        <f t="shared" si="3"/>
        <v>9907975.4499999955</v>
      </c>
      <c r="F208" s="6">
        <v>3934717.31</v>
      </c>
      <c r="G208" s="6">
        <v>3230518.47</v>
      </c>
      <c r="H208" s="6">
        <v>497559.79999999993</v>
      </c>
      <c r="I208" s="6">
        <v>15625.519999999999</v>
      </c>
      <c r="J208" s="6">
        <v>138289.35999999999</v>
      </c>
      <c r="K208" s="6">
        <v>0</v>
      </c>
    </row>
    <row r="209" spans="1:11" x14ac:dyDescent="0.25">
      <c r="A209" s="1" t="s">
        <v>471</v>
      </c>
      <c r="B209" t="s">
        <v>472</v>
      </c>
      <c r="C209" t="s">
        <v>51</v>
      </c>
      <c r="D209" s="6">
        <v>10967205.440000001</v>
      </c>
      <c r="E209" s="6">
        <f t="shared" si="3"/>
        <v>8673930.5500000026</v>
      </c>
      <c r="F209" s="6">
        <v>982526.5</v>
      </c>
      <c r="G209" s="6">
        <v>830057.07000000007</v>
      </c>
      <c r="H209" s="6">
        <v>298359.25</v>
      </c>
      <c r="I209" s="6">
        <v>18362.009999999998</v>
      </c>
      <c r="J209" s="6">
        <v>106678.62</v>
      </c>
      <c r="K209" s="6">
        <v>57291.44</v>
      </c>
    </row>
    <row r="210" spans="1:11" x14ac:dyDescent="0.25">
      <c r="A210" s="1" t="s">
        <v>473</v>
      </c>
      <c r="B210" t="s">
        <v>474</v>
      </c>
      <c r="C210" t="s">
        <v>105</v>
      </c>
      <c r="D210" s="6">
        <v>5645707.1299999999</v>
      </c>
      <c r="E210" s="6">
        <f t="shared" si="3"/>
        <v>4445291.66</v>
      </c>
      <c r="F210" s="6">
        <v>881991.10999999987</v>
      </c>
      <c r="G210" s="6">
        <v>234841.42</v>
      </c>
      <c r="H210" s="6">
        <v>18905.27</v>
      </c>
      <c r="I210" s="6">
        <v>0</v>
      </c>
      <c r="J210" s="6">
        <v>64677.67</v>
      </c>
      <c r="K210" s="6">
        <v>0</v>
      </c>
    </row>
    <row r="211" spans="1:11" x14ac:dyDescent="0.25">
      <c r="A211" s="1" t="s">
        <v>475</v>
      </c>
      <c r="B211" t="s">
        <v>476</v>
      </c>
      <c r="C211" t="s">
        <v>364</v>
      </c>
      <c r="D211" s="6">
        <v>7027100.4399999995</v>
      </c>
      <c r="E211" s="6">
        <f t="shared" si="3"/>
        <v>4016297.2699999977</v>
      </c>
      <c r="F211" s="6">
        <v>2164265.39</v>
      </c>
      <c r="G211" s="6">
        <v>499918.48</v>
      </c>
      <c r="H211" s="6">
        <v>160281.9</v>
      </c>
      <c r="I211" s="6">
        <v>683.5</v>
      </c>
      <c r="J211" s="6">
        <v>56419.47</v>
      </c>
      <c r="K211" s="6">
        <v>129234.43</v>
      </c>
    </row>
    <row r="212" spans="1:11" x14ac:dyDescent="0.25">
      <c r="A212" s="1" t="s">
        <v>477</v>
      </c>
      <c r="B212" t="s">
        <v>478</v>
      </c>
      <c r="C212" t="s">
        <v>271</v>
      </c>
      <c r="D212" s="6">
        <v>5328832.8000000007</v>
      </c>
      <c r="E212" s="6">
        <f t="shared" si="3"/>
        <v>3420296.8100000005</v>
      </c>
      <c r="F212" s="6">
        <v>1568028.91</v>
      </c>
      <c r="G212" s="6">
        <v>232823.17</v>
      </c>
      <c r="H212" s="6">
        <v>48890.57</v>
      </c>
      <c r="I212" s="6">
        <v>499.94</v>
      </c>
      <c r="J212" s="6">
        <v>49236.49</v>
      </c>
      <c r="K212" s="6">
        <v>9056.91</v>
      </c>
    </row>
    <row r="213" spans="1:11" x14ac:dyDescent="0.25">
      <c r="A213" s="1" t="s">
        <v>479</v>
      </c>
      <c r="B213" t="s">
        <v>480</v>
      </c>
      <c r="C213" t="s">
        <v>137</v>
      </c>
      <c r="D213" s="6">
        <v>12592748.940000001</v>
      </c>
      <c r="E213" s="6">
        <f t="shared" si="3"/>
        <v>8328935.3500000015</v>
      </c>
      <c r="F213" s="6">
        <v>2602560.2200000002</v>
      </c>
      <c r="G213" s="6">
        <v>1074641.4400000002</v>
      </c>
      <c r="H213" s="6">
        <v>455684.68</v>
      </c>
      <c r="I213" s="6">
        <v>6632.24</v>
      </c>
      <c r="J213" s="6">
        <v>76198.259999999995</v>
      </c>
      <c r="K213" s="6">
        <v>48096.75</v>
      </c>
    </row>
    <row r="214" spans="1:11" x14ac:dyDescent="0.25">
      <c r="A214" s="1" t="s">
        <v>481</v>
      </c>
      <c r="B214" t="s">
        <v>482</v>
      </c>
      <c r="C214" t="s">
        <v>74</v>
      </c>
      <c r="D214" s="6">
        <v>17073982.48</v>
      </c>
      <c r="E214" s="6">
        <f t="shared" si="3"/>
        <v>11950817.949999999</v>
      </c>
      <c r="F214" s="6">
        <v>2244393.91</v>
      </c>
      <c r="G214" s="6">
        <v>2266188.4700000002</v>
      </c>
      <c r="H214" s="6">
        <v>467579.07</v>
      </c>
      <c r="I214" s="6">
        <v>14738.33</v>
      </c>
      <c r="J214" s="6">
        <v>128164.86</v>
      </c>
      <c r="K214" s="6">
        <v>2099.89</v>
      </c>
    </row>
    <row r="215" spans="1:11" x14ac:dyDescent="0.25">
      <c r="A215" s="1" t="s">
        <v>483</v>
      </c>
      <c r="B215" t="s">
        <v>484</v>
      </c>
      <c r="C215" t="s">
        <v>485</v>
      </c>
      <c r="D215" s="6">
        <v>8795339.9900000002</v>
      </c>
      <c r="E215" s="6">
        <f t="shared" si="3"/>
        <v>6085390.0200000005</v>
      </c>
      <c r="F215" s="6">
        <v>1890950.25</v>
      </c>
      <c r="G215" s="6">
        <v>682365.49999999988</v>
      </c>
      <c r="H215" s="6">
        <v>50997.259999999995</v>
      </c>
      <c r="I215" s="6">
        <v>1050.47</v>
      </c>
      <c r="J215" s="6">
        <v>84586.49</v>
      </c>
      <c r="K215" s="6">
        <v>0</v>
      </c>
    </row>
    <row r="216" spans="1:11" x14ac:dyDescent="0.25">
      <c r="A216" s="1" t="s">
        <v>486</v>
      </c>
      <c r="B216" t="s">
        <v>487</v>
      </c>
      <c r="C216" t="s">
        <v>51</v>
      </c>
      <c r="D216" s="6">
        <v>5592767.0600000005</v>
      </c>
      <c r="E216" s="6">
        <f t="shared" si="3"/>
        <v>3497833.5100000012</v>
      </c>
      <c r="F216" s="6">
        <v>1355213.85</v>
      </c>
      <c r="G216" s="6">
        <v>463627.82999999996</v>
      </c>
      <c r="H216" s="6">
        <v>100211.05</v>
      </c>
      <c r="I216" s="6">
        <v>0</v>
      </c>
      <c r="J216" s="6">
        <v>59229.38</v>
      </c>
      <c r="K216" s="6">
        <v>116651.44</v>
      </c>
    </row>
    <row r="217" spans="1:11" x14ac:dyDescent="0.25">
      <c r="A217" s="1" t="s">
        <v>488</v>
      </c>
      <c r="B217" t="s">
        <v>489</v>
      </c>
      <c r="C217" t="s">
        <v>120</v>
      </c>
      <c r="D217" s="6">
        <v>1359585.06</v>
      </c>
      <c r="E217" s="6">
        <f t="shared" si="3"/>
        <v>1300133.7000000002</v>
      </c>
      <c r="F217" s="6">
        <v>0</v>
      </c>
      <c r="G217" s="6">
        <v>0</v>
      </c>
      <c r="H217" s="6">
        <v>320.14999999999998</v>
      </c>
      <c r="I217" s="6">
        <v>0</v>
      </c>
      <c r="J217" s="6">
        <v>59131.21</v>
      </c>
      <c r="K217" s="6">
        <v>0</v>
      </c>
    </row>
    <row r="218" spans="1:11" x14ac:dyDescent="0.25">
      <c r="A218" s="1" t="s">
        <v>490</v>
      </c>
      <c r="B218" t="s">
        <v>491</v>
      </c>
      <c r="C218" t="s">
        <v>492</v>
      </c>
      <c r="D218" s="6">
        <v>5523590.6799999988</v>
      </c>
      <c r="E218" s="6">
        <f t="shared" si="3"/>
        <v>4786649.2999999989</v>
      </c>
      <c r="F218" s="6">
        <v>0</v>
      </c>
      <c r="G218" s="6">
        <v>582107.47</v>
      </c>
      <c r="H218" s="6">
        <v>357.91</v>
      </c>
      <c r="I218" s="6">
        <v>8051.52</v>
      </c>
      <c r="J218" s="6">
        <v>124233.79</v>
      </c>
      <c r="K218" s="6">
        <v>22190.690000000002</v>
      </c>
    </row>
    <row r="219" spans="1:11" x14ac:dyDescent="0.25">
      <c r="A219" s="1" t="s">
        <v>493</v>
      </c>
      <c r="B219" t="s">
        <v>494</v>
      </c>
      <c r="C219" t="s">
        <v>134</v>
      </c>
      <c r="D219" s="6">
        <v>3871409.54</v>
      </c>
      <c r="E219" s="6">
        <f t="shared" si="3"/>
        <v>1641600.9700000002</v>
      </c>
      <c r="F219" s="6">
        <v>1776422.84</v>
      </c>
      <c r="G219" s="6">
        <v>269746.92</v>
      </c>
      <c r="H219" s="6">
        <v>102708.48</v>
      </c>
      <c r="I219" s="6">
        <v>0</v>
      </c>
      <c r="J219" s="6">
        <v>42807.44</v>
      </c>
      <c r="K219" s="6">
        <v>38122.89</v>
      </c>
    </row>
    <row r="220" spans="1:11" x14ac:dyDescent="0.25">
      <c r="A220" s="1" t="s">
        <v>496</v>
      </c>
      <c r="B220" t="s">
        <v>494</v>
      </c>
      <c r="C220" t="s">
        <v>239</v>
      </c>
      <c r="D220" s="6">
        <v>5166141.43</v>
      </c>
      <c r="E220" s="6">
        <f t="shared" si="3"/>
        <v>3904677.5</v>
      </c>
      <c r="F220" s="6">
        <v>1015419.4400000001</v>
      </c>
      <c r="G220" s="6">
        <v>144361.5</v>
      </c>
      <c r="H220" s="6">
        <v>21021.440000000002</v>
      </c>
      <c r="I220" s="6">
        <v>2757.41</v>
      </c>
      <c r="J220" s="6">
        <v>55705.09</v>
      </c>
      <c r="K220" s="6">
        <v>22199.050000000003</v>
      </c>
    </row>
    <row r="221" spans="1:11" x14ac:dyDescent="0.25">
      <c r="A221" s="1" t="s">
        <v>495</v>
      </c>
      <c r="B221" t="s">
        <v>494</v>
      </c>
      <c r="C221" t="s">
        <v>8</v>
      </c>
      <c r="D221" s="6">
        <v>10372417.869999999</v>
      </c>
      <c r="E221" s="6">
        <f t="shared" si="3"/>
        <v>8917743.8999999985</v>
      </c>
      <c r="F221" s="6">
        <v>341668.72000000003</v>
      </c>
      <c r="G221" s="6">
        <v>851512.85</v>
      </c>
      <c r="H221" s="6">
        <v>45190.559999999998</v>
      </c>
      <c r="I221" s="6">
        <v>14504.4</v>
      </c>
      <c r="J221" s="6">
        <v>201797.44</v>
      </c>
      <c r="K221" s="6">
        <v>0</v>
      </c>
    </row>
    <row r="222" spans="1:11" x14ac:dyDescent="0.25">
      <c r="A222" s="1" t="s">
        <v>497</v>
      </c>
      <c r="B222" t="s">
        <v>498</v>
      </c>
      <c r="C222" t="s">
        <v>87</v>
      </c>
      <c r="D222" s="6">
        <v>5258441.4099999992</v>
      </c>
      <c r="E222" s="6">
        <f t="shared" si="3"/>
        <v>3670913.4599999995</v>
      </c>
      <c r="F222" s="6">
        <v>1140839.8</v>
      </c>
      <c r="G222" s="6">
        <v>332737.64</v>
      </c>
      <c r="H222" s="6">
        <v>48148.92</v>
      </c>
      <c r="I222" s="6">
        <v>561.09</v>
      </c>
      <c r="J222" s="6">
        <v>65179.34</v>
      </c>
      <c r="K222" s="6">
        <v>61.160000000000082</v>
      </c>
    </row>
    <row r="223" spans="1:11" x14ac:dyDescent="0.25">
      <c r="A223" s="1" t="s">
        <v>499</v>
      </c>
      <c r="B223" t="s">
        <v>500</v>
      </c>
      <c r="C223" t="s">
        <v>155</v>
      </c>
      <c r="D223" s="6">
        <v>13830907.58</v>
      </c>
      <c r="E223" s="6">
        <f t="shared" si="3"/>
        <v>8387546.8899999987</v>
      </c>
      <c r="F223" s="6">
        <v>3838221.7300000004</v>
      </c>
      <c r="G223" s="6">
        <v>971017.97</v>
      </c>
      <c r="H223" s="6">
        <v>429303.99</v>
      </c>
      <c r="I223" s="6">
        <v>1235.2</v>
      </c>
      <c r="J223" s="6">
        <v>94470.96</v>
      </c>
      <c r="K223" s="6">
        <v>109110.84</v>
      </c>
    </row>
    <row r="224" spans="1:11" x14ac:dyDescent="0.25">
      <c r="A224" s="1" t="s">
        <v>501</v>
      </c>
      <c r="B224" t="s">
        <v>502</v>
      </c>
      <c r="C224" t="s">
        <v>248</v>
      </c>
      <c r="D224" s="6">
        <v>4224573.83</v>
      </c>
      <c r="E224" s="6">
        <f t="shared" si="3"/>
        <v>3239238.5599999996</v>
      </c>
      <c r="F224" s="6">
        <v>374292.08</v>
      </c>
      <c r="G224" s="6">
        <v>432120.62000000011</v>
      </c>
      <c r="H224" s="6">
        <v>96897.89</v>
      </c>
      <c r="I224" s="6">
        <v>2095.6999999999998</v>
      </c>
      <c r="J224" s="6">
        <v>79928.98</v>
      </c>
      <c r="K224" s="6">
        <v>0</v>
      </c>
    </row>
    <row r="225" spans="1:11" x14ac:dyDescent="0.25">
      <c r="A225" s="1" t="s">
        <v>503</v>
      </c>
      <c r="B225" t="s">
        <v>504</v>
      </c>
      <c r="C225" t="s">
        <v>29</v>
      </c>
      <c r="D225" s="6">
        <v>9218297.2199999988</v>
      </c>
      <c r="E225" s="6">
        <f t="shared" si="3"/>
        <v>6138411.7199999988</v>
      </c>
      <c r="F225" s="6">
        <v>1528469.05</v>
      </c>
      <c r="G225" s="6">
        <v>976551.28</v>
      </c>
      <c r="H225" s="6">
        <v>162608.66999999998</v>
      </c>
      <c r="I225" s="6">
        <v>9059.39</v>
      </c>
      <c r="J225" s="6">
        <v>143590.03</v>
      </c>
      <c r="K225" s="6">
        <v>259607.08</v>
      </c>
    </row>
    <row r="226" spans="1:11" x14ac:dyDescent="0.25">
      <c r="A226" s="1" t="s">
        <v>505</v>
      </c>
      <c r="B226" t="s">
        <v>506</v>
      </c>
      <c r="C226" t="s">
        <v>120</v>
      </c>
      <c r="D226" s="6">
        <v>27096893.819999993</v>
      </c>
      <c r="E226" s="6">
        <f t="shared" si="3"/>
        <v>16290664.379999992</v>
      </c>
      <c r="F226" s="6">
        <v>5180197.8900000006</v>
      </c>
      <c r="G226" s="6">
        <v>3540360.1000000006</v>
      </c>
      <c r="H226" s="6">
        <v>1572930.1500000001</v>
      </c>
      <c r="I226" s="6">
        <v>120164.46000000002</v>
      </c>
      <c r="J226" s="6">
        <v>295144.02</v>
      </c>
      <c r="K226" s="6">
        <v>97432.82</v>
      </c>
    </row>
    <row r="227" spans="1:11" x14ac:dyDescent="0.25">
      <c r="A227" s="1" t="s">
        <v>507</v>
      </c>
      <c r="B227" t="s">
        <v>508</v>
      </c>
      <c r="C227" t="s">
        <v>377</v>
      </c>
      <c r="D227" s="6">
        <v>67147860.519999996</v>
      </c>
      <c r="E227" s="6">
        <f t="shared" si="3"/>
        <v>42414743.689999998</v>
      </c>
      <c r="F227" s="6">
        <v>13945029.59</v>
      </c>
      <c r="G227" s="6">
        <v>6463453.7199999997</v>
      </c>
      <c r="H227" s="6">
        <v>3252816.73</v>
      </c>
      <c r="I227" s="6">
        <v>600252.39</v>
      </c>
      <c r="J227" s="6">
        <v>471564.4</v>
      </c>
      <c r="K227" s="6">
        <v>0</v>
      </c>
    </row>
    <row r="228" spans="1:11" x14ac:dyDescent="0.25">
      <c r="A228" s="1" t="s">
        <v>509</v>
      </c>
      <c r="B228" t="s">
        <v>510</v>
      </c>
      <c r="C228" t="s">
        <v>120</v>
      </c>
      <c r="D228" s="6">
        <v>21175215.720000003</v>
      </c>
      <c r="E228" s="6">
        <f t="shared" si="3"/>
        <v>13565084.280000005</v>
      </c>
      <c r="F228" s="6">
        <v>4987424.57</v>
      </c>
      <c r="G228" s="6">
        <v>1575274.63</v>
      </c>
      <c r="H228" s="6">
        <v>810762.4</v>
      </c>
      <c r="I228" s="6">
        <v>49427.95</v>
      </c>
      <c r="J228" s="6">
        <v>138374.44</v>
      </c>
      <c r="K228" s="6">
        <v>48867.450000000004</v>
      </c>
    </row>
    <row r="229" spans="1:11" x14ac:dyDescent="0.25">
      <c r="A229" s="1" t="s">
        <v>511</v>
      </c>
      <c r="B229" t="s">
        <v>512</v>
      </c>
      <c r="C229" t="s">
        <v>2</v>
      </c>
      <c r="D229" s="6">
        <v>2532296.6900000004</v>
      </c>
      <c r="E229" s="6">
        <f t="shared" si="3"/>
        <v>1088337.7100000002</v>
      </c>
      <c r="F229" s="6">
        <v>1251426.0100000002</v>
      </c>
      <c r="G229" s="6">
        <v>106778.75</v>
      </c>
      <c r="H229" s="6">
        <v>19264.829999999998</v>
      </c>
      <c r="I229" s="6">
        <v>382.44</v>
      </c>
      <c r="J229" s="6">
        <v>34667.14</v>
      </c>
      <c r="K229" s="6">
        <v>31439.81</v>
      </c>
    </row>
    <row r="230" spans="1:11" x14ac:dyDescent="0.25">
      <c r="A230" s="1" t="s">
        <v>513</v>
      </c>
      <c r="B230" t="s">
        <v>514</v>
      </c>
      <c r="C230" t="s">
        <v>26</v>
      </c>
      <c r="D230" s="6">
        <v>5116706.8800000008</v>
      </c>
      <c r="E230" s="6">
        <f t="shared" si="3"/>
        <v>2986321.7500000005</v>
      </c>
      <c r="F230" s="6">
        <v>1747410.02</v>
      </c>
      <c r="G230" s="6">
        <v>304222.06</v>
      </c>
      <c r="H230" s="6">
        <v>21410.31</v>
      </c>
      <c r="I230" s="6">
        <v>475.57</v>
      </c>
      <c r="J230" s="6">
        <v>50060.95</v>
      </c>
      <c r="K230" s="6">
        <v>6806.2200000000012</v>
      </c>
    </row>
    <row r="231" spans="1:11" x14ac:dyDescent="0.25">
      <c r="A231" s="1" t="s">
        <v>515</v>
      </c>
      <c r="B231" t="s">
        <v>516</v>
      </c>
      <c r="C231" t="s">
        <v>292</v>
      </c>
      <c r="D231" s="6">
        <v>7175630.1799999988</v>
      </c>
      <c r="E231" s="6">
        <f t="shared" si="3"/>
        <v>6034423.2699999996</v>
      </c>
      <c r="F231" s="6">
        <v>506734.23</v>
      </c>
      <c r="G231" s="6">
        <v>348131.26</v>
      </c>
      <c r="H231" s="6">
        <v>205848.41</v>
      </c>
      <c r="I231" s="6">
        <v>417.13</v>
      </c>
      <c r="J231" s="6">
        <v>80075.88</v>
      </c>
      <c r="K231" s="6">
        <v>0</v>
      </c>
    </row>
    <row r="232" spans="1:11" x14ac:dyDescent="0.25">
      <c r="A232" s="1" t="s">
        <v>517</v>
      </c>
      <c r="B232" t="s">
        <v>518</v>
      </c>
      <c r="C232" t="s">
        <v>492</v>
      </c>
      <c r="D232" s="6">
        <v>6516973.2299999995</v>
      </c>
      <c r="E232" s="6">
        <f t="shared" si="3"/>
        <v>5184751.63</v>
      </c>
      <c r="F232" s="6">
        <v>633668.49</v>
      </c>
      <c r="G232" s="6">
        <v>509231.99</v>
      </c>
      <c r="H232" s="6">
        <v>109280.47</v>
      </c>
      <c r="I232" s="6">
        <v>4238.6400000000003</v>
      </c>
      <c r="J232" s="6">
        <v>75802.009999999995</v>
      </c>
      <c r="K232" s="6">
        <v>0</v>
      </c>
    </row>
    <row r="233" spans="1:11" x14ac:dyDescent="0.25">
      <c r="A233" s="1" t="s">
        <v>519</v>
      </c>
      <c r="B233" t="s">
        <v>520</v>
      </c>
      <c r="C233" t="s">
        <v>66</v>
      </c>
      <c r="D233" s="6">
        <v>6375130.0700000003</v>
      </c>
      <c r="E233" s="6">
        <f t="shared" si="3"/>
        <v>3560046.7600000007</v>
      </c>
      <c r="F233" s="6">
        <v>2164115.3899999997</v>
      </c>
      <c r="G233" s="6">
        <v>525501.43999999994</v>
      </c>
      <c r="H233" s="6">
        <v>47037.72</v>
      </c>
      <c r="I233" s="6">
        <v>11815.28</v>
      </c>
      <c r="J233" s="6">
        <v>52233.41</v>
      </c>
      <c r="K233" s="6">
        <v>14380.07</v>
      </c>
    </row>
    <row r="234" spans="1:11" x14ac:dyDescent="0.25">
      <c r="A234" s="1" t="s">
        <v>521</v>
      </c>
      <c r="B234" t="s">
        <v>522</v>
      </c>
      <c r="C234" t="s">
        <v>126</v>
      </c>
      <c r="D234" s="6">
        <v>3644230.3600000003</v>
      </c>
      <c r="E234" s="6">
        <f t="shared" si="3"/>
        <v>3358122.3200000008</v>
      </c>
      <c r="F234" s="6">
        <v>0</v>
      </c>
      <c r="G234" s="6">
        <v>118863.46999999997</v>
      </c>
      <c r="H234" s="6">
        <v>995.8</v>
      </c>
      <c r="I234" s="6">
        <v>3160.46</v>
      </c>
      <c r="J234" s="6">
        <v>161323.35999999999</v>
      </c>
      <c r="K234" s="6">
        <v>1764.9500000000007</v>
      </c>
    </row>
    <row r="235" spans="1:11" x14ac:dyDescent="0.25">
      <c r="A235" s="1" t="s">
        <v>523</v>
      </c>
      <c r="B235" t="s">
        <v>522</v>
      </c>
      <c r="C235" t="s">
        <v>205</v>
      </c>
      <c r="D235" s="6">
        <v>9023215.3299999982</v>
      </c>
      <c r="E235" s="6">
        <f t="shared" si="3"/>
        <v>6515831.2199999988</v>
      </c>
      <c r="F235" s="6">
        <v>1633869.35</v>
      </c>
      <c r="G235" s="6">
        <v>637475.01</v>
      </c>
      <c r="H235" s="6">
        <v>79798.009999999995</v>
      </c>
      <c r="I235" s="6">
        <v>1189.96</v>
      </c>
      <c r="J235" s="6">
        <v>84483.92</v>
      </c>
      <c r="K235" s="6">
        <v>70567.86</v>
      </c>
    </row>
    <row r="236" spans="1:11" x14ac:dyDescent="0.25">
      <c r="A236" s="1" t="s">
        <v>524</v>
      </c>
      <c r="B236" t="s">
        <v>525</v>
      </c>
      <c r="C236" t="s">
        <v>120</v>
      </c>
      <c r="D236" s="6">
        <v>42662773.030000001</v>
      </c>
      <c r="E236" s="6">
        <f t="shared" si="3"/>
        <v>34101341.740000002</v>
      </c>
      <c r="F236" s="6">
        <v>2750830.86</v>
      </c>
      <c r="G236" s="6">
        <v>4231692.1400000006</v>
      </c>
      <c r="H236" s="6">
        <v>173079.86</v>
      </c>
      <c r="I236" s="6">
        <v>476586.02</v>
      </c>
      <c r="J236" s="6">
        <v>683206.69</v>
      </c>
      <c r="K236" s="6">
        <v>246035.72000000003</v>
      </c>
    </row>
    <row r="237" spans="1:11" x14ac:dyDescent="0.25">
      <c r="A237" s="1" t="s">
        <v>526</v>
      </c>
      <c r="B237" t="s">
        <v>527</v>
      </c>
      <c r="C237" t="s">
        <v>155</v>
      </c>
      <c r="D237" s="6">
        <v>13091643.23</v>
      </c>
      <c r="E237" s="6">
        <f t="shared" si="3"/>
        <v>8800455.1500000004</v>
      </c>
      <c r="F237" s="6">
        <v>2254958.8199999998</v>
      </c>
      <c r="G237" s="6">
        <v>1207136.56</v>
      </c>
      <c r="H237" s="6">
        <v>597126.40999999992</v>
      </c>
      <c r="I237" s="6">
        <v>4332.54</v>
      </c>
      <c r="J237" s="6">
        <v>114440.78</v>
      </c>
      <c r="K237" s="6">
        <v>113192.97</v>
      </c>
    </row>
    <row r="238" spans="1:11" x14ac:dyDescent="0.25">
      <c r="A238" s="1" t="s">
        <v>528</v>
      </c>
      <c r="B238" t="s">
        <v>529</v>
      </c>
      <c r="C238" t="s">
        <v>48</v>
      </c>
      <c r="D238" s="6">
        <v>3090966.17</v>
      </c>
      <c r="E238" s="6">
        <f t="shared" si="3"/>
        <v>2032685.1200000003</v>
      </c>
      <c r="F238" s="6">
        <v>816902.54999999993</v>
      </c>
      <c r="G238" s="6">
        <v>126801.19000000002</v>
      </c>
      <c r="H238" s="6">
        <v>18889.28</v>
      </c>
      <c r="I238" s="6">
        <v>0</v>
      </c>
      <c r="J238" s="6">
        <v>50501.87</v>
      </c>
      <c r="K238" s="6">
        <v>45186.16</v>
      </c>
    </row>
    <row r="239" spans="1:11" x14ac:dyDescent="0.25">
      <c r="A239" s="1" t="s">
        <v>530</v>
      </c>
      <c r="B239" t="s">
        <v>531</v>
      </c>
      <c r="C239" t="s">
        <v>532</v>
      </c>
      <c r="D239" s="6">
        <v>2959579.91</v>
      </c>
      <c r="E239" s="6">
        <f t="shared" si="3"/>
        <v>1149461.1300000004</v>
      </c>
      <c r="F239" s="6">
        <v>1603957.58</v>
      </c>
      <c r="G239" s="6">
        <v>110023.97999999998</v>
      </c>
      <c r="H239" s="6">
        <v>16813.189999999999</v>
      </c>
      <c r="I239" s="6">
        <v>471.38</v>
      </c>
      <c r="J239" s="6">
        <v>35253.14</v>
      </c>
      <c r="K239" s="6">
        <v>43599.509999999995</v>
      </c>
    </row>
    <row r="240" spans="1:11" x14ac:dyDescent="0.25">
      <c r="A240" s="1" t="s">
        <v>533</v>
      </c>
      <c r="B240" t="s">
        <v>534</v>
      </c>
      <c r="C240" t="s">
        <v>445</v>
      </c>
      <c r="D240" s="6">
        <v>3685283.2600000007</v>
      </c>
      <c r="E240" s="6">
        <f t="shared" si="3"/>
        <v>2380939.4500000011</v>
      </c>
      <c r="F240" s="6">
        <v>1149150.3799999999</v>
      </c>
      <c r="G240" s="6">
        <v>98958.46</v>
      </c>
      <c r="H240" s="6">
        <v>10750.300000000001</v>
      </c>
      <c r="I240" s="6">
        <v>521.09</v>
      </c>
      <c r="J240" s="6">
        <v>44963.58</v>
      </c>
      <c r="K240" s="6">
        <v>0</v>
      </c>
    </row>
    <row r="241" spans="1:11" x14ac:dyDescent="0.25">
      <c r="A241" s="1" t="s">
        <v>535</v>
      </c>
      <c r="B241" t="s">
        <v>536</v>
      </c>
      <c r="C241" t="s">
        <v>137</v>
      </c>
      <c r="D241" s="6">
        <v>5371893.9699999997</v>
      </c>
      <c r="E241" s="6">
        <f t="shared" si="3"/>
        <v>4769803.8599999985</v>
      </c>
      <c r="F241" s="6">
        <v>0</v>
      </c>
      <c r="G241" s="6">
        <v>309491.15999999997</v>
      </c>
      <c r="H241" s="6">
        <v>127027.49</v>
      </c>
      <c r="I241" s="6">
        <v>6016.53</v>
      </c>
      <c r="J241" s="6">
        <v>124435.48</v>
      </c>
      <c r="K241" s="6">
        <v>35119.449999999997</v>
      </c>
    </row>
    <row r="242" spans="1:11" x14ac:dyDescent="0.25">
      <c r="A242" s="1" t="s">
        <v>537</v>
      </c>
      <c r="B242" t="s">
        <v>538</v>
      </c>
      <c r="C242" t="s">
        <v>137</v>
      </c>
      <c r="D242" s="6">
        <v>9275960.459999999</v>
      </c>
      <c r="E242" s="6">
        <f t="shared" si="3"/>
        <v>7497545.709999999</v>
      </c>
      <c r="F242" s="6">
        <v>953271.97999999986</v>
      </c>
      <c r="G242" s="6">
        <v>572966.13</v>
      </c>
      <c r="H242" s="6">
        <v>131732.47999999998</v>
      </c>
      <c r="I242" s="6">
        <v>4839.82</v>
      </c>
      <c r="J242" s="6">
        <v>84447.77</v>
      </c>
      <c r="K242" s="6">
        <v>31156.57</v>
      </c>
    </row>
    <row r="243" spans="1:11" x14ac:dyDescent="0.25">
      <c r="A243" s="1" t="s">
        <v>539</v>
      </c>
      <c r="B243" t="s">
        <v>540</v>
      </c>
      <c r="C243" t="s">
        <v>164</v>
      </c>
      <c r="D243" s="6">
        <v>29898784.929999992</v>
      </c>
      <c r="E243" s="6">
        <f t="shared" si="3"/>
        <v>21176639.849999994</v>
      </c>
      <c r="F243" s="6">
        <v>4242026.0199999996</v>
      </c>
      <c r="G243" s="6">
        <v>3232966.02</v>
      </c>
      <c r="H243" s="6">
        <v>771753.4</v>
      </c>
      <c r="I243" s="6">
        <v>177007.2</v>
      </c>
      <c r="J243" s="6">
        <v>298392.44</v>
      </c>
      <c r="K243" s="6">
        <v>0</v>
      </c>
    </row>
    <row r="244" spans="1:11" x14ac:dyDescent="0.25">
      <c r="A244" s="1" t="s">
        <v>541</v>
      </c>
      <c r="B244" t="s">
        <v>542</v>
      </c>
      <c r="C244" t="s">
        <v>8</v>
      </c>
      <c r="D244" s="6">
        <v>9429666.6099999994</v>
      </c>
      <c r="E244" s="6">
        <f t="shared" si="3"/>
        <v>8389500.5099999998</v>
      </c>
      <c r="F244" s="6">
        <v>0</v>
      </c>
      <c r="G244" s="6">
        <v>784734.12</v>
      </c>
      <c r="H244" s="6">
        <v>561.1</v>
      </c>
      <c r="I244" s="6">
        <v>9243.66</v>
      </c>
      <c r="J244" s="6">
        <v>223955.33</v>
      </c>
      <c r="K244" s="6">
        <v>21671.89</v>
      </c>
    </row>
    <row r="245" spans="1:11" x14ac:dyDescent="0.25">
      <c r="A245" s="1" t="s">
        <v>543</v>
      </c>
      <c r="B245" t="s">
        <v>544</v>
      </c>
      <c r="C245" t="s">
        <v>5</v>
      </c>
      <c r="D245" s="6">
        <v>12928046.48</v>
      </c>
      <c r="E245" s="6">
        <f t="shared" si="3"/>
        <v>6570061.8000000007</v>
      </c>
      <c r="F245" s="6">
        <v>4469771</v>
      </c>
      <c r="G245" s="6">
        <v>750039.46000000008</v>
      </c>
      <c r="H245" s="6">
        <v>1016726.28</v>
      </c>
      <c r="I245" s="6">
        <v>0</v>
      </c>
      <c r="J245" s="6">
        <v>57443.8</v>
      </c>
      <c r="K245" s="6">
        <v>64004.14</v>
      </c>
    </row>
    <row r="246" spans="1:11" x14ac:dyDescent="0.25">
      <c r="A246" s="1" t="s">
        <v>545</v>
      </c>
      <c r="B246" t="s">
        <v>546</v>
      </c>
      <c r="C246" t="s">
        <v>380</v>
      </c>
      <c r="D246" s="6">
        <v>2389664.3899999997</v>
      </c>
      <c r="E246" s="6">
        <f t="shared" si="3"/>
        <v>2158112.1999999997</v>
      </c>
      <c r="F246" s="6">
        <v>0</v>
      </c>
      <c r="G246" s="6">
        <v>143524.34000000003</v>
      </c>
      <c r="H246" s="6">
        <v>18388.420000000002</v>
      </c>
      <c r="I246" s="6">
        <v>0</v>
      </c>
      <c r="J246" s="6">
        <v>67308.72</v>
      </c>
      <c r="K246" s="6">
        <v>2330.7100000000005</v>
      </c>
    </row>
    <row r="247" spans="1:11" x14ac:dyDescent="0.25">
      <c r="A247" s="1" t="s">
        <v>547</v>
      </c>
      <c r="B247" t="s">
        <v>548</v>
      </c>
      <c r="C247" t="s">
        <v>79</v>
      </c>
      <c r="D247" s="6">
        <v>295171.11</v>
      </c>
      <c r="E247" s="6">
        <f t="shared" si="3"/>
        <v>234635.88999999998</v>
      </c>
      <c r="F247" s="6">
        <v>0</v>
      </c>
      <c r="G247" s="6">
        <v>0</v>
      </c>
      <c r="H247" s="6">
        <v>678.18999999999994</v>
      </c>
      <c r="I247" s="6">
        <v>575.64</v>
      </c>
      <c r="J247" s="6">
        <v>59037.43</v>
      </c>
      <c r="K247" s="6">
        <v>243.96000000000004</v>
      </c>
    </row>
    <row r="248" spans="1:11" x14ac:dyDescent="0.25">
      <c r="A248" s="1" t="s">
        <v>549</v>
      </c>
      <c r="B248" t="s">
        <v>550</v>
      </c>
      <c r="C248" t="s">
        <v>179</v>
      </c>
      <c r="D248" s="6">
        <v>6257183.6799999997</v>
      </c>
      <c r="E248" s="6">
        <f t="shared" si="3"/>
        <v>4581798.4000000004</v>
      </c>
      <c r="F248" s="6">
        <v>420325.35000000003</v>
      </c>
      <c r="G248" s="6">
        <v>564246.00999999989</v>
      </c>
      <c r="H248" s="6">
        <v>582615.04000000004</v>
      </c>
      <c r="I248" s="6">
        <v>0</v>
      </c>
      <c r="J248" s="6">
        <v>108198.88</v>
      </c>
      <c r="K248" s="6">
        <v>0</v>
      </c>
    </row>
    <row r="249" spans="1:11" x14ac:dyDescent="0.25">
      <c r="A249" s="1" t="s">
        <v>551</v>
      </c>
      <c r="B249" t="s">
        <v>552</v>
      </c>
      <c r="C249" t="s">
        <v>242</v>
      </c>
      <c r="D249" s="6">
        <v>624326.34</v>
      </c>
      <c r="E249" s="6">
        <f t="shared" si="3"/>
        <v>519418.15999999992</v>
      </c>
      <c r="F249" s="6">
        <v>0</v>
      </c>
      <c r="G249" s="6">
        <v>0</v>
      </c>
      <c r="H249" s="6">
        <v>261.02999999999997</v>
      </c>
      <c r="I249" s="6">
        <v>2024.28</v>
      </c>
      <c r="J249" s="6">
        <v>102622.87</v>
      </c>
      <c r="K249" s="6">
        <v>0</v>
      </c>
    </row>
    <row r="250" spans="1:11" x14ac:dyDescent="0.25">
      <c r="A250" s="1" t="s">
        <v>553</v>
      </c>
      <c r="B250" t="s">
        <v>554</v>
      </c>
      <c r="C250" t="s">
        <v>94</v>
      </c>
      <c r="D250" s="6">
        <v>4513952.4099999992</v>
      </c>
      <c r="E250" s="6">
        <f t="shared" si="3"/>
        <v>3852514.939999999</v>
      </c>
      <c r="F250" s="6">
        <v>211409.74</v>
      </c>
      <c r="G250" s="6">
        <v>248544.71000000002</v>
      </c>
      <c r="H250" s="6">
        <v>127908.90000000001</v>
      </c>
      <c r="I250" s="6">
        <v>618.23</v>
      </c>
      <c r="J250" s="6">
        <v>72955.89</v>
      </c>
      <c r="K250" s="6">
        <v>0</v>
      </c>
    </row>
    <row r="251" spans="1:11" x14ac:dyDescent="0.25">
      <c r="A251" s="1" t="s">
        <v>555</v>
      </c>
      <c r="B251" t="s">
        <v>556</v>
      </c>
      <c r="C251" t="s">
        <v>253</v>
      </c>
      <c r="D251" s="6">
        <v>11699753.129999997</v>
      </c>
      <c r="E251" s="6">
        <f t="shared" si="3"/>
        <v>8336990.4999999981</v>
      </c>
      <c r="F251" s="6">
        <v>2174059.0500000003</v>
      </c>
      <c r="G251" s="6">
        <v>747347.27999999991</v>
      </c>
      <c r="H251" s="6">
        <v>179300.78</v>
      </c>
      <c r="I251" s="6">
        <v>888.69</v>
      </c>
      <c r="J251" s="6">
        <v>79326.31</v>
      </c>
      <c r="K251" s="6">
        <v>181840.52</v>
      </c>
    </row>
    <row r="252" spans="1:11" x14ac:dyDescent="0.25">
      <c r="A252" s="1" t="s">
        <v>557</v>
      </c>
      <c r="B252" t="s">
        <v>558</v>
      </c>
      <c r="C252" t="s">
        <v>234</v>
      </c>
      <c r="D252" s="6">
        <v>9491918.7799999993</v>
      </c>
      <c r="E252" s="6">
        <f t="shared" si="3"/>
        <v>5478485.0699999984</v>
      </c>
      <c r="F252" s="6">
        <v>1734523.5300000003</v>
      </c>
      <c r="G252" s="6">
        <v>866516.16</v>
      </c>
      <c r="H252" s="6">
        <v>1300472.79</v>
      </c>
      <c r="I252" s="6">
        <v>476.73</v>
      </c>
      <c r="J252" s="6">
        <v>70304.53</v>
      </c>
      <c r="K252" s="6">
        <v>41139.970000000008</v>
      </c>
    </row>
    <row r="253" spans="1:11" x14ac:dyDescent="0.25">
      <c r="A253" s="1" t="s">
        <v>559</v>
      </c>
      <c r="B253" t="s">
        <v>560</v>
      </c>
      <c r="C253" t="s">
        <v>26</v>
      </c>
      <c r="D253" s="6">
        <v>3028991.1899999995</v>
      </c>
      <c r="E253" s="6">
        <f t="shared" si="3"/>
        <v>1470112.7199999997</v>
      </c>
      <c r="F253" s="6">
        <v>1327426.1299999999</v>
      </c>
      <c r="G253" s="6">
        <v>187407.2</v>
      </c>
      <c r="H253" s="6">
        <v>8160.5</v>
      </c>
      <c r="I253" s="6">
        <v>0</v>
      </c>
      <c r="J253" s="6">
        <v>35884.639999999999</v>
      </c>
      <c r="K253" s="6">
        <v>0</v>
      </c>
    </row>
    <row r="254" spans="1:11" x14ac:dyDescent="0.25">
      <c r="A254" s="1" t="s">
        <v>561</v>
      </c>
      <c r="B254" t="s">
        <v>562</v>
      </c>
      <c r="C254" t="s">
        <v>563</v>
      </c>
      <c r="D254" s="6">
        <v>13342769.920000004</v>
      </c>
      <c r="E254" s="6">
        <f t="shared" si="3"/>
        <v>10157966.580000002</v>
      </c>
      <c r="F254" s="6">
        <v>1517771.65</v>
      </c>
      <c r="G254" s="6">
        <v>1166822.3500000001</v>
      </c>
      <c r="H254" s="6">
        <v>388744.24</v>
      </c>
      <c r="I254" s="6">
        <v>0</v>
      </c>
      <c r="J254" s="6">
        <v>110267.05</v>
      </c>
      <c r="K254" s="6">
        <v>1198.0500000000011</v>
      </c>
    </row>
    <row r="255" spans="1:11" x14ac:dyDescent="0.25">
      <c r="A255" s="1" t="s">
        <v>564</v>
      </c>
      <c r="B255" t="s">
        <v>565</v>
      </c>
      <c r="C255" t="s">
        <v>17</v>
      </c>
      <c r="D255" s="6">
        <v>5480321.7399999993</v>
      </c>
      <c r="E255" s="6">
        <f t="shared" si="3"/>
        <v>4296873.9999999991</v>
      </c>
      <c r="F255" s="6">
        <v>0</v>
      </c>
      <c r="G255" s="6">
        <v>867456.32</v>
      </c>
      <c r="H255" s="6">
        <v>18785.34</v>
      </c>
      <c r="I255" s="6">
        <v>7897.7</v>
      </c>
      <c r="J255" s="6">
        <v>184952.6</v>
      </c>
      <c r="K255" s="6">
        <v>104355.77999999998</v>
      </c>
    </row>
    <row r="256" spans="1:11" x14ac:dyDescent="0.25">
      <c r="A256" s="1" t="s">
        <v>566</v>
      </c>
      <c r="B256" t="s">
        <v>567</v>
      </c>
      <c r="C256" t="s">
        <v>59</v>
      </c>
      <c r="D256" s="6">
        <v>2324784.84</v>
      </c>
      <c r="E256" s="6">
        <f t="shared" si="3"/>
        <v>1980856.76</v>
      </c>
      <c r="F256" s="6">
        <v>135443.69</v>
      </c>
      <c r="G256" s="6">
        <v>107383.4</v>
      </c>
      <c r="H256" s="6">
        <v>55479.130000000005</v>
      </c>
      <c r="I256" s="6">
        <v>217.56</v>
      </c>
      <c r="J256" s="6">
        <v>45404.3</v>
      </c>
      <c r="K256" s="6">
        <v>0</v>
      </c>
    </row>
    <row r="257" spans="1:11" x14ac:dyDescent="0.25">
      <c r="A257" s="1" t="s">
        <v>568</v>
      </c>
      <c r="B257" t="s">
        <v>569</v>
      </c>
      <c r="C257" t="s">
        <v>56</v>
      </c>
      <c r="D257" s="6">
        <v>6898957.0799999991</v>
      </c>
      <c r="E257" s="6">
        <f t="shared" si="3"/>
        <v>5335738.4499999993</v>
      </c>
      <c r="F257" s="6">
        <v>996409.1</v>
      </c>
      <c r="G257" s="6">
        <v>455285.83</v>
      </c>
      <c r="H257" s="6">
        <v>48413.9</v>
      </c>
      <c r="I257" s="6">
        <v>0</v>
      </c>
      <c r="J257" s="6">
        <v>63109.8</v>
      </c>
      <c r="K257" s="6">
        <v>0</v>
      </c>
    </row>
    <row r="258" spans="1:11" x14ac:dyDescent="0.25">
      <c r="A258" s="1" t="s">
        <v>570</v>
      </c>
      <c r="B258" t="s">
        <v>571</v>
      </c>
      <c r="C258" t="s">
        <v>51</v>
      </c>
      <c r="D258" s="6">
        <v>7660085.6799999988</v>
      </c>
      <c r="E258" s="6">
        <f t="shared" si="3"/>
        <v>5253411.7999999989</v>
      </c>
      <c r="F258" s="6">
        <v>1401140.76</v>
      </c>
      <c r="G258" s="6">
        <v>728739.72</v>
      </c>
      <c r="H258" s="6">
        <v>167289.95000000001</v>
      </c>
      <c r="I258" s="6">
        <v>1670.9</v>
      </c>
      <c r="J258" s="6">
        <v>81933.62</v>
      </c>
      <c r="K258" s="6">
        <v>25898.929999999997</v>
      </c>
    </row>
    <row r="259" spans="1:11" x14ac:dyDescent="0.25">
      <c r="A259" s="1" t="s">
        <v>572</v>
      </c>
      <c r="B259" t="s">
        <v>573</v>
      </c>
      <c r="C259" t="s">
        <v>574</v>
      </c>
      <c r="D259" s="6">
        <v>4218836.1900000004</v>
      </c>
      <c r="E259" s="6">
        <f t="shared" si="3"/>
        <v>3215482.3400000003</v>
      </c>
      <c r="F259" s="6">
        <v>484766.57999999996</v>
      </c>
      <c r="G259" s="6">
        <v>394112.47</v>
      </c>
      <c r="H259" s="6">
        <v>61158.2</v>
      </c>
      <c r="I259" s="6">
        <v>2030.81</v>
      </c>
      <c r="J259" s="6">
        <v>61285.79</v>
      </c>
      <c r="K259" s="6">
        <v>0</v>
      </c>
    </row>
    <row r="260" spans="1:11" x14ac:dyDescent="0.25">
      <c r="A260" s="1" t="s">
        <v>575</v>
      </c>
      <c r="B260" t="s">
        <v>576</v>
      </c>
      <c r="C260" t="s">
        <v>164</v>
      </c>
      <c r="D260" s="6">
        <v>1587765.74</v>
      </c>
      <c r="E260" s="6">
        <f t="shared" si="3"/>
        <v>467230.70999999985</v>
      </c>
      <c r="F260" s="6">
        <v>852431.97000000009</v>
      </c>
      <c r="G260" s="6">
        <v>38854.200000000012</v>
      </c>
      <c r="H260" s="6">
        <v>192992.44</v>
      </c>
      <c r="I260" s="6">
        <v>0</v>
      </c>
      <c r="J260" s="6">
        <v>36256.42</v>
      </c>
      <c r="K260" s="6">
        <v>0</v>
      </c>
    </row>
    <row r="261" spans="1:11" x14ac:dyDescent="0.25">
      <c r="A261" s="1" t="s">
        <v>577</v>
      </c>
      <c r="B261" t="s">
        <v>578</v>
      </c>
      <c r="C261" t="s">
        <v>287</v>
      </c>
      <c r="D261" s="6">
        <v>2402987.7000000002</v>
      </c>
      <c r="E261" s="6">
        <f t="shared" si="3"/>
        <v>1122966.6100000003</v>
      </c>
      <c r="F261" s="6">
        <v>1179116.97</v>
      </c>
      <c r="G261" s="6">
        <v>67468.42</v>
      </c>
      <c r="H261" s="6">
        <v>1444.91</v>
      </c>
      <c r="I261" s="6">
        <v>0</v>
      </c>
      <c r="J261" s="6">
        <v>31990.79</v>
      </c>
      <c r="K261" s="6">
        <v>0</v>
      </c>
    </row>
    <row r="262" spans="1:11" x14ac:dyDescent="0.25">
      <c r="A262" s="1" t="s">
        <v>579</v>
      </c>
      <c r="B262" t="s">
        <v>580</v>
      </c>
      <c r="C262" t="s">
        <v>492</v>
      </c>
      <c r="D262" s="6">
        <v>4194779.3299999982</v>
      </c>
      <c r="E262" s="6">
        <f t="shared" si="3"/>
        <v>3381394.3099999987</v>
      </c>
      <c r="F262" s="6">
        <v>476265.69999999995</v>
      </c>
      <c r="G262" s="6">
        <v>192423.01</v>
      </c>
      <c r="H262" s="6">
        <v>12499.75</v>
      </c>
      <c r="I262" s="6">
        <v>10104.34</v>
      </c>
      <c r="J262" s="6">
        <v>79620.070000000007</v>
      </c>
      <c r="K262" s="6">
        <v>42472.15</v>
      </c>
    </row>
    <row r="263" spans="1:11" x14ac:dyDescent="0.25">
      <c r="A263" s="1" t="s">
        <v>581</v>
      </c>
      <c r="B263" t="s">
        <v>582</v>
      </c>
      <c r="C263" t="s">
        <v>574</v>
      </c>
      <c r="D263" s="6">
        <v>7416659.6100000003</v>
      </c>
      <c r="E263" s="6">
        <f t="shared" si="3"/>
        <v>5685150.8600000003</v>
      </c>
      <c r="F263" s="6">
        <v>1160776.3999999999</v>
      </c>
      <c r="G263" s="6">
        <v>414777.03</v>
      </c>
      <c r="H263" s="6">
        <v>30955.97</v>
      </c>
      <c r="I263" s="6">
        <v>21375.67</v>
      </c>
      <c r="J263" s="6">
        <v>102704.07</v>
      </c>
      <c r="K263" s="6">
        <v>919.60999999999967</v>
      </c>
    </row>
    <row r="264" spans="1:11" x14ac:dyDescent="0.25">
      <c r="A264" s="1" t="s">
        <v>583</v>
      </c>
      <c r="B264" t="s">
        <v>584</v>
      </c>
      <c r="C264" t="s">
        <v>137</v>
      </c>
      <c r="D264" s="6">
        <v>3781124.3000000007</v>
      </c>
      <c r="E264" s="6">
        <f t="shared" ref="E264:E327" si="4">D264-F264-G264-H264-I264-J264-K264</f>
        <v>2111992.4600000009</v>
      </c>
      <c r="F264" s="6">
        <v>1260707.0699999998</v>
      </c>
      <c r="G264" s="6">
        <v>289668.3</v>
      </c>
      <c r="H264" s="6">
        <v>72101.460000000006</v>
      </c>
      <c r="I264" s="6">
        <v>4.93</v>
      </c>
      <c r="J264" s="6">
        <v>46650.080000000002</v>
      </c>
      <c r="K264" s="6">
        <v>0</v>
      </c>
    </row>
    <row r="265" spans="1:11" x14ac:dyDescent="0.25">
      <c r="A265" s="1" t="s">
        <v>585</v>
      </c>
      <c r="B265" t="s">
        <v>586</v>
      </c>
      <c r="C265" t="s">
        <v>287</v>
      </c>
      <c r="D265" s="6">
        <v>2965068.6999999993</v>
      </c>
      <c r="E265" s="6">
        <f t="shared" si="4"/>
        <v>1724919.5999999994</v>
      </c>
      <c r="F265" s="6">
        <v>1006318.8899999999</v>
      </c>
      <c r="G265" s="6">
        <v>137020.68</v>
      </c>
      <c r="H265" s="6">
        <v>581.02</v>
      </c>
      <c r="I265" s="6">
        <v>0</v>
      </c>
      <c r="J265" s="6">
        <v>41433.74</v>
      </c>
      <c r="K265" s="6">
        <v>54794.770000000004</v>
      </c>
    </row>
    <row r="266" spans="1:11" x14ac:dyDescent="0.25">
      <c r="A266" s="1" t="s">
        <v>587</v>
      </c>
      <c r="B266" t="s">
        <v>588</v>
      </c>
      <c r="C266" t="s">
        <v>380</v>
      </c>
      <c r="D266" s="6">
        <v>10248.429999999998</v>
      </c>
      <c r="E266" s="6">
        <f t="shared" si="4"/>
        <v>10248.429999999998</v>
      </c>
      <c r="F266" s="6">
        <v>0</v>
      </c>
      <c r="G266" s="6">
        <v>0</v>
      </c>
      <c r="H266" s="6">
        <v>0</v>
      </c>
      <c r="I266" s="6">
        <v>0</v>
      </c>
      <c r="J266" s="6">
        <v>0</v>
      </c>
      <c r="K266" s="6">
        <v>0</v>
      </c>
    </row>
    <row r="267" spans="1:11" x14ac:dyDescent="0.25">
      <c r="A267" s="1" t="s">
        <v>589</v>
      </c>
      <c r="B267" t="s">
        <v>590</v>
      </c>
      <c r="C267" t="s">
        <v>110</v>
      </c>
      <c r="D267" s="6">
        <v>2793981.52</v>
      </c>
      <c r="E267" s="6">
        <f t="shared" si="4"/>
        <v>2660982.21</v>
      </c>
      <c r="F267" s="6">
        <v>0</v>
      </c>
      <c r="G267" s="6">
        <v>0</v>
      </c>
      <c r="H267" s="6">
        <v>2852.58</v>
      </c>
      <c r="I267" s="6">
        <v>419.25</v>
      </c>
      <c r="J267" s="6">
        <v>129727.48</v>
      </c>
      <c r="K267" s="6">
        <v>0</v>
      </c>
    </row>
    <row r="268" spans="1:11" x14ac:dyDescent="0.25">
      <c r="A268" s="1" t="s">
        <v>591</v>
      </c>
      <c r="B268" t="s">
        <v>592</v>
      </c>
      <c r="C268" t="s">
        <v>56</v>
      </c>
      <c r="D268" s="6">
        <v>13078525.310000001</v>
      </c>
      <c r="E268" s="6">
        <f t="shared" si="4"/>
        <v>10075170.439999999</v>
      </c>
      <c r="F268" s="6">
        <v>348946</v>
      </c>
      <c r="G268" s="6">
        <v>1497898.82</v>
      </c>
      <c r="H268" s="6">
        <v>281878.31</v>
      </c>
      <c r="I268" s="6">
        <v>59206.06</v>
      </c>
      <c r="J268" s="6">
        <v>141179.87</v>
      </c>
      <c r="K268" s="6">
        <v>674245.81</v>
      </c>
    </row>
    <row r="269" spans="1:11" x14ac:dyDescent="0.25">
      <c r="A269" s="1" t="s">
        <v>593</v>
      </c>
      <c r="B269" t="s">
        <v>594</v>
      </c>
      <c r="C269" t="s">
        <v>2</v>
      </c>
      <c r="D269" s="6">
        <v>10393563.639999999</v>
      </c>
      <c r="E269" s="6">
        <f t="shared" si="4"/>
        <v>6281667.2699999996</v>
      </c>
      <c r="F269" s="6">
        <v>2338005.71</v>
      </c>
      <c r="G269" s="6">
        <v>1131348.1399999999</v>
      </c>
      <c r="H269" s="6">
        <v>501268.77</v>
      </c>
      <c r="I269" s="6">
        <v>6084.87</v>
      </c>
      <c r="J269" s="6">
        <v>86287.33</v>
      </c>
      <c r="K269" s="6">
        <v>48901.55</v>
      </c>
    </row>
    <row r="270" spans="1:11" x14ac:dyDescent="0.25">
      <c r="A270" s="1" t="s">
        <v>595</v>
      </c>
      <c r="B270" t="s">
        <v>596</v>
      </c>
      <c r="C270" t="s">
        <v>164</v>
      </c>
      <c r="D270" s="6">
        <v>13369711.309999999</v>
      </c>
      <c r="E270" s="6">
        <f t="shared" si="4"/>
        <v>9583935.339999998</v>
      </c>
      <c r="F270" s="6">
        <v>440687.52</v>
      </c>
      <c r="G270" s="6">
        <v>2057917.3699999999</v>
      </c>
      <c r="H270" s="6">
        <v>269416.46999999997</v>
      </c>
      <c r="I270" s="6">
        <v>50140.3</v>
      </c>
      <c r="J270" s="6">
        <v>221492.34</v>
      </c>
      <c r="K270" s="6">
        <v>746121.97</v>
      </c>
    </row>
    <row r="271" spans="1:11" x14ac:dyDescent="0.25">
      <c r="A271" s="1" t="s">
        <v>597</v>
      </c>
      <c r="B271" t="s">
        <v>598</v>
      </c>
      <c r="C271" t="s">
        <v>23</v>
      </c>
      <c r="D271" s="6">
        <v>5959716.3799999999</v>
      </c>
      <c r="E271" s="6">
        <f t="shared" si="4"/>
        <v>5288209.2299999995</v>
      </c>
      <c r="F271" s="6">
        <v>224302.87</v>
      </c>
      <c r="G271" s="6">
        <v>341468.01</v>
      </c>
      <c r="H271" s="6">
        <v>31595.040000000001</v>
      </c>
      <c r="I271" s="6">
        <v>433.2</v>
      </c>
      <c r="J271" s="6">
        <v>73708.03</v>
      </c>
      <c r="K271" s="6">
        <v>0</v>
      </c>
    </row>
    <row r="272" spans="1:11" x14ac:dyDescent="0.25">
      <c r="A272" s="1" t="s">
        <v>599</v>
      </c>
      <c r="B272" t="s">
        <v>600</v>
      </c>
      <c r="C272" t="s">
        <v>211</v>
      </c>
      <c r="D272" s="6">
        <v>7962055.3600000013</v>
      </c>
      <c r="E272" s="6">
        <f t="shared" si="4"/>
        <v>6933248.2500000009</v>
      </c>
      <c r="F272" s="6">
        <v>69286.12</v>
      </c>
      <c r="G272" s="6">
        <v>741576.03</v>
      </c>
      <c r="H272" s="6">
        <v>14908.57</v>
      </c>
      <c r="I272" s="6">
        <v>51473.97</v>
      </c>
      <c r="J272" s="6">
        <v>151562.42000000001</v>
      </c>
      <c r="K272" s="6">
        <v>0</v>
      </c>
    </row>
    <row r="273" spans="1:11" x14ac:dyDescent="0.25">
      <c r="A273" s="1" t="s">
        <v>601</v>
      </c>
      <c r="B273" t="s">
        <v>602</v>
      </c>
      <c r="C273" t="s">
        <v>416</v>
      </c>
      <c r="D273" s="6">
        <v>635519.75</v>
      </c>
      <c r="E273" s="6">
        <f t="shared" si="4"/>
        <v>568505.14</v>
      </c>
      <c r="F273" s="6">
        <v>0</v>
      </c>
      <c r="G273" s="6">
        <v>0</v>
      </c>
      <c r="H273" s="6">
        <v>1790.36</v>
      </c>
      <c r="I273" s="6">
        <v>113.7</v>
      </c>
      <c r="J273" s="6">
        <v>65058.19</v>
      </c>
      <c r="K273" s="6">
        <v>52.36</v>
      </c>
    </row>
    <row r="274" spans="1:11" x14ac:dyDescent="0.25">
      <c r="A274" s="1" t="s">
        <v>603</v>
      </c>
      <c r="B274" t="s">
        <v>604</v>
      </c>
      <c r="C274" t="s">
        <v>137</v>
      </c>
      <c r="D274" s="6">
        <v>7830801.6399999997</v>
      </c>
      <c r="E274" s="6">
        <f t="shared" si="4"/>
        <v>4811412.08</v>
      </c>
      <c r="F274" s="6">
        <v>1994188.79</v>
      </c>
      <c r="G274" s="6">
        <v>735058.29</v>
      </c>
      <c r="H274" s="6">
        <v>213025.91999999998</v>
      </c>
      <c r="I274" s="6">
        <v>0</v>
      </c>
      <c r="J274" s="6">
        <v>56677.21</v>
      </c>
      <c r="K274" s="6">
        <v>20439.349999999999</v>
      </c>
    </row>
    <row r="275" spans="1:11" x14ac:dyDescent="0.25">
      <c r="A275" s="1" t="s">
        <v>607</v>
      </c>
      <c r="B275" t="s">
        <v>606</v>
      </c>
      <c r="C275" t="s">
        <v>146</v>
      </c>
      <c r="D275" s="6">
        <v>5572638.5000000009</v>
      </c>
      <c r="E275" s="6">
        <f t="shared" si="4"/>
        <v>4469226.57</v>
      </c>
      <c r="F275" s="6">
        <v>447500.24000000005</v>
      </c>
      <c r="G275" s="6">
        <v>507864.81999999995</v>
      </c>
      <c r="H275" s="6">
        <v>65394.19</v>
      </c>
      <c r="I275" s="6">
        <v>3592.29</v>
      </c>
      <c r="J275" s="6">
        <v>72610.77</v>
      </c>
      <c r="K275" s="6">
        <v>6449.619999999999</v>
      </c>
    </row>
    <row r="276" spans="1:11" x14ac:dyDescent="0.25">
      <c r="A276" s="1" t="s">
        <v>605</v>
      </c>
      <c r="B276" t="s">
        <v>606</v>
      </c>
      <c r="C276" t="s">
        <v>17</v>
      </c>
      <c r="D276" s="6">
        <v>15070544.239999998</v>
      </c>
      <c r="E276" s="6">
        <f t="shared" si="4"/>
        <v>11986430.049999999</v>
      </c>
      <c r="F276" s="6">
        <v>1508666.91</v>
      </c>
      <c r="G276" s="6">
        <v>1069564.5299999998</v>
      </c>
      <c r="H276" s="6">
        <v>10169.25</v>
      </c>
      <c r="I276" s="6">
        <v>16856.939999999999</v>
      </c>
      <c r="J276" s="6">
        <v>174246.72</v>
      </c>
      <c r="K276" s="6">
        <v>304609.83999999997</v>
      </c>
    </row>
    <row r="277" spans="1:11" x14ac:dyDescent="0.25">
      <c r="A277" s="1" t="s">
        <v>608</v>
      </c>
      <c r="B277" t="s">
        <v>609</v>
      </c>
      <c r="C277" t="s">
        <v>137</v>
      </c>
      <c r="D277" s="6">
        <v>5499662.6999999993</v>
      </c>
      <c r="E277" s="6">
        <f t="shared" si="4"/>
        <v>4700192.9499999993</v>
      </c>
      <c r="F277" s="6">
        <v>260758.08000000002</v>
      </c>
      <c r="G277" s="6">
        <v>395252.57999999996</v>
      </c>
      <c r="H277" s="6">
        <v>54804.95</v>
      </c>
      <c r="I277" s="6">
        <v>5417.87</v>
      </c>
      <c r="J277" s="6">
        <v>83236.27</v>
      </c>
      <c r="K277" s="6">
        <v>0</v>
      </c>
    </row>
    <row r="278" spans="1:11" x14ac:dyDescent="0.25">
      <c r="A278" s="1" t="s">
        <v>610</v>
      </c>
      <c r="B278" t="s">
        <v>611</v>
      </c>
      <c r="C278" t="s">
        <v>79</v>
      </c>
      <c r="D278" s="6">
        <v>15271748.619999997</v>
      </c>
      <c r="E278" s="6">
        <f t="shared" si="4"/>
        <v>12794769.689999998</v>
      </c>
      <c r="F278" s="6">
        <v>0</v>
      </c>
      <c r="G278" s="6">
        <v>1392563.4700000002</v>
      </c>
      <c r="H278" s="6">
        <v>421913.51</v>
      </c>
      <c r="I278" s="6">
        <v>137770.45000000001</v>
      </c>
      <c r="J278" s="6">
        <v>236812.73</v>
      </c>
      <c r="K278" s="6">
        <v>287918.77</v>
      </c>
    </row>
    <row r="279" spans="1:11" x14ac:dyDescent="0.25">
      <c r="A279" s="1" t="s">
        <v>612</v>
      </c>
      <c r="B279" t="s">
        <v>613</v>
      </c>
      <c r="C279" t="s">
        <v>492</v>
      </c>
      <c r="D279" s="6">
        <v>3914198.4699999993</v>
      </c>
      <c r="E279" s="6">
        <f t="shared" si="4"/>
        <v>3196411.6899999995</v>
      </c>
      <c r="F279" s="6">
        <v>16830.71</v>
      </c>
      <c r="G279" s="6">
        <v>387887.71</v>
      </c>
      <c r="H279" s="6">
        <v>187457.02</v>
      </c>
      <c r="I279" s="6">
        <v>1359.79</v>
      </c>
      <c r="J279" s="6">
        <v>91556.5</v>
      </c>
      <c r="K279" s="6">
        <v>32695.049999999996</v>
      </c>
    </row>
    <row r="280" spans="1:11" x14ac:dyDescent="0.25">
      <c r="A280" s="1" t="s">
        <v>616</v>
      </c>
      <c r="B280" t="s">
        <v>615</v>
      </c>
      <c r="C280" t="s">
        <v>271</v>
      </c>
      <c r="D280" s="6">
        <v>5023727.43</v>
      </c>
      <c r="E280" s="6">
        <f t="shared" si="4"/>
        <v>3105405.19</v>
      </c>
      <c r="F280" s="6">
        <v>1536287.5899999999</v>
      </c>
      <c r="G280" s="6">
        <v>248145.8</v>
      </c>
      <c r="H280" s="6">
        <v>62323.950000000004</v>
      </c>
      <c r="I280" s="6">
        <v>0</v>
      </c>
      <c r="J280" s="6">
        <v>57888.81</v>
      </c>
      <c r="K280" s="6">
        <v>13676.089999999998</v>
      </c>
    </row>
    <row r="281" spans="1:11" x14ac:dyDescent="0.25">
      <c r="A281" s="1" t="s">
        <v>614</v>
      </c>
      <c r="B281" t="s">
        <v>615</v>
      </c>
      <c r="C281" t="s">
        <v>377</v>
      </c>
      <c r="D281" s="6">
        <v>42412020.32</v>
      </c>
      <c r="E281" s="6">
        <f t="shared" si="4"/>
        <v>37714545.690000005</v>
      </c>
      <c r="F281" s="6">
        <v>317829.67</v>
      </c>
      <c r="G281" s="6">
        <v>3048473.4400000004</v>
      </c>
      <c r="H281" s="6">
        <v>118157.37</v>
      </c>
      <c r="I281" s="6">
        <v>440354.39</v>
      </c>
      <c r="J281" s="6">
        <v>772659.76</v>
      </c>
      <c r="K281" s="6">
        <v>0</v>
      </c>
    </row>
    <row r="282" spans="1:11" x14ac:dyDescent="0.25">
      <c r="A282" s="1" t="s">
        <v>617</v>
      </c>
      <c r="B282" t="s">
        <v>618</v>
      </c>
      <c r="C282" t="s">
        <v>20</v>
      </c>
      <c r="D282" s="6">
        <v>24414848.940000001</v>
      </c>
      <c r="E282" s="6">
        <f t="shared" si="4"/>
        <v>16426939.350000001</v>
      </c>
      <c r="F282" s="6">
        <v>3378331.75</v>
      </c>
      <c r="G282" s="6">
        <v>3191157.9300000006</v>
      </c>
      <c r="H282" s="6">
        <v>777651.59000000008</v>
      </c>
      <c r="I282" s="6">
        <v>11034.5</v>
      </c>
      <c r="J282" s="6">
        <v>304207.67</v>
      </c>
      <c r="K282" s="6">
        <v>325526.15000000002</v>
      </c>
    </row>
    <row r="283" spans="1:11" x14ac:dyDescent="0.25">
      <c r="A283" s="1" t="s">
        <v>619</v>
      </c>
      <c r="B283" t="s">
        <v>620</v>
      </c>
      <c r="C283" t="s">
        <v>211</v>
      </c>
      <c r="D283" s="6">
        <v>17533601.989999998</v>
      </c>
      <c r="E283" s="6">
        <f t="shared" si="4"/>
        <v>14507241.399999997</v>
      </c>
      <c r="F283" s="6">
        <v>1041677.38</v>
      </c>
      <c r="G283" s="6">
        <v>1550738.18</v>
      </c>
      <c r="H283" s="6">
        <v>46992.92</v>
      </c>
      <c r="I283" s="6">
        <v>49976.23</v>
      </c>
      <c r="J283" s="6">
        <v>269310.74</v>
      </c>
      <c r="K283" s="6">
        <v>67665.14</v>
      </c>
    </row>
    <row r="284" spans="1:11" x14ac:dyDescent="0.25">
      <c r="A284" s="1" t="s">
        <v>621</v>
      </c>
      <c r="B284" t="s">
        <v>622</v>
      </c>
      <c r="C284" t="s">
        <v>84</v>
      </c>
      <c r="D284" s="6">
        <v>5342530.72</v>
      </c>
      <c r="E284" s="6">
        <f t="shared" si="4"/>
        <v>2557157.5499999998</v>
      </c>
      <c r="F284" s="6">
        <v>2064956.5699999998</v>
      </c>
      <c r="G284" s="6">
        <v>491505.29000000004</v>
      </c>
      <c r="H284" s="6">
        <v>176165.87</v>
      </c>
      <c r="I284" s="6">
        <v>0</v>
      </c>
      <c r="J284" s="6">
        <v>45349.71</v>
      </c>
      <c r="K284" s="6">
        <v>7395.7300000000014</v>
      </c>
    </row>
    <row r="285" spans="1:11" x14ac:dyDescent="0.25">
      <c r="A285" s="1" t="s">
        <v>623</v>
      </c>
      <c r="B285" t="s">
        <v>624</v>
      </c>
      <c r="C285" t="s">
        <v>287</v>
      </c>
      <c r="D285" s="6">
        <v>4127130.0400000005</v>
      </c>
      <c r="E285" s="6">
        <f t="shared" si="4"/>
        <v>1820439.1500000004</v>
      </c>
      <c r="F285" s="6">
        <v>1798105.22</v>
      </c>
      <c r="G285" s="6">
        <v>307734.5</v>
      </c>
      <c r="H285" s="6">
        <v>88302.5</v>
      </c>
      <c r="I285" s="6">
        <v>11434.27</v>
      </c>
      <c r="J285" s="6">
        <v>44054.99</v>
      </c>
      <c r="K285" s="6">
        <v>57059.41</v>
      </c>
    </row>
    <row r="286" spans="1:11" x14ac:dyDescent="0.25">
      <c r="A286" s="1" t="s">
        <v>625</v>
      </c>
      <c r="B286" t="s">
        <v>626</v>
      </c>
      <c r="C286" t="s">
        <v>256</v>
      </c>
      <c r="D286" s="6">
        <v>7921194.9699999988</v>
      </c>
      <c r="E286" s="6">
        <f t="shared" si="4"/>
        <v>6176814.2399999984</v>
      </c>
      <c r="F286" s="6">
        <v>787477.51</v>
      </c>
      <c r="G286" s="6">
        <v>775680.66</v>
      </c>
      <c r="H286" s="6">
        <v>56051.82</v>
      </c>
      <c r="I286" s="6">
        <v>2944.99</v>
      </c>
      <c r="J286" s="6">
        <v>122225.75</v>
      </c>
      <c r="K286" s="6">
        <v>0</v>
      </c>
    </row>
    <row r="287" spans="1:11" x14ac:dyDescent="0.25">
      <c r="A287" s="1" t="s">
        <v>627</v>
      </c>
      <c r="B287" t="s">
        <v>628</v>
      </c>
      <c r="C287" t="s">
        <v>38</v>
      </c>
      <c r="D287" s="6">
        <v>5996195.0600000005</v>
      </c>
      <c r="E287" s="6">
        <f t="shared" si="4"/>
        <v>4738607.3800000008</v>
      </c>
      <c r="F287" s="6">
        <v>823326.71000000008</v>
      </c>
      <c r="G287" s="6">
        <v>294933.66000000003</v>
      </c>
      <c r="H287" s="6">
        <v>12190.380000000001</v>
      </c>
      <c r="I287" s="6">
        <v>3001.59</v>
      </c>
      <c r="J287" s="6">
        <v>67717.62</v>
      </c>
      <c r="K287" s="6">
        <v>56417.72</v>
      </c>
    </row>
    <row r="288" spans="1:11" x14ac:dyDescent="0.25">
      <c r="A288" s="1" t="s">
        <v>629</v>
      </c>
      <c r="B288" t="s">
        <v>630</v>
      </c>
      <c r="C288" t="s">
        <v>532</v>
      </c>
      <c r="D288" s="6">
        <v>6670757.3199999994</v>
      </c>
      <c r="E288" s="6">
        <f t="shared" si="4"/>
        <v>4588379.08</v>
      </c>
      <c r="F288" s="6">
        <v>1493941.9500000002</v>
      </c>
      <c r="G288" s="6">
        <v>430101.14</v>
      </c>
      <c r="H288" s="6">
        <v>15862.84</v>
      </c>
      <c r="I288" s="6">
        <v>1280.81</v>
      </c>
      <c r="J288" s="6">
        <v>55194.53</v>
      </c>
      <c r="K288" s="6">
        <v>85996.97</v>
      </c>
    </row>
    <row r="289" spans="1:11" x14ac:dyDescent="0.25">
      <c r="A289" s="1" t="s">
        <v>631</v>
      </c>
      <c r="B289" t="s">
        <v>632</v>
      </c>
      <c r="C289" t="s">
        <v>137</v>
      </c>
      <c r="D289" s="6">
        <v>3652249.09</v>
      </c>
      <c r="E289" s="6">
        <f t="shared" si="4"/>
        <v>2693583.4099999997</v>
      </c>
      <c r="F289" s="6">
        <v>183574.05000000002</v>
      </c>
      <c r="G289" s="6">
        <v>370049.25000000006</v>
      </c>
      <c r="H289" s="6">
        <v>326701.84999999998</v>
      </c>
      <c r="I289" s="6">
        <v>4415.3500000000004</v>
      </c>
      <c r="J289" s="6">
        <v>70370.44</v>
      </c>
      <c r="K289" s="6">
        <v>3554.7400000000025</v>
      </c>
    </row>
    <row r="290" spans="1:11" x14ac:dyDescent="0.25">
      <c r="A290" s="1" t="s">
        <v>633</v>
      </c>
      <c r="B290" t="s">
        <v>634</v>
      </c>
      <c r="C290" t="s">
        <v>20</v>
      </c>
      <c r="D290" s="6">
        <v>6239809.6799999997</v>
      </c>
      <c r="E290" s="6">
        <f t="shared" si="4"/>
        <v>4426148.5299999993</v>
      </c>
      <c r="F290" s="6">
        <v>1113804.8700000001</v>
      </c>
      <c r="G290" s="6">
        <v>465865.72</v>
      </c>
      <c r="H290" s="6">
        <v>40008.480000000003</v>
      </c>
      <c r="I290" s="6">
        <v>546.35</v>
      </c>
      <c r="J290" s="6">
        <v>64273.07</v>
      </c>
      <c r="K290" s="6">
        <v>129162.66</v>
      </c>
    </row>
    <row r="291" spans="1:11" x14ac:dyDescent="0.25">
      <c r="A291" s="1" t="s">
        <v>635</v>
      </c>
      <c r="B291" t="s">
        <v>636</v>
      </c>
      <c r="C291" t="s">
        <v>492</v>
      </c>
      <c r="D291" s="6">
        <v>8799751.9800000004</v>
      </c>
      <c r="E291" s="6">
        <f t="shared" si="4"/>
        <v>5802582.0299999993</v>
      </c>
      <c r="F291" s="6">
        <v>1175040.55</v>
      </c>
      <c r="G291" s="6">
        <v>1394701.74</v>
      </c>
      <c r="H291" s="6">
        <v>140730.44</v>
      </c>
      <c r="I291" s="6">
        <v>158760.04</v>
      </c>
      <c r="J291" s="6">
        <v>97430.48</v>
      </c>
      <c r="K291" s="6">
        <v>30506.700000000004</v>
      </c>
    </row>
    <row r="292" spans="1:11" x14ac:dyDescent="0.25">
      <c r="A292" s="1" t="s">
        <v>637</v>
      </c>
      <c r="B292" t="s">
        <v>638</v>
      </c>
      <c r="C292" t="s">
        <v>492</v>
      </c>
      <c r="D292" s="6">
        <v>10069907.120000001</v>
      </c>
      <c r="E292" s="6">
        <f t="shared" si="4"/>
        <v>7289863.5</v>
      </c>
      <c r="F292" s="6">
        <v>1826208.07</v>
      </c>
      <c r="G292" s="6">
        <v>687359.08</v>
      </c>
      <c r="H292" s="6">
        <v>109862.13</v>
      </c>
      <c r="I292" s="6">
        <v>1912.19</v>
      </c>
      <c r="J292" s="6">
        <v>94321.17</v>
      </c>
      <c r="K292" s="6">
        <v>60380.979999999996</v>
      </c>
    </row>
    <row r="293" spans="1:11" x14ac:dyDescent="0.25">
      <c r="A293" s="1" t="s">
        <v>639</v>
      </c>
      <c r="B293" t="s">
        <v>640</v>
      </c>
      <c r="C293" t="s">
        <v>14</v>
      </c>
      <c r="D293" s="6">
        <v>34957115.510000005</v>
      </c>
      <c r="E293" s="6">
        <f t="shared" si="4"/>
        <v>18757841.700000003</v>
      </c>
      <c r="F293" s="6">
        <v>9277192.1399999987</v>
      </c>
      <c r="G293" s="6">
        <v>2989964.69</v>
      </c>
      <c r="H293" s="6">
        <v>3158682.24</v>
      </c>
      <c r="I293" s="6">
        <v>22679.89</v>
      </c>
      <c r="J293" s="6">
        <v>232358.93</v>
      </c>
      <c r="K293" s="6">
        <v>518395.92</v>
      </c>
    </row>
    <row r="294" spans="1:11" x14ac:dyDescent="0.25">
      <c r="A294" s="1" t="s">
        <v>641</v>
      </c>
      <c r="B294" t="s">
        <v>642</v>
      </c>
      <c r="C294" t="s">
        <v>312</v>
      </c>
      <c r="D294" s="6">
        <v>4689912.9500000011</v>
      </c>
      <c r="E294" s="6">
        <f t="shared" si="4"/>
        <v>3022279.5500000007</v>
      </c>
      <c r="F294" s="6">
        <v>1435588.2300000002</v>
      </c>
      <c r="G294" s="6">
        <v>140846.38</v>
      </c>
      <c r="H294" s="6">
        <v>30379.21</v>
      </c>
      <c r="I294" s="6">
        <v>433.35</v>
      </c>
      <c r="J294" s="6">
        <v>48323.9</v>
      </c>
      <c r="K294" s="6">
        <v>12062.330000000002</v>
      </c>
    </row>
    <row r="295" spans="1:11" x14ac:dyDescent="0.25">
      <c r="A295" s="1" t="s">
        <v>643</v>
      </c>
      <c r="B295" t="s">
        <v>644</v>
      </c>
      <c r="C295" t="s">
        <v>84</v>
      </c>
      <c r="D295" s="6">
        <v>6032743.5999999996</v>
      </c>
      <c r="E295" s="6">
        <f t="shared" si="4"/>
        <v>3352163.1899999995</v>
      </c>
      <c r="F295" s="6">
        <v>1934220.78</v>
      </c>
      <c r="G295" s="6">
        <v>530739.79999999993</v>
      </c>
      <c r="H295" s="6">
        <v>166777.34</v>
      </c>
      <c r="I295" s="6">
        <v>0</v>
      </c>
      <c r="J295" s="6">
        <v>48842.49</v>
      </c>
      <c r="K295" s="6">
        <v>0</v>
      </c>
    </row>
    <row r="296" spans="1:11" x14ac:dyDescent="0.25">
      <c r="A296" s="1" t="s">
        <v>645</v>
      </c>
      <c r="B296" t="s">
        <v>646</v>
      </c>
      <c r="C296" t="s">
        <v>211</v>
      </c>
      <c r="D296" s="6">
        <v>9557072.129999999</v>
      </c>
      <c r="E296" s="6">
        <f t="shared" si="4"/>
        <v>8320781.709999999</v>
      </c>
      <c r="F296" s="6">
        <v>166595.57</v>
      </c>
      <c r="G296" s="6">
        <v>791351.16</v>
      </c>
      <c r="H296" s="6">
        <v>26676.7</v>
      </c>
      <c r="I296" s="6">
        <v>12366.83</v>
      </c>
      <c r="J296" s="6">
        <v>239300.16</v>
      </c>
      <c r="K296" s="6">
        <v>0</v>
      </c>
    </row>
    <row r="297" spans="1:11" x14ac:dyDescent="0.25">
      <c r="A297" s="1" t="s">
        <v>647</v>
      </c>
      <c r="B297" t="s">
        <v>648</v>
      </c>
      <c r="C297" t="s">
        <v>242</v>
      </c>
      <c r="D297" s="6">
        <v>3475386.0199999996</v>
      </c>
      <c r="E297" s="6">
        <f t="shared" si="4"/>
        <v>1193603.8799999994</v>
      </c>
      <c r="F297" s="6">
        <v>1488838.54</v>
      </c>
      <c r="G297" s="6">
        <v>385261.6</v>
      </c>
      <c r="H297" s="6">
        <v>345391.76</v>
      </c>
      <c r="I297" s="6">
        <v>31158.77</v>
      </c>
      <c r="J297" s="6">
        <v>29617.16</v>
      </c>
      <c r="K297" s="6">
        <v>1514.3099999999997</v>
      </c>
    </row>
    <row r="298" spans="1:11" x14ac:dyDescent="0.25">
      <c r="A298" s="1" t="s">
        <v>649</v>
      </c>
      <c r="B298" t="s">
        <v>650</v>
      </c>
      <c r="C298" t="s">
        <v>245</v>
      </c>
      <c r="D298" s="6">
        <v>6651911.9699999997</v>
      </c>
      <c r="E298" s="6">
        <f t="shared" si="4"/>
        <v>4920670.4999999991</v>
      </c>
      <c r="F298" s="6">
        <v>991443.92</v>
      </c>
      <c r="G298" s="6">
        <v>491785.22000000003</v>
      </c>
      <c r="H298" s="6">
        <v>141008.94</v>
      </c>
      <c r="I298" s="6">
        <v>787.82000000000016</v>
      </c>
      <c r="J298" s="6">
        <v>84955.54</v>
      </c>
      <c r="K298" s="6">
        <v>21260.03</v>
      </c>
    </row>
    <row r="299" spans="1:11" x14ac:dyDescent="0.25">
      <c r="A299" s="1" t="s">
        <v>651</v>
      </c>
      <c r="B299" t="s">
        <v>652</v>
      </c>
      <c r="C299" t="s">
        <v>653</v>
      </c>
      <c r="D299" s="6">
        <v>19159903.670000002</v>
      </c>
      <c r="E299" s="6">
        <f t="shared" si="4"/>
        <v>10576757.629999999</v>
      </c>
      <c r="F299" s="6">
        <v>2020368.0999999999</v>
      </c>
      <c r="G299" s="6">
        <v>2766020.98</v>
      </c>
      <c r="H299" s="6">
        <v>3437416.23</v>
      </c>
      <c r="I299" s="6">
        <v>1284.71</v>
      </c>
      <c r="J299" s="6">
        <v>159732.65</v>
      </c>
      <c r="K299" s="6">
        <v>198323.37</v>
      </c>
    </row>
    <row r="300" spans="1:11" x14ac:dyDescent="0.25">
      <c r="A300" s="1" t="s">
        <v>654</v>
      </c>
      <c r="B300" t="s">
        <v>655</v>
      </c>
      <c r="C300" t="s">
        <v>574</v>
      </c>
      <c r="D300" s="6">
        <v>7164644.29</v>
      </c>
      <c r="E300" s="6">
        <f t="shared" si="4"/>
        <v>5547651.1200000001</v>
      </c>
      <c r="F300" s="6">
        <v>686108.2</v>
      </c>
      <c r="G300" s="6">
        <v>700724.51000000013</v>
      </c>
      <c r="H300" s="6">
        <v>98519.89</v>
      </c>
      <c r="I300" s="6">
        <v>11877.32</v>
      </c>
      <c r="J300" s="6">
        <v>102026.06</v>
      </c>
      <c r="K300" s="6">
        <v>17737.189999999999</v>
      </c>
    </row>
    <row r="301" spans="1:11" x14ac:dyDescent="0.25">
      <c r="A301" s="1" t="s">
        <v>656</v>
      </c>
      <c r="B301" t="s">
        <v>657</v>
      </c>
      <c r="C301" t="s">
        <v>23</v>
      </c>
      <c r="D301" s="6">
        <v>58794504.019999996</v>
      </c>
      <c r="E301" s="6">
        <f t="shared" si="4"/>
        <v>29400980.749999996</v>
      </c>
      <c r="F301" s="6">
        <v>16249001.17</v>
      </c>
      <c r="G301" s="6">
        <v>5789443.3599999994</v>
      </c>
      <c r="H301" s="6">
        <v>6025130.3899999997</v>
      </c>
      <c r="I301" s="6">
        <v>479797.58</v>
      </c>
      <c r="J301" s="6">
        <v>403320.03</v>
      </c>
      <c r="K301" s="6">
        <v>446830.74000000011</v>
      </c>
    </row>
    <row r="302" spans="1:11" x14ac:dyDescent="0.25">
      <c r="A302" s="1" t="s">
        <v>658</v>
      </c>
      <c r="B302" t="s">
        <v>659</v>
      </c>
      <c r="C302" t="s">
        <v>137</v>
      </c>
      <c r="D302" s="6">
        <v>1136724.0900000001</v>
      </c>
      <c r="E302" s="6">
        <f t="shared" si="4"/>
        <v>711073.68</v>
      </c>
      <c r="F302" s="6">
        <v>301522.48</v>
      </c>
      <c r="G302" s="6">
        <v>91779.53</v>
      </c>
      <c r="H302" s="6">
        <v>11628.039999999999</v>
      </c>
      <c r="I302" s="6">
        <v>994.33</v>
      </c>
      <c r="J302" s="6">
        <v>19726.03</v>
      </c>
      <c r="K302" s="6">
        <v>0</v>
      </c>
    </row>
    <row r="303" spans="1:11" x14ac:dyDescent="0.25">
      <c r="A303" s="1" t="s">
        <v>660</v>
      </c>
      <c r="B303" t="s">
        <v>661</v>
      </c>
      <c r="C303" t="s">
        <v>48</v>
      </c>
      <c r="D303" s="6">
        <v>4723230.6499999994</v>
      </c>
      <c r="E303" s="6">
        <f t="shared" si="4"/>
        <v>3008147.5799999996</v>
      </c>
      <c r="F303" s="6">
        <v>1020011.6699999999</v>
      </c>
      <c r="G303" s="6">
        <v>521333.23</v>
      </c>
      <c r="H303" s="6">
        <v>61865.33</v>
      </c>
      <c r="I303" s="6">
        <v>1025.6300000000001</v>
      </c>
      <c r="J303" s="6">
        <v>56956.83</v>
      </c>
      <c r="K303" s="6">
        <v>53890.38</v>
      </c>
    </row>
    <row r="304" spans="1:11" x14ac:dyDescent="0.25">
      <c r="A304" s="1" t="s">
        <v>662</v>
      </c>
      <c r="B304" t="s">
        <v>663</v>
      </c>
      <c r="C304" t="s">
        <v>17</v>
      </c>
      <c r="D304" s="6">
        <v>13364935.050000001</v>
      </c>
      <c r="E304" s="6">
        <f t="shared" si="4"/>
        <v>10688413.160000002</v>
      </c>
      <c r="F304" s="6">
        <v>1223427.6000000001</v>
      </c>
      <c r="G304" s="6">
        <v>1100325.7499999998</v>
      </c>
      <c r="H304" s="6">
        <v>115103.66</v>
      </c>
      <c r="I304" s="6">
        <v>3302.08</v>
      </c>
      <c r="J304" s="6">
        <v>136363.43</v>
      </c>
      <c r="K304" s="6">
        <v>97999.37</v>
      </c>
    </row>
    <row r="305" spans="1:11" x14ac:dyDescent="0.25">
      <c r="A305" s="1" t="s">
        <v>664</v>
      </c>
      <c r="B305" t="s">
        <v>665</v>
      </c>
      <c r="C305" t="s">
        <v>242</v>
      </c>
      <c r="D305" s="6">
        <v>10947608.17</v>
      </c>
      <c r="E305" s="6">
        <f t="shared" si="4"/>
        <v>9698242.0900000017</v>
      </c>
      <c r="F305" s="6">
        <v>0</v>
      </c>
      <c r="G305" s="6">
        <v>930181.12</v>
      </c>
      <c r="H305" s="6">
        <v>11455.439999999999</v>
      </c>
      <c r="I305" s="6">
        <v>24655.41</v>
      </c>
      <c r="J305" s="6">
        <v>222803.12</v>
      </c>
      <c r="K305" s="6">
        <v>60270.99</v>
      </c>
    </row>
    <row r="306" spans="1:11" x14ac:dyDescent="0.25">
      <c r="A306" s="1" t="s">
        <v>666</v>
      </c>
      <c r="B306" t="s">
        <v>667</v>
      </c>
      <c r="C306" t="s">
        <v>59</v>
      </c>
      <c r="D306" s="6">
        <v>3419143.02</v>
      </c>
      <c r="E306" s="6">
        <f t="shared" si="4"/>
        <v>2778160.77</v>
      </c>
      <c r="F306" s="6">
        <v>590691.42999999993</v>
      </c>
      <c r="G306" s="6">
        <v>0</v>
      </c>
      <c r="H306" s="6">
        <v>18852.060000000001</v>
      </c>
      <c r="I306" s="6">
        <v>0</v>
      </c>
      <c r="J306" s="6">
        <v>31098.61</v>
      </c>
      <c r="K306" s="6">
        <v>340.15</v>
      </c>
    </row>
    <row r="307" spans="1:11" x14ac:dyDescent="0.25">
      <c r="A307" s="1" t="s">
        <v>668</v>
      </c>
      <c r="B307" t="s">
        <v>669</v>
      </c>
      <c r="C307" t="s">
        <v>256</v>
      </c>
      <c r="D307" s="6">
        <v>2824006.7399999998</v>
      </c>
      <c r="E307" s="6">
        <f t="shared" si="4"/>
        <v>1572650.3199999996</v>
      </c>
      <c r="F307" s="6">
        <v>1096298.9100000001</v>
      </c>
      <c r="G307" s="6">
        <v>98362.749999999985</v>
      </c>
      <c r="H307" s="6">
        <v>19062.61</v>
      </c>
      <c r="I307" s="6">
        <v>0</v>
      </c>
      <c r="J307" s="6">
        <v>37632.15</v>
      </c>
      <c r="K307" s="6">
        <v>0</v>
      </c>
    </row>
    <row r="308" spans="1:11" x14ac:dyDescent="0.25">
      <c r="A308" s="1" t="s">
        <v>670</v>
      </c>
      <c r="B308" t="s">
        <v>671</v>
      </c>
      <c r="C308" t="s">
        <v>155</v>
      </c>
      <c r="D308" s="6">
        <v>9451722.4899999984</v>
      </c>
      <c r="E308" s="6">
        <f t="shared" si="4"/>
        <v>5846777.8199999984</v>
      </c>
      <c r="F308" s="6">
        <v>2688865.2399999998</v>
      </c>
      <c r="G308" s="6">
        <v>719018.23</v>
      </c>
      <c r="H308" s="6">
        <v>93102.31</v>
      </c>
      <c r="I308" s="6">
        <v>0</v>
      </c>
      <c r="J308" s="6">
        <v>60377.55</v>
      </c>
      <c r="K308" s="6">
        <v>43581.34</v>
      </c>
    </row>
    <row r="309" spans="1:11" x14ac:dyDescent="0.25">
      <c r="A309" s="1" t="s">
        <v>672</v>
      </c>
      <c r="B309" t="s">
        <v>673</v>
      </c>
      <c r="C309" t="s">
        <v>164</v>
      </c>
      <c r="D309" s="6">
        <v>27888333.740000002</v>
      </c>
      <c r="E309" s="6">
        <f t="shared" si="4"/>
        <v>19463116.219999999</v>
      </c>
      <c r="F309" s="6">
        <v>4195032.96</v>
      </c>
      <c r="G309" s="6">
        <v>2058284.3</v>
      </c>
      <c r="H309" s="6">
        <v>993990.96</v>
      </c>
      <c r="I309" s="6">
        <v>91779.459999999992</v>
      </c>
      <c r="J309" s="6">
        <v>153690.84</v>
      </c>
      <c r="K309" s="6">
        <v>932439.00000000012</v>
      </c>
    </row>
    <row r="310" spans="1:11" x14ac:dyDescent="0.25">
      <c r="A310" s="1" t="s">
        <v>674</v>
      </c>
      <c r="B310" t="s">
        <v>675</v>
      </c>
      <c r="C310" t="s">
        <v>242</v>
      </c>
      <c r="D310" s="6">
        <v>2279936.92</v>
      </c>
      <c r="E310" s="6">
        <f t="shared" si="4"/>
        <v>2182598.65</v>
      </c>
      <c r="F310" s="6">
        <v>0</v>
      </c>
      <c r="G310" s="6">
        <v>16162.899999999994</v>
      </c>
      <c r="H310" s="6">
        <v>413.44</v>
      </c>
      <c r="I310" s="6">
        <v>3694.08</v>
      </c>
      <c r="J310" s="6">
        <v>77067.850000000006</v>
      </c>
      <c r="K310" s="6">
        <v>0</v>
      </c>
    </row>
    <row r="311" spans="1:11" x14ac:dyDescent="0.25">
      <c r="A311" s="1" t="s">
        <v>676</v>
      </c>
      <c r="B311" t="s">
        <v>677</v>
      </c>
      <c r="C311" t="s">
        <v>377</v>
      </c>
      <c r="D311" s="6">
        <v>8491871.379999999</v>
      </c>
      <c r="E311" s="6">
        <f t="shared" si="4"/>
        <v>5977046.9899999984</v>
      </c>
      <c r="F311" s="6">
        <v>1640779.31</v>
      </c>
      <c r="G311" s="6">
        <v>743442.7</v>
      </c>
      <c r="H311" s="6">
        <v>50386.79</v>
      </c>
      <c r="I311" s="6">
        <v>2670.94</v>
      </c>
      <c r="J311" s="6">
        <v>71146.679999999993</v>
      </c>
      <c r="K311" s="6">
        <v>6397.97</v>
      </c>
    </row>
    <row r="312" spans="1:11" x14ac:dyDescent="0.25">
      <c r="A312" s="1" t="s">
        <v>679</v>
      </c>
      <c r="B312" t="s">
        <v>677</v>
      </c>
      <c r="C312" t="s">
        <v>256</v>
      </c>
      <c r="D312" s="6">
        <v>15039662.449999999</v>
      </c>
      <c r="E312" s="6">
        <f t="shared" si="4"/>
        <v>9491752.8000000007</v>
      </c>
      <c r="F312" s="6">
        <v>2432394.7799999998</v>
      </c>
      <c r="G312" s="6">
        <v>1533302.6399999997</v>
      </c>
      <c r="H312" s="6">
        <v>796219.54999999993</v>
      </c>
      <c r="I312" s="6">
        <v>2014.16</v>
      </c>
      <c r="J312" s="6">
        <v>134578.4</v>
      </c>
      <c r="K312" s="6">
        <v>649400.12</v>
      </c>
    </row>
    <row r="313" spans="1:11" x14ac:dyDescent="0.25">
      <c r="A313" s="1" t="s">
        <v>678</v>
      </c>
      <c r="B313" t="s">
        <v>677</v>
      </c>
      <c r="C313" t="s">
        <v>416</v>
      </c>
      <c r="D313" s="6">
        <v>12612479.920000002</v>
      </c>
      <c r="E313" s="6">
        <f t="shared" si="4"/>
        <v>9793847.8200000022</v>
      </c>
      <c r="F313" s="6">
        <v>1372172.54</v>
      </c>
      <c r="G313" s="6">
        <v>1077916.6900000002</v>
      </c>
      <c r="H313" s="6">
        <v>171396.33</v>
      </c>
      <c r="I313" s="6">
        <v>25835.41</v>
      </c>
      <c r="J313" s="6">
        <v>131625.07</v>
      </c>
      <c r="K313" s="6">
        <v>39686.06</v>
      </c>
    </row>
    <row r="314" spans="1:11" x14ac:dyDescent="0.25">
      <c r="A314" s="1" t="s">
        <v>680</v>
      </c>
      <c r="B314" t="s">
        <v>681</v>
      </c>
      <c r="C314" t="s">
        <v>574</v>
      </c>
      <c r="D314" s="6">
        <v>4081537.7899999996</v>
      </c>
      <c r="E314" s="6">
        <f t="shared" si="4"/>
        <v>2183737.9499999997</v>
      </c>
      <c r="F314" s="6">
        <v>1509421.46</v>
      </c>
      <c r="G314" s="6">
        <v>157050.22999999998</v>
      </c>
      <c r="H314" s="6">
        <v>105391.36</v>
      </c>
      <c r="I314" s="6">
        <v>2021.52</v>
      </c>
      <c r="J314" s="6">
        <v>68592.38</v>
      </c>
      <c r="K314" s="6">
        <v>55322.89</v>
      </c>
    </row>
    <row r="315" spans="1:11" x14ac:dyDescent="0.25">
      <c r="A315" s="1" t="s">
        <v>682</v>
      </c>
      <c r="B315" t="s">
        <v>683</v>
      </c>
      <c r="C315" t="s">
        <v>684</v>
      </c>
      <c r="D315" s="6">
        <v>3517240.29</v>
      </c>
      <c r="E315" s="6">
        <f t="shared" si="4"/>
        <v>2047427.29</v>
      </c>
      <c r="F315" s="6">
        <v>218209.88</v>
      </c>
      <c r="G315" s="6">
        <v>379358.87</v>
      </c>
      <c r="H315" s="6">
        <v>775614.95</v>
      </c>
      <c r="I315" s="6">
        <v>0</v>
      </c>
      <c r="J315" s="6">
        <v>50094.38</v>
      </c>
      <c r="K315" s="6">
        <v>46534.919999999991</v>
      </c>
    </row>
    <row r="316" spans="1:11" x14ac:dyDescent="0.25">
      <c r="A316" s="1" t="s">
        <v>685</v>
      </c>
      <c r="B316" t="s">
        <v>683</v>
      </c>
      <c r="C316" t="s">
        <v>8</v>
      </c>
      <c r="D316" s="6">
        <v>4969610.7399999993</v>
      </c>
      <c r="E316" s="6">
        <f t="shared" si="4"/>
        <v>3843523.9299999997</v>
      </c>
      <c r="F316" s="6">
        <v>563155.84</v>
      </c>
      <c r="G316" s="6">
        <v>451317.08</v>
      </c>
      <c r="H316" s="6">
        <v>31492.54</v>
      </c>
      <c r="I316" s="6">
        <v>1520.82</v>
      </c>
      <c r="J316" s="6">
        <v>66903.009999999995</v>
      </c>
      <c r="K316" s="6">
        <v>11697.52</v>
      </c>
    </row>
    <row r="317" spans="1:11" x14ac:dyDescent="0.25">
      <c r="A317" s="1" t="s">
        <v>686</v>
      </c>
      <c r="B317" t="s">
        <v>687</v>
      </c>
      <c r="C317" t="s">
        <v>256</v>
      </c>
      <c r="D317" s="6">
        <v>23187179.989999995</v>
      </c>
      <c r="E317" s="6">
        <f t="shared" si="4"/>
        <v>11910895.159999995</v>
      </c>
      <c r="F317" s="6">
        <v>4489617.6000000006</v>
      </c>
      <c r="G317" s="6">
        <v>3443108.0900000008</v>
      </c>
      <c r="H317" s="6">
        <v>2719196.9299999997</v>
      </c>
      <c r="I317" s="6">
        <v>6305.52</v>
      </c>
      <c r="J317" s="6">
        <v>184766.26</v>
      </c>
      <c r="K317" s="6">
        <v>433290.43000000005</v>
      </c>
    </row>
    <row r="318" spans="1:11" x14ac:dyDescent="0.25">
      <c r="A318" s="1" t="s">
        <v>688</v>
      </c>
      <c r="B318" t="s">
        <v>689</v>
      </c>
      <c r="C318" t="s">
        <v>79</v>
      </c>
      <c r="D318" s="6">
        <v>19448202.940000001</v>
      </c>
      <c r="E318" s="6">
        <f t="shared" si="4"/>
        <v>8565346.4200000037</v>
      </c>
      <c r="F318" s="6">
        <v>4542308.1100000003</v>
      </c>
      <c r="G318" s="6">
        <v>3846521.7499999991</v>
      </c>
      <c r="H318" s="6">
        <v>2097368.8600000003</v>
      </c>
      <c r="I318" s="6">
        <v>5017.8599999999997</v>
      </c>
      <c r="J318" s="6">
        <v>117817.84</v>
      </c>
      <c r="K318" s="6">
        <v>273822.09999999998</v>
      </c>
    </row>
    <row r="319" spans="1:11" x14ac:dyDescent="0.25">
      <c r="A319" s="1" t="s">
        <v>690</v>
      </c>
      <c r="B319" t="s">
        <v>691</v>
      </c>
      <c r="C319" t="s">
        <v>48</v>
      </c>
      <c r="D319" s="6">
        <v>4164928</v>
      </c>
      <c r="E319" s="6">
        <f t="shared" si="4"/>
        <v>2353074.2899999996</v>
      </c>
      <c r="F319" s="6">
        <v>1443014.4900000002</v>
      </c>
      <c r="G319" s="6">
        <v>174338.59999999998</v>
      </c>
      <c r="H319" s="6">
        <v>39884.659999999996</v>
      </c>
      <c r="I319" s="6">
        <v>0</v>
      </c>
      <c r="J319" s="6">
        <v>53145.54</v>
      </c>
      <c r="K319" s="6">
        <v>101470.42</v>
      </c>
    </row>
    <row r="320" spans="1:11" x14ac:dyDescent="0.25">
      <c r="A320" s="1" t="s">
        <v>692</v>
      </c>
      <c r="B320" t="s">
        <v>693</v>
      </c>
      <c r="C320" t="s">
        <v>137</v>
      </c>
      <c r="D320" s="6">
        <v>4315949.879999999</v>
      </c>
      <c r="E320" s="6">
        <f t="shared" si="4"/>
        <v>2522156.7699999991</v>
      </c>
      <c r="F320" s="6">
        <v>1504725.4100000001</v>
      </c>
      <c r="G320" s="6">
        <v>197556.28</v>
      </c>
      <c r="H320" s="6">
        <v>46979</v>
      </c>
      <c r="I320" s="6">
        <v>0</v>
      </c>
      <c r="J320" s="6">
        <v>44532.42</v>
      </c>
      <c r="K320" s="6">
        <v>0</v>
      </c>
    </row>
    <row r="321" spans="1:11" x14ac:dyDescent="0.25">
      <c r="A321" s="1" t="s">
        <v>694</v>
      </c>
      <c r="B321" t="s">
        <v>695</v>
      </c>
      <c r="C321" t="s">
        <v>380</v>
      </c>
      <c r="D321" s="6">
        <v>4160825.7299999995</v>
      </c>
      <c r="E321" s="6">
        <f t="shared" si="4"/>
        <v>3003876.9999999995</v>
      </c>
      <c r="F321" s="6">
        <v>716131.45000000007</v>
      </c>
      <c r="G321" s="6">
        <v>307523.86</v>
      </c>
      <c r="H321" s="6">
        <v>36028.9</v>
      </c>
      <c r="I321" s="6">
        <v>0</v>
      </c>
      <c r="J321" s="6">
        <v>57101.97</v>
      </c>
      <c r="K321" s="6">
        <v>40162.550000000003</v>
      </c>
    </row>
    <row r="322" spans="1:11" x14ac:dyDescent="0.25">
      <c r="A322" s="1" t="s">
        <v>696</v>
      </c>
      <c r="B322" t="s">
        <v>697</v>
      </c>
      <c r="C322" t="s">
        <v>242</v>
      </c>
      <c r="D322" s="6">
        <v>2688586.9400000004</v>
      </c>
      <c r="E322" s="6">
        <f t="shared" si="4"/>
        <v>2510812.2100000009</v>
      </c>
      <c r="F322" s="6">
        <v>0</v>
      </c>
      <c r="G322" s="6">
        <v>85664.130000000019</v>
      </c>
      <c r="H322" s="6">
        <v>2316.23</v>
      </c>
      <c r="I322" s="6">
        <v>1799.46</v>
      </c>
      <c r="J322" s="6">
        <v>82633.55</v>
      </c>
      <c r="K322" s="6">
        <v>5361.3600000000006</v>
      </c>
    </row>
    <row r="323" spans="1:11" x14ac:dyDescent="0.25">
      <c r="A323" s="1" t="s">
        <v>698</v>
      </c>
      <c r="B323" t="s">
        <v>699</v>
      </c>
      <c r="C323" t="s">
        <v>100</v>
      </c>
      <c r="D323" s="6">
        <v>7716685.120000001</v>
      </c>
      <c r="E323" s="6">
        <f t="shared" si="4"/>
        <v>6170370.6300000008</v>
      </c>
      <c r="F323" s="6">
        <v>199420.19</v>
      </c>
      <c r="G323" s="6">
        <v>769303.02</v>
      </c>
      <c r="H323" s="6">
        <v>381436.80000000005</v>
      </c>
      <c r="I323" s="6">
        <v>1591.84</v>
      </c>
      <c r="J323" s="6">
        <v>130301.01</v>
      </c>
      <c r="K323" s="6">
        <v>64261.63</v>
      </c>
    </row>
    <row r="324" spans="1:11" x14ac:dyDescent="0.25">
      <c r="A324" s="1" t="s">
        <v>700</v>
      </c>
      <c r="B324" t="s">
        <v>701</v>
      </c>
      <c r="C324" t="s">
        <v>386</v>
      </c>
      <c r="D324" s="6">
        <v>37412466.539999999</v>
      </c>
      <c r="E324" s="6">
        <f t="shared" si="4"/>
        <v>19506094.970000003</v>
      </c>
      <c r="F324" s="6">
        <v>9202667.9899999984</v>
      </c>
      <c r="G324" s="6">
        <v>3792169.0199999996</v>
      </c>
      <c r="H324" s="6">
        <v>4073832.4099999997</v>
      </c>
      <c r="I324" s="6">
        <v>75281.81</v>
      </c>
      <c r="J324" s="6">
        <v>240514.53</v>
      </c>
      <c r="K324" s="6">
        <v>521905.81000000006</v>
      </c>
    </row>
    <row r="325" spans="1:11" x14ac:dyDescent="0.25">
      <c r="A325" s="1" t="s">
        <v>702</v>
      </c>
      <c r="B325" t="s">
        <v>703</v>
      </c>
      <c r="C325" t="s">
        <v>218</v>
      </c>
      <c r="D325" s="6">
        <v>5170253.8400000008</v>
      </c>
      <c r="E325" s="6">
        <f t="shared" si="4"/>
        <v>3118055.6900000009</v>
      </c>
      <c r="F325" s="6">
        <v>1761177.9</v>
      </c>
      <c r="G325" s="6">
        <v>181660.21</v>
      </c>
      <c r="H325" s="6">
        <v>30.99</v>
      </c>
      <c r="I325" s="6">
        <v>0</v>
      </c>
      <c r="J325" s="6">
        <v>50059.03</v>
      </c>
      <c r="K325" s="6">
        <v>59270.020000000004</v>
      </c>
    </row>
    <row r="326" spans="1:11" x14ac:dyDescent="0.25">
      <c r="A326" s="1" t="s">
        <v>704</v>
      </c>
      <c r="B326" t="s">
        <v>705</v>
      </c>
      <c r="C326" t="s">
        <v>17</v>
      </c>
      <c r="D326" s="6">
        <v>9111610.7500000019</v>
      </c>
      <c r="E326" s="6">
        <f t="shared" si="4"/>
        <v>7433865.2600000016</v>
      </c>
      <c r="F326" s="6">
        <v>653889.04999999993</v>
      </c>
      <c r="G326" s="6">
        <v>562259.09</v>
      </c>
      <c r="H326" s="6">
        <v>149840.59</v>
      </c>
      <c r="I326" s="6">
        <v>6830.58</v>
      </c>
      <c r="J326" s="6">
        <v>97024.34</v>
      </c>
      <c r="K326" s="6">
        <v>207901.84</v>
      </c>
    </row>
    <row r="327" spans="1:11" x14ac:dyDescent="0.25">
      <c r="A327" s="1" t="s">
        <v>706</v>
      </c>
      <c r="B327" t="s">
        <v>707</v>
      </c>
      <c r="C327" t="s">
        <v>71</v>
      </c>
      <c r="D327" s="6">
        <v>10077411.700000001</v>
      </c>
      <c r="E327" s="6">
        <f t="shared" si="4"/>
        <v>6948169.7400000021</v>
      </c>
      <c r="F327" s="6">
        <v>1617497.8599999999</v>
      </c>
      <c r="G327" s="6">
        <v>959077.16</v>
      </c>
      <c r="H327" s="6">
        <v>314325.51</v>
      </c>
      <c r="I327" s="6">
        <v>0</v>
      </c>
      <c r="J327" s="6">
        <v>71994.77</v>
      </c>
      <c r="K327" s="6">
        <v>166346.66</v>
      </c>
    </row>
    <row r="328" spans="1:11" x14ac:dyDescent="0.25">
      <c r="A328" s="1" t="s">
        <v>708</v>
      </c>
      <c r="B328" t="s">
        <v>709</v>
      </c>
      <c r="C328" t="s">
        <v>399</v>
      </c>
      <c r="D328" s="6">
        <v>18788376.98</v>
      </c>
      <c r="E328" s="6">
        <f t="shared" ref="E328:E391" si="5">D328-F328-G328-H328-I328-J328-K328</f>
        <v>13638611.419999998</v>
      </c>
      <c r="F328" s="6">
        <v>2357969.75</v>
      </c>
      <c r="G328" s="6">
        <v>2412334.14</v>
      </c>
      <c r="H328" s="6">
        <v>47510.01</v>
      </c>
      <c r="I328" s="6">
        <v>19304.060000000001</v>
      </c>
      <c r="J328" s="6">
        <v>257845.88</v>
      </c>
      <c r="K328" s="6">
        <v>54801.719999999987</v>
      </c>
    </row>
    <row r="329" spans="1:11" x14ac:dyDescent="0.25">
      <c r="A329" s="1" t="s">
        <v>710</v>
      </c>
      <c r="B329" t="s">
        <v>711</v>
      </c>
      <c r="C329" t="s">
        <v>211</v>
      </c>
      <c r="D329" s="6">
        <v>32314543.449999996</v>
      </c>
      <c r="E329" s="6">
        <f t="shared" si="5"/>
        <v>29187251.459999997</v>
      </c>
      <c r="F329" s="6">
        <v>0</v>
      </c>
      <c r="G329" s="6">
        <v>2282558.92</v>
      </c>
      <c r="H329" s="6">
        <v>7394.38</v>
      </c>
      <c r="I329" s="6">
        <v>338380.63</v>
      </c>
      <c r="J329" s="6">
        <v>497509.54</v>
      </c>
      <c r="K329" s="6">
        <v>1448.5200000000004</v>
      </c>
    </row>
    <row r="330" spans="1:11" x14ac:dyDescent="0.25">
      <c r="A330" s="1" t="s">
        <v>712</v>
      </c>
      <c r="B330" t="s">
        <v>713</v>
      </c>
      <c r="C330" t="s">
        <v>17</v>
      </c>
      <c r="D330" s="6">
        <v>26963325.82</v>
      </c>
      <c r="E330" s="6">
        <f t="shared" si="5"/>
        <v>16078315.079999998</v>
      </c>
      <c r="F330" s="6">
        <v>3592079.53</v>
      </c>
      <c r="G330" s="6">
        <v>2305669.0400000005</v>
      </c>
      <c r="H330" s="6">
        <v>3851800.0500000003</v>
      </c>
      <c r="I330" s="6">
        <v>88332.54</v>
      </c>
      <c r="J330" s="6">
        <v>195383.94</v>
      </c>
      <c r="K330" s="6">
        <v>851745.6399999999</v>
      </c>
    </row>
    <row r="331" spans="1:11" x14ac:dyDescent="0.25">
      <c r="A331" s="1" t="s">
        <v>714</v>
      </c>
      <c r="B331" t="s">
        <v>715</v>
      </c>
      <c r="C331" t="s">
        <v>137</v>
      </c>
      <c r="D331" s="6">
        <v>1790509.7400000002</v>
      </c>
      <c r="E331" s="6">
        <f t="shared" si="5"/>
        <v>1123684.6200000003</v>
      </c>
      <c r="F331" s="6">
        <v>506962.93</v>
      </c>
      <c r="G331" s="6">
        <v>80443.16</v>
      </c>
      <c r="H331" s="6">
        <v>33999.279999999999</v>
      </c>
      <c r="I331" s="6">
        <v>0</v>
      </c>
      <c r="J331" s="6">
        <v>45419.75</v>
      </c>
      <c r="K331" s="6">
        <v>0</v>
      </c>
    </row>
    <row r="332" spans="1:11" x14ac:dyDescent="0.25">
      <c r="A332" s="1" t="s">
        <v>716</v>
      </c>
      <c r="B332" t="s">
        <v>717</v>
      </c>
      <c r="C332" t="s">
        <v>32</v>
      </c>
      <c r="D332" s="6">
        <v>4612814.38</v>
      </c>
      <c r="E332" s="6">
        <f t="shared" si="5"/>
        <v>3781460.4299999997</v>
      </c>
      <c r="F332" s="6">
        <v>139284.28</v>
      </c>
      <c r="G332" s="6">
        <v>497530.55000000005</v>
      </c>
      <c r="H332" s="6">
        <v>88398.87999999999</v>
      </c>
      <c r="I332" s="6">
        <v>7799.22</v>
      </c>
      <c r="J332" s="6">
        <v>88192.09</v>
      </c>
      <c r="K332" s="6">
        <v>10148.929999999995</v>
      </c>
    </row>
    <row r="333" spans="1:11" x14ac:dyDescent="0.25">
      <c r="A333" s="1" t="s">
        <v>718</v>
      </c>
      <c r="B333" t="s">
        <v>719</v>
      </c>
      <c r="C333" t="s">
        <v>79</v>
      </c>
      <c r="D333" s="6">
        <v>1417658.8500000006</v>
      </c>
      <c r="E333" s="6">
        <f t="shared" si="5"/>
        <v>1088733.6400000006</v>
      </c>
      <c r="F333" s="6">
        <v>0</v>
      </c>
      <c r="G333" s="6">
        <v>0</v>
      </c>
      <c r="H333" s="6">
        <v>103555.69</v>
      </c>
      <c r="I333" s="6">
        <v>8028.21</v>
      </c>
      <c r="J333" s="6">
        <v>199130.39</v>
      </c>
      <c r="K333" s="6">
        <v>18210.919999999998</v>
      </c>
    </row>
    <row r="334" spans="1:11" x14ac:dyDescent="0.25">
      <c r="A334" s="1" t="s">
        <v>720</v>
      </c>
      <c r="B334" t="s">
        <v>721</v>
      </c>
      <c r="C334" t="s">
        <v>359</v>
      </c>
      <c r="D334" s="6">
        <v>13660294.500000002</v>
      </c>
      <c r="E334" s="6">
        <f t="shared" si="5"/>
        <v>8702374.950000003</v>
      </c>
      <c r="F334" s="6">
        <v>2157452.98</v>
      </c>
      <c r="G334" s="6">
        <v>1029824.2999999998</v>
      </c>
      <c r="H334" s="6">
        <v>1611857.57</v>
      </c>
      <c r="I334" s="6">
        <v>777.87</v>
      </c>
      <c r="J334" s="6">
        <v>81345.3</v>
      </c>
      <c r="K334" s="6">
        <v>76661.53</v>
      </c>
    </row>
    <row r="335" spans="1:11" x14ac:dyDescent="0.25">
      <c r="A335" s="1" t="s">
        <v>722</v>
      </c>
      <c r="B335" t="s">
        <v>723</v>
      </c>
      <c r="C335" t="s">
        <v>38</v>
      </c>
      <c r="D335" s="6">
        <v>3885286.96</v>
      </c>
      <c r="E335" s="6">
        <f t="shared" si="5"/>
        <v>1850306</v>
      </c>
      <c r="F335" s="6">
        <v>1713295.3900000001</v>
      </c>
      <c r="G335" s="6">
        <v>176534.88</v>
      </c>
      <c r="H335" s="6">
        <v>32316.91</v>
      </c>
      <c r="I335" s="6">
        <v>9160.51</v>
      </c>
      <c r="J335" s="6">
        <v>46179.07</v>
      </c>
      <c r="K335" s="6">
        <v>57494.2</v>
      </c>
    </row>
    <row r="336" spans="1:11" x14ac:dyDescent="0.25">
      <c r="A336" s="1" t="s">
        <v>724</v>
      </c>
      <c r="B336" t="s">
        <v>725</v>
      </c>
      <c r="C336" t="s">
        <v>137</v>
      </c>
      <c r="D336" s="6">
        <v>6561456.5599999987</v>
      </c>
      <c r="E336" s="6">
        <f t="shared" si="5"/>
        <v>4152964.7199999988</v>
      </c>
      <c r="F336" s="6">
        <v>1944749.87</v>
      </c>
      <c r="G336" s="6">
        <v>395868.10000000003</v>
      </c>
      <c r="H336" s="6">
        <v>22701.25</v>
      </c>
      <c r="I336" s="6">
        <v>0</v>
      </c>
      <c r="J336" s="6">
        <v>41939.64</v>
      </c>
      <c r="K336" s="6">
        <v>3232.9799999999996</v>
      </c>
    </row>
    <row r="337" spans="1:11" x14ac:dyDescent="0.25">
      <c r="A337" s="1" t="s">
        <v>726</v>
      </c>
      <c r="B337" t="s">
        <v>727</v>
      </c>
      <c r="C337" t="s">
        <v>485</v>
      </c>
      <c r="D337" s="6">
        <v>5127322.129999999</v>
      </c>
      <c r="E337" s="6">
        <f t="shared" si="5"/>
        <v>2959316.1199999987</v>
      </c>
      <c r="F337" s="6">
        <v>1689844.45</v>
      </c>
      <c r="G337" s="6">
        <v>370100.04</v>
      </c>
      <c r="H337" s="6">
        <v>24956.22</v>
      </c>
      <c r="I337" s="6">
        <v>0</v>
      </c>
      <c r="J337" s="6">
        <v>47890.82</v>
      </c>
      <c r="K337" s="6">
        <v>35214.479999999996</v>
      </c>
    </row>
    <row r="338" spans="1:11" x14ac:dyDescent="0.25">
      <c r="A338" s="1" t="s">
        <v>728</v>
      </c>
      <c r="B338" t="s">
        <v>729</v>
      </c>
      <c r="C338" t="s">
        <v>126</v>
      </c>
      <c r="D338" s="6">
        <v>15681781.210000005</v>
      </c>
      <c r="E338" s="6">
        <f t="shared" si="5"/>
        <v>13544695.370000007</v>
      </c>
      <c r="F338" s="6">
        <v>0</v>
      </c>
      <c r="G338" s="6">
        <v>1703321.9300000002</v>
      </c>
      <c r="H338" s="6">
        <v>48417.78</v>
      </c>
      <c r="I338" s="6">
        <v>26846.01</v>
      </c>
      <c r="J338" s="6">
        <v>336035.43</v>
      </c>
      <c r="K338" s="6">
        <v>22464.690000000002</v>
      </c>
    </row>
    <row r="339" spans="1:11" x14ac:dyDescent="0.25">
      <c r="A339" s="1" t="s">
        <v>730</v>
      </c>
      <c r="B339" t="s">
        <v>731</v>
      </c>
      <c r="C339" t="s">
        <v>366</v>
      </c>
      <c r="D339" s="6">
        <v>14967904.250000002</v>
      </c>
      <c r="E339" s="6">
        <f t="shared" si="5"/>
        <v>7403943.3200000012</v>
      </c>
      <c r="F339" s="6">
        <v>4188621.7199999997</v>
      </c>
      <c r="G339" s="6">
        <v>1324614.4100000001</v>
      </c>
      <c r="H339" s="6">
        <v>1631982.82</v>
      </c>
      <c r="I339" s="6">
        <v>0</v>
      </c>
      <c r="J339" s="6">
        <v>89453.93</v>
      </c>
      <c r="K339" s="6">
        <v>329288.04999999993</v>
      </c>
    </row>
    <row r="340" spans="1:11" x14ac:dyDescent="0.25">
      <c r="A340" s="1" t="s">
        <v>732</v>
      </c>
      <c r="B340" t="s">
        <v>733</v>
      </c>
      <c r="C340" t="s">
        <v>416</v>
      </c>
      <c r="D340" s="6">
        <v>13117743.949999999</v>
      </c>
      <c r="E340" s="6">
        <f t="shared" si="5"/>
        <v>11204096.819999998</v>
      </c>
      <c r="F340" s="6">
        <v>0</v>
      </c>
      <c r="G340" s="6">
        <v>1123689.31</v>
      </c>
      <c r="H340" s="6">
        <v>205652.65</v>
      </c>
      <c r="I340" s="6">
        <v>35216.93</v>
      </c>
      <c r="J340" s="6">
        <v>380844.39</v>
      </c>
      <c r="K340" s="6">
        <v>168243.85</v>
      </c>
    </row>
    <row r="341" spans="1:11" x14ac:dyDescent="0.25">
      <c r="A341" s="1" t="s">
        <v>734</v>
      </c>
      <c r="B341" t="s">
        <v>735</v>
      </c>
      <c r="C341" t="s">
        <v>115</v>
      </c>
      <c r="D341" s="6">
        <v>4639775.5199999996</v>
      </c>
      <c r="E341" s="6">
        <f t="shared" si="5"/>
        <v>3122703.3000000003</v>
      </c>
      <c r="F341" s="6">
        <v>1160611.5599999998</v>
      </c>
      <c r="G341" s="6">
        <v>273576.32000000001</v>
      </c>
      <c r="H341" s="6">
        <v>10858.09</v>
      </c>
      <c r="I341" s="6">
        <v>1328.37</v>
      </c>
      <c r="J341" s="6">
        <v>70697.88</v>
      </c>
      <c r="K341" s="6">
        <v>0</v>
      </c>
    </row>
    <row r="342" spans="1:11" x14ac:dyDescent="0.25">
      <c r="A342" s="1" t="s">
        <v>736</v>
      </c>
      <c r="B342" t="s">
        <v>737</v>
      </c>
      <c r="C342" t="s">
        <v>738</v>
      </c>
      <c r="D342" s="6">
        <v>9955771.2900000028</v>
      </c>
      <c r="E342" s="6">
        <f t="shared" si="5"/>
        <v>6233776.3800000018</v>
      </c>
      <c r="F342" s="6">
        <v>2827910.57</v>
      </c>
      <c r="G342" s="6">
        <v>564924.79</v>
      </c>
      <c r="H342" s="6">
        <v>201141.69999999998</v>
      </c>
      <c r="I342" s="6">
        <v>8602.07</v>
      </c>
      <c r="J342" s="6">
        <v>119415.78</v>
      </c>
      <c r="K342" s="6">
        <v>0</v>
      </c>
    </row>
    <row r="343" spans="1:11" x14ac:dyDescent="0.25">
      <c r="A343" s="1" t="s">
        <v>739</v>
      </c>
      <c r="B343" t="s">
        <v>740</v>
      </c>
      <c r="C343" t="s">
        <v>164</v>
      </c>
      <c r="D343" s="6">
        <v>13560985.930000002</v>
      </c>
      <c r="E343" s="6">
        <f t="shared" si="5"/>
        <v>10068374.180000002</v>
      </c>
      <c r="F343" s="6">
        <v>816747.06</v>
      </c>
      <c r="G343" s="6">
        <v>1995762.1700000002</v>
      </c>
      <c r="H343" s="6">
        <v>308064.07</v>
      </c>
      <c r="I343" s="6">
        <v>46998.62</v>
      </c>
      <c r="J343" s="6">
        <v>207724.59</v>
      </c>
      <c r="K343" s="6">
        <v>117315.23999999999</v>
      </c>
    </row>
    <row r="344" spans="1:11" x14ac:dyDescent="0.25">
      <c r="A344" s="1" t="s">
        <v>741</v>
      </c>
      <c r="B344" t="s">
        <v>742</v>
      </c>
      <c r="C344" t="s">
        <v>377</v>
      </c>
      <c r="D344" s="6">
        <v>25691778.830000009</v>
      </c>
      <c r="E344" s="6">
        <f t="shared" si="5"/>
        <v>12506151.510000009</v>
      </c>
      <c r="F344" s="6">
        <v>4442385.76</v>
      </c>
      <c r="G344" s="6">
        <v>4823661.7799999993</v>
      </c>
      <c r="H344" s="6">
        <v>3532534.77</v>
      </c>
      <c r="I344" s="6">
        <v>173466.74000000002</v>
      </c>
      <c r="J344" s="6">
        <v>213578.27</v>
      </c>
      <c r="K344" s="6">
        <v>0</v>
      </c>
    </row>
    <row r="345" spans="1:11" x14ac:dyDescent="0.25">
      <c r="A345" s="1" t="s">
        <v>743</v>
      </c>
      <c r="B345" t="s">
        <v>744</v>
      </c>
      <c r="C345" t="s">
        <v>23</v>
      </c>
      <c r="D345" s="6">
        <v>11555745.76</v>
      </c>
      <c r="E345" s="6">
        <f t="shared" si="5"/>
        <v>10362026.689999999</v>
      </c>
      <c r="F345" s="6">
        <v>216479.78</v>
      </c>
      <c r="G345" s="6">
        <v>594917.95000000007</v>
      </c>
      <c r="H345" s="6">
        <v>117910.39</v>
      </c>
      <c r="I345" s="6">
        <v>952.96</v>
      </c>
      <c r="J345" s="6">
        <v>125383.07</v>
      </c>
      <c r="K345" s="6">
        <v>138074.91999999998</v>
      </c>
    </row>
    <row r="346" spans="1:11" x14ac:dyDescent="0.25">
      <c r="A346" s="1" t="s">
        <v>745</v>
      </c>
      <c r="B346" t="s">
        <v>746</v>
      </c>
      <c r="C346" t="s">
        <v>74</v>
      </c>
      <c r="D346" s="6">
        <v>20643617.110000003</v>
      </c>
      <c r="E346" s="6">
        <f t="shared" si="5"/>
        <v>17723617.420000002</v>
      </c>
      <c r="F346" s="6">
        <v>721595.11</v>
      </c>
      <c r="G346" s="6">
        <v>1801678.3900000001</v>
      </c>
      <c r="H346" s="6">
        <v>58819.539999999994</v>
      </c>
      <c r="I346" s="6">
        <v>27482.6</v>
      </c>
      <c r="J346" s="6">
        <v>310424.05</v>
      </c>
      <c r="K346" s="6">
        <v>0</v>
      </c>
    </row>
    <row r="347" spans="1:11" x14ac:dyDescent="0.25">
      <c r="A347" s="1" t="s">
        <v>747</v>
      </c>
      <c r="B347" t="s">
        <v>748</v>
      </c>
      <c r="C347" t="s">
        <v>172</v>
      </c>
      <c r="D347" s="6">
        <v>3932144.83</v>
      </c>
      <c r="E347" s="6">
        <f t="shared" si="5"/>
        <v>2138163.4299999997</v>
      </c>
      <c r="F347" s="6">
        <v>1528517.2</v>
      </c>
      <c r="G347" s="6">
        <v>149130.38999999998</v>
      </c>
      <c r="H347" s="6">
        <v>40487.93</v>
      </c>
      <c r="I347" s="6">
        <v>0</v>
      </c>
      <c r="J347" s="6">
        <v>37606.04</v>
      </c>
      <c r="K347" s="6">
        <v>38239.839999999997</v>
      </c>
    </row>
    <row r="348" spans="1:11" x14ac:dyDescent="0.25">
      <c r="A348" s="1" t="s">
        <v>749</v>
      </c>
      <c r="B348" t="s">
        <v>750</v>
      </c>
      <c r="C348" t="s">
        <v>287</v>
      </c>
      <c r="D348" s="6">
        <v>3366240.51</v>
      </c>
      <c r="E348" s="6">
        <f t="shared" si="5"/>
        <v>1525662.8699999999</v>
      </c>
      <c r="F348" s="6">
        <v>1594631.4</v>
      </c>
      <c r="G348" s="6">
        <v>109079.25</v>
      </c>
      <c r="H348" s="6">
        <v>173.43</v>
      </c>
      <c r="I348" s="6">
        <v>0</v>
      </c>
      <c r="J348" s="6">
        <v>34570.730000000003</v>
      </c>
      <c r="K348" s="6">
        <v>102122.83</v>
      </c>
    </row>
    <row r="349" spans="1:11" x14ac:dyDescent="0.25">
      <c r="A349" s="1" t="s">
        <v>751</v>
      </c>
      <c r="B349" t="s">
        <v>752</v>
      </c>
      <c r="C349" t="s">
        <v>115</v>
      </c>
      <c r="D349" s="6">
        <v>6078525.9600000009</v>
      </c>
      <c r="E349" s="6">
        <f t="shared" si="5"/>
        <v>4509048.040000001</v>
      </c>
      <c r="F349" s="6">
        <v>963534.48</v>
      </c>
      <c r="G349" s="6">
        <v>445323.30999999994</v>
      </c>
      <c r="H349" s="6">
        <v>90352.61</v>
      </c>
      <c r="I349" s="6">
        <v>0</v>
      </c>
      <c r="J349" s="6">
        <v>70267.520000000004</v>
      </c>
      <c r="K349" s="6">
        <v>0</v>
      </c>
    </row>
    <row r="350" spans="1:11" x14ac:dyDescent="0.25">
      <c r="A350" s="1" t="s">
        <v>753</v>
      </c>
      <c r="B350" t="s">
        <v>754</v>
      </c>
      <c r="C350" t="s">
        <v>17</v>
      </c>
      <c r="D350" s="6">
        <v>10708033.91</v>
      </c>
      <c r="E350" s="6">
        <f t="shared" si="5"/>
        <v>7167081.040000001</v>
      </c>
      <c r="F350" s="6">
        <v>1897331.27</v>
      </c>
      <c r="G350" s="6">
        <v>1324555.5900000001</v>
      </c>
      <c r="H350" s="6">
        <v>227565.09000000003</v>
      </c>
      <c r="I350" s="6">
        <v>0</v>
      </c>
      <c r="J350" s="6">
        <v>88646.84</v>
      </c>
      <c r="K350" s="6">
        <v>2854.08</v>
      </c>
    </row>
    <row r="351" spans="1:11" x14ac:dyDescent="0.25">
      <c r="A351" s="1" t="s">
        <v>755</v>
      </c>
      <c r="B351" t="s">
        <v>756</v>
      </c>
      <c r="C351" t="s">
        <v>134</v>
      </c>
      <c r="D351" s="6">
        <v>10537930.880000003</v>
      </c>
      <c r="E351" s="6">
        <f t="shared" si="5"/>
        <v>5865978.3500000034</v>
      </c>
      <c r="F351" s="6">
        <v>3343035.8499999996</v>
      </c>
      <c r="G351" s="6">
        <v>1054300.8500000001</v>
      </c>
      <c r="H351" s="6">
        <v>185204.69</v>
      </c>
      <c r="I351" s="6">
        <v>0</v>
      </c>
      <c r="J351" s="6">
        <v>67364.929999999993</v>
      </c>
      <c r="K351" s="6">
        <v>22046.21</v>
      </c>
    </row>
    <row r="352" spans="1:11" x14ac:dyDescent="0.25">
      <c r="A352" s="1" t="s">
        <v>757</v>
      </c>
      <c r="B352" t="s">
        <v>758</v>
      </c>
      <c r="C352" t="s">
        <v>759</v>
      </c>
      <c r="D352" s="6">
        <v>3217359.0800000005</v>
      </c>
      <c r="E352" s="6">
        <f t="shared" si="5"/>
        <v>2121714.1800000006</v>
      </c>
      <c r="F352" s="6">
        <v>785160.15999999992</v>
      </c>
      <c r="G352" s="6">
        <v>189835.57</v>
      </c>
      <c r="H352" s="6">
        <v>738.43</v>
      </c>
      <c r="I352" s="6">
        <v>1424.79</v>
      </c>
      <c r="J352" s="6">
        <v>51298.71</v>
      </c>
      <c r="K352" s="6">
        <v>67187.240000000005</v>
      </c>
    </row>
    <row r="353" spans="1:11" x14ac:dyDescent="0.25">
      <c r="A353" s="1" t="s">
        <v>760</v>
      </c>
      <c r="B353" t="s">
        <v>761</v>
      </c>
      <c r="C353" t="s">
        <v>29</v>
      </c>
      <c r="D353" s="6">
        <v>4085104.5700000003</v>
      </c>
      <c r="E353" s="6">
        <f t="shared" si="5"/>
        <v>1602959.1600000004</v>
      </c>
      <c r="F353" s="6">
        <v>2032997.77</v>
      </c>
      <c r="G353" s="6">
        <v>287695.94</v>
      </c>
      <c r="H353" s="6">
        <v>111780.54</v>
      </c>
      <c r="I353" s="6">
        <v>6668.92</v>
      </c>
      <c r="J353" s="6">
        <v>42607.32</v>
      </c>
      <c r="K353" s="6">
        <v>394.92000000000098</v>
      </c>
    </row>
    <row r="354" spans="1:11" x14ac:dyDescent="0.25">
      <c r="A354" s="1" t="s">
        <v>762</v>
      </c>
      <c r="B354" t="s">
        <v>763</v>
      </c>
      <c r="C354" t="s">
        <v>8</v>
      </c>
      <c r="D354" s="6">
        <v>4909362.0799999991</v>
      </c>
      <c r="E354" s="6">
        <f t="shared" si="5"/>
        <v>3245023.8499999996</v>
      </c>
      <c r="F354" s="6">
        <v>1335319.3399999999</v>
      </c>
      <c r="G354" s="6">
        <v>243453.05999999997</v>
      </c>
      <c r="H354" s="6">
        <v>27306.53</v>
      </c>
      <c r="I354" s="6">
        <v>0</v>
      </c>
      <c r="J354" s="6">
        <v>41763.980000000003</v>
      </c>
      <c r="K354" s="6">
        <v>16495.32</v>
      </c>
    </row>
    <row r="355" spans="1:11" x14ac:dyDescent="0.25">
      <c r="A355" s="1" t="s">
        <v>764</v>
      </c>
      <c r="B355" t="s">
        <v>765</v>
      </c>
      <c r="C355" t="s">
        <v>208</v>
      </c>
      <c r="D355" s="6">
        <v>4513136.5099999988</v>
      </c>
      <c r="E355" s="6">
        <f t="shared" si="5"/>
        <v>2878377.8199999989</v>
      </c>
      <c r="F355" s="6">
        <v>1328866.33</v>
      </c>
      <c r="G355" s="6">
        <v>211826.58999999997</v>
      </c>
      <c r="H355" s="6">
        <v>16185.23</v>
      </c>
      <c r="I355" s="6">
        <v>0</v>
      </c>
      <c r="J355" s="6">
        <v>49358.400000000001</v>
      </c>
      <c r="K355" s="6">
        <v>28522.140000000003</v>
      </c>
    </row>
    <row r="356" spans="1:11" x14ac:dyDescent="0.25">
      <c r="A356" s="1" t="s">
        <v>766</v>
      </c>
      <c r="B356" t="s">
        <v>767</v>
      </c>
      <c r="C356" t="s">
        <v>377</v>
      </c>
      <c r="D356" s="6">
        <v>6180704.5499999998</v>
      </c>
      <c r="E356" s="6">
        <f t="shared" si="5"/>
        <v>4195391.8600000003</v>
      </c>
      <c r="F356" s="6">
        <v>846475.59</v>
      </c>
      <c r="G356" s="6">
        <v>1030468.2499999999</v>
      </c>
      <c r="H356" s="6">
        <v>22873.559999999998</v>
      </c>
      <c r="I356" s="6">
        <v>26471.279999999999</v>
      </c>
      <c r="J356" s="6">
        <v>59024.01</v>
      </c>
      <c r="K356" s="6">
        <v>0</v>
      </c>
    </row>
    <row r="357" spans="1:11" x14ac:dyDescent="0.25">
      <c r="A357" s="1" t="s">
        <v>768</v>
      </c>
      <c r="B357" t="s">
        <v>769</v>
      </c>
      <c r="C357" t="s">
        <v>97</v>
      </c>
      <c r="D357" s="6">
        <v>3028750.02</v>
      </c>
      <c r="E357" s="6">
        <f t="shared" si="5"/>
        <v>1790149.56</v>
      </c>
      <c r="F357" s="6">
        <v>974692.92</v>
      </c>
      <c r="G357" s="6">
        <v>183108.84999999998</v>
      </c>
      <c r="H357" s="6">
        <v>17005.54</v>
      </c>
      <c r="I357" s="6">
        <v>0</v>
      </c>
      <c r="J357" s="6">
        <v>38509.99</v>
      </c>
      <c r="K357" s="6">
        <v>25283.159999999996</v>
      </c>
    </row>
    <row r="358" spans="1:11" x14ac:dyDescent="0.25">
      <c r="A358" s="1" t="s">
        <v>770</v>
      </c>
      <c r="B358" t="s">
        <v>771</v>
      </c>
      <c r="C358" t="s">
        <v>172</v>
      </c>
      <c r="D358" s="6">
        <v>6810530.3199999994</v>
      </c>
      <c r="E358" s="6">
        <f t="shared" si="5"/>
        <v>3584398.65</v>
      </c>
      <c r="F358" s="6">
        <v>2615698.1399999997</v>
      </c>
      <c r="G358" s="6">
        <v>451757.75999999995</v>
      </c>
      <c r="H358" s="6">
        <v>99946.63</v>
      </c>
      <c r="I358" s="6">
        <v>2219.98</v>
      </c>
      <c r="J358" s="6">
        <v>54785.23</v>
      </c>
      <c r="K358" s="6">
        <v>1723.9300000000003</v>
      </c>
    </row>
    <row r="359" spans="1:11" x14ac:dyDescent="0.25">
      <c r="A359" s="1" t="s">
        <v>772</v>
      </c>
      <c r="B359" t="s">
        <v>773</v>
      </c>
      <c r="C359" t="s">
        <v>774</v>
      </c>
      <c r="D359" s="6">
        <v>11350214.369999999</v>
      </c>
      <c r="E359" s="6">
        <f t="shared" si="5"/>
        <v>5332099.3899999987</v>
      </c>
      <c r="F359" s="6">
        <v>2716060.94</v>
      </c>
      <c r="G359" s="6">
        <v>913182.65</v>
      </c>
      <c r="H359" s="6">
        <v>1998707.57</v>
      </c>
      <c r="I359" s="6">
        <v>433.65</v>
      </c>
      <c r="J359" s="6">
        <v>92004.18</v>
      </c>
      <c r="K359" s="6">
        <v>297725.99</v>
      </c>
    </row>
    <row r="360" spans="1:11" x14ac:dyDescent="0.25">
      <c r="A360" s="1" t="s">
        <v>775</v>
      </c>
      <c r="B360" t="s">
        <v>776</v>
      </c>
      <c r="C360" t="s">
        <v>205</v>
      </c>
      <c r="D360" s="6">
        <v>6012360.6999999993</v>
      </c>
      <c r="E360" s="6">
        <f t="shared" si="5"/>
        <v>3669325.9999999986</v>
      </c>
      <c r="F360" s="6">
        <v>1522981.4000000001</v>
      </c>
      <c r="G360" s="6">
        <v>509976.94999999995</v>
      </c>
      <c r="H360" s="6">
        <v>190816.11</v>
      </c>
      <c r="I360" s="6">
        <v>1816.68</v>
      </c>
      <c r="J360" s="6">
        <v>63162.67</v>
      </c>
      <c r="K360" s="6">
        <v>54280.89</v>
      </c>
    </row>
    <row r="361" spans="1:11" x14ac:dyDescent="0.25">
      <c r="A361" s="1" t="s">
        <v>777</v>
      </c>
      <c r="B361" t="s">
        <v>778</v>
      </c>
      <c r="C361" t="s">
        <v>242</v>
      </c>
      <c r="D361" s="6">
        <v>22261079.869999997</v>
      </c>
      <c r="E361" s="6">
        <f t="shared" si="5"/>
        <v>11963503.999999996</v>
      </c>
      <c r="F361" s="6">
        <v>4234831.79</v>
      </c>
      <c r="G361" s="6">
        <v>3112890.62</v>
      </c>
      <c r="H361" s="6">
        <v>2684098.41</v>
      </c>
      <c r="I361" s="6">
        <v>105420.64</v>
      </c>
      <c r="J361" s="6">
        <v>160334.41</v>
      </c>
      <c r="K361" s="6">
        <v>0</v>
      </c>
    </row>
    <row r="362" spans="1:11" x14ac:dyDescent="0.25">
      <c r="A362" s="1" t="s">
        <v>779</v>
      </c>
      <c r="B362" t="s">
        <v>780</v>
      </c>
      <c r="C362" t="s">
        <v>221</v>
      </c>
      <c r="D362" s="6">
        <v>14405015.67</v>
      </c>
      <c r="E362" s="6">
        <f t="shared" si="5"/>
        <v>10077360.67</v>
      </c>
      <c r="F362" s="6">
        <v>1901227.31</v>
      </c>
      <c r="G362" s="6">
        <v>1628703.5600000003</v>
      </c>
      <c r="H362" s="6">
        <v>568395.60000000009</v>
      </c>
      <c r="I362" s="6">
        <v>24408.18</v>
      </c>
      <c r="J362" s="6">
        <v>189420.9</v>
      </c>
      <c r="K362" s="6">
        <v>15499.449999999997</v>
      </c>
    </row>
    <row r="363" spans="1:11" x14ac:dyDescent="0.25">
      <c r="A363" s="1" t="s">
        <v>781</v>
      </c>
      <c r="B363" t="s">
        <v>782</v>
      </c>
      <c r="C363" t="s">
        <v>532</v>
      </c>
      <c r="D363" s="6">
        <v>6924605.71</v>
      </c>
      <c r="E363" s="6">
        <f t="shared" si="5"/>
        <v>4779414.5100000007</v>
      </c>
      <c r="F363" s="6">
        <v>1423154.18</v>
      </c>
      <c r="G363" s="6">
        <v>501224.76000000018</v>
      </c>
      <c r="H363" s="6">
        <v>114094.3</v>
      </c>
      <c r="I363" s="6">
        <v>5636.05</v>
      </c>
      <c r="J363" s="6">
        <v>101081.91</v>
      </c>
      <c r="K363" s="6">
        <v>0</v>
      </c>
    </row>
    <row r="364" spans="1:11" x14ac:dyDescent="0.25">
      <c r="A364" s="1" t="s">
        <v>783</v>
      </c>
      <c r="B364" t="s">
        <v>784</v>
      </c>
      <c r="C364" t="s">
        <v>276</v>
      </c>
      <c r="D364" s="6">
        <v>5662861.919999999</v>
      </c>
      <c r="E364" s="6">
        <f t="shared" si="5"/>
        <v>3162595.7699999991</v>
      </c>
      <c r="F364" s="6">
        <v>1926547.75</v>
      </c>
      <c r="G364" s="6">
        <v>433536.01</v>
      </c>
      <c r="H364" s="6">
        <v>78762.509999999995</v>
      </c>
      <c r="I364" s="6">
        <v>1189.47</v>
      </c>
      <c r="J364" s="6">
        <v>57453.14</v>
      </c>
      <c r="K364" s="6">
        <v>2777.27</v>
      </c>
    </row>
    <row r="365" spans="1:11" x14ac:dyDescent="0.25">
      <c r="A365" s="1" t="s">
        <v>785</v>
      </c>
      <c r="B365" t="s">
        <v>786</v>
      </c>
      <c r="C365" t="s">
        <v>11</v>
      </c>
      <c r="D365" s="6">
        <v>10132001.040000001</v>
      </c>
      <c r="E365" s="6">
        <f t="shared" si="5"/>
        <v>5157978.2800000012</v>
      </c>
      <c r="F365" s="6">
        <v>2692578.38</v>
      </c>
      <c r="G365" s="6">
        <v>932443.9</v>
      </c>
      <c r="H365" s="6">
        <v>1203391.8999999999</v>
      </c>
      <c r="I365" s="6">
        <v>542.87</v>
      </c>
      <c r="J365" s="6">
        <v>61117.4</v>
      </c>
      <c r="K365" s="6">
        <v>83948.31</v>
      </c>
    </row>
    <row r="366" spans="1:11" x14ac:dyDescent="0.25">
      <c r="A366" s="1" t="s">
        <v>787</v>
      </c>
      <c r="B366" t="s">
        <v>788</v>
      </c>
      <c r="C366" t="s">
        <v>120</v>
      </c>
      <c r="D366" s="6">
        <v>1994385.43</v>
      </c>
      <c r="E366" s="6">
        <f t="shared" si="5"/>
        <v>1155427.0699999998</v>
      </c>
      <c r="F366" s="6">
        <v>0</v>
      </c>
      <c r="G366" s="6">
        <v>796112.65000000014</v>
      </c>
      <c r="H366" s="6">
        <v>148.28</v>
      </c>
      <c r="I366" s="6">
        <v>4196.7099999999991</v>
      </c>
      <c r="J366" s="6">
        <v>38500.720000000001</v>
      </c>
      <c r="K366" s="6">
        <v>0</v>
      </c>
    </row>
    <row r="367" spans="1:11" x14ac:dyDescent="0.25">
      <c r="A367" s="1" t="s">
        <v>789</v>
      </c>
      <c r="B367" t="s">
        <v>790</v>
      </c>
      <c r="C367" t="s">
        <v>134</v>
      </c>
      <c r="D367" s="6">
        <v>3744447.11</v>
      </c>
      <c r="E367" s="6">
        <f t="shared" si="5"/>
        <v>1920813.5999999999</v>
      </c>
      <c r="F367" s="6">
        <v>1212143.46</v>
      </c>
      <c r="G367" s="6">
        <v>311343.2</v>
      </c>
      <c r="H367" s="6">
        <v>265118.90000000002</v>
      </c>
      <c r="I367" s="6">
        <v>0</v>
      </c>
      <c r="J367" s="6">
        <v>31490.49</v>
      </c>
      <c r="K367" s="6">
        <v>3537.46</v>
      </c>
    </row>
    <row r="368" spans="1:11" x14ac:dyDescent="0.25">
      <c r="A368" s="1" t="s">
        <v>791</v>
      </c>
      <c r="B368" t="s">
        <v>792</v>
      </c>
      <c r="C368" t="s">
        <v>759</v>
      </c>
      <c r="D368" s="6">
        <v>3460350.5000000005</v>
      </c>
      <c r="E368" s="6">
        <f t="shared" si="5"/>
        <v>2286650.3400000008</v>
      </c>
      <c r="F368" s="6">
        <v>890099.71</v>
      </c>
      <c r="G368" s="6">
        <v>185117.52000000002</v>
      </c>
      <c r="H368" s="6">
        <v>261.5</v>
      </c>
      <c r="I368" s="6">
        <v>1579.52</v>
      </c>
      <c r="J368" s="6">
        <v>47038.78</v>
      </c>
      <c r="K368" s="6">
        <v>49603.13</v>
      </c>
    </row>
    <row r="369" spans="1:11" x14ac:dyDescent="0.25">
      <c r="A369" s="1" t="s">
        <v>793</v>
      </c>
      <c r="B369" t="s">
        <v>794</v>
      </c>
      <c r="C369" t="s">
        <v>759</v>
      </c>
      <c r="D369" s="6">
        <v>2329188.9299999997</v>
      </c>
      <c r="E369" s="6">
        <f t="shared" si="5"/>
        <v>879277.12999999954</v>
      </c>
      <c r="F369" s="6">
        <v>1335900.6200000001</v>
      </c>
      <c r="G369" s="6">
        <v>78138.039999999994</v>
      </c>
      <c r="H369" s="6">
        <v>538.36</v>
      </c>
      <c r="I369" s="6">
        <v>0</v>
      </c>
      <c r="J369" s="6">
        <v>33713.800000000003</v>
      </c>
      <c r="K369" s="6">
        <v>1620.9799999999996</v>
      </c>
    </row>
    <row r="370" spans="1:11" x14ac:dyDescent="0.25">
      <c r="A370" s="1" t="s">
        <v>795</v>
      </c>
      <c r="B370" t="s">
        <v>796</v>
      </c>
      <c r="C370" t="s">
        <v>164</v>
      </c>
      <c r="D370" s="6">
        <v>7727563.2699999996</v>
      </c>
      <c r="E370" s="6">
        <f t="shared" si="5"/>
        <v>4883559.21</v>
      </c>
      <c r="F370" s="6">
        <v>2096938.37</v>
      </c>
      <c r="G370" s="6">
        <v>550635.06000000006</v>
      </c>
      <c r="H370" s="6">
        <v>141041.32</v>
      </c>
      <c r="I370" s="6">
        <v>0</v>
      </c>
      <c r="J370" s="6">
        <v>55240.639999999999</v>
      </c>
      <c r="K370" s="6">
        <v>148.66999999999956</v>
      </c>
    </row>
    <row r="371" spans="1:11" x14ac:dyDescent="0.25">
      <c r="A371" s="1" t="s">
        <v>797</v>
      </c>
      <c r="B371" t="s">
        <v>798</v>
      </c>
      <c r="C371" t="s">
        <v>317</v>
      </c>
      <c r="D371" s="6">
        <v>14505260.180000002</v>
      </c>
      <c r="E371" s="6">
        <f t="shared" si="5"/>
        <v>8059826.1900000032</v>
      </c>
      <c r="F371" s="6">
        <v>3174190.5300000003</v>
      </c>
      <c r="G371" s="6">
        <v>1120709.71</v>
      </c>
      <c r="H371" s="6">
        <v>1721655.3599999999</v>
      </c>
      <c r="I371" s="6">
        <v>754.54</v>
      </c>
      <c r="J371" s="6">
        <v>83723.5</v>
      </c>
      <c r="K371" s="6">
        <v>344400.35000000003</v>
      </c>
    </row>
    <row r="372" spans="1:11" x14ac:dyDescent="0.25">
      <c r="A372" s="1" t="s">
        <v>799</v>
      </c>
      <c r="B372" t="s">
        <v>800</v>
      </c>
      <c r="C372" t="s">
        <v>97</v>
      </c>
      <c r="D372" s="6">
        <v>6127759.370000001</v>
      </c>
      <c r="E372" s="6">
        <f t="shared" si="5"/>
        <v>3772768.9600000004</v>
      </c>
      <c r="F372" s="6">
        <v>1884742.11</v>
      </c>
      <c r="G372" s="6">
        <v>286070.94</v>
      </c>
      <c r="H372" s="6">
        <v>76734.010000000009</v>
      </c>
      <c r="I372" s="6">
        <v>227.71</v>
      </c>
      <c r="J372" s="6">
        <v>51067.37</v>
      </c>
      <c r="K372" s="6">
        <v>56148.27</v>
      </c>
    </row>
    <row r="373" spans="1:11" x14ac:dyDescent="0.25">
      <c r="A373" s="1" t="s">
        <v>801</v>
      </c>
      <c r="B373" t="s">
        <v>802</v>
      </c>
      <c r="C373" t="s">
        <v>377</v>
      </c>
      <c r="D373" s="6">
        <v>6160433.8799999999</v>
      </c>
      <c r="E373" s="6">
        <f t="shared" si="5"/>
        <v>3075870.2699999996</v>
      </c>
      <c r="F373" s="6">
        <v>2180321.2800000003</v>
      </c>
      <c r="G373" s="6">
        <v>399136.37</v>
      </c>
      <c r="H373" s="6">
        <v>461651.15</v>
      </c>
      <c r="I373" s="6">
        <v>0</v>
      </c>
      <c r="J373" s="6">
        <v>40242.089999999997</v>
      </c>
      <c r="K373" s="6">
        <v>3212.7200000000003</v>
      </c>
    </row>
    <row r="374" spans="1:11" x14ac:dyDescent="0.25">
      <c r="A374" s="1" t="s">
        <v>803</v>
      </c>
      <c r="B374" t="s">
        <v>804</v>
      </c>
      <c r="C374" t="s">
        <v>253</v>
      </c>
      <c r="D374" s="6">
        <v>10874461.92</v>
      </c>
      <c r="E374" s="6">
        <f t="shared" si="5"/>
        <v>7883778.1000000015</v>
      </c>
      <c r="F374" s="6">
        <v>1273558.5099999998</v>
      </c>
      <c r="G374" s="6">
        <v>1182821.04</v>
      </c>
      <c r="H374" s="6">
        <v>155335.01</v>
      </c>
      <c r="I374" s="6">
        <v>158645.28</v>
      </c>
      <c r="J374" s="6">
        <v>149832.72</v>
      </c>
      <c r="K374" s="6">
        <v>70491.259999999995</v>
      </c>
    </row>
    <row r="375" spans="1:11" x14ac:dyDescent="0.25">
      <c r="A375" s="1" t="s">
        <v>805</v>
      </c>
      <c r="B375" t="s">
        <v>806</v>
      </c>
      <c r="C375" t="s">
        <v>74</v>
      </c>
      <c r="D375" s="6">
        <v>5078030.1300000008</v>
      </c>
      <c r="E375" s="6">
        <f t="shared" si="5"/>
        <v>4239364.7200000007</v>
      </c>
      <c r="F375" s="6">
        <v>0</v>
      </c>
      <c r="G375" s="6">
        <v>542305.92000000016</v>
      </c>
      <c r="H375" s="6">
        <v>195090.65</v>
      </c>
      <c r="I375" s="6">
        <v>959.07</v>
      </c>
      <c r="J375" s="6">
        <v>100309.77</v>
      </c>
      <c r="K375" s="6">
        <v>0</v>
      </c>
    </row>
    <row r="376" spans="1:11" x14ac:dyDescent="0.25">
      <c r="A376" s="1" t="s">
        <v>807</v>
      </c>
      <c r="B376" t="s">
        <v>808</v>
      </c>
      <c r="C376" t="s">
        <v>445</v>
      </c>
      <c r="D376" s="6">
        <v>2998773.61</v>
      </c>
      <c r="E376" s="6">
        <f t="shared" si="5"/>
        <v>1748837.5299999998</v>
      </c>
      <c r="F376" s="6">
        <v>1150457.1599999999</v>
      </c>
      <c r="G376" s="6">
        <v>63468.99</v>
      </c>
      <c r="H376" s="6">
        <v>3317.03</v>
      </c>
      <c r="I376" s="6">
        <v>0</v>
      </c>
      <c r="J376" s="6">
        <v>31408.37</v>
      </c>
      <c r="K376" s="6">
        <v>1284.53</v>
      </c>
    </row>
    <row r="377" spans="1:11" x14ac:dyDescent="0.25">
      <c r="A377" s="1" t="s">
        <v>809</v>
      </c>
      <c r="B377" t="s">
        <v>810</v>
      </c>
      <c r="C377" t="s">
        <v>492</v>
      </c>
      <c r="D377" s="6">
        <v>31744049.120000001</v>
      </c>
      <c r="E377" s="6">
        <f t="shared" si="5"/>
        <v>20688303.240000002</v>
      </c>
      <c r="F377" s="6">
        <v>4858195.63</v>
      </c>
      <c r="G377" s="6">
        <v>4299637.76</v>
      </c>
      <c r="H377" s="6">
        <v>1510651.77</v>
      </c>
      <c r="I377" s="6">
        <v>20976.59</v>
      </c>
      <c r="J377" s="6">
        <v>312727.19</v>
      </c>
      <c r="K377" s="6">
        <v>53556.94</v>
      </c>
    </row>
    <row r="378" spans="1:11" x14ac:dyDescent="0.25">
      <c r="A378" s="1" t="s">
        <v>811</v>
      </c>
      <c r="B378" t="s">
        <v>812</v>
      </c>
      <c r="C378" t="s">
        <v>253</v>
      </c>
      <c r="D378" s="6">
        <v>7147597.9400000013</v>
      </c>
      <c r="E378" s="6">
        <f t="shared" si="5"/>
        <v>3873113.5900000012</v>
      </c>
      <c r="F378" s="6">
        <v>2128727.83</v>
      </c>
      <c r="G378" s="6">
        <v>808665</v>
      </c>
      <c r="H378" s="6">
        <v>281857.45</v>
      </c>
      <c r="I378" s="6">
        <v>0</v>
      </c>
      <c r="J378" s="6">
        <v>55234.07</v>
      </c>
      <c r="K378" s="6">
        <v>0</v>
      </c>
    </row>
    <row r="379" spans="1:11" x14ac:dyDescent="0.25">
      <c r="A379" s="1" t="s">
        <v>813</v>
      </c>
      <c r="B379" t="s">
        <v>814</v>
      </c>
      <c r="C379" t="s">
        <v>137</v>
      </c>
      <c r="D379" s="6">
        <v>6234600.959999999</v>
      </c>
      <c r="E379" s="6">
        <f t="shared" si="5"/>
        <v>4008820.2699999996</v>
      </c>
      <c r="F379" s="6">
        <v>1500877.51</v>
      </c>
      <c r="G379" s="6">
        <v>468980.06</v>
      </c>
      <c r="H379" s="6">
        <v>163557.89000000001</v>
      </c>
      <c r="I379" s="6">
        <v>0</v>
      </c>
      <c r="J379" s="6">
        <v>59184.03</v>
      </c>
      <c r="K379" s="6">
        <v>33181.19999999999</v>
      </c>
    </row>
    <row r="380" spans="1:11" x14ac:dyDescent="0.25">
      <c r="A380" s="1" t="s">
        <v>815</v>
      </c>
      <c r="B380" t="s">
        <v>816</v>
      </c>
      <c r="C380" t="s">
        <v>115</v>
      </c>
      <c r="D380" s="6">
        <v>3551013.52</v>
      </c>
      <c r="E380" s="6">
        <f t="shared" si="5"/>
        <v>1987720</v>
      </c>
      <c r="F380" s="6">
        <v>1404107.43</v>
      </c>
      <c r="G380" s="6">
        <v>115014.39999999999</v>
      </c>
      <c r="H380" s="6">
        <v>3478.46</v>
      </c>
      <c r="I380" s="6">
        <v>2668.95</v>
      </c>
      <c r="J380" s="6">
        <v>38024.28</v>
      </c>
      <c r="K380" s="6">
        <v>0</v>
      </c>
    </row>
    <row r="381" spans="1:11" x14ac:dyDescent="0.25">
      <c r="A381" s="1" t="s">
        <v>817</v>
      </c>
      <c r="B381" t="s">
        <v>818</v>
      </c>
      <c r="C381" t="s">
        <v>137</v>
      </c>
      <c r="D381" s="6">
        <v>14650722.100000001</v>
      </c>
      <c r="E381" s="6">
        <f t="shared" si="5"/>
        <v>9535484.6300000027</v>
      </c>
      <c r="F381" s="6">
        <v>2388299.5100000002</v>
      </c>
      <c r="G381" s="6">
        <v>1311748.9000000001</v>
      </c>
      <c r="H381" s="6">
        <v>1260021.6099999999</v>
      </c>
      <c r="I381" s="6">
        <v>4213.42</v>
      </c>
      <c r="J381" s="6">
        <v>118366.75</v>
      </c>
      <c r="K381" s="6">
        <v>32587.280000000006</v>
      </c>
    </row>
    <row r="382" spans="1:11" x14ac:dyDescent="0.25">
      <c r="A382" s="1" t="s">
        <v>819</v>
      </c>
      <c r="B382" t="s">
        <v>820</v>
      </c>
      <c r="C382" t="s">
        <v>187</v>
      </c>
      <c r="D382" s="6">
        <v>5301384.2299999995</v>
      </c>
      <c r="E382" s="6">
        <f t="shared" si="5"/>
        <v>4773954.7100000009</v>
      </c>
      <c r="F382" s="6">
        <v>407074.06</v>
      </c>
      <c r="G382" s="6">
        <v>0</v>
      </c>
      <c r="H382" s="6">
        <v>34203.22</v>
      </c>
      <c r="I382" s="6">
        <v>0</v>
      </c>
      <c r="J382" s="6">
        <v>49667.81</v>
      </c>
      <c r="K382" s="6">
        <v>36484.43</v>
      </c>
    </row>
    <row r="383" spans="1:11" x14ac:dyDescent="0.25">
      <c r="A383" s="1" t="s">
        <v>821</v>
      </c>
      <c r="B383" t="s">
        <v>822</v>
      </c>
      <c r="C383" t="s">
        <v>8</v>
      </c>
      <c r="D383" s="6">
        <v>3271714.6499999994</v>
      </c>
      <c r="E383" s="6">
        <f t="shared" si="5"/>
        <v>3069579.0399999996</v>
      </c>
      <c r="F383" s="6">
        <v>0</v>
      </c>
      <c r="G383" s="6">
        <v>0</v>
      </c>
      <c r="H383" s="6">
        <v>14556.48</v>
      </c>
      <c r="I383" s="6">
        <v>4063.56</v>
      </c>
      <c r="J383" s="6">
        <v>176265.96</v>
      </c>
      <c r="K383" s="6">
        <v>7249.6100000000006</v>
      </c>
    </row>
    <row r="384" spans="1:11" x14ac:dyDescent="0.25">
      <c r="A384" s="1" t="s">
        <v>823</v>
      </c>
      <c r="B384" t="s">
        <v>824</v>
      </c>
      <c r="C384" t="s">
        <v>146</v>
      </c>
      <c r="D384" s="6">
        <v>3797754.64</v>
      </c>
      <c r="E384" s="6">
        <f t="shared" si="5"/>
        <v>2165248.77</v>
      </c>
      <c r="F384" s="6">
        <v>1375270.85</v>
      </c>
      <c r="G384" s="6">
        <v>142964.04000000004</v>
      </c>
      <c r="H384" s="6">
        <v>71137.5</v>
      </c>
      <c r="I384" s="6">
        <v>0</v>
      </c>
      <c r="J384" s="6">
        <v>42756.43</v>
      </c>
      <c r="K384" s="6">
        <v>377.04999999999973</v>
      </c>
    </row>
    <row r="385" spans="1:11" x14ac:dyDescent="0.25">
      <c r="A385" s="1" t="s">
        <v>1368</v>
      </c>
      <c r="B385" t="s">
        <v>1369</v>
      </c>
      <c r="C385" t="s">
        <v>105</v>
      </c>
      <c r="D385" s="6">
        <v>19672.64</v>
      </c>
      <c r="E385" s="6">
        <f t="shared" si="5"/>
        <v>19672.64</v>
      </c>
      <c r="F385" s="6">
        <v>0</v>
      </c>
      <c r="G385" s="6">
        <v>0</v>
      </c>
      <c r="H385" s="6">
        <v>0</v>
      </c>
      <c r="I385" s="6">
        <v>0</v>
      </c>
      <c r="J385" s="6">
        <v>0</v>
      </c>
      <c r="K385" s="6">
        <v>0</v>
      </c>
    </row>
    <row r="386" spans="1:11" x14ac:dyDescent="0.25">
      <c r="A386" s="1" t="s">
        <v>825</v>
      </c>
      <c r="B386" t="s">
        <v>826</v>
      </c>
      <c r="C386" t="s">
        <v>17</v>
      </c>
      <c r="D386" s="6">
        <v>14386093.680000002</v>
      </c>
      <c r="E386" s="6">
        <f t="shared" si="5"/>
        <v>12059129.200000003</v>
      </c>
      <c r="F386" s="6">
        <v>268822.78999999998</v>
      </c>
      <c r="G386" s="6">
        <v>1324446</v>
      </c>
      <c r="H386" s="6">
        <v>33366.950000000004</v>
      </c>
      <c r="I386" s="6">
        <v>5282.07</v>
      </c>
      <c r="J386" s="6">
        <v>211306.7</v>
      </c>
      <c r="K386" s="6">
        <v>483739.97</v>
      </c>
    </row>
    <row r="387" spans="1:11" x14ac:dyDescent="0.25">
      <c r="A387" s="1" t="s">
        <v>827</v>
      </c>
      <c r="B387" t="s">
        <v>828</v>
      </c>
      <c r="C387" t="s">
        <v>172</v>
      </c>
      <c r="D387" s="6">
        <v>3190120.4099999997</v>
      </c>
      <c r="E387" s="6">
        <f t="shared" si="5"/>
        <v>1665525.7899999996</v>
      </c>
      <c r="F387" s="6">
        <v>1282043.1200000001</v>
      </c>
      <c r="G387" s="6">
        <v>130892.95000000001</v>
      </c>
      <c r="H387" s="6">
        <v>36032.959999999999</v>
      </c>
      <c r="I387" s="6">
        <v>5497.59</v>
      </c>
      <c r="J387" s="6">
        <v>41892.980000000003</v>
      </c>
      <c r="K387" s="6">
        <v>28235.020000000004</v>
      </c>
    </row>
    <row r="388" spans="1:11" x14ac:dyDescent="0.25">
      <c r="A388" s="1" t="s">
        <v>829</v>
      </c>
      <c r="B388" t="s">
        <v>830</v>
      </c>
      <c r="C388" t="s">
        <v>242</v>
      </c>
      <c r="D388" s="6">
        <v>10722332.410000002</v>
      </c>
      <c r="E388" s="6">
        <f t="shared" si="5"/>
        <v>5009048.7300000023</v>
      </c>
      <c r="F388" s="6">
        <v>3161239.4299999997</v>
      </c>
      <c r="G388" s="6">
        <v>2052584.8800000001</v>
      </c>
      <c r="H388" s="6">
        <v>414750.19</v>
      </c>
      <c r="I388" s="6">
        <v>13063.13</v>
      </c>
      <c r="J388" s="6">
        <v>61473.96</v>
      </c>
      <c r="K388" s="6">
        <v>10172.09</v>
      </c>
    </row>
    <row r="389" spans="1:11" x14ac:dyDescent="0.25">
      <c r="A389" s="1" t="s">
        <v>831</v>
      </c>
      <c r="B389" t="s">
        <v>832</v>
      </c>
      <c r="C389" t="s">
        <v>492</v>
      </c>
      <c r="D389" s="6">
        <v>6610196.1600000011</v>
      </c>
      <c r="E389" s="6">
        <f t="shared" si="5"/>
        <v>4388767.830000001</v>
      </c>
      <c r="F389" s="6">
        <v>1500818.95</v>
      </c>
      <c r="G389" s="6">
        <v>527945.06000000006</v>
      </c>
      <c r="H389" s="6">
        <v>76249.42</v>
      </c>
      <c r="I389" s="6">
        <v>521.46</v>
      </c>
      <c r="J389" s="6">
        <v>80288.639999999999</v>
      </c>
      <c r="K389" s="6">
        <v>35604.799999999996</v>
      </c>
    </row>
    <row r="390" spans="1:11" x14ac:dyDescent="0.25">
      <c r="A390" s="1" t="s">
        <v>833</v>
      </c>
      <c r="B390" t="s">
        <v>834</v>
      </c>
      <c r="C390" t="s">
        <v>79</v>
      </c>
      <c r="D390" s="6">
        <v>7387648.8700000001</v>
      </c>
      <c r="E390" s="6">
        <f t="shared" si="5"/>
        <v>6136549.3600000003</v>
      </c>
      <c r="F390" s="6">
        <v>0</v>
      </c>
      <c r="G390" s="6">
        <v>749810.83000000007</v>
      </c>
      <c r="H390" s="6">
        <v>237418.6</v>
      </c>
      <c r="I390" s="6">
        <v>86447.88</v>
      </c>
      <c r="J390" s="6">
        <v>177422.2</v>
      </c>
      <c r="K390" s="6">
        <v>0</v>
      </c>
    </row>
    <row r="391" spans="1:11" x14ac:dyDescent="0.25">
      <c r="A391" s="1" t="s">
        <v>835</v>
      </c>
      <c r="B391" t="s">
        <v>836</v>
      </c>
      <c r="C391" t="s">
        <v>23</v>
      </c>
      <c r="D391" s="6">
        <v>9747986.7400000002</v>
      </c>
      <c r="E391" s="6">
        <f t="shared" si="5"/>
        <v>8218949.7000000002</v>
      </c>
      <c r="F391" s="6">
        <v>254546.09</v>
      </c>
      <c r="G391" s="6">
        <v>1018033.08</v>
      </c>
      <c r="H391" s="6">
        <v>44728.72</v>
      </c>
      <c r="I391" s="6">
        <v>8227.36</v>
      </c>
      <c r="J391" s="6">
        <v>203501.79</v>
      </c>
      <c r="K391" s="6">
        <v>0</v>
      </c>
    </row>
    <row r="392" spans="1:11" x14ac:dyDescent="0.25">
      <c r="A392" s="1" t="s">
        <v>837</v>
      </c>
      <c r="B392" t="s">
        <v>838</v>
      </c>
      <c r="C392" t="s">
        <v>79</v>
      </c>
      <c r="D392" s="6">
        <v>3983393.0599999996</v>
      </c>
      <c r="E392" s="6">
        <f t="shared" ref="E392:E455" si="6">D392-F392-G392-H392-I392-J392-K392</f>
        <v>3736613.57</v>
      </c>
      <c r="F392" s="6">
        <v>0</v>
      </c>
      <c r="G392" s="6">
        <v>0</v>
      </c>
      <c r="H392" s="6">
        <v>29012.21</v>
      </c>
      <c r="I392" s="6">
        <v>10458.5</v>
      </c>
      <c r="J392" s="6">
        <v>194337.94</v>
      </c>
      <c r="K392" s="6">
        <v>12970.840000000002</v>
      </c>
    </row>
    <row r="393" spans="1:11" x14ac:dyDescent="0.25">
      <c r="A393" s="1" t="s">
        <v>839</v>
      </c>
      <c r="B393" t="s">
        <v>840</v>
      </c>
      <c r="C393" t="s">
        <v>399</v>
      </c>
      <c r="D393" s="6">
        <v>8096628.709999999</v>
      </c>
      <c r="E393" s="6">
        <f t="shared" si="6"/>
        <v>5277828.8299999982</v>
      </c>
      <c r="F393" s="6">
        <v>1971295.71</v>
      </c>
      <c r="G393" s="6">
        <v>493405.32000000007</v>
      </c>
      <c r="H393" s="6">
        <v>79260.790000000008</v>
      </c>
      <c r="I393" s="6">
        <v>34.69</v>
      </c>
      <c r="J393" s="6">
        <v>71579.61</v>
      </c>
      <c r="K393" s="6">
        <v>203223.76</v>
      </c>
    </row>
    <row r="394" spans="1:11" x14ac:dyDescent="0.25">
      <c r="A394" s="1" t="s">
        <v>843</v>
      </c>
      <c r="B394" t="s">
        <v>842</v>
      </c>
      <c r="C394" t="s">
        <v>66</v>
      </c>
      <c r="D394" s="6">
        <v>2901115.9999999995</v>
      </c>
      <c r="E394" s="6">
        <f t="shared" si="6"/>
        <v>2196504.6099999994</v>
      </c>
      <c r="F394" s="6">
        <v>557468.02</v>
      </c>
      <c r="G394" s="6">
        <v>76122.959999999992</v>
      </c>
      <c r="H394" s="6">
        <v>11938.14</v>
      </c>
      <c r="I394" s="6">
        <v>0</v>
      </c>
      <c r="J394" s="6">
        <v>59082.27</v>
      </c>
      <c r="K394" s="6">
        <v>0</v>
      </c>
    </row>
    <row r="395" spans="1:11" x14ac:dyDescent="0.25">
      <c r="A395" s="1" t="s">
        <v>841</v>
      </c>
      <c r="B395" t="s">
        <v>842</v>
      </c>
      <c r="C395" t="s">
        <v>248</v>
      </c>
      <c r="D395" s="6">
        <v>10467950.550000001</v>
      </c>
      <c r="E395" s="6">
        <f t="shared" si="6"/>
        <v>8299573.1799999988</v>
      </c>
      <c r="F395" s="6">
        <v>1069699.1399999999</v>
      </c>
      <c r="G395" s="6">
        <v>848393.38</v>
      </c>
      <c r="H395" s="6">
        <v>90102.900000000009</v>
      </c>
      <c r="I395" s="6">
        <v>6365.0599999999995</v>
      </c>
      <c r="J395" s="6">
        <v>153816.89000000001</v>
      </c>
      <c r="K395" s="6">
        <v>0</v>
      </c>
    </row>
    <row r="396" spans="1:11" x14ac:dyDescent="0.25">
      <c r="A396" s="1" t="s">
        <v>844</v>
      </c>
      <c r="B396" t="s">
        <v>845</v>
      </c>
      <c r="C396" t="s">
        <v>317</v>
      </c>
      <c r="D396" s="6">
        <v>10319993.649999999</v>
      </c>
      <c r="E396" s="6">
        <f t="shared" si="6"/>
        <v>7834166.1199999982</v>
      </c>
      <c r="F396" s="6">
        <v>1537686.5</v>
      </c>
      <c r="G396" s="6">
        <v>593229.56000000006</v>
      </c>
      <c r="H396" s="6">
        <v>119802.89</v>
      </c>
      <c r="I396" s="6">
        <v>0</v>
      </c>
      <c r="J396" s="6">
        <v>109379.41</v>
      </c>
      <c r="K396" s="6">
        <v>125729.17</v>
      </c>
    </row>
    <row r="397" spans="1:11" x14ac:dyDescent="0.25">
      <c r="A397" s="1" t="s">
        <v>846</v>
      </c>
      <c r="B397" t="s">
        <v>847</v>
      </c>
      <c r="C397" t="s">
        <v>164</v>
      </c>
      <c r="D397" s="6">
        <v>21041019.999999996</v>
      </c>
      <c r="E397" s="6">
        <f t="shared" si="6"/>
        <v>16421855.109999994</v>
      </c>
      <c r="F397" s="6">
        <v>2039043.8499999999</v>
      </c>
      <c r="G397" s="6">
        <v>2041297.5</v>
      </c>
      <c r="H397" s="6">
        <v>209637.18000000002</v>
      </c>
      <c r="I397" s="6">
        <v>50484.219999999994</v>
      </c>
      <c r="J397" s="6">
        <v>247678.01</v>
      </c>
      <c r="K397" s="6">
        <v>31024.13</v>
      </c>
    </row>
    <row r="398" spans="1:11" x14ac:dyDescent="0.25">
      <c r="A398" s="1" t="s">
        <v>848</v>
      </c>
      <c r="B398" t="s">
        <v>849</v>
      </c>
      <c r="C398" t="s">
        <v>205</v>
      </c>
      <c r="D398" s="6">
        <v>4415803.3900000006</v>
      </c>
      <c r="E398" s="6">
        <f t="shared" si="6"/>
        <v>2830728.6800000006</v>
      </c>
      <c r="F398" s="6">
        <v>973222.06</v>
      </c>
      <c r="G398" s="6">
        <v>435249.67000000004</v>
      </c>
      <c r="H398" s="6">
        <v>85685.4</v>
      </c>
      <c r="I398" s="6">
        <v>0</v>
      </c>
      <c r="J398" s="6">
        <v>59699.69</v>
      </c>
      <c r="K398" s="6">
        <v>31217.89</v>
      </c>
    </row>
    <row r="399" spans="1:11" x14ac:dyDescent="0.25">
      <c r="A399" s="1" t="s">
        <v>850</v>
      </c>
      <c r="B399" t="s">
        <v>851</v>
      </c>
      <c r="C399" t="s">
        <v>492</v>
      </c>
      <c r="D399" s="6">
        <v>3642646.3099999996</v>
      </c>
      <c r="E399" s="6">
        <f t="shared" si="6"/>
        <v>2826296.9200000004</v>
      </c>
      <c r="F399" s="6">
        <v>671444.38</v>
      </c>
      <c r="G399" s="6">
        <v>24242.80000000001</v>
      </c>
      <c r="H399" s="6">
        <v>29051</v>
      </c>
      <c r="I399" s="6">
        <v>3050.51</v>
      </c>
      <c r="J399" s="6">
        <v>63011.17</v>
      </c>
      <c r="K399" s="6">
        <v>25549.53</v>
      </c>
    </row>
    <row r="400" spans="1:11" x14ac:dyDescent="0.25">
      <c r="A400" s="1" t="s">
        <v>852</v>
      </c>
      <c r="B400" t="s">
        <v>851</v>
      </c>
      <c r="C400" t="s">
        <v>164</v>
      </c>
      <c r="D400" s="6">
        <v>11748190.790000001</v>
      </c>
      <c r="E400" s="6">
        <f t="shared" si="6"/>
        <v>6577885.3799999999</v>
      </c>
      <c r="F400" s="6">
        <v>2708435.79</v>
      </c>
      <c r="G400" s="6">
        <v>1002592.45</v>
      </c>
      <c r="H400" s="6">
        <v>1378224.93</v>
      </c>
      <c r="I400" s="6">
        <v>14087.36</v>
      </c>
      <c r="J400" s="6">
        <v>66964.88</v>
      </c>
      <c r="K400" s="6">
        <v>0</v>
      </c>
    </row>
    <row r="401" spans="1:11" x14ac:dyDescent="0.25">
      <c r="A401" s="1" t="s">
        <v>855</v>
      </c>
      <c r="B401" t="s">
        <v>854</v>
      </c>
      <c r="C401" t="s">
        <v>134</v>
      </c>
      <c r="D401" s="6">
        <v>13064423.68</v>
      </c>
      <c r="E401" s="6">
        <f t="shared" si="6"/>
        <v>6496970.3599999994</v>
      </c>
      <c r="F401" s="6">
        <v>4429863.4799999995</v>
      </c>
      <c r="G401" s="6">
        <v>1418912.5399999998</v>
      </c>
      <c r="H401" s="6">
        <v>636235.27999999991</v>
      </c>
      <c r="I401" s="6">
        <v>0</v>
      </c>
      <c r="J401" s="6">
        <v>75898.92</v>
      </c>
      <c r="K401" s="6">
        <v>6543.0999999999995</v>
      </c>
    </row>
    <row r="402" spans="1:11" x14ac:dyDescent="0.25">
      <c r="A402" s="1" t="s">
        <v>856</v>
      </c>
      <c r="B402" t="s">
        <v>854</v>
      </c>
      <c r="C402" t="s">
        <v>17</v>
      </c>
      <c r="D402" s="6">
        <v>8186897.04</v>
      </c>
      <c r="E402" s="6">
        <f t="shared" si="6"/>
        <v>7219135.4899999993</v>
      </c>
      <c r="F402" s="6">
        <v>378868.18</v>
      </c>
      <c r="G402" s="6">
        <v>451975.19999999995</v>
      </c>
      <c r="H402" s="6">
        <v>47172.45</v>
      </c>
      <c r="I402" s="6">
        <v>1816.36</v>
      </c>
      <c r="J402" s="6">
        <v>86588.160000000003</v>
      </c>
      <c r="K402" s="6">
        <v>1341.2000000000007</v>
      </c>
    </row>
    <row r="403" spans="1:11" x14ac:dyDescent="0.25">
      <c r="A403" s="1" t="s">
        <v>853</v>
      </c>
      <c r="B403" t="s">
        <v>854</v>
      </c>
      <c r="C403" t="s">
        <v>242</v>
      </c>
      <c r="D403" s="6">
        <v>23838724.829999998</v>
      </c>
      <c r="E403" s="6">
        <f t="shared" si="6"/>
        <v>17888356.48</v>
      </c>
      <c r="F403" s="6">
        <v>791537.01</v>
      </c>
      <c r="G403" s="6">
        <v>2134703.63</v>
      </c>
      <c r="H403" s="6">
        <v>2421870.88</v>
      </c>
      <c r="I403" s="6">
        <v>202936.95</v>
      </c>
      <c r="J403" s="6">
        <v>399319.88</v>
      </c>
      <c r="K403" s="6">
        <v>0</v>
      </c>
    </row>
    <row r="404" spans="1:11" x14ac:dyDescent="0.25">
      <c r="A404" s="1" t="s">
        <v>857</v>
      </c>
      <c r="B404" t="s">
        <v>858</v>
      </c>
      <c r="C404" t="s">
        <v>248</v>
      </c>
      <c r="D404" s="6">
        <v>6431795.5599999996</v>
      </c>
      <c r="E404" s="6">
        <f t="shared" si="6"/>
        <v>4803699.21</v>
      </c>
      <c r="F404" s="6">
        <v>957158.75000000012</v>
      </c>
      <c r="G404" s="6">
        <v>538324.55999999994</v>
      </c>
      <c r="H404" s="6">
        <v>57391.83</v>
      </c>
      <c r="I404" s="6">
        <v>0</v>
      </c>
      <c r="J404" s="6">
        <v>75221.210000000006</v>
      </c>
      <c r="K404" s="6">
        <v>0</v>
      </c>
    </row>
    <row r="405" spans="1:11" x14ac:dyDescent="0.25">
      <c r="A405" s="1" t="s">
        <v>859</v>
      </c>
      <c r="B405" t="s">
        <v>858</v>
      </c>
      <c r="C405" t="s">
        <v>239</v>
      </c>
      <c r="D405" s="6">
        <v>7453144.7999999998</v>
      </c>
      <c r="E405" s="6">
        <f t="shared" si="6"/>
        <v>4921519.5999999996</v>
      </c>
      <c r="F405" s="6">
        <v>1758340.61</v>
      </c>
      <c r="G405" s="6">
        <v>427241</v>
      </c>
      <c r="H405" s="6">
        <v>78973.05</v>
      </c>
      <c r="I405" s="6">
        <v>3028.2</v>
      </c>
      <c r="J405" s="6">
        <v>62172.01</v>
      </c>
      <c r="K405" s="6">
        <v>201870.33</v>
      </c>
    </row>
    <row r="406" spans="1:11" x14ac:dyDescent="0.25">
      <c r="A406" s="1" t="s">
        <v>860</v>
      </c>
      <c r="B406" t="s">
        <v>861</v>
      </c>
      <c r="C406" t="s">
        <v>146</v>
      </c>
      <c r="D406" s="6">
        <v>4639539.6100000003</v>
      </c>
      <c r="E406" s="6">
        <f t="shared" si="6"/>
        <v>3275036.3100000005</v>
      </c>
      <c r="F406" s="6">
        <v>904142.96</v>
      </c>
      <c r="G406" s="6">
        <v>337487.84</v>
      </c>
      <c r="H406" s="6">
        <v>76221.960000000006</v>
      </c>
      <c r="I406" s="6">
        <v>0</v>
      </c>
      <c r="J406" s="6">
        <v>46650.54</v>
      </c>
      <c r="K406" s="6">
        <v>0</v>
      </c>
    </row>
    <row r="407" spans="1:11" x14ac:dyDescent="0.25">
      <c r="A407" s="1" t="s">
        <v>862</v>
      </c>
      <c r="B407" t="s">
        <v>863</v>
      </c>
      <c r="C407" t="s">
        <v>8</v>
      </c>
      <c r="D407" s="6">
        <v>11081962.369999999</v>
      </c>
      <c r="E407" s="6">
        <f t="shared" si="6"/>
        <v>9219318.4399999995</v>
      </c>
      <c r="F407" s="6">
        <v>604623.9</v>
      </c>
      <c r="G407" s="6">
        <v>874906.89</v>
      </c>
      <c r="H407" s="6">
        <v>86156.160000000003</v>
      </c>
      <c r="I407" s="6">
        <v>8094.27</v>
      </c>
      <c r="J407" s="6">
        <v>96992.77</v>
      </c>
      <c r="K407" s="6">
        <v>191869.94</v>
      </c>
    </row>
    <row r="408" spans="1:11" x14ac:dyDescent="0.25">
      <c r="A408" s="1" t="s">
        <v>864</v>
      </c>
      <c r="B408" t="s">
        <v>865</v>
      </c>
      <c r="C408" t="s">
        <v>97</v>
      </c>
      <c r="D408" s="6">
        <v>13121120.42</v>
      </c>
      <c r="E408" s="6">
        <f t="shared" si="6"/>
        <v>9321150.3300000019</v>
      </c>
      <c r="F408" s="6">
        <v>1608142.58</v>
      </c>
      <c r="G408" s="6">
        <v>1376078.63</v>
      </c>
      <c r="H408" s="6">
        <v>412731.69</v>
      </c>
      <c r="I408" s="6">
        <v>77102.19</v>
      </c>
      <c r="J408" s="6">
        <v>134526.9</v>
      </c>
      <c r="K408" s="6">
        <v>191388.1</v>
      </c>
    </row>
    <row r="409" spans="1:11" x14ac:dyDescent="0.25">
      <c r="A409" s="1" t="s">
        <v>866</v>
      </c>
      <c r="B409" t="s">
        <v>867</v>
      </c>
      <c r="C409" t="s">
        <v>239</v>
      </c>
      <c r="D409" s="6">
        <v>6068787.5300000003</v>
      </c>
      <c r="E409" s="6">
        <f t="shared" si="6"/>
        <v>3953368.9600000004</v>
      </c>
      <c r="F409" s="6">
        <v>1616647.31</v>
      </c>
      <c r="G409" s="6">
        <v>376149.1</v>
      </c>
      <c r="H409" s="6">
        <v>32889.539999999994</v>
      </c>
      <c r="I409" s="6">
        <v>1476.08</v>
      </c>
      <c r="J409" s="6">
        <v>69853.67</v>
      </c>
      <c r="K409" s="6">
        <v>18402.870000000003</v>
      </c>
    </row>
    <row r="410" spans="1:11" x14ac:dyDescent="0.25">
      <c r="A410" s="1" t="s">
        <v>868</v>
      </c>
      <c r="B410" t="s">
        <v>869</v>
      </c>
      <c r="C410" t="s">
        <v>242</v>
      </c>
      <c r="D410" s="6">
        <v>6419060.5</v>
      </c>
      <c r="E410" s="6">
        <f t="shared" si="6"/>
        <v>4623880.9900000012</v>
      </c>
      <c r="F410" s="6">
        <v>252868.39</v>
      </c>
      <c r="G410" s="6">
        <v>634974.31000000006</v>
      </c>
      <c r="H410" s="6">
        <v>775226.6</v>
      </c>
      <c r="I410" s="6">
        <v>38194.65</v>
      </c>
      <c r="J410" s="6">
        <v>93915.56</v>
      </c>
      <c r="K410" s="6">
        <v>0</v>
      </c>
    </row>
    <row r="411" spans="1:11" x14ac:dyDescent="0.25">
      <c r="A411" s="1" t="s">
        <v>870</v>
      </c>
      <c r="B411" t="s">
        <v>871</v>
      </c>
      <c r="C411" t="s">
        <v>563</v>
      </c>
      <c r="D411" s="6">
        <v>8840889.7000000011</v>
      </c>
      <c r="E411" s="6">
        <f t="shared" si="6"/>
        <v>5263131.1800000006</v>
      </c>
      <c r="F411" s="6">
        <v>2334185.14</v>
      </c>
      <c r="G411" s="6">
        <v>619184.21</v>
      </c>
      <c r="H411" s="6">
        <v>560592.87</v>
      </c>
      <c r="I411" s="6">
        <v>0</v>
      </c>
      <c r="J411" s="6">
        <v>63796.3</v>
      </c>
      <c r="K411" s="6">
        <v>0</v>
      </c>
    </row>
    <row r="412" spans="1:11" x14ac:dyDescent="0.25">
      <c r="A412" s="1" t="s">
        <v>872</v>
      </c>
      <c r="B412" t="s">
        <v>873</v>
      </c>
      <c r="C412" t="s">
        <v>242</v>
      </c>
      <c r="D412" s="6">
        <v>24549784.680000003</v>
      </c>
      <c r="E412" s="6">
        <f t="shared" si="6"/>
        <v>21210287.200000003</v>
      </c>
      <c r="F412" s="6">
        <v>112321</v>
      </c>
      <c r="G412" s="6">
        <v>2712595.05</v>
      </c>
      <c r="H412" s="6">
        <v>76698.12</v>
      </c>
      <c r="I412" s="6">
        <v>62160.86</v>
      </c>
      <c r="J412" s="6">
        <v>375722.45</v>
      </c>
      <c r="K412" s="6">
        <v>0</v>
      </c>
    </row>
    <row r="413" spans="1:11" x14ac:dyDescent="0.25">
      <c r="A413" s="1" t="s">
        <v>874</v>
      </c>
      <c r="B413" t="s">
        <v>875</v>
      </c>
      <c r="C413" t="s">
        <v>164</v>
      </c>
      <c r="D413" s="6">
        <v>6257259.7799999993</v>
      </c>
      <c r="E413" s="6">
        <f t="shared" si="6"/>
        <v>5564273.6399999987</v>
      </c>
      <c r="F413" s="6">
        <v>0</v>
      </c>
      <c r="G413" s="6">
        <v>526718.64999999991</v>
      </c>
      <c r="H413" s="6">
        <v>63.13</v>
      </c>
      <c r="I413" s="6">
        <v>11227.01</v>
      </c>
      <c r="J413" s="6">
        <v>100972.73</v>
      </c>
      <c r="K413" s="6">
        <v>54004.619999999995</v>
      </c>
    </row>
    <row r="414" spans="1:11" x14ac:dyDescent="0.25">
      <c r="A414" s="1" t="s">
        <v>876</v>
      </c>
      <c r="B414" t="s">
        <v>877</v>
      </c>
      <c r="C414" t="s">
        <v>23</v>
      </c>
      <c r="D414" s="6">
        <v>3196116.31</v>
      </c>
      <c r="E414" s="6">
        <f t="shared" si="6"/>
        <v>2300031.37</v>
      </c>
      <c r="F414" s="6">
        <v>214805.35</v>
      </c>
      <c r="G414" s="6">
        <v>308550.63999999996</v>
      </c>
      <c r="H414" s="6">
        <v>310248.05</v>
      </c>
      <c r="I414" s="6">
        <v>6339.85</v>
      </c>
      <c r="J414" s="6">
        <v>56141.05</v>
      </c>
      <c r="K414" s="6">
        <v>0</v>
      </c>
    </row>
    <row r="415" spans="1:11" x14ac:dyDescent="0.25">
      <c r="A415" s="1" t="s">
        <v>878</v>
      </c>
      <c r="B415" t="s">
        <v>879</v>
      </c>
      <c r="C415" t="s">
        <v>684</v>
      </c>
      <c r="D415" s="6">
        <v>26937090.780000001</v>
      </c>
      <c r="E415" s="6">
        <f t="shared" si="6"/>
        <v>16567418.540000003</v>
      </c>
      <c r="F415" s="6">
        <v>6339437.6600000001</v>
      </c>
      <c r="G415" s="6">
        <v>2464222.5500000003</v>
      </c>
      <c r="H415" s="6">
        <v>815029.66</v>
      </c>
      <c r="I415" s="6">
        <v>1821.33</v>
      </c>
      <c r="J415" s="6">
        <v>184357.72</v>
      </c>
      <c r="K415" s="6">
        <v>564803.31999999995</v>
      </c>
    </row>
    <row r="416" spans="1:11" x14ac:dyDescent="0.25">
      <c r="A416" s="1" t="s">
        <v>880</v>
      </c>
      <c r="B416" t="s">
        <v>881</v>
      </c>
      <c r="C416" t="s">
        <v>445</v>
      </c>
      <c r="D416" s="6">
        <v>3635589.5199999996</v>
      </c>
      <c r="E416" s="6">
        <f t="shared" si="6"/>
        <v>2262512.6999999993</v>
      </c>
      <c r="F416" s="6">
        <v>1201233.07</v>
      </c>
      <c r="G416" s="6">
        <v>88466.92</v>
      </c>
      <c r="H416" s="6">
        <v>22622.260000000002</v>
      </c>
      <c r="I416" s="6">
        <v>327.10000000000002</v>
      </c>
      <c r="J416" s="6">
        <v>37223.699999999997</v>
      </c>
      <c r="K416" s="6">
        <v>23203.77</v>
      </c>
    </row>
    <row r="417" spans="1:11" x14ac:dyDescent="0.25">
      <c r="A417" s="1" t="s">
        <v>882</v>
      </c>
      <c r="B417" t="s">
        <v>883</v>
      </c>
      <c r="C417" t="s">
        <v>123</v>
      </c>
      <c r="D417" s="6">
        <v>6195508.700000002</v>
      </c>
      <c r="E417" s="6">
        <f t="shared" si="6"/>
        <v>1384352.8700000015</v>
      </c>
      <c r="F417" s="6">
        <v>35124.239999999998</v>
      </c>
      <c r="G417" s="6">
        <v>4532354.4800000004</v>
      </c>
      <c r="H417" s="6">
        <v>213.15</v>
      </c>
      <c r="I417" s="6">
        <v>1422.5299999999997</v>
      </c>
      <c r="J417" s="6">
        <v>42722.58</v>
      </c>
      <c r="K417" s="6">
        <v>199318.84999999998</v>
      </c>
    </row>
    <row r="418" spans="1:11" x14ac:dyDescent="0.25">
      <c r="A418" s="1" t="s">
        <v>884</v>
      </c>
      <c r="B418" t="s">
        <v>885</v>
      </c>
      <c r="C418" t="s">
        <v>79</v>
      </c>
      <c r="D418" s="6">
        <v>11905210.860000001</v>
      </c>
      <c r="E418" s="6">
        <f t="shared" si="6"/>
        <v>9784814.8300000038</v>
      </c>
      <c r="F418" s="6">
        <v>680504.91999999993</v>
      </c>
      <c r="G418" s="6">
        <v>1247550.2000000002</v>
      </c>
      <c r="H418" s="6">
        <v>11018.04</v>
      </c>
      <c r="I418" s="6">
        <v>4542.12</v>
      </c>
      <c r="J418" s="6">
        <v>176780.75</v>
      </c>
      <c r="K418" s="6">
        <v>0</v>
      </c>
    </row>
    <row r="419" spans="1:11" x14ac:dyDescent="0.25">
      <c r="A419" s="1" t="s">
        <v>886</v>
      </c>
      <c r="B419" t="s">
        <v>887</v>
      </c>
      <c r="C419" t="s">
        <v>256</v>
      </c>
      <c r="D419" s="6">
        <v>4352525.54</v>
      </c>
      <c r="E419" s="6">
        <f t="shared" si="6"/>
        <v>3743579.3200000003</v>
      </c>
      <c r="F419" s="6">
        <v>182505.47</v>
      </c>
      <c r="G419" s="6">
        <v>349702.40000000002</v>
      </c>
      <c r="H419" s="6">
        <v>25555.19</v>
      </c>
      <c r="I419" s="6">
        <v>4150.6099999999997</v>
      </c>
      <c r="J419" s="6">
        <v>38628.42</v>
      </c>
      <c r="K419" s="6">
        <v>8404.130000000001</v>
      </c>
    </row>
    <row r="420" spans="1:11" x14ac:dyDescent="0.25">
      <c r="A420" s="1" t="s">
        <v>888</v>
      </c>
      <c r="B420" t="s">
        <v>889</v>
      </c>
      <c r="C420" t="s">
        <v>79</v>
      </c>
      <c r="D420" s="6">
        <v>666780.35000000009</v>
      </c>
      <c r="E420" s="6">
        <f t="shared" si="6"/>
        <v>556493.21000000008</v>
      </c>
      <c r="F420" s="6">
        <v>0</v>
      </c>
      <c r="G420" s="6">
        <v>0</v>
      </c>
      <c r="H420" s="6">
        <v>3163.86</v>
      </c>
      <c r="I420" s="6">
        <v>2508.5100000000002</v>
      </c>
      <c r="J420" s="6">
        <v>100951.42</v>
      </c>
      <c r="K420" s="6">
        <v>3663.35</v>
      </c>
    </row>
    <row r="421" spans="1:11" x14ac:dyDescent="0.25">
      <c r="A421" s="1" t="s">
        <v>890</v>
      </c>
      <c r="B421" t="s">
        <v>891</v>
      </c>
      <c r="C421" t="s">
        <v>32</v>
      </c>
      <c r="D421" s="6">
        <v>13059105.820000002</v>
      </c>
      <c r="E421" s="6">
        <f t="shared" si="6"/>
        <v>9777140.6800000034</v>
      </c>
      <c r="F421" s="6">
        <v>969949.14999999991</v>
      </c>
      <c r="G421" s="6">
        <v>1347059.4400000002</v>
      </c>
      <c r="H421" s="6">
        <v>306834.78999999998</v>
      </c>
      <c r="I421" s="6">
        <v>5824.34</v>
      </c>
      <c r="J421" s="6">
        <v>148142.64000000001</v>
      </c>
      <c r="K421" s="6">
        <v>504154.77999999997</v>
      </c>
    </row>
    <row r="422" spans="1:11" x14ac:dyDescent="0.25">
      <c r="A422" s="1" t="s">
        <v>892</v>
      </c>
      <c r="B422" t="s">
        <v>893</v>
      </c>
      <c r="C422" t="s">
        <v>239</v>
      </c>
      <c r="D422" s="6">
        <v>5984704.0900000008</v>
      </c>
      <c r="E422" s="6">
        <f t="shared" si="6"/>
        <v>4359787.8800000018</v>
      </c>
      <c r="F422" s="6">
        <v>718002.22</v>
      </c>
      <c r="G422" s="6">
        <v>530785.66999999993</v>
      </c>
      <c r="H422" s="6">
        <v>243747.89</v>
      </c>
      <c r="I422" s="6">
        <v>46158.17</v>
      </c>
      <c r="J422" s="6">
        <v>81073.56</v>
      </c>
      <c r="K422" s="6">
        <v>5148.7</v>
      </c>
    </row>
    <row r="423" spans="1:11" x14ac:dyDescent="0.25">
      <c r="A423" s="1" t="s">
        <v>894</v>
      </c>
      <c r="B423" t="s">
        <v>895</v>
      </c>
      <c r="C423" t="s">
        <v>17</v>
      </c>
      <c r="D423" s="6">
        <v>5572504.3100000005</v>
      </c>
      <c r="E423" s="6">
        <f t="shared" si="6"/>
        <v>3076359.9600000004</v>
      </c>
      <c r="F423" s="6">
        <v>1747626.2</v>
      </c>
      <c r="G423" s="6">
        <v>544951.68999999994</v>
      </c>
      <c r="H423" s="6">
        <v>88063.72</v>
      </c>
      <c r="I423" s="6">
        <v>3325.98</v>
      </c>
      <c r="J423" s="6">
        <v>50521.01</v>
      </c>
      <c r="K423" s="6">
        <v>61655.75</v>
      </c>
    </row>
    <row r="424" spans="1:11" x14ac:dyDescent="0.25">
      <c r="A424" s="1" t="s">
        <v>896</v>
      </c>
      <c r="B424" t="s">
        <v>897</v>
      </c>
      <c r="C424" t="s">
        <v>146</v>
      </c>
      <c r="D424" s="6">
        <v>4972842.4600000009</v>
      </c>
      <c r="E424" s="6">
        <f t="shared" si="6"/>
        <v>3840843.8700000006</v>
      </c>
      <c r="F424" s="6">
        <v>695884.04999999993</v>
      </c>
      <c r="G424" s="6">
        <v>336425.69999999995</v>
      </c>
      <c r="H424" s="6">
        <v>24654.85</v>
      </c>
      <c r="I424" s="6">
        <v>2145.37</v>
      </c>
      <c r="J424" s="6">
        <v>72888.62</v>
      </c>
      <c r="K424" s="6">
        <v>0</v>
      </c>
    </row>
    <row r="425" spans="1:11" x14ac:dyDescent="0.25">
      <c r="A425" s="1" t="s">
        <v>898</v>
      </c>
      <c r="B425" t="s">
        <v>899</v>
      </c>
      <c r="C425" t="s">
        <v>32</v>
      </c>
      <c r="D425" s="6">
        <v>2353935.75</v>
      </c>
      <c r="E425" s="6">
        <f t="shared" si="6"/>
        <v>1777280.6300000001</v>
      </c>
      <c r="F425" s="6">
        <v>420256.21</v>
      </c>
      <c r="G425" s="6">
        <v>110036.95000000001</v>
      </c>
      <c r="H425" s="6">
        <v>0</v>
      </c>
      <c r="I425" s="6">
        <v>2027.7399999999998</v>
      </c>
      <c r="J425" s="6">
        <v>44334.22</v>
      </c>
      <c r="K425" s="6">
        <v>0</v>
      </c>
    </row>
    <row r="426" spans="1:11" x14ac:dyDescent="0.25">
      <c r="A426" s="1" t="s">
        <v>900</v>
      </c>
      <c r="B426" t="s">
        <v>901</v>
      </c>
      <c r="C426" t="s">
        <v>287</v>
      </c>
      <c r="D426" s="6">
        <v>5701562.870000001</v>
      </c>
      <c r="E426" s="6">
        <f t="shared" si="6"/>
        <v>4033662.3000000017</v>
      </c>
      <c r="F426" s="6">
        <v>973182.04</v>
      </c>
      <c r="G426" s="6">
        <v>527248.98</v>
      </c>
      <c r="H426" s="6">
        <v>11192.11</v>
      </c>
      <c r="I426" s="6">
        <v>3295.35</v>
      </c>
      <c r="J426" s="6">
        <v>77127.59</v>
      </c>
      <c r="K426" s="6">
        <v>75854.5</v>
      </c>
    </row>
    <row r="427" spans="1:11" x14ac:dyDescent="0.25">
      <c r="A427" s="1" t="s">
        <v>902</v>
      </c>
      <c r="B427" t="s">
        <v>903</v>
      </c>
      <c r="C427" t="s">
        <v>287</v>
      </c>
      <c r="D427" s="6">
        <v>2485321.3099999996</v>
      </c>
      <c r="E427" s="6">
        <f t="shared" si="6"/>
        <v>1261469.6499999994</v>
      </c>
      <c r="F427" s="6">
        <v>1071725.04</v>
      </c>
      <c r="G427" s="6">
        <v>113371.27</v>
      </c>
      <c r="H427" s="6">
        <v>1213.51</v>
      </c>
      <c r="I427" s="6">
        <v>0</v>
      </c>
      <c r="J427" s="6">
        <v>34988.269999999997</v>
      </c>
      <c r="K427" s="6">
        <v>2553.5700000000002</v>
      </c>
    </row>
    <row r="428" spans="1:11" x14ac:dyDescent="0.25">
      <c r="A428" s="1" t="s">
        <v>904</v>
      </c>
      <c r="B428" t="s">
        <v>905</v>
      </c>
      <c r="C428" t="s">
        <v>416</v>
      </c>
      <c r="D428" s="6">
        <v>24480054.82</v>
      </c>
      <c r="E428" s="6">
        <f t="shared" si="6"/>
        <v>12608300.640000002</v>
      </c>
      <c r="F428" s="6">
        <v>6724943.1099999994</v>
      </c>
      <c r="G428" s="6">
        <v>2734731.19</v>
      </c>
      <c r="H428" s="6">
        <v>1524157.5999999999</v>
      </c>
      <c r="I428" s="6">
        <v>657262.98</v>
      </c>
      <c r="J428" s="6">
        <v>134747.45000000001</v>
      </c>
      <c r="K428" s="6">
        <v>95911.85</v>
      </c>
    </row>
    <row r="429" spans="1:11" x14ac:dyDescent="0.25">
      <c r="A429" s="1" t="s">
        <v>906</v>
      </c>
      <c r="B429" t="s">
        <v>907</v>
      </c>
      <c r="C429" t="s">
        <v>5</v>
      </c>
      <c r="D429" s="6">
        <v>6909350.6400000006</v>
      </c>
      <c r="E429" s="6">
        <f t="shared" si="6"/>
        <v>3239052.3200000008</v>
      </c>
      <c r="F429" s="6">
        <v>2408836.66</v>
      </c>
      <c r="G429" s="6">
        <v>385514.01</v>
      </c>
      <c r="H429" s="6">
        <v>799497.04</v>
      </c>
      <c r="I429" s="6">
        <v>1912.39</v>
      </c>
      <c r="J429" s="6">
        <v>52250.28</v>
      </c>
      <c r="K429" s="6">
        <v>22287.939999999995</v>
      </c>
    </row>
    <row r="430" spans="1:11" x14ac:dyDescent="0.25">
      <c r="A430" s="1" t="s">
        <v>908</v>
      </c>
      <c r="B430" t="s">
        <v>909</v>
      </c>
      <c r="C430" t="s">
        <v>287</v>
      </c>
      <c r="D430" s="6">
        <v>2813435.02</v>
      </c>
      <c r="E430" s="6">
        <f t="shared" si="6"/>
        <v>1298177.28</v>
      </c>
      <c r="F430" s="6">
        <v>1293382.92</v>
      </c>
      <c r="G430" s="6">
        <v>144988.52000000002</v>
      </c>
      <c r="H430" s="6">
        <v>5735.52</v>
      </c>
      <c r="I430" s="6">
        <v>1485.98</v>
      </c>
      <c r="J430" s="6">
        <v>39758.699999999997</v>
      </c>
      <c r="K430" s="6">
        <v>29906.1</v>
      </c>
    </row>
    <row r="431" spans="1:11" x14ac:dyDescent="0.25">
      <c r="A431" s="1" t="s">
        <v>910</v>
      </c>
      <c r="B431" t="s">
        <v>911</v>
      </c>
      <c r="C431" t="s">
        <v>218</v>
      </c>
      <c r="D431" s="6">
        <v>5693698.5499999998</v>
      </c>
      <c r="E431" s="6">
        <f t="shared" si="6"/>
        <v>3557499.0599999991</v>
      </c>
      <c r="F431" s="6">
        <v>1696731.86</v>
      </c>
      <c r="G431" s="6">
        <v>318007.02</v>
      </c>
      <c r="H431" s="6">
        <v>23601.7</v>
      </c>
      <c r="I431" s="6">
        <v>1056.7</v>
      </c>
      <c r="J431" s="6">
        <v>54345.17</v>
      </c>
      <c r="K431" s="6">
        <v>42457.04</v>
      </c>
    </row>
    <row r="432" spans="1:11" x14ac:dyDescent="0.25">
      <c r="A432" s="1" t="s">
        <v>912</v>
      </c>
      <c r="B432" t="s">
        <v>913</v>
      </c>
      <c r="C432" t="s">
        <v>79</v>
      </c>
      <c r="D432" s="6">
        <v>17215040.690000005</v>
      </c>
      <c r="E432" s="6">
        <f t="shared" si="6"/>
        <v>12523299.110000003</v>
      </c>
      <c r="F432" s="6">
        <v>628750.88</v>
      </c>
      <c r="G432" s="6">
        <v>1754197.22</v>
      </c>
      <c r="H432" s="6">
        <v>1070526.22</v>
      </c>
      <c r="I432" s="6">
        <v>10122.520000000019</v>
      </c>
      <c r="J432" s="6">
        <v>464231.12</v>
      </c>
      <c r="K432" s="6">
        <v>763913.62000000011</v>
      </c>
    </row>
    <row r="433" spans="1:11" x14ac:dyDescent="0.25">
      <c r="A433" s="1" t="s">
        <v>914</v>
      </c>
      <c r="B433" t="s">
        <v>915</v>
      </c>
      <c r="C433" t="s">
        <v>532</v>
      </c>
      <c r="D433" s="6">
        <v>4234211.4399999995</v>
      </c>
      <c r="E433" s="6">
        <f t="shared" si="6"/>
        <v>2674980.5999999992</v>
      </c>
      <c r="F433" s="6">
        <v>1338485.6000000001</v>
      </c>
      <c r="G433" s="6">
        <v>146176.69</v>
      </c>
      <c r="H433" s="6">
        <v>23783.64</v>
      </c>
      <c r="I433" s="6">
        <v>675.33</v>
      </c>
      <c r="J433" s="6">
        <v>50109.58</v>
      </c>
      <c r="K433" s="6">
        <v>0</v>
      </c>
    </row>
    <row r="434" spans="1:11" x14ac:dyDescent="0.25">
      <c r="A434" s="1" t="s">
        <v>916</v>
      </c>
      <c r="B434" t="s">
        <v>917</v>
      </c>
      <c r="C434" t="s">
        <v>35</v>
      </c>
      <c r="D434" s="6">
        <v>6577427.8200000012</v>
      </c>
      <c r="E434" s="6">
        <f t="shared" si="6"/>
        <v>3590079.9600000009</v>
      </c>
      <c r="F434" s="6">
        <v>2058692.01</v>
      </c>
      <c r="G434" s="6">
        <v>651571.75</v>
      </c>
      <c r="H434" s="6">
        <v>180476.83</v>
      </c>
      <c r="I434" s="6">
        <v>2174.9299999999998</v>
      </c>
      <c r="J434" s="6">
        <v>77204.2</v>
      </c>
      <c r="K434" s="6">
        <v>17228.140000000003</v>
      </c>
    </row>
    <row r="435" spans="1:11" x14ac:dyDescent="0.25">
      <c r="A435" s="1" t="s">
        <v>918</v>
      </c>
      <c r="B435" t="s">
        <v>919</v>
      </c>
      <c r="C435" t="s">
        <v>380</v>
      </c>
      <c r="D435" s="6">
        <v>4123909.58</v>
      </c>
      <c r="E435" s="6">
        <f t="shared" si="6"/>
        <v>3906901.19</v>
      </c>
      <c r="F435" s="6">
        <v>0</v>
      </c>
      <c r="G435" s="6">
        <v>74495.400000000038</v>
      </c>
      <c r="H435" s="6">
        <v>50036.159999999996</v>
      </c>
      <c r="I435" s="6">
        <v>1644.44</v>
      </c>
      <c r="J435" s="6">
        <v>84976.25</v>
      </c>
      <c r="K435" s="6">
        <v>5856.1399999999994</v>
      </c>
    </row>
    <row r="436" spans="1:11" x14ac:dyDescent="0.25">
      <c r="A436" s="1" t="s">
        <v>920</v>
      </c>
      <c r="B436" t="s">
        <v>921</v>
      </c>
      <c r="C436" t="s">
        <v>14</v>
      </c>
      <c r="D436" s="6">
        <v>3359159.1799999997</v>
      </c>
      <c r="E436" s="6">
        <f t="shared" si="6"/>
        <v>2310653.7299999995</v>
      </c>
      <c r="F436" s="6">
        <v>561810.06000000006</v>
      </c>
      <c r="G436" s="6">
        <v>119491.7</v>
      </c>
      <c r="H436" s="6">
        <v>329582.40000000002</v>
      </c>
      <c r="I436" s="6">
        <v>0</v>
      </c>
      <c r="J436" s="6">
        <v>37621.29</v>
      </c>
      <c r="K436" s="6">
        <v>0</v>
      </c>
    </row>
    <row r="437" spans="1:11" x14ac:dyDescent="0.25">
      <c r="A437" s="1" t="s">
        <v>922</v>
      </c>
      <c r="B437" t="s">
        <v>921</v>
      </c>
      <c r="C437" t="s">
        <v>416</v>
      </c>
      <c r="D437" s="6">
        <v>3043207.71</v>
      </c>
      <c r="E437" s="6">
        <f t="shared" si="6"/>
        <v>2559187.2799999998</v>
      </c>
      <c r="F437" s="6">
        <v>122934.04000000001</v>
      </c>
      <c r="G437" s="6">
        <v>245681.52999999997</v>
      </c>
      <c r="H437" s="6">
        <v>21323.39</v>
      </c>
      <c r="I437" s="6">
        <v>18032.71</v>
      </c>
      <c r="J437" s="6">
        <v>72719.87</v>
      </c>
      <c r="K437" s="6">
        <v>3328.8900000000003</v>
      </c>
    </row>
    <row r="438" spans="1:11" x14ac:dyDescent="0.25">
      <c r="A438" s="1" t="s">
        <v>923</v>
      </c>
      <c r="B438" t="s">
        <v>921</v>
      </c>
      <c r="C438" t="s">
        <v>17</v>
      </c>
      <c r="D438" s="6">
        <v>19302544.93</v>
      </c>
      <c r="E438" s="6">
        <f t="shared" si="6"/>
        <v>14885220.140000001</v>
      </c>
      <c r="F438" s="6">
        <v>1950908.06</v>
      </c>
      <c r="G438" s="6">
        <v>1341909.8999999999</v>
      </c>
      <c r="H438" s="6">
        <v>347129.19</v>
      </c>
      <c r="I438" s="6">
        <v>16497.43</v>
      </c>
      <c r="J438" s="6">
        <v>218584.25</v>
      </c>
      <c r="K438" s="6">
        <v>542295.96</v>
      </c>
    </row>
    <row r="439" spans="1:11" x14ac:dyDescent="0.25">
      <c r="A439" s="1" t="s">
        <v>924</v>
      </c>
      <c r="B439" t="s">
        <v>925</v>
      </c>
      <c r="C439" t="s">
        <v>146</v>
      </c>
      <c r="D439" s="6">
        <v>9820355.870000001</v>
      </c>
      <c r="E439" s="6">
        <f t="shared" si="6"/>
        <v>8262877.04</v>
      </c>
      <c r="F439" s="6">
        <v>67840.180000000008</v>
      </c>
      <c r="G439" s="6">
        <v>1184376.58</v>
      </c>
      <c r="H439" s="6">
        <v>6919.65</v>
      </c>
      <c r="I439" s="6">
        <v>15831.21</v>
      </c>
      <c r="J439" s="6">
        <v>181688.09</v>
      </c>
      <c r="K439" s="6">
        <v>100823.12000000001</v>
      </c>
    </row>
    <row r="440" spans="1:11" x14ac:dyDescent="0.25">
      <c r="A440" s="1" t="s">
        <v>926</v>
      </c>
      <c r="B440" t="s">
        <v>927</v>
      </c>
      <c r="C440" t="s">
        <v>43</v>
      </c>
      <c r="D440" s="6">
        <v>3430691.5599999996</v>
      </c>
      <c r="E440" s="6">
        <f t="shared" si="6"/>
        <v>2099043.9699999997</v>
      </c>
      <c r="F440" s="6">
        <v>1181312.1499999999</v>
      </c>
      <c r="G440" s="6">
        <v>70866.600000000006</v>
      </c>
      <c r="H440" s="6">
        <v>4068.71</v>
      </c>
      <c r="I440" s="6">
        <v>0</v>
      </c>
      <c r="J440" s="6">
        <v>30705.35</v>
      </c>
      <c r="K440" s="6">
        <v>44694.78</v>
      </c>
    </row>
    <row r="441" spans="1:11" x14ac:dyDescent="0.25">
      <c r="A441" s="1" t="s">
        <v>928</v>
      </c>
      <c r="B441" t="s">
        <v>929</v>
      </c>
      <c r="C441" t="s">
        <v>20</v>
      </c>
      <c r="D441" s="6">
        <v>50125575.559999995</v>
      </c>
      <c r="E441" s="6">
        <f t="shared" si="6"/>
        <v>36439095.159999989</v>
      </c>
      <c r="F441" s="6">
        <v>6381048.7399999993</v>
      </c>
      <c r="G441" s="6">
        <v>5661849.5200000005</v>
      </c>
      <c r="H441" s="6">
        <v>278788.20999999996</v>
      </c>
      <c r="I441" s="6">
        <v>307777.98</v>
      </c>
      <c r="J441" s="6">
        <v>514641.49</v>
      </c>
      <c r="K441" s="6">
        <v>542374.46000000008</v>
      </c>
    </row>
    <row r="442" spans="1:11" x14ac:dyDescent="0.25">
      <c r="A442" s="1" t="s">
        <v>930</v>
      </c>
      <c r="B442" t="s">
        <v>931</v>
      </c>
      <c r="C442" t="s">
        <v>43</v>
      </c>
      <c r="D442" s="6">
        <v>5973911.8000000007</v>
      </c>
      <c r="E442" s="6">
        <f t="shared" si="6"/>
        <v>3726210.7900000005</v>
      </c>
      <c r="F442" s="6">
        <v>1697890.72</v>
      </c>
      <c r="G442" s="6">
        <v>359298.15</v>
      </c>
      <c r="H442" s="6">
        <v>59937.97</v>
      </c>
      <c r="I442" s="6">
        <v>7823.95</v>
      </c>
      <c r="J442" s="6">
        <v>69430.48</v>
      </c>
      <c r="K442" s="6">
        <v>53319.74</v>
      </c>
    </row>
    <row r="443" spans="1:11" x14ac:dyDescent="0.25">
      <c r="A443" s="1" t="s">
        <v>932</v>
      </c>
      <c r="B443" t="s">
        <v>933</v>
      </c>
      <c r="C443" t="s">
        <v>115</v>
      </c>
      <c r="D443" s="6">
        <v>16092163.520000001</v>
      </c>
      <c r="E443" s="6">
        <f t="shared" si="6"/>
        <v>11532913.300000001</v>
      </c>
      <c r="F443" s="6">
        <v>2253774.5</v>
      </c>
      <c r="G443" s="6">
        <v>1655245.77</v>
      </c>
      <c r="H443" s="6">
        <v>476099.64999999997</v>
      </c>
      <c r="I443" s="6">
        <v>8446.25</v>
      </c>
      <c r="J443" s="6">
        <v>165684.04999999999</v>
      </c>
      <c r="K443" s="6">
        <v>0</v>
      </c>
    </row>
    <row r="444" spans="1:11" x14ac:dyDescent="0.25">
      <c r="A444" s="1" t="s">
        <v>934</v>
      </c>
      <c r="B444" t="s">
        <v>935</v>
      </c>
      <c r="C444" t="s">
        <v>17</v>
      </c>
      <c r="D444" s="6">
        <v>19421736.529999997</v>
      </c>
      <c r="E444" s="6">
        <f t="shared" si="6"/>
        <v>14848663.839999998</v>
      </c>
      <c r="F444" s="6">
        <v>1242198.06</v>
      </c>
      <c r="G444" s="6">
        <v>2035007.14</v>
      </c>
      <c r="H444" s="6">
        <v>540885.93999999994</v>
      </c>
      <c r="I444" s="6">
        <v>29856.66</v>
      </c>
      <c r="J444" s="6">
        <v>306559.88</v>
      </c>
      <c r="K444" s="6">
        <v>418565.00999999995</v>
      </c>
    </row>
    <row r="445" spans="1:11" x14ac:dyDescent="0.25">
      <c r="A445" s="1" t="s">
        <v>936</v>
      </c>
      <c r="B445" t="s">
        <v>937</v>
      </c>
      <c r="C445" t="s">
        <v>386</v>
      </c>
      <c r="D445" s="6">
        <v>4528932.9799999995</v>
      </c>
      <c r="E445" s="6">
        <f t="shared" si="6"/>
        <v>3603327.66</v>
      </c>
      <c r="F445" s="6">
        <v>475768.18999999994</v>
      </c>
      <c r="G445" s="6">
        <v>299494.76999999996</v>
      </c>
      <c r="H445" s="6">
        <v>72368.53</v>
      </c>
      <c r="I445" s="6">
        <v>10877.01</v>
      </c>
      <c r="J445" s="6">
        <v>58467.19</v>
      </c>
      <c r="K445" s="6">
        <v>8629.6299999999992</v>
      </c>
    </row>
    <row r="446" spans="1:11" x14ac:dyDescent="0.25">
      <c r="A446" s="1" t="s">
        <v>938</v>
      </c>
      <c r="B446" t="s">
        <v>939</v>
      </c>
      <c r="C446" t="s">
        <v>256</v>
      </c>
      <c r="D446" s="6">
        <v>5225672.16</v>
      </c>
      <c r="E446" s="6">
        <f t="shared" si="6"/>
        <v>2652158.1800000002</v>
      </c>
      <c r="F446" s="6">
        <v>2048534.3699999999</v>
      </c>
      <c r="G446" s="6">
        <v>307823.36000000004</v>
      </c>
      <c r="H446" s="6">
        <v>131719</v>
      </c>
      <c r="I446" s="6">
        <v>2455.81</v>
      </c>
      <c r="J446" s="6">
        <v>43327.43</v>
      </c>
      <c r="K446" s="6">
        <v>39654.01</v>
      </c>
    </row>
    <row r="447" spans="1:11" x14ac:dyDescent="0.25">
      <c r="A447" s="1" t="s">
        <v>940</v>
      </c>
      <c r="B447" t="s">
        <v>941</v>
      </c>
      <c r="C447" t="s">
        <v>59</v>
      </c>
      <c r="D447" s="6">
        <v>4293155.1500000004</v>
      </c>
      <c r="E447" s="6">
        <f t="shared" si="6"/>
        <v>4087128.33</v>
      </c>
      <c r="F447" s="6">
        <v>0</v>
      </c>
      <c r="G447" s="6">
        <v>91643.99000000002</v>
      </c>
      <c r="H447" s="6">
        <v>4401.55</v>
      </c>
      <c r="I447" s="6">
        <v>3581.68</v>
      </c>
      <c r="J447" s="6">
        <v>92763.85</v>
      </c>
      <c r="K447" s="6">
        <v>13635.75</v>
      </c>
    </row>
    <row r="448" spans="1:11" x14ac:dyDescent="0.25">
      <c r="A448" s="1" t="s">
        <v>942</v>
      </c>
      <c r="B448" t="s">
        <v>943</v>
      </c>
      <c r="C448" t="s">
        <v>105</v>
      </c>
      <c r="D448" s="6">
        <v>2288488.81</v>
      </c>
      <c r="E448" s="6">
        <f t="shared" si="6"/>
        <v>2039020.17</v>
      </c>
      <c r="F448" s="6">
        <v>0</v>
      </c>
      <c r="G448" s="6">
        <v>0</v>
      </c>
      <c r="H448" s="6">
        <v>169178.41999999998</v>
      </c>
      <c r="I448" s="6">
        <v>132.93</v>
      </c>
      <c r="J448" s="6">
        <v>80157.289999999994</v>
      </c>
      <c r="K448" s="6">
        <v>0</v>
      </c>
    </row>
    <row r="449" spans="1:11" x14ac:dyDescent="0.25">
      <c r="A449" s="1" t="s">
        <v>944</v>
      </c>
      <c r="B449" t="s">
        <v>945</v>
      </c>
      <c r="C449" t="s">
        <v>134</v>
      </c>
      <c r="D449" s="6">
        <v>13191891.510000005</v>
      </c>
      <c r="E449" s="6">
        <f t="shared" si="6"/>
        <v>6402907.0500000063</v>
      </c>
      <c r="F449" s="6">
        <v>2727141.38</v>
      </c>
      <c r="G449" s="6">
        <v>2113317.88</v>
      </c>
      <c r="H449" s="6">
        <v>1748503.72</v>
      </c>
      <c r="I449" s="6">
        <v>10169.200000000001</v>
      </c>
      <c r="J449" s="6">
        <v>120893.87</v>
      </c>
      <c r="K449" s="6">
        <v>68958.409999999989</v>
      </c>
    </row>
    <row r="450" spans="1:11" x14ac:dyDescent="0.25">
      <c r="A450" s="1" t="s">
        <v>946</v>
      </c>
      <c r="B450" t="s">
        <v>947</v>
      </c>
      <c r="C450" t="s">
        <v>276</v>
      </c>
      <c r="D450" s="6">
        <v>6975496.6500000004</v>
      </c>
      <c r="E450" s="6">
        <f t="shared" si="6"/>
        <v>4014239.0500000007</v>
      </c>
      <c r="F450" s="6">
        <v>2119759.4299999997</v>
      </c>
      <c r="G450" s="6">
        <v>533913.47</v>
      </c>
      <c r="H450" s="6">
        <v>212024.74</v>
      </c>
      <c r="I450" s="6">
        <v>591.74</v>
      </c>
      <c r="J450" s="6">
        <v>70813.17</v>
      </c>
      <c r="K450" s="6">
        <v>24155.050000000003</v>
      </c>
    </row>
    <row r="451" spans="1:11" s="28" customFormat="1" x14ac:dyDescent="0.25">
      <c r="A451" s="1" t="s">
        <v>948</v>
      </c>
      <c r="B451" t="s">
        <v>949</v>
      </c>
      <c r="C451" t="s">
        <v>242</v>
      </c>
      <c r="D451" s="6">
        <v>4827188.9799999995</v>
      </c>
      <c r="E451" s="6">
        <f t="shared" si="6"/>
        <v>2988372.9899999988</v>
      </c>
      <c r="F451" s="6">
        <v>0</v>
      </c>
      <c r="G451" s="6">
        <v>608890.43999999994</v>
      </c>
      <c r="H451" s="6">
        <v>960694.33000000007</v>
      </c>
      <c r="I451" s="6">
        <v>130049</v>
      </c>
      <c r="J451" s="6">
        <v>139182.22</v>
      </c>
      <c r="K451" s="6">
        <v>0</v>
      </c>
    </row>
    <row r="452" spans="1:11" x14ac:dyDescent="0.25">
      <c r="A452" s="29" t="s">
        <v>950</v>
      </c>
      <c r="B452" s="30" t="s">
        <v>951</v>
      </c>
      <c r="C452" s="30" t="s">
        <v>105</v>
      </c>
      <c r="D452" s="6">
        <v>35006.389999999992</v>
      </c>
      <c r="E452" s="6">
        <f t="shared" si="6"/>
        <v>35006.209999999992</v>
      </c>
      <c r="F452" s="6">
        <v>0</v>
      </c>
      <c r="G452" s="6">
        <v>0</v>
      </c>
      <c r="H452" s="6">
        <v>0.18</v>
      </c>
      <c r="I452" s="6">
        <v>0</v>
      </c>
      <c r="J452" s="6">
        <v>0</v>
      </c>
      <c r="K452" s="6">
        <v>0</v>
      </c>
    </row>
    <row r="453" spans="1:11" x14ac:dyDescent="0.25">
      <c r="A453" s="1" t="s">
        <v>952</v>
      </c>
      <c r="B453" t="s">
        <v>953</v>
      </c>
      <c r="C453" t="s">
        <v>51</v>
      </c>
      <c r="D453" s="6">
        <v>6895261.8099999996</v>
      </c>
      <c r="E453" s="6">
        <f t="shared" si="6"/>
        <v>4090363.98</v>
      </c>
      <c r="F453" s="6">
        <v>2017388.58</v>
      </c>
      <c r="G453" s="6">
        <v>422703.10000000003</v>
      </c>
      <c r="H453" s="6">
        <v>251260.34</v>
      </c>
      <c r="I453" s="6">
        <v>1805.32</v>
      </c>
      <c r="J453" s="6">
        <v>62596.82</v>
      </c>
      <c r="K453" s="6">
        <v>49143.670000000006</v>
      </c>
    </row>
    <row r="454" spans="1:11" x14ac:dyDescent="0.25">
      <c r="A454" s="1" t="s">
        <v>954</v>
      </c>
      <c r="B454" t="s">
        <v>955</v>
      </c>
      <c r="C454" t="s">
        <v>56</v>
      </c>
      <c r="D454" s="6">
        <v>12017968.18</v>
      </c>
      <c r="E454" s="6">
        <f t="shared" si="6"/>
        <v>6572284.6299999999</v>
      </c>
      <c r="F454" s="6">
        <v>1543460.03</v>
      </c>
      <c r="G454" s="6">
        <v>1778190.5999999996</v>
      </c>
      <c r="H454" s="6">
        <v>1991521.2200000002</v>
      </c>
      <c r="I454" s="6">
        <v>10022.99</v>
      </c>
      <c r="J454" s="6">
        <v>122488.71</v>
      </c>
      <c r="K454" s="6">
        <v>0</v>
      </c>
    </row>
    <row r="455" spans="1:11" x14ac:dyDescent="0.25">
      <c r="A455" s="1" t="s">
        <v>956</v>
      </c>
      <c r="B455" t="s">
        <v>957</v>
      </c>
      <c r="C455" t="s">
        <v>242</v>
      </c>
      <c r="D455" s="6">
        <v>6528680.0599999987</v>
      </c>
      <c r="E455" s="6">
        <f t="shared" si="6"/>
        <v>5054520.8299999991</v>
      </c>
      <c r="F455" s="6">
        <v>686537.55999999994</v>
      </c>
      <c r="G455" s="6">
        <v>458763.92000000004</v>
      </c>
      <c r="H455" s="6">
        <v>253912.37</v>
      </c>
      <c r="I455" s="6">
        <v>19897.71</v>
      </c>
      <c r="J455" s="6">
        <v>55047.67</v>
      </c>
      <c r="K455" s="6">
        <v>0</v>
      </c>
    </row>
    <row r="456" spans="1:11" x14ac:dyDescent="0.25">
      <c r="A456" s="1" t="s">
        <v>958</v>
      </c>
      <c r="B456" t="s">
        <v>959</v>
      </c>
      <c r="C456" t="s">
        <v>8</v>
      </c>
      <c r="D456" s="6">
        <v>1112015.71</v>
      </c>
      <c r="E456" s="6">
        <f t="shared" ref="E456:E519" si="7">D456-F456-G456-H456-I456-J456-K456</f>
        <v>974762.48</v>
      </c>
      <c r="F456" s="6">
        <v>0</v>
      </c>
      <c r="G456" s="6">
        <v>0</v>
      </c>
      <c r="H456" s="6">
        <v>1155.69</v>
      </c>
      <c r="I456" s="6">
        <v>1379.8</v>
      </c>
      <c r="J456" s="6">
        <v>134717.74</v>
      </c>
      <c r="K456" s="6">
        <v>0</v>
      </c>
    </row>
    <row r="457" spans="1:11" x14ac:dyDescent="0.25">
      <c r="A457" s="1" t="s">
        <v>960</v>
      </c>
      <c r="B457" t="s">
        <v>961</v>
      </c>
      <c r="C457" t="s">
        <v>120</v>
      </c>
      <c r="D457" s="6">
        <v>35901103.659999996</v>
      </c>
      <c r="E457" s="6">
        <f t="shared" si="7"/>
        <v>25613844.199999996</v>
      </c>
      <c r="F457" s="6">
        <v>4885907.34</v>
      </c>
      <c r="G457" s="6">
        <v>3430631.0900000003</v>
      </c>
      <c r="H457" s="6">
        <v>1030818.5099999999</v>
      </c>
      <c r="I457" s="6">
        <v>508002.36999999994</v>
      </c>
      <c r="J457" s="6">
        <v>282672.90999999997</v>
      </c>
      <c r="K457" s="6">
        <v>149227.24000000002</v>
      </c>
    </row>
    <row r="458" spans="1:11" x14ac:dyDescent="0.25">
      <c r="A458" s="1" t="s">
        <v>962</v>
      </c>
      <c r="B458" t="s">
        <v>963</v>
      </c>
      <c r="C458" t="s">
        <v>79</v>
      </c>
      <c r="D458" s="6">
        <v>-44365.989999999991</v>
      </c>
      <c r="E458" s="6">
        <f t="shared" si="7"/>
        <v>-197946.40999999997</v>
      </c>
      <c r="F458" s="6">
        <v>0</v>
      </c>
      <c r="G458" s="6">
        <v>0</v>
      </c>
      <c r="H458" s="6">
        <v>153580.41999999998</v>
      </c>
      <c r="I458" s="6">
        <v>0</v>
      </c>
      <c r="J458" s="6">
        <v>0</v>
      </c>
      <c r="K458" s="6">
        <v>0</v>
      </c>
    </row>
    <row r="459" spans="1:11" x14ac:dyDescent="0.25">
      <c r="A459" s="1" t="s">
        <v>964</v>
      </c>
      <c r="B459" t="s">
        <v>965</v>
      </c>
      <c r="C459" t="s">
        <v>386</v>
      </c>
      <c r="D459" s="6">
        <v>2782767.1999999997</v>
      </c>
      <c r="E459" s="6">
        <f t="shared" si="7"/>
        <v>1462314.4499999995</v>
      </c>
      <c r="F459" s="6">
        <v>1023114.99</v>
      </c>
      <c r="G459" s="6">
        <v>149222.88</v>
      </c>
      <c r="H459" s="6">
        <v>48897.96</v>
      </c>
      <c r="I459" s="6">
        <v>0</v>
      </c>
      <c r="J459" s="6">
        <v>42857.84</v>
      </c>
      <c r="K459" s="6">
        <v>56359.08</v>
      </c>
    </row>
    <row r="460" spans="1:11" x14ac:dyDescent="0.25">
      <c r="A460" s="1" t="s">
        <v>966</v>
      </c>
      <c r="B460" t="s">
        <v>967</v>
      </c>
      <c r="C460" t="s">
        <v>2</v>
      </c>
      <c r="D460" s="6">
        <v>2757668.02</v>
      </c>
      <c r="E460" s="6">
        <f t="shared" si="7"/>
        <v>1120858.6200000001</v>
      </c>
      <c r="F460" s="6">
        <v>1426284.69</v>
      </c>
      <c r="G460" s="6">
        <v>110558.31</v>
      </c>
      <c r="H460" s="6">
        <v>20889.879999999997</v>
      </c>
      <c r="I460" s="6">
        <v>0</v>
      </c>
      <c r="J460" s="6">
        <v>37495.68</v>
      </c>
      <c r="K460" s="6">
        <v>41580.839999999997</v>
      </c>
    </row>
    <row r="461" spans="1:11" x14ac:dyDescent="0.25">
      <c r="A461" s="1" t="s">
        <v>968</v>
      </c>
      <c r="B461" t="s">
        <v>969</v>
      </c>
      <c r="C461" t="s">
        <v>301</v>
      </c>
      <c r="D461" s="6">
        <v>7463419.8899999997</v>
      </c>
      <c r="E461" s="6">
        <f t="shared" si="7"/>
        <v>4453563.0799999991</v>
      </c>
      <c r="F461" s="6">
        <v>2000123.1700000002</v>
      </c>
      <c r="G461" s="6">
        <v>576671.74</v>
      </c>
      <c r="H461" s="6">
        <v>300883.77</v>
      </c>
      <c r="I461" s="6">
        <v>0</v>
      </c>
      <c r="J461" s="6">
        <v>66817.16</v>
      </c>
      <c r="K461" s="6">
        <v>65360.969999999987</v>
      </c>
    </row>
    <row r="462" spans="1:11" x14ac:dyDescent="0.25">
      <c r="A462" s="1" t="s">
        <v>970</v>
      </c>
      <c r="B462" t="s">
        <v>971</v>
      </c>
      <c r="C462" t="s">
        <v>364</v>
      </c>
      <c r="D462" s="6">
        <v>6283045.3700000001</v>
      </c>
      <c r="E462" s="6">
        <f t="shared" si="7"/>
        <v>3484545.76</v>
      </c>
      <c r="F462" s="6">
        <v>1871706.85</v>
      </c>
      <c r="G462" s="6">
        <v>572760.36</v>
      </c>
      <c r="H462" s="6">
        <v>204443.82</v>
      </c>
      <c r="I462" s="6">
        <v>0</v>
      </c>
      <c r="J462" s="6">
        <v>50945.61</v>
      </c>
      <c r="K462" s="6">
        <v>98642.969999999987</v>
      </c>
    </row>
    <row r="463" spans="1:11" x14ac:dyDescent="0.25">
      <c r="A463" s="1" t="s">
        <v>972</v>
      </c>
      <c r="B463" t="s">
        <v>973</v>
      </c>
      <c r="C463" t="s">
        <v>239</v>
      </c>
      <c r="D463" s="6">
        <v>6674344.2200000007</v>
      </c>
      <c r="E463" s="6">
        <f t="shared" si="7"/>
        <v>3818265.9400000009</v>
      </c>
      <c r="F463" s="6">
        <v>2144738.35</v>
      </c>
      <c r="G463" s="6">
        <v>520127.68000000005</v>
      </c>
      <c r="H463" s="6">
        <v>133326.35</v>
      </c>
      <c r="I463" s="6">
        <v>910.31</v>
      </c>
      <c r="J463" s="6">
        <v>56975.59</v>
      </c>
      <c r="K463" s="6">
        <v>0</v>
      </c>
    </row>
    <row r="464" spans="1:11" x14ac:dyDescent="0.25">
      <c r="A464" s="1" t="s">
        <v>974</v>
      </c>
      <c r="B464" t="s">
        <v>975</v>
      </c>
      <c r="C464" t="s">
        <v>386</v>
      </c>
      <c r="D464" s="6">
        <v>7407559.75</v>
      </c>
      <c r="E464" s="6">
        <f t="shared" si="7"/>
        <v>5572046.75</v>
      </c>
      <c r="F464" s="6">
        <v>1139323.26</v>
      </c>
      <c r="G464" s="6">
        <v>343420.42000000004</v>
      </c>
      <c r="H464" s="6">
        <v>115062.07</v>
      </c>
      <c r="I464" s="6">
        <v>1395.32</v>
      </c>
      <c r="J464" s="6">
        <v>85401.91</v>
      </c>
      <c r="K464" s="6">
        <v>150910.01999999999</v>
      </c>
    </row>
    <row r="465" spans="1:11" x14ac:dyDescent="0.25">
      <c r="A465" s="1" t="s">
        <v>976</v>
      </c>
      <c r="B465" t="s">
        <v>977</v>
      </c>
      <c r="C465" t="s">
        <v>301</v>
      </c>
      <c r="D465" s="6">
        <v>6902975.5599999987</v>
      </c>
      <c r="E465" s="6">
        <f t="shared" si="7"/>
        <v>4459965.3599999985</v>
      </c>
      <c r="F465" s="6">
        <v>1545530.15</v>
      </c>
      <c r="G465" s="6">
        <v>474311.29999999993</v>
      </c>
      <c r="H465" s="6">
        <v>296987.13999999996</v>
      </c>
      <c r="I465" s="6">
        <v>420.78</v>
      </c>
      <c r="J465" s="6">
        <v>94507.47</v>
      </c>
      <c r="K465" s="6">
        <v>31253.359999999993</v>
      </c>
    </row>
    <row r="466" spans="1:11" x14ac:dyDescent="0.25">
      <c r="A466" s="1" t="s">
        <v>978</v>
      </c>
      <c r="B466" t="s">
        <v>979</v>
      </c>
      <c r="C466" t="s">
        <v>38</v>
      </c>
      <c r="D466" s="6">
        <v>5507011.5399999991</v>
      </c>
      <c r="E466" s="6">
        <f t="shared" si="7"/>
        <v>2732191.4799999991</v>
      </c>
      <c r="F466" s="6">
        <v>2257725.7800000003</v>
      </c>
      <c r="G466" s="6">
        <v>332169.71999999997</v>
      </c>
      <c r="H466" s="6">
        <v>46517.120000000003</v>
      </c>
      <c r="I466" s="6">
        <v>203.96</v>
      </c>
      <c r="J466" s="6">
        <v>59527.68</v>
      </c>
      <c r="K466" s="6">
        <v>78675.800000000017</v>
      </c>
    </row>
    <row r="467" spans="1:11" x14ac:dyDescent="0.25">
      <c r="A467" s="1" t="s">
        <v>982</v>
      </c>
      <c r="B467" t="s">
        <v>981</v>
      </c>
      <c r="C467" t="s">
        <v>94</v>
      </c>
      <c r="D467" s="6">
        <v>4811942.7299999995</v>
      </c>
      <c r="E467" s="6">
        <f t="shared" si="7"/>
        <v>2338706.1399999992</v>
      </c>
      <c r="F467" s="6">
        <v>2114202.44</v>
      </c>
      <c r="G467" s="6">
        <v>277368.99000000005</v>
      </c>
      <c r="H467" s="6">
        <v>39327.68</v>
      </c>
      <c r="I467" s="6">
        <v>0</v>
      </c>
      <c r="J467" s="6">
        <v>42337.48</v>
      </c>
      <c r="K467" s="6">
        <v>0</v>
      </c>
    </row>
    <row r="468" spans="1:11" x14ac:dyDescent="0.25">
      <c r="A468" s="1" t="s">
        <v>980</v>
      </c>
      <c r="B468" t="s">
        <v>981</v>
      </c>
      <c r="C468" t="s">
        <v>416</v>
      </c>
      <c r="D468" s="6">
        <v>5819124.8799999999</v>
      </c>
      <c r="E468" s="6">
        <f t="shared" si="7"/>
        <v>5272559.26</v>
      </c>
      <c r="F468" s="6">
        <v>0</v>
      </c>
      <c r="G468" s="6">
        <v>213752.47999999998</v>
      </c>
      <c r="H468" s="6">
        <v>95521.489999999991</v>
      </c>
      <c r="I468" s="6">
        <v>27296.65</v>
      </c>
      <c r="J468" s="6">
        <v>208661.35</v>
      </c>
      <c r="K468" s="6">
        <v>1333.6500000000003</v>
      </c>
    </row>
    <row r="469" spans="1:11" x14ac:dyDescent="0.25">
      <c r="A469" s="1" t="s">
        <v>983</v>
      </c>
      <c r="B469" t="s">
        <v>984</v>
      </c>
      <c r="C469" t="s">
        <v>234</v>
      </c>
      <c r="D469" s="6">
        <v>10423655.809999999</v>
      </c>
      <c r="E469" s="6">
        <f t="shared" si="7"/>
        <v>7474638.7999999989</v>
      </c>
      <c r="F469" s="6">
        <v>717941.18</v>
      </c>
      <c r="G469" s="6">
        <v>602569.75</v>
      </c>
      <c r="H469" s="6">
        <v>1556071.3499999999</v>
      </c>
      <c r="I469" s="6">
        <v>0</v>
      </c>
      <c r="J469" s="6">
        <v>72434.73</v>
      </c>
      <c r="K469" s="6">
        <v>0</v>
      </c>
    </row>
    <row r="470" spans="1:11" x14ac:dyDescent="0.25">
      <c r="A470" s="1" t="s">
        <v>985</v>
      </c>
      <c r="B470" t="s">
        <v>986</v>
      </c>
      <c r="C470" t="s">
        <v>79</v>
      </c>
      <c r="D470" s="6">
        <v>865914.6399999999</v>
      </c>
      <c r="E470" s="6">
        <f t="shared" si="7"/>
        <v>725519.73999999987</v>
      </c>
      <c r="F470" s="6">
        <v>0</v>
      </c>
      <c r="G470" s="6">
        <v>0</v>
      </c>
      <c r="H470" s="6">
        <v>4663.07</v>
      </c>
      <c r="I470" s="6">
        <v>2812.8</v>
      </c>
      <c r="J470" s="6">
        <v>132569.62</v>
      </c>
      <c r="K470" s="6">
        <v>349.41000000000031</v>
      </c>
    </row>
    <row r="471" spans="1:11" x14ac:dyDescent="0.25">
      <c r="A471" s="1" t="s">
        <v>987</v>
      </c>
      <c r="B471" t="s">
        <v>988</v>
      </c>
      <c r="C471" t="s">
        <v>190</v>
      </c>
      <c r="D471" s="6">
        <v>7911689.7400000021</v>
      </c>
      <c r="E471" s="6">
        <f t="shared" si="7"/>
        <v>5693499.3200000022</v>
      </c>
      <c r="F471" s="6">
        <v>777530.29</v>
      </c>
      <c r="G471" s="6">
        <v>624328.94999999995</v>
      </c>
      <c r="H471" s="6">
        <v>590466.43999999994</v>
      </c>
      <c r="I471" s="6">
        <v>951.89</v>
      </c>
      <c r="J471" s="6">
        <v>81103.199999999997</v>
      </c>
      <c r="K471" s="6">
        <v>143809.65</v>
      </c>
    </row>
    <row r="472" spans="1:11" x14ac:dyDescent="0.25">
      <c r="A472" s="1" t="s">
        <v>989</v>
      </c>
      <c r="B472" t="s">
        <v>990</v>
      </c>
      <c r="C472" t="s">
        <v>56</v>
      </c>
      <c r="D472" s="6">
        <v>3771640.5900000003</v>
      </c>
      <c r="E472" s="6">
        <f t="shared" si="7"/>
        <v>2789734.49</v>
      </c>
      <c r="F472" s="6">
        <v>581660.41</v>
      </c>
      <c r="G472" s="6">
        <v>313675.20999999996</v>
      </c>
      <c r="H472" s="6">
        <v>18636.830000000002</v>
      </c>
      <c r="I472" s="6">
        <v>4922.9799999999996</v>
      </c>
      <c r="J472" s="6">
        <v>63010.67</v>
      </c>
      <c r="K472" s="6">
        <v>0</v>
      </c>
    </row>
    <row r="473" spans="1:11" x14ac:dyDescent="0.25">
      <c r="A473" s="1" t="s">
        <v>991</v>
      </c>
      <c r="B473" t="s">
        <v>992</v>
      </c>
      <c r="C473" t="s">
        <v>377</v>
      </c>
      <c r="D473" s="6">
        <v>8879434.709999999</v>
      </c>
      <c r="E473" s="6">
        <f t="shared" si="7"/>
        <v>7284644.9499999983</v>
      </c>
      <c r="F473" s="6">
        <v>897568.61</v>
      </c>
      <c r="G473" s="6">
        <v>511365.85999999993</v>
      </c>
      <c r="H473" s="6">
        <v>52011.81</v>
      </c>
      <c r="I473" s="6">
        <v>2812.19</v>
      </c>
      <c r="J473" s="6">
        <v>131031.29</v>
      </c>
      <c r="K473" s="6">
        <v>0</v>
      </c>
    </row>
    <row r="474" spans="1:11" x14ac:dyDescent="0.25">
      <c r="A474" s="1" t="s">
        <v>993</v>
      </c>
      <c r="B474" t="s">
        <v>994</v>
      </c>
      <c r="C474" t="s">
        <v>146</v>
      </c>
      <c r="D474" s="6">
        <v>3275436.02</v>
      </c>
      <c r="E474" s="6">
        <f t="shared" si="7"/>
        <v>2927850.3899999997</v>
      </c>
      <c r="F474" s="6">
        <v>0</v>
      </c>
      <c r="G474" s="6">
        <v>132323.21000000002</v>
      </c>
      <c r="H474" s="6">
        <v>144803.40999999997</v>
      </c>
      <c r="I474" s="6">
        <v>1191.04</v>
      </c>
      <c r="J474" s="6">
        <v>69267.97</v>
      </c>
      <c r="K474" s="6">
        <v>0</v>
      </c>
    </row>
    <row r="475" spans="1:11" x14ac:dyDescent="0.25">
      <c r="A475" s="1" t="s">
        <v>995</v>
      </c>
      <c r="B475" t="s">
        <v>996</v>
      </c>
      <c r="C475" t="s">
        <v>26</v>
      </c>
      <c r="D475" s="6">
        <v>2660401.1000000006</v>
      </c>
      <c r="E475" s="6">
        <f t="shared" si="7"/>
        <v>1470479.5800000008</v>
      </c>
      <c r="F475" s="6">
        <v>1061765.6499999999</v>
      </c>
      <c r="G475" s="6">
        <v>85900.72</v>
      </c>
      <c r="H475" s="6">
        <v>593.77</v>
      </c>
      <c r="I475" s="6">
        <v>0</v>
      </c>
      <c r="J475" s="6">
        <v>31548.97</v>
      </c>
      <c r="K475" s="6">
        <v>10112.41</v>
      </c>
    </row>
    <row r="476" spans="1:11" x14ac:dyDescent="0.25">
      <c r="A476" s="1" t="s">
        <v>997</v>
      </c>
      <c r="B476" t="s">
        <v>998</v>
      </c>
      <c r="C476" t="s">
        <v>84</v>
      </c>
      <c r="D476" s="6">
        <v>6999380.79</v>
      </c>
      <c r="E476" s="6">
        <f t="shared" si="7"/>
        <v>4681022.9699999988</v>
      </c>
      <c r="F476" s="6">
        <v>1001388.96</v>
      </c>
      <c r="G476" s="6">
        <v>853753.61</v>
      </c>
      <c r="H476" s="6">
        <v>299586.32</v>
      </c>
      <c r="I476" s="6">
        <v>59779.69</v>
      </c>
      <c r="J476" s="6">
        <v>103849.24</v>
      </c>
      <c r="K476" s="6">
        <v>0</v>
      </c>
    </row>
    <row r="477" spans="1:11" x14ac:dyDescent="0.25">
      <c r="A477" s="1" t="s">
        <v>999</v>
      </c>
      <c r="B477" t="s">
        <v>1000</v>
      </c>
      <c r="C477" t="s">
        <v>380</v>
      </c>
      <c r="D477" s="6">
        <v>14977336.620000001</v>
      </c>
      <c r="E477" s="6">
        <f t="shared" si="7"/>
        <v>7309476.4700000025</v>
      </c>
      <c r="F477" s="6">
        <v>2793562.6199999996</v>
      </c>
      <c r="G477" s="6">
        <v>1922922.5999999996</v>
      </c>
      <c r="H477" s="6">
        <v>2500322.33</v>
      </c>
      <c r="I477" s="6">
        <v>11223.6</v>
      </c>
      <c r="J477" s="6">
        <v>158645.78</v>
      </c>
      <c r="K477" s="6">
        <v>281183.22000000003</v>
      </c>
    </row>
    <row r="478" spans="1:11" x14ac:dyDescent="0.25">
      <c r="A478" s="1" t="s">
        <v>1001</v>
      </c>
      <c r="B478" t="s">
        <v>1002</v>
      </c>
      <c r="C478" t="s">
        <v>17</v>
      </c>
      <c r="D478" s="6">
        <v>9342819.8500000015</v>
      </c>
      <c r="E478" s="6">
        <f t="shared" si="7"/>
        <v>6299725.7700000005</v>
      </c>
      <c r="F478" s="6">
        <v>1940975.86</v>
      </c>
      <c r="G478" s="6">
        <v>743030.95</v>
      </c>
      <c r="H478" s="6">
        <v>122665.19</v>
      </c>
      <c r="I478" s="6">
        <v>1988.24</v>
      </c>
      <c r="J478" s="6">
        <v>69034.81</v>
      </c>
      <c r="K478" s="6">
        <v>165399.03000000003</v>
      </c>
    </row>
    <row r="479" spans="1:11" x14ac:dyDescent="0.25">
      <c r="A479" s="1" t="s">
        <v>1003</v>
      </c>
      <c r="B479" t="s">
        <v>1004</v>
      </c>
      <c r="C479" t="s">
        <v>368</v>
      </c>
      <c r="D479" s="6">
        <v>9147845.5100000016</v>
      </c>
      <c r="E479" s="6">
        <f t="shared" si="7"/>
        <v>4386625.8900000015</v>
      </c>
      <c r="F479" s="6">
        <v>2498608.9500000002</v>
      </c>
      <c r="G479" s="6">
        <v>806071.92999999993</v>
      </c>
      <c r="H479" s="6">
        <v>1350402.37</v>
      </c>
      <c r="I479" s="6">
        <v>0</v>
      </c>
      <c r="J479" s="6">
        <v>68586.78</v>
      </c>
      <c r="K479" s="6">
        <v>37549.589999999997</v>
      </c>
    </row>
    <row r="480" spans="1:11" x14ac:dyDescent="0.25">
      <c r="A480" s="1" t="s">
        <v>1005</v>
      </c>
      <c r="B480" t="s">
        <v>1006</v>
      </c>
      <c r="C480" t="s">
        <v>59</v>
      </c>
      <c r="D480" s="6">
        <v>4419871.76</v>
      </c>
      <c r="E480" s="6">
        <f t="shared" si="7"/>
        <v>1906616.2299999997</v>
      </c>
      <c r="F480" s="6">
        <v>1596518.0799999998</v>
      </c>
      <c r="G480" s="6">
        <v>524828.39</v>
      </c>
      <c r="H480" s="6">
        <v>352549.49000000005</v>
      </c>
      <c r="I480" s="6">
        <v>1717.88</v>
      </c>
      <c r="J480" s="6">
        <v>37641.69</v>
      </c>
      <c r="K480" s="6">
        <v>0</v>
      </c>
    </row>
    <row r="481" spans="1:11" x14ac:dyDescent="0.25">
      <c r="A481" s="1" t="s">
        <v>1007</v>
      </c>
      <c r="B481" t="s">
        <v>1008</v>
      </c>
      <c r="C481" t="s">
        <v>445</v>
      </c>
      <c r="D481" s="6">
        <v>4564891.8499999996</v>
      </c>
      <c r="E481" s="6">
        <f t="shared" si="7"/>
        <v>2659384.5099999993</v>
      </c>
      <c r="F481" s="6">
        <v>1563151.35</v>
      </c>
      <c r="G481" s="6">
        <v>232607.69</v>
      </c>
      <c r="H481" s="6">
        <v>20157.100000000002</v>
      </c>
      <c r="I481" s="6">
        <v>850.36</v>
      </c>
      <c r="J481" s="6">
        <v>50072.62</v>
      </c>
      <c r="K481" s="6">
        <v>38668.22</v>
      </c>
    </row>
    <row r="482" spans="1:11" x14ac:dyDescent="0.25">
      <c r="A482" s="1" t="s">
        <v>1009</v>
      </c>
      <c r="B482" t="s">
        <v>1010</v>
      </c>
      <c r="C482" t="s">
        <v>71</v>
      </c>
      <c r="D482" s="6">
        <v>3941338.47</v>
      </c>
      <c r="E482" s="6">
        <f t="shared" si="7"/>
        <v>2490575.86</v>
      </c>
      <c r="F482" s="6">
        <v>1098232.97</v>
      </c>
      <c r="G482" s="6">
        <v>279998.91000000003</v>
      </c>
      <c r="H482" s="6">
        <v>20067.64</v>
      </c>
      <c r="I482" s="6">
        <v>0</v>
      </c>
      <c r="J482" s="6">
        <v>43077.3</v>
      </c>
      <c r="K482" s="6">
        <v>9385.7900000000009</v>
      </c>
    </row>
    <row r="483" spans="1:11" x14ac:dyDescent="0.25">
      <c r="A483" s="1" t="s">
        <v>1011</v>
      </c>
      <c r="B483" t="s">
        <v>1012</v>
      </c>
      <c r="C483" t="s">
        <v>79</v>
      </c>
      <c r="D483" s="6">
        <v>15214112.93</v>
      </c>
      <c r="E483" s="6">
        <f t="shared" si="7"/>
        <v>12970850.17</v>
      </c>
      <c r="F483" s="6">
        <v>0</v>
      </c>
      <c r="G483" s="6">
        <v>1682138.14</v>
      </c>
      <c r="H483" s="6">
        <v>240087.28</v>
      </c>
      <c r="I483" s="6">
        <v>39890.07</v>
      </c>
      <c r="J483" s="6">
        <v>246653.11</v>
      </c>
      <c r="K483" s="6">
        <v>34494.160000000003</v>
      </c>
    </row>
    <row r="484" spans="1:11" x14ac:dyDescent="0.25">
      <c r="A484" s="1" t="s">
        <v>1013</v>
      </c>
      <c r="B484" t="s">
        <v>1014</v>
      </c>
      <c r="C484" t="s">
        <v>14</v>
      </c>
      <c r="D484" s="6">
        <v>4819946.3499999996</v>
      </c>
      <c r="E484" s="6">
        <f t="shared" si="7"/>
        <v>4498988.4000000004</v>
      </c>
      <c r="F484" s="6">
        <v>0</v>
      </c>
      <c r="G484" s="6">
        <v>177937.68</v>
      </c>
      <c r="H484" s="6">
        <v>44618.89</v>
      </c>
      <c r="I484" s="6">
        <v>3504.46</v>
      </c>
      <c r="J484" s="6">
        <v>94896.92</v>
      </c>
      <c r="K484" s="6">
        <v>0</v>
      </c>
    </row>
    <row r="485" spans="1:11" x14ac:dyDescent="0.25">
      <c r="A485" s="1" t="s">
        <v>1015</v>
      </c>
      <c r="B485" t="s">
        <v>1016</v>
      </c>
      <c r="C485" t="s">
        <v>23</v>
      </c>
      <c r="D485" s="6">
        <v>4481460.7700000005</v>
      </c>
      <c r="E485" s="6">
        <f t="shared" si="7"/>
        <v>3882503.1100000003</v>
      </c>
      <c r="F485" s="6">
        <v>77479.44</v>
      </c>
      <c r="G485" s="6">
        <v>295551.59000000008</v>
      </c>
      <c r="H485" s="6">
        <v>145837.74</v>
      </c>
      <c r="I485" s="6">
        <v>0</v>
      </c>
      <c r="J485" s="6">
        <v>78136.53</v>
      </c>
      <c r="K485" s="6">
        <v>1952.3599999999992</v>
      </c>
    </row>
    <row r="486" spans="1:11" x14ac:dyDescent="0.25">
      <c r="A486" s="1" t="s">
        <v>1017</v>
      </c>
      <c r="B486" t="s">
        <v>1018</v>
      </c>
      <c r="C486" t="s">
        <v>256</v>
      </c>
      <c r="D486" s="6">
        <v>9452383.5700000003</v>
      </c>
      <c r="E486" s="6">
        <f t="shared" si="7"/>
        <v>6659757.1500000004</v>
      </c>
      <c r="F486" s="6">
        <v>1608056.05</v>
      </c>
      <c r="G486" s="6">
        <v>760146.75999999989</v>
      </c>
      <c r="H486" s="6">
        <v>296679.5</v>
      </c>
      <c r="I486" s="6">
        <v>990.49</v>
      </c>
      <c r="J486" s="6">
        <v>88676.96</v>
      </c>
      <c r="K486" s="6">
        <v>38076.659999999996</v>
      </c>
    </row>
    <row r="487" spans="1:11" x14ac:dyDescent="0.25">
      <c r="A487" s="1" t="s">
        <v>1019</v>
      </c>
      <c r="B487" t="s">
        <v>1020</v>
      </c>
      <c r="C487" t="s">
        <v>26</v>
      </c>
      <c r="D487" s="6">
        <v>14143312.750000002</v>
      </c>
      <c r="E487" s="6">
        <f t="shared" si="7"/>
        <v>9326057.9500000011</v>
      </c>
      <c r="F487" s="6">
        <v>2046919.03</v>
      </c>
      <c r="G487" s="6">
        <v>1932226.71</v>
      </c>
      <c r="H487" s="6">
        <v>546630.74</v>
      </c>
      <c r="I487" s="6">
        <v>44918.19</v>
      </c>
      <c r="J487" s="6">
        <v>186726.17</v>
      </c>
      <c r="K487" s="6">
        <v>59833.959999999992</v>
      </c>
    </row>
    <row r="488" spans="1:11" x14ac:dyDescent="0.25">
      <c r="A488" s="1" t="s">
        <v>1021</v>
      </c>
      <c r="B488" t="s">
        <v>1022</v>
      </c>
      <c r="C488" t="s">
        <v>79</v>
      </c>
      <c r="D488" s="6">
        <v>2394601.2600000002</v>
      </c>
      <c r="E488" s="6">
        <f t="shared" si="7"/>
        <v>2155276.66</v>
      </c>
      <c r="F488" s="6">
        <v>0</v>
      </c>
      <c r="G488" s="6">
        <v>0</v>
      </c>
      <c r="H488" s="6">
        <v>5947.1</v>
      </c>
      <c r="I488" s="6">
        <v>4939.53</v>
      </c>
      <c r="J488" s="6">
        <v>222701.41</v>
      </c>
      <c r="K488" s="6">
        <v>5736.56</v>
      </c>
    </row>
    <row r="489" spans="1:11" x14ac:dyDescent="0.25">
      <c r="A489" s="1" t="s">
        <v>1023</v>
      </c>
      <c r="B489" t="s">
        <v>1024</v>
      </c>
      <c r="C489" t="s">
        <v>97</v>
      </c>
      <c r="D489" s="6">
        <v>5609988.1199999992</v>
      </c>
      <c r="E489" s="6">
        <f t="shared" si="7"/>
        <v>3039587.5999999987</v>
      </c>
      <c r="F489" s="6">
        <v>2123886.08</v>
      </c>
      <c r="G489" s="6">
        <v>320869.09999999998</v>
      </c>
      <c r="H489" s="6">
        <v>60774.54</v>
      </c>
      <c r="I489" s="6">
        <v>4695.12</v>
      </c>
      <c r="J489" s="6">
        <v>46238.71</v>
      </c>
      <c r="K489" s="6">
        <v>13936.970000000001</v>
      </c>
    </row>
    <row r="490" spans="1:11" x14ac:dyDescent="0.25">
      <c r="A490" s="1" t="s">
        <v>1025</v>
      </c>
      <c r="B490" t="s">
        <v>1026</v>
      </c>
      <c r="C490" t="s">
        <v>79</v>
      </c>
      <c r="D490" s="6">
        <v>5143305.43</v>
      </c>
      <c r="E490" s="6">
        <f t="shared" si="7"/>
        <v>3974535.36</v>
      </c>
      <c r="F490" s="6">
        <v>0</v>
      </c>
      <c r="G490" s="6">
        <v>242218.26000000013</v>
      </c>
      <c r="H490" s="6">
        <v>676524.86</v>
      </c>
      <c r="I490" s="6">
        <v>20109.84</v>
      </c>
      <c r="J490" s="6">
        <v>175730.71</v>
      </c>
      <c r="K490" s="6">
        <v>54186.400000000001</v>
      </c>
    </row>
    <row r="491" spans="1:11" x14ac:dyDescent="0.25">
      <c r="A491" s="1" t="s">
        <v>1027</v>
      </c>
      <c r="B491" t="s">
        <v>1028</v>
      </c>
      <c r="C491" t="s">
        <v>234</v>
      </c>
      <c r="D491" s="6">
        <v>9900435.2200000007</v>
      </c>
      <c r="E491" s="6">
        <f t="shared" si="7"/>
        <v>5512513.790000001</v>
      </c>
      <c r="F491" s="6">
        <v>1818755.6</v>
      </c>
      <c r="G491" s="6">
        <v>796336.69000000006</v>
      </c>
      <c r="H491" s="6">
        <v>1652570.78</v>
      </c>
      <c r="I491" s="6">
        <v>926.64</v>
      </c>
      <c r="J491" s="6">
        <v>87168.960000000006</v>
      </c>
      <c r="K491" s="6">
        <v>32162.76</v>
      </c>
    </row>
    <row r="492" spans="1:11" x14ac:dyDescent="0.25">
      <c r="A492" s="1" t="s">
        <v>1029</v>
      </c>
      <c r="B492" t="s">
        <v>1030</v>
      </c>
      <c r="C492" t="s">
        <v>59</v>
      </c>
      <c r="D492" s="6">
        <v>5702303.4500000002</v>
      </c>
      <c r="E492" s="6">
        <f t="shared" si="7"/>
        <v>5086577.7800000012</v>
      </c>
      <c r="F492" s="6">
        <v>429647</v>
      </c>
      <c r="G492" s="6">
        <v>110799.05000000003</v>
      </c>
      <c r="H492" s="6">
        <v>8553.31</v>
      </c>
      <c r="I492" s="6">
        <v>0</v>
      </c>
      <c r="J492" s="6">
        <v>56200.59</v>
      </c>
      <c r="K492" s="6">
        <v>10525.72</v>
      </c>
    </row>
    <row r="493" spans="1:11" x14ac:dyDescent="0.25">
      <c r="A493" s="1" t="s">
        <v>1035</v>
      </c>
      <c r="B493" t="s">
        <v>1034</v>
      </c>
      <c r="C493" t="s">
        <v>239</v>
      </c>
      <c r="D493" s="6">
        <v>4837264.8599999994</v>
      </c>
      <c r="E493" s="6">
        <f t="shared" si="7"/>
        <v>3680371.3099999991</v>
      </c>
      <c r="F493" s="6">
        <v>646693.14</v>
      </c>
      <c r="G493" s="6">
        <v>330962.96000000002</v>
      </c>
      <c r="H493" s="6">
        <v>75348.83</v>
      </c>
      <c r="I493" s="6">
        <v>26189.68</v>
      </c>
      <c r="J493" s="6">
        <v>66597.08</v>
      </c>
      <c r="K493" s="6">
        <v>11101.86</v>
      </c>
    </row>
    <row r="494" spans="1:11" x14ac:dyDescent="0.25">
      <c r="A494" s="1" t="s">
        <v>1033</v>
      </c>
      <c r="B494" t="s">
        <v>1034</v>
      </c>
      <c r="C494" t="s">
        <v>56</v>
      </c>
      <c r="D494" s="6">
        <v>8786957.9800000004</v>
      </c>
      <c r="E494" s="6">
        <f t="shared" si="7"/>
        <v>7034366.0800000001</v>
      </c>
      <c r="F494" s="6">
        <v>893471.57</v>
      </c>
      <c r="G494" s="6">
        <v>617051.61999999988</v>
      </c>
      <c r="H494" s="6">
        <v>136514.96</v>
      </c>
      <c r="I494" s="6">
        <v>576.74</v>
      </c>
      <c r="J494" s="6">
        <v>77899.89</v>
      </c>
      <c r="K494" s="6">
        <v>27077.119999999999</v>
      </c>
    </row>
    <row r="495" spans="1:11" x14ac:dyDescent="0.25">
      <c r="A495" s="1" t="s">
        <v>1036</v>
      </c>
      <c r="B495" t="s">
        <v>1037</v>
      </c>
      <c r="C495" t="s">
        <v>248</v>
      </c>
      <c r="D495" s="6">
        <v>3836734.82</v>
      </c>
      <c r="E495" s="6">
        <f t="shared" si="7"/>
        <v>2140578.4699999997</v>
      </c>
      <c r="F495" s="6">
        <v>1371472.81</v>
      </c>
      <c r="G495" s="6">
        <v>266351.79000000004</v>
      </c>
      <c r="H495" s="6">
        <v>14101.17</v>
      </c>
      <c r="I495" s="6">
        <v>0</v>
      </c>
      <c r="J495" s="6">
        <v>44230.58</v>
      </c>
      <c r="K495" s="6">
        <v>0</v>
      </c>
    </row>
    <row r="496" spans="1:11" x14ac:dyDescent="0.25">
      <c r="A496" s="1" t="s">
        <v>1038</v>
      </c>
      <c r="B496" t="s">
        <v>1037</v>
      </c>
      <c r="C496" t="s">
        <v>5</v>
      </c>
      <c r="D496" s="6">
        <v>8971946.5</v>
      </c>
      <c r="E496" s="6">
        <f t="shared" si="7"/>
        <v>5734505.8900000006</v>
      </c>
      <c r="F496" s="6">
        <v>2502774.63</v>
      </c>
      <c r="G496" s="6">
        <v>475104.83999999997</v>
      </c>
      <c r="H496" s="6">
        <v>200988.16</v>
      </c>
      <c r="I496" s="6">
        <v>0</v>
      </c>
      <c r="J496" s="6">
        <v>54404.46</v>
      </c>
      <c r="K496" s="6">
        <v>4168.5200000000004</v>
      </c>
    </row>
    <row r="497" spans="1:11" x14ac:dyDescent="0.25">
      <c r="A497" s="1" t="s">
        <v>1039</v>
      </c>
      <c r="B497" t="s">
        <v>1040</v>
      </c>
      <c r="C497" t="s">
        <v>84</v>
      </c>
      <c r="D497" s="6">
        <v>4489242.1899999995</v>
      </c>
      <c r="E497" s="6">
        <f t="shared" si="7"/>
        <v>2242867.4299999992</v>
      </c>
      <c r="F497" s="6">
        <v>1233833.69</v>
      </c>
      <c r="G497" s="6">
        <v>453595.2</v>
      </c>
      <c r="H497" s="6">
        <v>489387.25</v>
      </c>
      <c r="I497" s="6">
        <v>9.5</v>
      </c>
      <c r="J497" s="6">
        <v>36196.639999999999</v>
      </c>
      <c r="K497" s="6">
        <v>33352.479999999996</v>
      </c>
    </row>
    <row r="498" spans="1:11" x14ac:dyDescent="0.25">
      <c r="A498" s="1" t="s">
        <v>1041</v>
      </c>
      <c r="B498" t="s">
        <v>1040</v>
      </c>
      <c r="C498" t="s">
        <v>366</v>
      </c>
      <c r="D498" s="6">
        <v>5123545.419999999</v>
      </c>
      <c r="E498" s="6">
        <f t="shared" si="7"/>
        <v>2609874.4299999997</v>
      </c>
      <c r="F498" s="6">
        <v>1818668.72</v>
      </c>
      <c r="G498" s="6">
        <v>333599.75</v>
      </c>
      <c r="H498" s="6">
        <v>259745.63</v>
      </c>
      <c r="I498" s="6">
        <v>0</v>
      </c>
      <c r="J498" s="6">
        <v>46651.34</v>
      </c>
      <c r="K498" s="6">
        <v>55005.55</v>
      </c>
    </row>
    <row r="499" spans="1:11" x14ac:dyDescent="0.25">
      <c r="A499" s="1" t="s">
        <v>1042</v>
      </c>
      <c r="B499" t="s">
        <v>1040</v>
      </c>
      <c r="C499" t="s">
        <v>317</v>
      </c>
      <c r="D499" s="6">
        <v>7241850.5800000001</v>
      </c>
      <c r="E499" s="6">
        <f t="shared" si="7"/>
        <v>2786450.36</v>
      </c>
      <c r="F499" s="6">
        <v>2951512.16</v>
      </c>
      <c r="G499" s="6">
        <v>627427</v>
      </c>
      <c r="H499" s="6">
        <v>776974.83</v>
      </c>
      <c r="I499" s="6">
        <v>0</v>
      </c>
      <c r="J499" s="6">
        <v>45557.37</v>
      </c>
      <c r="K499" s="6">
        <v>53928.86</v>
      </c>
    </row>
    <row r="500" spans="1:11" x14ac:dyDescent="0.25">
      <c r="A500" s="1" t="s">
        <v>1043</v>
      </c>
      <c r="B500" t="s">
        <v>1044</v>
      </c>
      <c r="C500" t="s">
        <v>137</v>
      </c>
      <c r="D500" s="6">
        <v>3524013.2500000009</v>
      </c>
      <c r="E500" s="6">
        <f t="shared" si="7"/>
        <v>1751634.7500000009</v>
      </c>
      <c r="F500" s="6">
        <v>1478220.3499999999</v>
      </c>
      <c r="G500" s="6">
        <v>186448.86</v>
      </c>
      <c r="H500" s="6">
        <v>54645.07</v>
      </c>
      <c r="I500" s="6">
        <v>16689.07</v>
      </c>
      <c r="J500" s="6">
        <v>36375.15</v>
      </c>
      <c r="K500" s="6">
        <v>0</v>
      </c>
    </row>
    <row r="501" spans="1:11" x14ac:dyDescent="0.25">
      <c r="A501" s="1" t="s">
        <v>1045</v>
      </c>
      <c r="B501" t="s">
        <v>1046</v>
      </c>
      <c r="C501" t="s">
        <v>492</v>
      </c>
      <c r="D501" s="6">
        <v>13525515.75</v>
      </c>
      <c r="E501" s="6">
        <f t="shared" si="7"/>
        <v>10427437.82</v>
      </c>
      <c r="F501" s="6">
        <v>1548607.43</v>
      </c>
      <c r="G501" s="6">
        <v>1092378.1500000001</v>
      </c>
      <c r="H501" s="6">
        <v>104152.70999999999</v>
      </c>
      <c r="I501" s="6">
        <v>47123.93</v>
      </c>
      <c r="J501" s="6">
        <v>207428.45</v>
      </c>
      <c r="K501" s="6">
        <v>98387.260000000009</v>
      </c>
    </row>
    <row r="502" spans="1:11" x14ac:dyDescent="0.25">
      <c r="A502" s="1" t="s">
        <v>1047</v>
      </c>
      <c r="B502" t="s">
        <v>1048</v>
      </c>
      <c r="C502" t="s">
        <v>242</v>
      </c>
      <c r="D502" s="6">
        <v>12540587.739999998</v>
      </c>
      <c r="E502" s="6">
        <f t="shared" si="7"/>
        <v>9699968.5199999977</v>
      </c>
      <c r="F502" s="6">
        <v>1429923.55</v>
      </c>
      <c r="G502" s="6">
        <v>933136.42999999993</v>
      </c>
      <c r="H502" s="6">
        <v>285904.32</v>
      </c>
      <c r="I502" s="6">
        <v>6811.62</v>
      </c>
      <c r="J502" s="6">
        <v>184412.71</v>
      </c>
      <c r="K502" s="6">
        <v>430.58999999999992</v>
      </c>
    </row>
    <row r="503" spans="1:11" x14ac:dyDescent="0.25">
      <c r="A503" s="1" t="s">
        <v>1031</v>
      </c>
      <c r="B503" t="s">
        <v>1032</v>
      </c>
      <c r="C503" t="s">
        <v>120</v>
      </c>
      <c r="D503" s="6">
        <v>116650842.78</v>
      </c>
      <c r="E503" s="6">
        <f t="shared" si="7"/>
        <v>74581282.930000022</v>
      </c>
      <c r="F503" s="6">
        <v>18273551.169999998</v>
      </c>
      <c r="G503" s="6">
        <v>13846121.490000002</v>
      </c>
      <c r="H503" s="6">
        <v>4979540.3499999996</v>
      </c>
      <c r="I503" s="6">
        <v>1760179.2999999998</v>
      </c>
      <c r="J503" s="6">
        <v>1033696.66</v>
      </c>
      <c r="K503" s="6">
        <v>2176470.8800000004</v>
      </c>
    </row>
    <row r="504" spans="1:11" x14ac:dyDescent="0.25">
      <c r="A504" s="1" t="s">
        <v>1049</v>
      </c>
      <c r="B504" t="s">
        <v>1050</v>
      </c>
      <c r="C504" t="s">
        <v>14</v>
      </c>
      <c r="D504" s="6">
        <v>5890851.5099999998</v>
      </c>
      <c r="E504" s="6">
        <f t="shared" si="7"/>
        <v>3386127.2399999993</v>
      </c>
      <c r="F504" s="6">
        <v>1945743.9300000002</v>
      </c>
      <c r="G504" s="6">
        <v>414082.44</v>
      </c>
      <c r="H504" s="6">
        <v>58509.72</v>
      </c>
      <c r="I504" s="6">
        <v>162.79</v>
      </c>
      <c r="J504" s="6">
        <v>53033.99</v>
      </c>
      <c r="K504" s="6">
        <v>33191.4</v>
      </c>
    </row>
    <row r="505" spans="1:11" x14ac:dyDescent="0.25">
      <c r="A505" s="1" t="s">
        <v>1051</v>
      </c>
      <c r="B505" t="s">
        <v>1052</v>
      </c>
      <c r="C505" t="s">
        <v>211</v>
      </c>
      <c r="D505" s="6">
        <v>12989743.240000002</v>
      </c>
      <c r="E505" s="6">
        <f t="shared" si="7"/>
        <v>11760810.400000002</v>
      </c>
      <c r="F505" s="6">
        <v>0</v>
      </c>
      <c r="G505" s="6">
        <v>946918.49</v>
      </c>
      <c r="H505" s="6">
        <v>2363.42</v>
      </c>
      <c r="I505" s="6">
        <v>5603.7</v>
      </c>
      <c r="J505" s="6">
        <v>274047.23</v>
      </c>
      <c r="K505" s="6">
        <v>0</v>
      </c>
    </row>
    <row r="506" spans="1:11" x14ac:dyDescent="0.25">
      <c r="A506" s="1" t="s">
        <v>1053</v>
      </c>
      <c r="B506" t="s">
        <v>1054</v>
      </c>
      <c r="C506" t="s">
        <v>248</v>
      </c>
      <c r="D506" s="6">
        <v>63906475.859999999</v>
      </c>
      <c r="E506" s="6">
        <f t="shared" si="7"/>
        <v>35453290.200000003</v>
      </c>
      <c r="F506" s="6">
        <v>13879238.6</v>
      </c>
      <c r="G506" s="6">
        <v>7036121.3399999999</v>
      </c>
      <c r="H506" s="6">
        <v>6843943.7700000005</v>
      </c>
      <c r="I506" s="6">
        <v>282729.78999999998</v>
      </c>
      <c r="J506" s="6">
        <v>411152.16</v>
      </c>
      <c r="K506" s="6">
        <v>0</v>
      </c>
    </row>
    <row r="507" spans="1:11" x14ac:dyDescent="0.25">
      <c r="A507" s="1" t="s">
        <v>1057</v>
      </c>
      <c r="B507" t="s">
        <v>1056</v>
      </c>
      <c r="C507" t="s">
        <v>59</v>
      </c>
      <c r="D507" s="6">
        <v>3694495.8999999994</v>
      </c>
      <c r="E507" s="6">
        <f t="shared" si="7"/>
        <v>3233567.4299999992</v>
      </c>
      <c r="F507" s="6">
        <v>298552.3</v>
      </c>
      <c r="G507" s="6">
        <v>77870.439999999973</v>
      </c>
      <c r="H507" s="6">
        <v>23084.29</v>
      </c>
      <c r="I507" s="6">
        <v>456.54</v>
      </c>
      <c r="J507" s="6">
        <v>57466.93</v>
      </c>
      <c r="K507" s="6">
        <v>3497.97</v>
      </c>
    </row>
    <row r="508" spans="1:11" x14ac:dyDescent="0.25">
      <c r="A508" s="1" t="s">
        <v>1055</v>
      </c>
      <c r="B508" t="s">
        <v>1056</v>
      </c>
      <c r="C508" t="s">
        <v>32</v>
      </c>
      <c r="D508" s="6">
        <v>4749467.7799999993</v>
      </c>
      <c r="E508" s="6">
        <f t="shared" si="7"/>
        <v>3475323.6199999987</v>
      </c>
      <c r="F508" s="6">
        <v>117545.99</v>
      </c>
      <c r="G508" s="6">
        <v>801027.62000000011</v>
      </c>
      <c r="H508" s="6">
        <v>206156.66</v>
      </c>
      <c r="I508" s="6">
        <v>12069.689999999999</v>
      </c>
      <c r="J508" s="6">
        <v>105818.5</v>
      </c>
      <c r="K508" s="6">
        <v>31525.699999999993</v>
      </c>
    </row>
    <row r="509" spans="1:11" x14ac:dyDescent="0.25">
      <c r="A509" s="1" t="s">
        <v>1058</v>
      </c>
      <c r="B509" t="s">
        <v>1056</v>
      </c>
      <c r="C509" t="s">
        <v>8</v>
      </c>
      <c r="D509" s="6">
        <v>7559352.1600000011</v>
      </c>
      <c r="E509" s="6">
        <f t="shared" si="7"/>
        <v>5989762.5300000012</v>
      </c>
      <c r="F509" s="6">
        <v>535225.54</v>
      </c>
      <c r="G509" s="6">
        <v>599324.41</v>
      </c>
      <c r="H509" s="6">
        <v>312263.71000000002</v>
      </c>
      <c r="I509" s="6">
        <v>16324.95</v>
      </c>
      <c r="J509" s="6">
        <v>106451.02</v>
      </c>
      <c r="K509" s="6">
        <v>0</v>
      </c>
    </row>
    <row r="510" spans="1:11" x14ac:dyDescent="0.25">
      <c r="A510" s="1" t="s">
        <v>1059</v>
      </c>
      <c r="B510" t="s">
        <v>1060</v>
      </c>
      <c r="C510" t="s">
        <v>242</v>
      </c>
      <c r="D510" s="6">
        <v>5243044.1499999994</v>
      </c>
      <c r="E510" s="6">
        <f t="shared" si="7"/>
        <v>3163471.34</v>
      </c>
      <c r="F510" s="6">
        <v>1308531.4500000002</v>
      </c>
      <c r="G510" s="6">
        <v>253403.16999999998</v>
      </c>
      <c r="H510" s="6">
        <v>463617.76</v>
      </c>
      <c r="I510" s="6">
        <v>9134.48</v>
      </c>
      <c r="J510" s="6">
        <v>43097.57</v>
      </c>
      <c r="K510" s="6">
        <v>1788.3799999999997</v>
      </c>
    </row>
    <row r="511" spans="1:11" x14ac:dyDescent="0.25">
      <c r="A511" s="1" t="s">
        <v>1061</v>
      </c>
      <c r="B511" t="s">
        <v>1062</v>
      </c>
      <c r="C511" t="s">
        <v>71</v>
      </c>
      <c r="D511" s="6">
        <v>3310647.47</v>
      </c>
      <c r="E511" s="6">
        <f t="shared" si="7"/>
        <v>3052071.71</v>
      </c>
      <c r="F511" s="6">
        <v>0</v>
      </c>
      <c r="G511" s="6">
        <v>145550.85999999999</v>
      </c>
      <c r="H511" s="6">
        <v>33345.96</v>
      </c>
      <c r="I511" s="6">
        <v>1214.97</v>
      </c>
      <c r="J511" s="6">
        <v>78463.97</v>
      </c>
      <c r="K511" s="6">
        <v>0</v>
      </c>
    </row>
    <row r="512" spans="1:11" x14ac:dyDescent="0.25">
      <c r="A512" s="1" t="s">
        <v>1063</v>
      </c>
      <c r="B512" t="s">
        <v>1064</v>
      </c>
      <c r="C512" t="s">
        <v>218</v>
      </c>
      <c r="D512" s="6">
        <v>5330198.3699999992</v>
      </c>
      <c r="E512" s="6">
        <f t="shared" si="7"/>
        <v>3546495.1399999997</v>
      </c>
      <c r="F512" s="6">
        <v>1416012.2999999998</v>
      </c>
      <c r="G512" s="6">
        <v>197308</v>
      </c>
      <c r="H512" s="6">
        <v>945.9</v>
      </c>
      <c r="I512" s="6">
        <v>3791.86</v>
      </c>
      <c r="J512" s="6">
        <v>55187.76</v>
      </c>
      <c r="K512" s="6">
        <v>110457.41</v>
      </c>
    </row>
    <row r="513" spans="1:11" x14ac:dyDescent="0.25">
      <c r="A513" s="1" t="s">
        <v>1065</v>
      </c>
      <c r="B513" t="s">
        <v>1066</v>
      </c>
      <c r="C513" t="s">
        <v>759</v>
      </c>
      <c r="D513" s="6">
        <v>9422186.7800000031</v>
      </c>
      <c r="E513" s="6">
        <f t="shared" si="7"/>
        <v>6587542.1200000048</v>
      </c>
      <c r="F513" s="6">
        <v>1457801.52</v>
      </c>
      <c r="G513" s="6">
        <v>855681.79999999993</v>
      </c>
      <c r="H513" s="6">
        <v>291256.81</v>
      </c>
      <c r="I513" s="6">
        <v>3128.85</v>
      </c>
      <c r="J513" s="6">
        <v>101471.27</v>
      </c>
      <c r="K513" s="6">
        <v>125304.41000000002</v>
      </c>
    </row>
    <row r="514" spans="1:11" x14ac:dyDescent="0.25">
      <c r="A514" s="1" t="s">
        <v>1067</v>
      </c>
      <c r="B514" t="s">
        <v>1068</v>
      </c>
      <c r="C514" t="s">
        <v>179</v>
      </c>
      <c r="D514" s="6">
        <v>17725460.590000004</v>
      </c>
      <c r="E514" s="6">
        <f t="shared" si="7"/>
        <v>11146607.470000003</v>
      </c>
      <c r="F514" s="6">
        <v>2724739.37</v>
      </c>
      <c r="G514" s="6">
        <v>1389049.62</v>
      </c>
      <c r="H514" s="6">
        <v>1825707.7899999998</v>
      </c>
      <c r="I514" s="6">
        <v>2125.79</v>
      </c>
      <c r="J514" s="6">
        <v>88879.98</v>
      </c>
      <c r="K514" s="6">
        <v>548350.57000000007</v>
      </c>
    </row>
    <row r="515" spans="1:11" x14ac:dyDescent="0.25">
      <c r="A515" s="1" t="s">
        <v>1069</v>
      </c>
      <c r="B515" t="s">
        <v>1070</v>
      </c>
      <c r="C515" t="s">
        <v>8</v>
      </c>
      <c r="D515" s="6">
        <v>14414693.280000001</v>
      </c>
      <c r="E515" s="6">
        <f t="shared" si="7"/>
        <v>12471344.720000001</v>
      </c>
      <c r="F515" s="6">
        <v>0</v>
      </c>
      <c r="G515" s="6">
        <v>1236329.08</v>
      </c>
      <c r="H515" s="6">
        <v>61779.63</v>
      </c>
      <c r="I515" s="6">
        <v>35989.760000000002</v>
      </c>
      <c r="J515" s="6">
        <v>251599.59</v>
      </c>
      <c r="K515" s="6">
        <v>357650.5</v>
      </c>
    </row>
    <row r="516" spans="1:11" x14ac:dyDescent="0.25">
      <c r="A516" s="1" t="s">
        <v>1071</v>
      </c>
      <c r="B516" t="s">
        <v>1072</v>
      </c>
      <c r="C516" t="s">
        <v>253</v>
      </c>
      <c r="D516" s="6">
        <v>2588229.2199999997</v>
      </c>
      <c r="E516" s="6">
        <f t="shared" si="7"/>
        <v>1588066.2199999997</v>
      </c>
      <c r="F516" s="6">
        <v>794032.51</v>
      </c>
      <c r="G516" s="6">
        <v>147188.22000000003</v>
      </c>
      <c r="H516" s="6">
        <v>13629.34</v>
      </c>
      <c r="I516" s="6">
        <v>4279.41</v>
      </c>
      <c r="J516" s="6">
        <v>41033.519999999997</v>
      </c>
      <c r="K516" s="6">
        <v>0</v>
      </c>
    </row>
    <row r="517" spans="1:11" x14ac:dyDescent="0.25">
      <c r="A517" s="1" t="s">
        <v>1073</v>
      </c>
      <c r="B517" t="s">
        <v>1074</v>
      </c>
      <c r="C517" t="s">
        <v>56</v>
      </c>
      <c r="D517" s="6">
        <v>4564494.370000001</v>
      </c>
      <c r="E517" s="6">
        <f t="shared" si="7"/>
        <v>3763172.2500000009</v>
      </c>
      <c r="F517" s="6">
        <v>95205.790000000008</v>
      </c>
      <c r="G517" s="6">
        <v>456985.17000000004</v>
      </c>
      <c r="H517" s="6">
        <v>129365.46</v>
      </c>
      <c r="I517" s="6">
        <v>15930.04</v>
      </c>
      <c r="J517" s="6">
        <v>99219.1</v>
      </c>
      <c r="K517" s="6">
        <v>4616.5600000000013</v>
      </c>
    </row>
    <row r="518" spans="1:11" x14ac:dyDescent="0.25">
      <c r="A518" s="1" t="s">
        <v>1075</v>
      </c>
      <c r="B518" t="s">
        <v>1076</v>
      </c>
      <c r="C518" t="s">
        <v>79</v>
      </c>
      <c r="D518" s="6">
        <v>6358164.0499999998</v>
      </c>
      <c r="E518" s="6">
        <f t="shared" si="7"/>
        <v>6034164.1899999995</v>
      </c>
      <c r="F518" s="6">
        <v>0</v>
      </c>
      <c r="G518" s="6">
        <v>0</v>
      </c>
      <c r="H518" s="6">
        <v>46977.09</v>
      </c>
      <c r="I518" s="6">
        <v>0</v>
      </c>
      <c r="J518" s="6">
        <v>261560.86</v>
      </c>
      <c r="K518" s="6">
        <v>15461.909999999998</v>
      </c>
    </row>
    <row r="519" spans="1:11" x14ac:dyDescent="0.25">
      <c r="A519" s="1" t="s">
        <v>1077</v>
      </c>
      <c r="B519" t="s">
        <v>1078</v>
      </c>
      <c r="C519" t="s">
        <v>59</v>
      </c>
      <c r="D519" s="6">
        <v>13231247.179999998</v>
      </c>
      <c r="E519" s="6">
        <f t="shared" si="7"/>
        <v>8614146.9299999978</v>
      </c>
      <c r="F519" s="6">
        <v>2827462.8699999996</v>
      </c>
      <c r="G519" s="6">
        <v>861853.54999999981</v>
      </c>
      <c r="H519" s="6">
        <v>755255.78999999992</v>
      </c>
      <c r="I519" s="6">
        <v>12702.77</v>
      </c>
      <c r="J519" s="6">
        <v>80386.3</v>
      </c>
      <c r="K519" s="6">
        <v>79438.97</v>
      </c>
    </row>
    <row r="520" spans="1:11" x14ac:dyDescent="0.25">
      <c r="A520" s="1" t="s">
        <v>1079</v>
      </c>
      <c r="B520" t="s">
        <v>1080</v>
      </c>
      <c r="C520" t="s">
        <v>172</v>
      </c>
      <c r="D520" s="6">
        <v>2829354.48</v>
      </c>
      <c r="E520" s="6">
        <f t="shared" ref="E520:E583" si="8">D520-F520-G520-H520-I520-J520-K520</f>
        <v>1235984.9999999998</v>
      </c>
      <c r="F520" s="6">
        <v>1396159.08</v>
      </c>
      <c r="G520" s="6">
        <v>105025.87</v>
      </c>
      <c r="H520" s="6">
        <v>28866.89</v>
      </c>
      <c r="I520" s="6">
        <v>690.06</v>
      </c>
      <c r="J520" s="6">
        <v>35452.31</v>
      </c>
      <c r="K520" s="6">
        <v>27175.27</v>
      </c>
    </row>
    <row r="521" spans="1:11" x14ac:dyDescent="0.25">
      <c r="A521" s="1" t="s">
        <v>1081</v>
      </c>
      <c r="B521" t="s">
        <v>1082</v>
      </c>
      <c r="C521" t="s">
        <v>87</v>
      </c>
      <c r="D521" s="6">
        <v>5182072.95</v>
      </c>
      <c r="E521" s="6">
        <f t="shared" si="8"/>
        <v>4470109.5599999996</v>
      </c>
      <c r="F521" s="6">
        <v>0</v>
      </c>
      <c r="G521" s="6">
        <v>520895.7</v>
      </c>
      <c r="H521" s="6">
        <v>6598.9800000000005</v>
      </c>
      <c r="I521" s="6">
        <v>17789.939999999999</v>
      </c>
      <c r="J521" s="6">
        <v>133084.17000000001</v>
      </c>
      <c r="K521" s="6">
        <v>33594.6</v>
      </c>
    </row>
    <row r="522" spans="1:11" x14ac:dyDescent="0.25">
      <c r="A522" s="1" t="s">
        <v>1083</v>
      </c>
      <c r="B522" t="s">
        <v>1084</v>
      </c>
      <c r="C522" t="s">
        <v>43</v>
      </c>
      <c r="D522" s="6">
        <v>4807956.8599999985</v>
      </c>
      <c r="E522" s="6">
        <f t="shared" si="8"/>
        <v>3628019.4499999983</v>
      </c>
      <c r="F522" s="6">
        <v>696462.86</v>
      </c>
      <c r="G522" s="6">
        <v>328917.24000000011</v>
      </c>
      <c r="H522" s="6">
        <v>78181.38</v>
      </c>
      <c r="I522" s="6">
        <v>1391.97</v>
      </c>
      <c r="J522" s="6">
        <v>65578.59</v>
      </c>
      <c r="K522" s="6">
        <v>9405.3699999999972</v>
      </c>
    </row>
    <row r="523" spans="1:11" x14ac:dyDescent="0.25">
      <c r="A523" s="1" t="s">
        <v>1085</v>
      </c>
      <c r="B523" t="s">
        <v>1086</v>
      </c>
      <c r="C523" t="s">
        <v>1087</v>
      </c>
      <c r="D523" s="6">
        <v>10816348.069999998</v>
      </c>
      <c r="E523" s="6">
        <f t="shared" si="8"/>
        <v>8200890.3199999975</v>
      </c>
      <c r="F523" s="6">
        <v>1327599.05</v>
      </c>
      <c r="G523" s="6">
        <v>579543.17999999993</v>
      </c>
      <c r="H523" s="6">
        <v>381260.7</v>
      </c>
      <c r="I523" s="6">
        <v>1029.21</v>
      </c>
      <c r="J523" s="6">
        <v>109835.08</v>
      </c>
      <c r="K523" s="6">
        <v>216190.53</v>
      </c>
    </row>
    <row r="524" spans="1:11" x14ac:dyDescent="0.25">
      <c r="A524" s="1" t="s">
        <v>1088</v>
      </c>
      <c r="B524" t="s">
        <v>1089</v>
      </c>
      <c r="C524" t="s">
        <v>242</v>
      </c>
      <c r="D524" s="6">
        <v>1801101.1300000001</v>
      </c>
      <c r="E524" s="6">
        <f t="shared" si="8"/>
        <v>1507066.53</v>
      </c>
      <c r="F524" s="6">
        <v>0</v>
      </c>
      <c r="G524" s="6">
        <v>0</v>
      </c>
      <c r="H524" s="6">
        <v>16737.329999999998</v>
      </c>
      <c r="I524" s="6">
        <v>12584.3</v>
      </c>
      <c r="J524" s="6">
        <v>264712.96999999997</v>
      </c>
      <c r="K524" s="6">
        <v>0</v>
      </c>
    </row>
    <row r="525" spans="1:11" x14ac:dyDescent="0.25">
      <c r="A525" s="1" t="s">
        <v>1090</v>
      </c>
      <c r="B525" t="s">
        <v>1091</v>
      </c>
      <c r="C525" t="s">
        <v>32</v>
      </c>
      <c r="D525" s="6">
        <v>14666794.810000001</v>
      </c>
      <c r="E525" s="6">
        <f t="shared" si="8"/>
        <v>12025052.960000001</v>
      </c>
      <c r="F525" s="6">
        <v>0</v>
      </c>
      <c r="G525" s="6">
        <v>1723275.4099999997</v>
      </c>
      <c r="H525" s="6">
        <v>68084.44</v>
      </c>
      <c r="I525" s="6">
        <v>66909.48</v>
      </c>
      <c r="J525" s="6">
        <v>315027.76</v>
      </c>
      <c r="K525" s="6">
        <v>468444.76</v>
      </c>
    </row>
    <row r="526" spans="1:11" x14ac:dyDescent="0.25">
      <c r="A526" s="1" t="s">
        <v>1092</v>
      </c>
      <c r="B526" t="s">
        <v>1093</v>
      </c>
      <c r="C526" t="s">
        <v>234</v>
      </c>
      <c r="D526" s="6">
        <v>7613368.129999999</v>
      </c>
      <c r="E526" s="6">
        <f t="shared" si="8"/>
        <v>3142617.0499999993</v>
      </c>
      <c r="F526" s="6">
        <v>3061210.76</v>
      </c>
      <c r="G526" s="6">
        <v>673468.90999999992</v>
      </c>
      <c r="H526" s="6">
        <v>659927.38</v>
      </c>
      <c r="I526" s="6">
        <v>0</v>
      </c>
      <c r="J526" s="6">
        <v>43220.76</v>
      </c>
      <c r="K526" s="6">
        <v>32923.269999999997</v>
      </c>
    </row>
    <row r="527" spans="1:11" x14ac:dyDescent="0.25">
      <c r="A527" s="1" t="s">
        <v>1094</v>
      </c>
      <c r="B527" t="s">
        <v>1095</v>
      </c>
      <c r="C527" t="s">
        <v>377</v>
      </c>
      <c r="D527" s="6">
        <v>7189751.0599999996</v>
      </c>
      <c r="E527" s="6">
        <f t="shared" si="8"/>
        <v>6231527.8700000001</v>
      </c>
      <c r="F527" s="6">
        <v>211162.42</v>
      </c>
      <c r="G527" s="6">
        <v>446240.25</v>
      </c>
      <c r="H527" s="6">
        <v>132009.13</v>
      </c>
      <c r="I527" s="6">
        <v>14792.5</v>
      </c>
      <c r="J527" s="6">
        <v>145974.39000000001</v>
      </c>
      <c r="K527" s="6">
        <v>8044.5</v>
      </c>
    </row>
    <row r="528" spans="1:11" x14ac:dyDescent="0.25">
      <c r="A528" s="1" t="s">
        <v>1096</v>
      </c>
      <c r="B528" t="s">
        <v>1097</v>
      </c>
      <c r="C528" t="s">
        <v>8</v>
      </c>
      <c r="D528" s="6">
        <v>7201204.3500000006</v>
      </c>
      <c r="E528" s="6">
        <f t="shared" si="8"/>
        <v>5722680.1200000001</v>
      </c>
      <c r="F528" s="6">
        <v>539396.02999999991</v>
      </c>
      <c r="G528" s="6">
        <v>604014.19000000006</v>
      </c>
      <c r="H528" s="6">
        <v>31137.79</v>
      </c>
      <c r="I528" s="6">
        <v>32981.18</v>
      </c>
      <c r="J528" s="6">
        <v>126566.48</v>
      </c>
      <c r="K528" s="6">
        <v>144428.55999999997</v>
      </c>
    </row>
    <row r="529" spans="1:11" x14ac:dyDescent="0.25">
      <c r="A529" s="1" t="s">
        <v>1098</v>
      </c>
      <c r="B529" t="s">
        <v>1099</v>
      </c>
      <c r="C529" t="s">
        <v>245</v>
      </c>
      <c r="D529" s="6">
        <v>18944679.559999999</v>
      </c>
      <c r="E529" s="6">
        <f t="shared" si="8"/>
        <v>12783023.019999998</v>
      </c>
      <c r="F529" s="6">
        <v>4172662.1599999997</v>
      </c>
      <c r="G529" s="6">
        <v>1420278.0699999998</v>
      </c>
      <c r="H529" s="6">
        <v>102509.56</v>
      </c>
      <c r="I529" s="6">
        <v>10370.33</v>
      </c>
      <c r="J529" s="6">
        <v>201825.72</v>
      </c>
      <c r="K529" s="6">
        <v>254010.70000000004</v>
      </c>
    </row>
    <row r="530" spans="1:11" x14ac:dyDescent="0.25">
      <c r="A530" s="1" t="s">
        <v>1100</v>
      </c>
      <c r="B530" t="s">
        <v>1101</v>
      </c>
      <c r="C530" t="s">
        <v>248</v>
      </c>
      <c r="D530" s="6">
        <v>17828207.93</v>
      </c>
      <c r="E530" s="6">
        <f t="shared" si="8"/>
        <v>12928805.879999999</v>
      </c>
      <c r="F530" s="6">
        <v>2497006.1100000003</v>
      </c>
      <c r="G530" s="6">
        <v>1545574.6600000001</v>
      </c>
      <c r="H530" s="6">
        <v>416968.46</v>
      </c>
      <c r="I530" s="6">
        <v>186533.19</v>
      </c>
      <c r="J530" s="6">
        <v>141021.81</v>
      </c>
      <c r="K530" s="6">
        <v>112297.82</v>
      </c>
    </row>
    <row r="531" spans="1:11" x14ac:dyDescent="0.25">
      <c r="A531" s="1" t="s">
        <v>1102</v>
      </c>
      <c r="B531" t="s">
        <v>1103</v>
      </c>
      <c r="C531" t="s">
        <v>242</v>
      </c>
      <c r="D531" s="6">
        <v>5680730.9100000001</v>
      </c>
      <c r="E531" s="6">
        <f t="shared" si="8"/>
        <v>5175804.9299999988</v>
      </c>
      <c r="F531" s="6">
        <v>0</v>
      </c>
      <c r="G531" s="6">
        <v>332844.06000000011</v>
      </c>
      <c r="H531" s="6">
        <v>78085.650000000009</v>
      </c>
      <c r="I531" s="6">
        <v>1314.24</v>
      </c>
      <c r="J531" s="6">
        <v>92682.03</v>
      </c>
      <c r="K531" s="6">
        <v>0</v>
      </c>
    </row>
    <row r="532" spans="1:11" x14ac:dyDescent="0.25">
      <c r="A532" s="1" t="s">
        <v>1104</v>
      </c>
      <c r="B532" t="s">
        <v>1105</v>
      </c>
      <c r="C532" t="s">
        <v>445</v>
      </c>
      <c r="D532" s="6">
        <v>10561081.950000003</v>
      </c>
      <c r="E532" s="6">
        <f t="shared" si="8"/>
        <v>7814999.5900000026</v>
      </c>
      <c r="F532" s="6">
        <v>1282234.9000000001</v>
      </c>
      <c r="G532" s="6">
        <v>1071603.5799999998</v>
      </c>
      <c r="H532" s="6">
        <v>218819.11</v>
      </c>
      <c r="I532" s="6">
        <v>19688.34</v>
      </c>
      <c r="J532" s="6">
        <v>131681.57999999999</v>
      </c>
      <c r="K532" s="6">
        <v>22054.85</v>
      </c>
    </row>
    <row r="533" spans="1:11" x14ac:dyDescent="0.25">
      <c r="A533" s="1" t="s">
        <v>1106</v>
      </c>
      <c r="B533" t="s">
        <v>1107</v>
      </c>
      <c r="C533" t="s">
        <v>115</v>
      </c>
      <c r="D533" s="6">
        <v>7604637.3599999994</v>
      </c>
      <c r="E533" s="6">
        <f t="shared" si="8"/>
        <v>6311470.2699999996</v>
      </c>
      <c r="F533" s="6">
        <v>430767.51</v>
      </c>
      <c r="G533" s="6">
        <v>680215.04000000004</v>
      </c>
      <c r="H533" s="6">
        <v>8392.24</v>
      </c>
      <c r="I533" s="6">
        <v>15408.96</v>
      </c>
      <c r="J533" s="6">
        <v>123741.13</v>
      </c>
      <c r="K533" s="6">
        <v>34642.210000000006</v>
      </c>
    </row>
    <row r="534" spans="1:11" x14ac:dyDescent="0.25">
      <c r="A534" s="1" t="s">
        <v>1108</v>
      </c>
      <c r="B534" t="s">
        <v>1109</v>
      </c>
      <c r="C534" t="s">
        <v>32</v>
      </c>
      <c r="D534" s="6">
        <v>172881680.41000003</v>
      </c>
      <c r="E534" s="6">
        <f t="shared" si="8"/>
        <v>93257763.490000039</v>
      </c>
      <c r="F534" s="6">
        <v>35147452.890000001</v>
      </c>
      <c r="G534" s="6">
        <v>22356950.879999999</v>
      </c>
      <c r="H534" s="6">
        <v>16733132.199999999</v>
      </c>
      <c r="I534" s="6">
        <v>358884.39</v>
      </c>
      <c r="J534" s="6">
        <v>1258828.5</v>
      </c>
      <c r="K534" s="6">
        <v>3768668.06</v>
      </c>
    </row>
    <row r="535" spans="1:11" x14ac:dyDescent="0.25">
      <c r="A535" s="1" t="s">
        <v>1110</v>
      </c>
      <c r="B535" t="s">
        <v>1111</v>
      </c>
      <c r="C535" t="s">
        <v>179</v>
      </c>
      <c r="D535" s="6">
        <v>6158643.8100000005</v>
      </c>
      <c r="E535" s="6">
        <f t="shared" si="8"/>
        <v>3488089.8900000006</v>
      </c>
      <c r="F535" s="6">
        <v>2050463.8199999998</v>
      </c>
      <c r="G535" s="6">
        <v>342916.89</v>
      </c>
      <c r="H535" s="6">
        <v>228530.34</v>
      </c>
      <c r="I535" s="6">
        <v>0</v>
      </c>
      <c r="J535" s="6">
        <v>48642.87</v>
      </c>
      <c r="K535" s="6">
        <v>0</v>
      </c>
    </row>
    <row r="536" spans="1:11" x14ac:dyDescent="0.25">
      <c r="A536" s="1" t="s">
        <v>1118</v>
      </c>
      <c r="B536" t="s">
        <v>1119</v>
      </c>
      <c r="C536" t="s">
        <v>485</v>
      </c>
      <c r="D536" s="6">
        <v>4685970.1099999994</v>
      </c>
      <c r="E536" s="6">
        <f t="shared" si="8"/>
        <v>2413641.7299999995</v>
      </c>
      <c r="F536" s="6">
        <v>1771284.44</v>
      </c>
      <c r="G536" s="6">
        <v>403326.83</v>
      </c>
      <c r="H536" s="6">
        <v>40277.06</v>
      </c>
      <c r="I536" s="6">
        <v>0</v>
      </c>
      <c r="J536" s="6">
        <v>52659.48</v>
      </c>
      <c r="K536" s="6">
        <v>4780.57</v>
      </c>
    </row>
    <row r="537" spans="1:11" x14ac:dyDescent="0.25">
      <c r="A537" s="1" t="s">
        <v>1112</v>
      </c>
      <c r="B537" t="s">
        <v>1113</v>
      </c>
      <c r="C537" t="s">
        <v>276</v>
      </c>
      <c r="D537" s="6">
        <v>4014719.05</v>
      </c>
      <c r="E537" s="6">
        <f t="shared" si="8"/>
        <v>2425381.3899999997</v>
      </c>
      <c r="F537" s="6">
        <v>1327177.74</v>
      </c>
      <c r="G537" s="6">
        <v>167327.78999999998</v>
      </c>
      <c r="H537" s="6">
        <v>39978.42</v>
      </c>
      <c r="I537" s="6">
        <v>0</v>
      </c>
      <c r="J537" s="6">
        <v>49647.76</v>
      </c>
      <c r="K537" s="6">
        <v>5205.95</v>
      </c>
    </row>
    <row r="538" spans="1:11" x14ac:dyDescent="0.25">
      <c r="A538" s="1" t="s">
        <v>1120</v>
      </c>
      <c r="B538" t="s">
        <v>1121</v>
      </c>
      <c r="C538" t="s">
        <v>11</v>
      </c>
      <c r="D538" s="6">
        <v>9569153.5499999989</v>
      </c>
      <c r="E538" s="6">
        <f t="shared" si="8"/>
        <v>4217945.669999999</v>
      </c>
      <c r="F538" s="6">
        <v>3608368.2899999996</v>
      </c>
      <c r="G538" s="6">
        <v>898476.36</v>
      </c>
      <c r="H538" s="6">
        <v>792337.24</v>
      </c>
      <c r="I538" s="6">
        <v>0</v>
      </c>
      <c r="J538" s="6">
        <v>48354.41</v>
      </c>
      <c r="K538" s="6">
        <v>3671.5799999999995</v>
      </c>
    </row>
    <row r="539" spans="1:11" x14ac:dyDescent="0.25">
      <c r="A539" s="1" t="s">
        <v>1114</v>
      </c>
      <c r="B539" t="s">
        <v>1115</v>
      </c>
      <c r="C539" t="s">
        <v>359</v>
      </c>
      <c r="D539" s="6">
        <v>15954830.779999999</v>
      </c>
      <c r="E539" s="6">
        <f t="shared" si="8"/>
        <v>11874714.949999999</v>
      </c>
      <c r="F539" s="6">
        <v>2349025.1</v>
      </c>
      <c r="G539" s="6">
        <v>1320552.83</v>
      </c>
      <c r="H539" s="6">
        <v>215777.84</v>
      </c>
      <c r="I539" s="6">
        <v>3998.22</v>
      </c>
      <c r="J539" s="6">
        <v>141292.59</v>
      </c>
      <c r="K539" s="6">
        <v>49469.25</v>
      </c>
    </row>
    <row r="540" spans="1:11" x14ac:dyDescent="0.25">
      <c r="A540" s="1" t="s">
        <v>1116</v>
      </c>
      <c r="B540" t="s">
        <v>1117</v>
      </c>
      <c r="C540" t="s">
        <v>29</v>
      </c>
      <c r="D540" s="6">
        <v>4581382.6300000008</v>
      </c>
      <c r="E540" s="6">
        <f t="shared" si="8"/>
        <v>2809826.3000000012</v>
      </c>
      <c r="F540" s="6">
        <v>1501362.6099999999</v>
      </c>
      <c r="G540" s="6">
        <v>181312.14</v>
      </c>
      <c r="H540" s="6">
        <v>38308.36</v>
      </c>
      <c r="I540" s="6">
        <v>1450.53</v>
      </c>
      <c r="J540" s="6">
        <v>45306.13</v>
      </c>
      <c r="K540" s="6">
        <v>3816.5600000000013</v>
      </c>
    </row>
    <row r="541" spans="1:11" x14ac:dyDescent="0.25">
      <c r="A541" s="1" t="s">
        <v>1122</v>
      </c>
      <c r="B541" t="s">
        <v>1123</v>
      </c>
      <c r="C541" t="s">
        <v>239</v>
      </c>
      <c r="D541" s="6">
        <v>6051637.3799999999</v>
      </c>
      <c r="E541" s="6">
        <f t="shared" si="8"/>
        <v>4755546.0799999991</v>
      </c>
      <c r="F541" s="6">
        <v>684628.6</v>
      </c>
      <c r="G541" s="6">
        <v>403687.39999999997</v>
      </c>
      <c r="H541" s="6">
        <v>70038.460000000006</v>
      </c>
      <c r="I541" s="6">
        <v>5352.4</v>
      </c>
      <c r="J541" s="6">
        <v>80169.36</v>
      </c>
      <c r="K541" s="6">
        <v>52215.08</v>
      </c>
    </row>
    <row r="542" spans="1:11" x14ac:dyDescent="0.25">
      <c r="A542" s="1" t="s">
        <v>1124</v>
      </c>
      <c r="B542" t="s">
        <v>1125</v>
      </c>
      <c r="C542" t="s">
        <v>164</v>
      </c>
      <c r="D542" s="6">
        <v>22096697.550000008</v>
      </c>
      <c r="E542" s="6">
        <f t="shared" si="8"/>
        <v>12085827.610000007</v>
      </c>
      <c r="F542" s="6">
        <v>4910199.4000000004</v>
      </c>
      <c r="G542" s="6">
        <v>2281666.1800000002</v>
      </c>
      <c r="H542" s="6">
        <v>2572719.0499999998</v>
      </c>
      <c r="I542" s="6">
        <v>16906.43</v>
      </c>
      <c r="J542" s="6">
        <v>130618.03</v>
      </c>
      <c r="K542" s="6">
        <v>98760.849999999991</v>
      </c>
    </row>
    <row r="543" spans="1:11" x14ac:dyDescent="0.25">
      <c r="A543" s="1" t="s">
        <v>1126</v>
      </c>
      <c r="B543" t="s">
        <v>1127</v>
      </c>
      <c r="C543" t="s">
        <v>115</v>
      </c>
      <c r="D543" s="6">
        <v>13518959.68</v>
      </c>
      <c r="E543" s="6">
        <f t="shared" si="8"/>
        <v>11037196.250000002</v>
      </c>
      <c r="F543" s="6">
        <v>887121.1</v>
      </c>
      <c r="G543" s="6">
        <v>1157011.3399999999</v>
      </c>
      <c r="H543" s="6">
        <v>180859.77</v>
      </c>
      <c r="I543" s="6">
        <v>48742.35</v>
      </c>
      <c r="J543" s="6">
        <v>208028.87</v>
      </c>
      <c r="K543" s="6">
        <v>0</v>
      </c>
    </row>
    <row r="544" spans="1:11" x14ac:dyDescent="0.25">
      <c r="A544" s="1" t="s">
        <v>1128</v>
      </c>
      <c r="B544" t="s">
        <v>1129</v>
      </c>
      <c r="C544" t="s">
        <v>253</v>
      </c>
      <c r="D544" s="6">
        <v>5172418.6400000006</v>
      </c>
      <c r="E544" s="6">
        <f t="shared" si="8"/>
        <v>4297988.53</v>
      </c>
      <c r="F544" s="6">
        <v>473733.88</v>
      </c>
      <c r="G544" s="6">
        <v>292198.58</v>
      </c>
      <c r="H544" s="6">
        <v>27362.29</v>
      </c>
      <c r="I544" s="6">
        <v>787.13</v>
      </c>
      <c r="J544" s="6">
        <v>70735.45</v>
      </c>
      <c r="K544" s="6">
        <v>9612.7800000000025</v>
      </c>
    </row>
    <row r="545" spans="1:11" x14ac:dyDescent="0.25">
      <c r="A545" s="1" t="s">
        <v>1130</v>
      </c>
      <c r="B545" t="s">
        <v>1131</v>
      </c>
      <c r="C545" t="s">
        <v>17</v>
      </c>
      <c r="D545" s="6">
        <v>5406593.6799999988</v>
      </c>
      <c r="E545" s="6">
        <f t="shared" si="8"/>
        <v>4050458.6299999985</v>
      </c>
      <c r="F545" s="6">
        <v>784881.38</v>
      </c>
      <c r="G545" s="6">
        <v>451029.61</v>
      </c>
      <c r="H545" s="6">
        <v>35956.99</v>
      </c>
      <c r="I545" s="6">
        <v>543.67999999999995</v>
      </c>
      <c r="J545" s="6">
        <v>69001.58</v>
      </c>
      <c r="K545" s="6">
        <v>14721.810000000001</v>
      </c>
    </row>
    <row r="546" spans="1:11" x14ac:dyDescent="0.25">
      <c r="A546" s="1" t="s">
        <v>1132</v>
      </c>
      <c r="B546" t="s">
        <v>1133</v>
      </c>
      <c r="C546" t="s">
        <v>276</v>
      </c>
      <c r="D546" s="6">
        <v>4756846.03</v>
      </c>
      <c r="E546" s="6">
        <f t="shared" si="8"/>
        <v>2744870.2100000004</v>
      </c>
      <c r="F546" s="6">
        <v>1507604.62</v>
      </c>
      <c r="G546" s="6">
        <v>387520.72</v>
      </c>
      <c r="H546" s="6">
        <v>55655.87</v>
      </c>
      <c r="I546" s="6">
        <v>2163.83</v>
      </c>
      <c r="J546" s="6">
        <v>48836.63</v>
      </c>
      <c r="K546" s="6">
        <v>10194.15</v>
      </c>
    </row>
    <row r="547" spans="1:11" x14ac:dyDescent="0.25">
      <c r="A547" s="1" t="s">
        <v>1134</v>
      </c>
      <c r="B547" t="s">
        <v>1135</v>
      </c>
      <c r="C547" t="s">
        <v>8</v>
      </c>
      <c r="D547" s="6">
        <v>4400667.1799999988</v>
      </c>
      <c r="E547" s="6">
        <f t="shared" si="8"/>
        <v>3791779.8699999992</v>
      </c>
      <c r="F547" s="6">
        <v>0</v>
      </c>
      <c r="G547" s="6">
        <v>444821.47</v>
      </c>
      <c r="H547" s="6">
        <v>10653.490000000002</v>
      </c>
      <c r="I547" s="6">
        <v>13390.94</v>
      </c>
      <c r="J547" s="6">
        <v>115021.13</v>
      </c>
      <c r="K547" s="6">
        <v>25000.28</v>
      </c>
    </row>
    <row r="548" spans="1:11" x14ac:dyDescent="0.25">
      <c r="A548" s="1" t="s">
        <v>1136</v>
      </c>
      <c r="B548" t="s">
        <v>1137</v>
      </c>
      <c r="C548" t="s">
        <v>71</v>
      </c>
      <c r="D548" s="6">
        <v>7294548.9800000004</v>
      </c>
      <c r="E548" s="6">
        <f t="shared" si="8"/>
        <v>6151617.9700000007</v>
      </c>
      <c r="F548" s="6">
        <v>458246.73000000004</v>
      </c>
      <c r="G548" s="6">
        <v>414343.25</v>
      </c>
      <c r="H548" s="6">
        <v>50557.01</v>
      </c>
      <c r="I548" s="6">
        <v>544.03</v>
      </c>
      <c r="J548" s="6">
        <v>71115.77</v>
      </c>
      <c r="K548" s="6">
        <v>148124.22</v>
      </c>
    </row>
    <row r="549" spans="1:11" x14ac:dyDescent="0.25">
      <c r="A549" s="1" t="s">
        <v>1138</v>
      </c>
      <c r="B549" t="s">
        <v>1139</v>
      </c>
      <c r="C549" t="s">
        <v>5</v>
      </c>
      <c r="D549" s="6">
        <v>11632467.050000001</v>
      </c>
      <c r="E549" s="6">
        <f t="shared" si="8"/>
        <v>9020464.4999999981</v>
      </c>
      <c r="F549" s="6">
        <v>1303751.02</v>
      </c>
      <c r="G549" s="6">
        <v>726936.71</v>
      </c>
      <c r="H549" s="6">
        <v>294360.72000000003</v>
      </c>
      <c r="I549" s="6">
        <v>0</v>
      </c>
      <c r="J549" s="6">
        <v>84838.13</v>
      </c>
      <c r="K549" s="6">
        <v>202115.97000000003</v>
      </c>
    </row>
    <row r="550" spans="1:11" x14ac:dyDescent="0.25">
      <c r="A550" s="1" t="s">
        <v>1140</v>
      </c>
      <c r="B550" t="s">
        <v>1141</v>
      </c>
      <c r="C550" t="s">
        <v>84</v>
      </c>
      <c r="D550" s="6">
        <v>6861915.9300000006</v>
      </c>
      <c r="E550" s="6">
        <f t="shared" si="8"/>
        <v>5162556.790000001</v>
      </c>
      <c r="F550" s="6">
        <v>1182966.46</v>
      </c>
      <c r="G550" s="6">
        <v>349863.37</v>
      </c>
      <c r="H550" s="6">
        <v>55728.08</v>
      </c>
      <c r="I550" s="6">
        <v>247.31</v>
      </c>
      <c r="J550" s="6">
        <v>58612.88</v>
      </c>
      <c r="K550" s="6">
        <v>51941.04</v>
      </c>
    </row>
    <row r="551" spans="1:11" x14ac:dyDescent="0.25">
      <c r="A551" s="1" t="s">
        <v>1142</v>
      </c>
      <c r="B551" t="s">
        <v>1143</v>
      </c>
      <c r="C551" t="s">
        <v>120</v>
      </c>
      <c r="D551" s="6">
        <v>2084600.6300000001</v>
      </c>
      <c r="E551" s="6">
        <f t="shared" si="8"/>
        <v>1777495.12</v>
      </c>
      <c r="F551" s="6">
        <v>0</v>
      </c>
      <c r="G551" s="6">
        <v>0</v>
      </c>
      <c r="H551" s="6">
        <v>150.83999999999997</v>
      </c>
      <c r="I551" s="6">
        <v>2436.5699999999997</v>
      </c>
      <c r="J551" s="6">
        <v>299366.68</v>
      </c>
      <c r="K551" s="6">
        <v>5151.42</v>
      </c>
    </row>
    <row r="552" spans="1:11" x14ac:dyDescent="0.25">
      <c r="A552" s="1" t="s">
        <v>1144</v>
      </c>
      <c r="B552" t="s">
        <v>1145</v>
      </c>
      <c r="C552" t="s">
        <v>208</v>
      </c>
      <c r="D552" s="6">
        <v>6387431.5499999998</v>
      </c>
      <c r="E552" s="6">
        <f t="shared" si="8"/>
        <v>3952907.8199999994</v>
      </c>
      <c r="F552" s="6">
        <v>1599527.28</v>
      </c>
      <c r="G552" s="6">
        <v>651474.08000000007</v>
      </c>
      <c r="H552" s="6">
        <v>80492.849999999991</v>
      </c>
      <c r="I552" s="6">
        <v>21898.59</v>
      </c>
      <c r="J552" s="6">
        <v>81130.929999999993</v>
      </c>
      <c r="K552" s="6">
        <v>0</v>
      </c>
    </row>
    <row r="553" spans="1:11" x14ac:dyDescent="0.25">
      <c r="A553" s="1" t="s">
        <v>1146</v>
      </c>
      <c r="B553" t="s">
        <v>1147</v>
      </c>
      <c r="C553" t="s">
        <v>2</v>
      </c>
      <c r="D553" s="6">
        <v>3043451.8600000003</v>
      </c>
      <c r="E553" s="6">
        <f t="shared" si="8"/>
        <v>1303940.8600000003</v>
      </c>
      <c r="F553" s="6">
        <v>1428105.42</v>
      </c>
      <c r="G553" s="6">
        <v>191944.33</v>
      </c>
      <c r="H553" s="6">
        <v>78728.22</v>
      </c>
      <c r="I553" s="6">
        <v>922.26</v>
      </c>
      <c r="J553" s="6">
        <v>39810.769999999997</v>
      </c>
      <c r="K553" s="6">
        <v>0</v>
      </c>
    </row>
    <row r="554" spans="1:11" x14ac:dyDescent="0.25">
      <c r="A554" s="1" t="s">
        <v>1148</v>
      </c>
      <c r="B554" t="s">
        <v>1149</v>
      </c>
      <c r="C554" t="s">
        <v>485</v>
      </c>
      <c r="D554" s="6">
        <v>8941521.5499999989</v>
      </c>
      <c r="E554" s="6">
        <f t="shared" si="8"/>
        <v>6010320.7400000002</v>
      </c>
      <c r="F554" s="6">
        <v>1288792.0799999998</v>
      </c>
      <c r="G554" s="6">
        <v>1182587.8499999999</v>
      </c>
      <c r="H554" s="6">
        <v>274469.76000000001</v>
      </c>
      <c r="I554" s="6">
        <v>3020.51</v>
      </c>
      <c r="J554" s="6">
        <v>102106.76</v>
      </c>
      <c r="K554" s="6">
        <v>80223.849999999991</v>
      </c>
    </row>
    <row r="555" spans="1:11" x14ac:dyDescent="0.25">
      <c r="A555" s="1" t="s">
        <v>1150</v>
      </c>
      <c r="B555" t="s">
        <v>1151</v>
      </c>
      <c r="C555" t="s">
        <v>134</v>
      </c>
      <c r="D555" s="6">
        <v>9508389.2300000004</v>
      </c>
      <c r="E555" s="6">
        <f t="shared" si="8"/>
        <v>5940428.96</v>
      </c>
      <c r="F555" s="6">
        <v>2559542.48</v>
      </c>
      <c r="G555" s="6">
        <v>815248.57</v>
      </c>
      <c r="H555" s="6">
        <v>121517.34</v>
      </c>
      <c r="I555" s="6">
        <v>0</v>
      </c>
      <c r="J555" s="6">
        <v>50306.59</v>
      </c>
      <c r="K555" s="6">
        <v>21345.29</v>
      </c>
    </row>
    <row r="556" spans="1:11" x14ac:dyDescent="0.25">
      <c r="A556" s="1" t="s">
        <v>1152</v>
      </c>
      <c r="B556" t="s">
        <v>1153</v>
      </c>
      <c r="C556" t="s">
        <v>164</v>
      </c>
      <c r="D556" s="6">
        <v>7633731.1799999997</v>
      </c>
      <c r="E556" s="6">
        <f t="shared" si="8"/>
        <v>5550050.8900000006</v>
      </c>
      <c r="F556" s="6">
        <v>1300568.0900000001</v>
      </c>
      <c r="G556" s="6">
        <v>594243.91</v>
      </c>
      <c r="H556" s="6">
        <v>79116.76999999999</v>
      </c>
      <c r="I556" s="6">
        <v>2800.05</v>
      </c>
      <c r="J556" s="6">
        <v>87734.31</v>
      </c>
      <c r="K556" s="6">
        <v>19217.16</v>
      </c>
    </row>
    <row r="557" spans="1:11" x14ac:dyDescent="0.25">
      <c r="A557" s="1" t="s">
        <v>1154</v>
      </c>
      <c r="B557" t="s">
        <v>1155</v>
      </c>
      <c r="C557" t="s">
        <v>38</v>
      </c>
      <c r="D557" s="6">
        <v>918662.36</v>
      </c>
      <c r="E557" s="6">
        <f t="shared" si="8"/>
        <v>726227.09</v>
      </c>
      <c r="F557" s="6">
        <v>12694.86</v>
      </c>
      <c r="G557" s="6">
        <v>122599.52999999998</v>
      </c>
      <c r="H557" s="6">
        <v>1869.64</v>
      </c>
      <c r="I557" s="6">
        <v>1901.95</v>
      </c>
      <c r="J557" s="6">
        <v>40459.160000000003</v>
      </c>
      <c r="K557" s="6">
        <v>12910.13</v>
      </c>
    </row>
    <row r="558" spans="1:11" x14ac:dyDescent="0.25">
      <c r="A558" s="1" t="s">
        <v>1156</v>
      </c>
      <c r="B558" t="s">
        <v>1157</v>
      </c>
      <c r="C558" t="s">
        <v>312</v>
      </c>
      <c r="D558" s="6">
        <v>10343356.01</v>
      </c>
      <c r="E558" s="6">
        <f t="shared" si="8"/>
        <v>6633128.6899999995</v>
      </c>
      <c r="F558" s="6">
        <v>1947019.51</v>
      </c>
      <c r="G558" s="6">
        <v>1224875.04</v>
      </c>
      <c r="H558" s="6">
        <v>239483.76</v>
      </c>
      <c r="I558" s="6">
        <v>7766.69</v>
      </c>
      <c r="J558" s="6">
        <v>104889.91</v>
      </c>
      <c r="K558" s="6">
        <v>186192.41</v>
      </c>
    </row>
    <row r="559" spans="1:11" x14ac:dyDescent="0.25">
      <c r="A559" s="1" t="s">
        <v>1158</v>
      </c>
      <c r="B559" t="s">
        <v>1159</v>
      </c>
      <c r="C559" t="s">
        <v>164</v>
      </c>
      <c r="D559" s="6">
        <v>4026071.5599999991</v>
      </c>
      <c r="E559" s="6">
        <f t="shared" si="8"/>
        <v>3306795.0799999991</v>
      </c>
      <c r="F559" s="6">
        <v>0</v>
      </c>
      <c r="G559" s="6">
        <v>504751.3</v>
      </c>
      <c r="H559" s="6">
        <v>95054.63</v>
      </c>
      <c r="I559" s="6">
        <v>6628.62</v>
      </c>
      <c r="J559" s="6">
        <v>112841.93</v>
      </c>
      <c r="K559" s="6">
        <v>0</v>
      </c>
    </row>
    <row r="560" spans="1:11" x14ac:dyDescent="0.25">
      <c r="A560" s="1" t="s">
        <v>1160</v>
      </c>
      <c r="B560" t="s">
        <v>1161</v>
      </c>
      <c r="C560" t="s">
        <v>38</v>
      </c>
      <c r="D560" s="6">
        <v>1032209.7899999998</v>
      </c>
      <c r="E560" s="6">
        <f t="shared" si="8"/>
        <v>61909.06999999973</v>
      </c>
      <c r="F560" s="6">
        <v>890021.71000000008</v>
      </c>
      <c r="G560" s="6">
        <v>43648.340000000004</v>
      </c>
      <c r="H560" s="6">
        <v>4178.45</v>
      </c>
      <c r="I560" s="6">
        <v>0</v>
      </c>
      <c r="J560" s="6">
        <v>31138.6</v>
      </c>
      <c r="K560" s="6">
        <v>1313.6200000000008</v>
      </c>
    </row>
    <row r="561" spans="1:11" x14ac:dyDescent="0.25">
      <c r="A561" s="1" t="s">
        <v>1162</v>
      </c>
      <c r="B561" t="s">
        <v>1163</v>
      </c>
      <c r="C561" t="s">
        <v>380</v>
      </c>
      <c r="D561" s="6">
        <v>3829859.2199999997</v>
      </c>
      <c r="E561" s="6">
        <f t="shared" si="8"/>
        <v>3373607.9799999995</v>
      </c>
      <c r="F561" s="6">
        <v>0</v>
      </c>
      <c r="G561" s="6">
        <v>234151.77</v>
      </c>
      <c r="H561" s="6">
        <v>119973.29</v>
      </c>
      <c r="I561" s="6">
        <v>715.1</v>
      </c>
      <c r="J561" s="6">
        <v>87003.27</v>
      </c>
      <c r="K561" s="6">
        <v>14407.809999999998</v>
      </c>
    </row>
    <row r="562" spans="1:11" x14ac:dyDescent="0.25">
      <c r="A562" s="1" t="s">
        <v>1164</v>
      </c>
      <c r="B562" t="s">
        <v>1165</v>
      </c>
      <c r="C562" t="s">
        <v>29</v>
      </c>
      <c r="D562" s="6">
        <v>7801470.8099999996</v>
      </c>
      <c r="E562" s="6">
        <f t="shared" si="8"/>
        <v>5389115.7399999993</v>
      </c>
      <c r="F562" s="6">
        <v>1906613.6700000002</v>
      </c>
      <c r="G562" s="6">
        <v>331836.25</v>
      </c>
      <c r="H562" s="6">
        <v>2019.58</v>
      </c>
      <c r="I562" s="6">
        <v>823.56</v>
      </c>
      <c r="J562" s="6">
        <v>69804.03</v>
      </c>
      <c r="K562" s="6">
        <v>101257.98</v>
      </c>
    </row>
    <row r="563" spans="1:11" x14ac:dyDescent="0.25">
      <c r="A563" s="1" t="s">
        <v>1166</v>
      </c>
      <c r="B563" t="s">
        <v>1167</v>
      </c>
      <c r="C563" t="s">
        <v>1168</v>
      </c>
      <c r="D563" s="6">
        <v>14605675.090000002</v>
      </c>
      <c r="E563" s="6">
        <f t="shared" si="8"/>
        <v>8166709.0700000022</v>
      </c>
      <c r="F563" s="6">
        <v>3058595.71</v>
      </c>
      <c r="G563" s="6">
        <v>1105265.6400000001</v>
      </c>
      <c r="H563" s="6">
        <v>2108865.67</v>
      </c>
      <c r="I563" s="6">
        <v>0</v>
      </c>
      <c r="J563" s="6">
        <v>99415.71</v>
      </c>
      <c r="K563" s="6">
        <v>66823.289999999994</v>
      </c>
    </row>
    <row r="564" spans="1:11" x14ac:dyDescent="0.25">
      <c r="A564" s="1" t="s">
        <v>1169</v>
      </c>
      <c r="B564" t="s">
        <v>1170</v>
      </c>
      <c r="C564" t="s">
        <v>126</v>
      </c>
      <c r="D564" s="6">
        <v>16966922.560000002</v>
      </c>
      <c r="E564" s="6">
        <f t="shared" si="8"/>
        <v>13549229.890000002</v>
      </c>
      <c r="F564" s="6">
        <v>1381130.77</v>
      </c>
      <c r="G564" s="6">
        <v>1431930.3900000001</v>
      </c>
      <c r="H564" s="6">
        <v>36013.840000000004</v>
      </c>
      <c r="I564" s="6">
        <v>7630.57</v>
      </c>
      <c r="J564" s="6">
        <v>228173.59</v>
      </c>
      <c r="K564" s="6">
        <v>332813.51000000007</v>
      </c>
    </row>
    <row r="565" spans="1:11" x14ac:dyDescent="0.25">
      <c r="A565" s="1" t="s">
        <v>1171</v>
      </c>
      <c r="B565" t="s">
        <v>1172</v>
      </c>
      <c r="C565" t="s">
        <v>20</v>
      </c>
      <c r="D565" s="6">
        <v>1211810.1500000001</v>
      </c>
      <c r="E565" s="6">
        <f t="shared" si="8"/>
        <v>776723.91000000015</v>
      </c>
      <c r="F565" s="6">
        <v>255165.76</v>
      </c>
      <c r="G565" s="6">
        <v>82858.510000000009</v>
      </c>
      <c r="H565" s="6">
        <v>57871.270000000004</v>
      </c>
      <c r="I565" s="6">
        <v>288.08</v>
      </c>
      <c r="J565" s="6">
        <v>38902.620000000003</v>
      </c>
      <c r="K565" s="6">
        <v>0</v>
      </c>
    </row>
    <row r="566" spans="1:11" x14ac:dyDescent="0.25">
      <c r="A566" s="1" t="s">
        <v>1173</v>
      </c>
      <c r="B566" t="s">
        <v>1174</v>
      </c>
      <c r="C566" t="s">
        <v>759</v>
      </c>
      <c r="D566" s="6">
        <v>15093455.989999998</v>
      </c>
      <c r="E566" s="6">
        <f t="shared" si="8"/>
        <v>10484698.789999997</v>
      </c>
      <c r="F566" s="6">
        <v>2852041.37</v>
      </c>
      <c r="G566" s="6">
        <v>1275638.75</v>
      </c>
      <c r="H566" s="6">
        <v>184345.16</v>
      </c>
      <c r="I566" s="6">
        <v>1239.23</v>
      </c>
      <c r="J566" s="6">
        <v>153051.76</v>
      </c>
      <c r="K566" s="6">
        <v>142440.93</v>
      </c>
    </row>
    <row r="567" spans="1:11" x14ac:dyDescent="0.25">
      <c r="A567" s="1" t="s">
        <v>1175</v>
      </c>
      <c r="B567" t="s">
        <v>1176</v>
      </c>
      <c r="C567" t="s">
        <v>137</v>
      </c>
      <c r="D567" s="6">
        <v>43657658.029999994</v>
      </c>
      <c r="E567" s="6">
        <f t="shared" si="8"/>
        <v>24139952.109999996</v>
      </c>
      <c r="F567" s="6">
        <v>10384192.639999999</v>
      </c>
      <c r="G567" s="6">
        <v>4429687.9000000004</v>
      </c>
      <c r="H567" s="6">
        <v>4373168.3299999991</v>
      </c>
      <c r="I567" s="6">
        <v>28051.760000000002</v>
      </c>
      <c r="J567" s="6">
        <v>259515.16</v>
      </c>
      <c r="K567" s="6">
        <v>43090.13</v>
      </c>
    </row>
    <row r="568" spans="1:11" x14ac:dyDescent="0.25">
      <c r="A568" s="1" t="s">
        <v>1177</v>
      </c>
      <c r="B568" t="s">
        <v>1178</v>
      </c>
      <c r="C568" t="s">
        <v>100</v>
      </c>
      <c r="D568" s="6">
        <v>10361551.630000001</v>
      </c>
      <c r="E568" s="6">
        <f t="shared" si="8"/>
        <v>7958010.1100000022</v>
      </c>
      <c r="F568" s="6">
        <v>1291364.94</v>
      </c>
      <c r="G568" s="6">
        <v>661354.23</v>
      </c>
      <c r="H568" s="6">
        <v>129013.56</v>
      </c>
      <c r="I568" s="6">
        <v>499.77</v>
      </c>
      <c r="J568" s="6">
        <v>100241.84</v>
      </c>
      <c r="K568" s="6">
        <v>221067.18000000002</v>
      </c>
    </row>
    <row r="569" spans="1:11" x14ac:dyDescent="0.25">
      <c r="A569" s="1" t="s">
        <v>1179</v>
      </c>
      <c r="B569" t="s">
        <v>1180</v>
      </c>
      <c r="C569" t="s">
        <v>79</v>
      </c>
      <c r="D569" s="6">
        <v>6457616.5600000015</v>
      </c>
      <c r="E569" s="6">
        <f t="shared" si="8"/>
        <v>2741490.4600000018</v>
      </c>
      <c r="F569" s="6">
        <v>1097618.81</v>
      </c>
      <c r="G569" s="6">
        <v>948048.24999999977</v>
      </c>
      <c r="H569" s="6">
        <v>1552612.16</v>
      </c>
      <c r="I569" s="6">
        <v>5413.5</v>
      </c>
      <c r="J569" s="6">
        <v>86720.25</v>
      </c>
      <c r="K569" s="6">
        <v>25713.130000000008</v>
      </c>
    </row>
    <row r="570" spans="1:11" x14ac:dyDescent="0.25">
      <c r="A570" s="1" t="s">
        <v>1181</v>
      </c>
      <c r="B570" t="s">
        <v>1182</v>
      </c>
      <c r="C570" t="s">
        <v>738</v>
      </c>
      <c r="D570" s="6">
        <v>14658673.340000002</v>
      </c>
      <c r="E570" s="6">
        <f t="shared" si="8"/>
        <v>8899793.6100000013</v>
      </c>
      <c r="F570" s="6">
        <v>3357999.56</v>
      </c>
      <c r="G570" s="6">
        <v>1790050.34</v>
      </c>
      <c r="H570" s="6">
        <v>480031.4</v>
      </c>
      <c r="I570" s="6">
        <v>18035.87</v>
      </c>
      <c r="J570" s="6">
        <v>112762.56</v>
      </c>
      <c r="K570" s="6">
        <v>0</v>
      </c>
    </row>
    <row r="571" spans="1:11" x14ac:dyDescent="0.25">
      <c r="A571" s="1" t="s">
        <v>1183</v>
      </c>
      <c r="B571" t="s">
        <v>1184</v>
      </c>
      <c r="C571" t="s">
        <v>32</v>
      </c>
      <c r="D571" s="6">
        <v>24596062.860000003</v>
      </c>
      <c r="E571" s="6">
        <f t="shared" si="8"/>
        <v>14278783.500000002</v>
      </c>
      <c r="F571" s="6">
        <v>3865492.46</v>
      </c>
      <c r="G571" s="6">
        <v>4147611.09</v>
      </c>
      <c r="H571" s="6">
        <v>779990.95000000007</v>
      </c>
      <c r="I571" s="6">
        <v>38987.06</v>
      </c>
      <c r="J571" s="6">
        <v>217445.13</v>
      </c>
      <c r="K571" s="6">
        <v>1267752.67</v>
      </c>
    </row>
    <row r="572" spans="1:11" x14ac:dyDescent="0.25">
      <c r="A572" s="1" t="s">
        <v>1185</v>
      </c>
      <c r="B572" t="s">
        <v>1186</v>
      </c>
      <c r="C572" t="s">
        <v>134</v>
      </c>
      <c r="D572" s="6">
        <v>13815189.329999998</v>
      </c>
      <c r="E572" s="6">
        <f t="shared" si="8"/>
        <v>7201878.6899999976</v>
      </c>
      <c r="F572" s="6">
        <v>4255459.5999999996</v>
      </c>
      <c r="G572" s="6">
        <v>1217618.6400000001</v>
      </c>
      <c r="H572" s="6">
        <v>1039886.06</v>
      </c>
      <c r="I572" s="6">
        <v>0</v>
      </c>
      <c r="J572" s="6">
        <v>68374.070000000007</v>
      </c>
      <c r="K572" s="6">
        <v>31972.270000000004</v>
      </c>
    </row>
    <row r="573" spans="1:11" x14ac:dyDescent="0.25">
      <c r="A573" s="1" t="s">
        <v>1187</v>
      </c>
      <c r="B573" t="s">
        <v>1188</v>
      </c>
      <c r="C573" t="s">
        <v>56</v>
      </c>
      <c r="D573" s="6">
        <v>4295575.9000000013</v>
      </c>
      <c r="E573" s="6">
        <f t="shared" si="8"/>
        <v>2736151.5300000017</v>
      </c>
      <c r="F573" s="6">
        <v>1078095.93</v>
      </c>
      <c r="G573" s="6">
        <v>353075.5</v>
      </c>
      <c r="H573" s="6">
        <v>67007.03</v>
      </c>
      <c r="I573" s="6">
        <v>548.6</v>
      </c>
      <c r="J573" s="6">
        <v>60697.31</v>
      </c>
      <c r="K573" s="6">
        <v>0</v>
      </c>
    </row>
    <row r="574" spans="1:11" x14ac:dyDescent="0.25">
      <c r="A574" s="1" t="s">
        <v>1189</v>
      </c>
      <c r="B574" t="s">
        <v>1190</v>
      </c>
      <c r="C574" t="s">
        <v>43</v>
      </c>
      <c r="D574" s="6">
        <v>9633676.910000002</v>
      </c>
      <c r="E574" s="6">
        <f t="shared" si="8"/>
        <v>6869947.0000000028</v>
      </c>
      <c r="F574" s="6">
        <v>2160706.94</v>
      </c>
      <c r="G574" s="6">
        <v>267993.84999999998</v>
      </c>
      <c r="H574" s="6">
        <v>77863.83</v>
      </c>
      <c r="I574" s="6">
        <v>32499.71</v>
      </c>
      <c r="J574" s="6">
        <v>91809.86</v>
      </c>
      <c r="K574" s="6">
        <v>132855.72</v>
      </c>
    </row>
    <row r="575" spans="1:11" x14ac:dyDescent="0.25">
      <c r="A575" s="1" t="s">
        <v>1191</v>
      </c>
      <c r="B575" t="s">
        <v>1192</v>
      </c>
      <c r="C575" t="s">
        <v>368</v>
      </c>
      <c r="D575" s="6">
        <v>13234928.600000001</v>
      </c>
      <c r="E575" s="6">
        <f t="shared" si="8"/>
        <v>7673486.1900000004</v>
      </c>
      <c r="F575" s="6">
        <v>2429486.0699999998</v>
      </c>
      <c r="G575" s="6">
        <v>1088992.4600000002</v>
      </c>
      <c r="H575" s="6">
        <v>1919594.17</v>
      </c>
      <c r="I575" s="6">
        <v>0</v>
      </c>
      <c r="J575" s="6">
        <v>90281.07</v>
      </c>
      <c r="K575" s="6">
        <v>33088.639999999999</v>
      </c>
    </row>
    <row r="576" spans="1:11" x14ac:dyDescent="0.25">
      <c r="A576" s="1" t="s">
        <v>1193</v>
      </c>
      <c r="B576" t="s">
        <v>1194</v>
      </c>
      <c r="C576" t="s">
        <v>211</v>
      </c>
      <c r="D576" s="6">
        <v>4099030.6999999997</v>
      </c>
      <c r="E576" s="6">
        <f t="shared" si="8"/>
        <v>3662134.35</v>
      </c>
      <c r="F576" s="6">
        <v>165061.76999999999</v>
      </c>
      <c r="G576" s="6">
        <v>191001.87999999998</v>
      </c>
      <c r="H576" s="6">
        <v>8420.880000000001</v>
      </c>
      <c r="I576" s="6">
        <v>2538.0500000000002</v>
      </c>
      <c r="J576" s="6">
        <v>69873.77</v>
      </c>
      <c r="K576" s="6">
        <v>0</v>
      </c>
    </row>
    <row r="577" spans="1:11" x14ac:dyDescent="0.25">
      <c r="A577" s="1" t="s">
        <v>1195</v>
      </c>
      <c r="B577" t="s">
        <v>1196</v>
      </c>
      <c r="C577" t="s">
        <v>35</v>
      </c>
      <c r="D577" s="6">
        <v>4756102.9600000009</v>
      </c>
      <c r="E577" s="6">
        <f t="shared" si="8"/>
        <v>2761536.8800000008</v>
      </c>
      <c r="F577" s="6">
        <v>1535795.91</v>
      </c>
      <c r="G577" s="6">
        <v>333413.98000000004</v>
      </c>
      <c r="H577" s="6">
        <v>49734.02</v>
      </c>
      <c r="I577" s="6">
        <v>2453.86</v>
      </c>
      <c r="J577" s="6">
        <v>53060.4</v>
      </c>
      <c r="K577" s="6">
        <v>20107.91</v>
      </c>
    </row>
    <row r="578" spans="1:11" x14ac:dyDescent="0.25">
      <c r="A578" s="1" t="s">
        <v>1197</v>
      </c>
      <c r="B578" t="s">
        <v>1198</v>
      </c>
      <c r="C578" t="s">
        <v>759</v>
      </c>
      <c r="D578" s="6">
        <v>3668830.24</v>
      </c>
      <c r="E578" s="6">
        <f t="shared" si="8"/>
        <v>1911114.9300000002</v>
      </c>
      <c r="F578" s="6">
        <v>1578632.96</v>
      </c>
      <c r="G578" s="6">
        <v>125978.64000000001</v>
      </c>
      <c r="H578" s="6">
        <v>8089.65</v>
      </c>
      <c r="I578" s="6">
        <v>0</v>
      </c>
      <c r="J578" s="6">
        <v>35867.57</v>
      </c>
      <c r="K578" s="6">
        <v>9146.4900000000016</v>
      </c>
    </row>
    <row r="579" spans="1:11" x14ac:dyDescent="0.25">
      <c r="A579" s="1" t="s">
        <v>1199</v>
      </c>
      <c r="B579" t="s">
        <v>1200</v>
      </c>
      <c r="C579" t="s">
        <v>137</v>
      </c>
      <c r="D579" s="6">
        <v>5942729.1699999999</v>
      </c>
      <c r="E579" s="6">
        <f t="shared" si="8"/>
        <v>3960382.65</v>
      </c>
      <c r="F579" s="6">
        <v>1381041.6900000002</v>
      </c>
      <c r="G579" s="6">
        <v>429093.7300000001</v>
      </c>
      <c r="H579" s="6">
        <v>123370</v>
      </c>
      <c r="I579" s="6">
        <v>1183.1300000000001</v>
      </c>
      <c r="J579" s="6">
        <v>42354.05</v>
      </c>
      <c r="K579" s="6">
        <v>5303.92</v>
      </c>
    </row>
    <row r="580" spans="1:11" x14ac:dyDescent="0.25">
      <c r="A580" s="1" t="s">
        <v>1201</v>
      </c>
      <c r="B580" t="s">
        <v>1202</v>
      </c>
      <c r="C580" t="s">
        <v>23</v>
      </c>
      <c r="D580" s="6">
        <v>4262591.45</v>
      </c>
      <c r="E580" s="6">
        <f t="shared" si="8"/>
        <v>3200750.2799999993</v>
      </c>
      <c r="F580" s="6">
        <v>550488.76000000013</v>
      </c>
      <c r="G580" s="6">
        <v>338332.1</v>
      </c>
      <c r="H580" s="6">
        <v>42971.47</v>
      </c>
      <c r="I580" s="6">
        <v>1382.24</v>
      </c>
      <c r="J580" s="6">
        <v>60043.94</v>
      </c>
      <c r="K580" s="6">
        <v>68622.66</v>
      </c>
    </row>
    <row r="581" spans="1:11" x14ac:dyDescent="0.25">
      <c r="A581" s="1" t="s">
        <v>1203</v>
      </c>
      <c r="B581" t="s">
        <v>1204</v>
      </c>
      <c r="C581" t="s">
        <v>563</v>
      </c>
      <c r="D581" s="6">
        <v>12015815.819999998</v>
      </c>
      <c r="E581" s="6">
        <f t="shared" si="8"/>
        <v>5993045.3699999982</v>
      </c>
      <c r="F581" s="6">
        <v>3572549.07</v>
      </c>
      <c r="G581" s="6">
        <v>932346.55</v>
      </c>
      <c r="H581" s="6">
        <v>1414313.26</v>
      </c>
      <c r="I581" s="6">
        <v>0</v>
      </c>
      <c r="J581" s="6">
        <v>73740.960000000006</v>
      </c>
      <c r="K581" s="6">
        <v>29820.610000000004</v>
      </c>
    </row>
    <row r="582" spans="1:11" x14ac:dyDescent="0.25">
      <c r="A582" s="1" t="s">
        <v>1205</v>
      </c>
      <c r="B582" t="s">
        <v>1206</v>
      </c>
      <c r="C582" t="s">
        <v>84</v>
      </c>
      <c r="D582" s="6">
        <v>7989411.6499999994</v>
      </c>
      <c r="E582" s="6">
        <f t="shared" si="8"/>
        <v>3560382.32</v>
      </c>
      <c r="F582" s="6">
        <v>3074764.0199999996</v>
      </c>
      <c r="G582" s="6">
        <v>539026.22</v>
      </c>
      <c r="H582" s="6">
        <v>767709.45</v>
      </c>
      <c r="I582" s="6">
        <v>0</v>
      </c>
      <c r="J582" s="6">
        <v>47529.64</v>
      </c>
      <c r="K582" s="6">
        <v>0</v>
      </c>
    </row>
    <row r="583" spans="1:11" x14ac:dyDescent="0.25">
      <c r="A583" s="1" t="s">
        <v>1207</v>
      </c>
      <c r="B583" t="s">
        <v>1208</v>
      </c>
      <c r="C583" t="s">
        <v>59</v>
      </c>
      <c r="D583" s="6">
        <v>10953062.659999998</v>
      </c>
      <c r="E583" s="6">
        <f t="shared" si="8"/>
        <v>8549368.3299999982</v>
      </c>
      <c r="F583" s="6">
        <v>1407847.27</v>
      </c>
      <c r="G583" s="6">
        <v>723713.39</v>
      </c>
      <c r="H583" s="6">
        <v>109693.4</v>
      </c>
      <c r="I583" s="6">
        <v>5173.45</v>
      </c>
      <c r="J583" s="6">
        <v>88276.17</v>
      </c>
      <c r="K583" s="6">
        <v>68990.650000000009</v>
      </c>
    </row>
    <row r="584" spans="1:11" x14ac:dyDescent="0.25">
      <c r="A584" s="1" t="s">
        <v>1209</v>
      </c>
      <c r="B584" t="s">
        <v>1210</v>
      </c>
      <c r="C584" t="s">
        <v>164</v>
      </c>
      <c r="D584" s="6">
        <v>18578359.610000003</v>
      </c>
      <c r="E584" s="6">
        <f t="shared" ref="E584:E617" si="9">D584-F584-G584-H584-I584-J584-K584</f>
        <v>13412727.080000004</v>
      </c>
      <c r="F584" s="6">
        <v>1915707.3399999999</v>
      </c>
      <c r="G584" s="6">
        <v>2093316</v>
      </c>
      <c r="H584" s="6">
        <v>770060.62</v>
      </c>
      <c r="I584" s="6">
        <v>169573.42</v>
      </c>
      <c r="J584" s="6">
        <v>156526.5</v>
      </c>
      <c r="K584" s="6">
        <v>60448.650000000009</v>
      </c>
    </row>
    <row r="585" spans="1:11" x14ac:dyDescent="0.25">
      <c r="A585" s="1" t="s">
        <v>1211</v>
      </c>
      <c r="B585" t="s">
        <v>1212</v>
      </c>
      <c r="C585" t="s">
        <v>74</v>
      </c>
      <c r="D585" s="6">
        <v>24059365.969999999</v>
      </c>
      <c r="E585" s="6">
        <f t="shared" si="9"/>
        <v>19486562.639999997</v>
      </c>
      <c r="F585" s="6">
        <v>1670740.0499999998</v>
      </c>
      <c r="G585" s="6">
        <v>2108181.94</v>
      </c>
      <c r="H585" s="6">
        <v>325566.26</v>
      </c>
      <c r="I585" s="6">
        <v>64494.11</v>
      </c>
      <c r="J585" s="6">
        <v>403820.97</v>
      </c>
      <c r="K585" s="6">
        <v>0</v>
      </c>
    </row>
    <row r="586" spans="1:11" x14ac:dyDescent="0.25">
      <c r="A586" s="1" t="s">
        <v>1213</v>
      </c>
      <c r="B586" t="s">
        <v>1214</v>
      </c>
      <c r="C586" t="s">
        <v>110</v>
      </c>
      <c r="D586" s="6">
        <v>3561201.15</v>
      </c>
      <c r="E586" s="6">
        <f t="shared" si="9"/>
        <v>3202809.9899999998</v>
      </c>
      <c r="F586" s="6">
        <v>218221.89</v>
      </c>
      <c r="G586" s="6">
        <v>0</v>
      </c>
      <c r="H586" s="6">
        <v>10951.1</v>
      </c>
      <c r="I586" s="6">
        <v>1032.79</v>
      </c>
      <c r="J586" s="6">
        <v>123693.59</v>
      </c>
      <c r="K586" s="6">
        <v>4491.79</v>
      </c>
    </row>
    <row r="587" spans="1:11" x14ac:dyDescent="0.25">
      <c r="A587" s="1" t="s">
        <v>1215</v>
      </c>
      <c r="B587" t="s">
        <v>1216</v>
      </c>
      <c r="C587" t="s">
        <v>352</v>
      </c>
      <c r="D587" s="6">
        <v>8602710.5800000019</v>
      </c>
      <c r="E587" s="6">
        <f t="shared" si="9"/>
        <v>6014230.0200000014</v>
      </c>
      <c r="F587" s="6">
        <v>1649681.56</v>
      </c>
      <c r="G587" s="6">
        <v>696301.24999999988</v>
      </c>
      <c r="H587" s="6">
        <v>82960.31</v>
      </c>
      <c r="I587" s="6">
        <v>9312.5400000000009</v>
      </c>
      <c r="J587" s="6">
        <v>109333.41</v>
      </c>
      <c r="K587" s="6">
        <v>40891.49</v>
      </c>
    </row>
    <row r="588" spans="1:11" x14ac:dyDescent="0.25">
      <c r="A588" s="1" t="s">
        <v>1217</v>
      </c>
      <c r="B588" t="s">
        <v>1218</v>
      </c>
      <c r="C588" t="s">
        <v>485</v>
      </c>
      <c r="D588" s="6">
        <v>6652490.4700000007</v>
      </c>
      <c r="E588" s="6">
        <f t="shared" si="9"/>
        <v>4463717.3000000007</v>
      </c>
      <c r="F588" s="6">
        <v>1729783.97</v>
      </c>
      <c r="G588" s="6">
        <v>336013.19</v>
      </c>
      <c r="H588" s="6">
        <v>8237.15</v>
      </c>
      <c r="I588" s="6">
        <v>0</v>
      </c>
      <c r="J588" s="6">
        <v>58194.89</v>
      </c>
      <c r="K588" s="6">
        <v>56543.969999999994</v>
      </c>
    </row>
    <row r="589" spans="1:11" x14ac:dyDescent="0.25">
      <c r="A589" s="1" t="s">
        <v>1219</v>
      </c>
      <c r="B589" t="s">
        <v>1220</v>
      </c>
      <c r="C589" t="s">
        <v>359</v>
      </c>
      <c r="D589" s="6">
        <v>3667302.36</v>
      </c>
      <c r="E589" s="6">
        <f t="shared" si="9"/>
        <v>3232026.1399999997</v>
      </c>
      <c r="F589" s="6">
        <v>0</v>
      </c>
      <c r="G589" s="6">
        <v>177761.67000000004</v>
      </c>
      <c r="H589" s="6">
        <v>154537.57</v>
      </c>
      <c r="I589" s="6">
        <v>1491.7199999999998</v>
      </c>
      <c r="J589" s="6">
        <v>76967.199999999997</v>
      </c>
      <c r="K589" s="6">
        <v>24518.059999999998</v>
      </c>
    </row>
    <row r="590" spans="1:11" x14ac:dyDescent="0.25">
      <c r="A590" s="1" t="s">
        <v>1221</v>
      </c>
      <c r="B590" t="s">
        <v>1222</v>
      </c>
      <c r="C590" t="s">
        <v>364</v>
      </c>
      <c r="D590" s="6">
        <v>21986658.300000004</v>
      </c>
      <c r="E590" s="6">
        <f t="shared" si="9"/>
        <v>14385100.060000006</v>
      </c>
      <c r="F590" s="6">
        <v>5019877.84</v>
      </c>
      <c r="G590" s="6">
        <v>1747299.97</v>
      </c>
      <c r="H590" s="6">
        <v>496885.77999999997</v>
      </c>
      <c r="I590" s="6">
        <v>2024.16</v>
      </c>
      <c r="J590" s="6">
        <v>150979.29</v>
      </c>
      <c r="K590" s="6">
        <v>184491.2</v>
      </c>
    </row>
    <row r="591" spans="1:11" x14ac:dyDescent="0.25">
      <c r="A591" s="1" t="s">
        <v>1223</v>
      </c>
      <c r="B591" t="s">
        <v>1224</v>
      </c>
      <c r="C591" t="s">
        <v>368</v>
      </c>
      <c r="D591" s="6">
        <v>8914789.5399999991</v>
      </c>
      <c r="E591" s="6">
        <f t="shared" si="9"/>
        <v>3666119.2499999995</v>
      </c>
      <c r="F591" s="6">
        <v>3861718.4699999997</v>
      </c>
      <c r="G591" s="6">
        <v>553418.05999999994</v>
      </c>
      <c r="H591" s="6">
        <v>777944.23</v>
      </c>
      <c r="I591" s="6">
        <v>0</v>
      </c>
      <c r="J591" s="6">
        <v>47068.12</v>
      </c>
      <c r="K591" s="6">
        <v>8521.41</v>
      </c>
    </row>
    <row r="592" spans="1:11" x14ac:dyDescent="0.25">
      <c r="A592" s="1" t="s">
        <v>1227</v>
      </c>
      <c r="B592" t="s">
        <v>1226</v>
      </c>
      <c r="C592" t="s">
        <v>59</v>
      </c>
      <c r="D592" s="6">
        <v>3169729.29</v>
      </c>
      <c r="E592" s="6">
        <f t="shared" si="9"/>
        <v>2192060.6100000003</v>
      </c>
      <c r="F592" s="6">
        <v>833254.36</v>
      </c>
      <c r="G592" s="6">
        <v>50587.279999999984</v>
      </c>
      <c r="H592" s="6">
        <v>9819.5499999999993</v>
      </c>
      <c r="I592" s="6">
        <v>0</v>
      </c>
      <c r="J592" s="6">
        <v>37632.35</v>
      </c>
      <c r="K592" s="6">
        <v>46375.14</v>
      </c>
    </row>
    <row r="593" spans="1:11" x14ac:dyDescent="0.25">
      <c r="A593" s="1" t="s">
        <v>1225</v>
      </c>
      <c r="B593" t="s">
        <v>1226</v>
      </c>
      <c r="C593" t="s">
        <v>97</v>
      </c>
      <c r="D593" s="6">
        <v>5777130.6999999993</v>
      </c>
      <c r="E593" s="6">
        <f t="shared" si="9"/>
        <v>3477807.7199999997</v>
      </c>
      <c r="F593" s="6">
        <v>1731708.3499999999</v>
      </c>
      <c r="G593" s="6">
        <v>386757.86</v>
      </c>
      <c r="H593" s="6">
        <v>89016</v>
      </c>
      <c r="I593" s="6">
        <v>1578.09</v>
      </c>
      <c r="J593" s="6">
        <v>56576.41</v>
      </c>
      <c r="K593" s="6">
        <v>33686.269999999997</v>
      </c>
    </row>
    <row r="594" spans="1:11" x14ac:dyDescent="0.25">
      <c r="A594" s="1" t="s">
        <v>1228</v>
      </c>
      <c r="B594" t="s">
        <v>1229</v>
      </c>
      <c r="C594" t="s">
        <v>120</v>
      </c>
      <c r="D594" s="6">
        <v>32531359.219999991</v>
      </c>
      <c r="E594" s="6">
        <f t="shared" si="9"/>
        <v>25251156.319999993</v>
      </c>
      <c r="F594" s="6">
        <v>1781389.65</v>
      </c>
      <c r="G594" s="6">
        <v>3708325.16</v>
      </c>
      <c r="H594" s="6">
        <v>569947.75</v>
      </c>
      <c r="I594" s="6">
        <v>415392.66000000003</v>
      </c>
      <c r="J594" s="6">
        <v>553004.37</v>
      </c>
      <c r="K594" s="6">
        <v>252143.31000000006</v>
      </c>
    </row>
    <row r="595" spans="1:11" x14ac:dyDescent="0.25">
      <c r="A595" s="1" t="s">
        <v>1230</v>
      </c>
      <c r="B595" t="s">
        <v>1231</v>
      </c>
      <c r="C595" t="s">
        <v>245</v>
      </c>
      <c r="D595" s="6">
        <v>6696269.9899999993</v>
      </c>
      <c r="E595" s="6">
        <f t="shared" si="9"/>
        <v>4954710.6199999992</v>
      </c>
      <c r="F595" s="6">
        <v>1402984.72</v>
      </c>
      <c r="G595" s="6">
        <v>201156.66000000003</v>
      </c>
      <c r="H595" s="6">
        <v>67917.42</v>
      </c>
      <c r="I595" s="6">
        <v>0</v>
      </c>
      <c r="J595" s="6">
        <v>69500.570000000007</v>
      </c>
      <c r="K595" s="6">
        <v>0</v>
      </c>
    </row>
    <row r="596" spans="1:11" x14ac:dyDescent="0.25">
      <c r="A596" s="1" t="s">
        <v>1232</v>
      </c>
      <c r="B596" t="s">
        <v>1233</v>
      </c>
      <c r="C596" t="s">
        <v>79</v>
      </c>
      <c r="D596" s="6">
        <v>1291398.3500000001</v>
      </c>
      <c r="E596" s="6">
        <f t="shared" si="9"/>
        <v>1092568.7200000002</v>
      </c>
      <c r="F596" s="6">
        <v>0</v>
      </c>
      <c r="G596" s="6">
        <v>0</v>
      </c>
      <c r="H596" s="6">
        <v>19497.169999999998</v>
      </c>
      <c r="I596" s="6">
        <v>6890.5400000000009</v>
      </c>
      <c r="J596" s="6">
        <v>166490.72</v>
      </c>
      <c r="K596" s="6">
        <v>5951.2000000000007</v>
      </c>
    </row>
    <row r="597" spans="1:11" x14ac:dyDescent="0.25">
      <c r="A597" s="1" t="s">
        <v>1234</v>
      </c>
      <c r="B597" t="s">
        <v>1235</v>
      </c>
      <c r="C597" t="s">
        <v>134</v>
      </c>
      <c r="D597" s="6">
        <v>8197870.2000000011</v>
      </c>
      <c r="E597" s="6">
        <f t="shared" si="9"/>
        <v>5901762.6400000015</v>
      </c>
      <c r="F597" s="6">
        <v>1389156.6600000001</v>
      </c>
      <c r="G597" s="6">
        <v>716917.29999999993</v>
      </c>
      <c r="H597" s="6">
        <v>119445.57</v>
      </c>
      <c r="I597" s="6">
        <v>1406.31</v>
      </c>
      <c r="J597" s="6">
        <v>69181.72</v>
      </c>
      <c r="K597" s="6">
        <v>0</v>
      </c>
    </row>
    <row r="598" spans="1:11" x14ac:dyDescent="0.25">
      <c r="A598" s="1" t="s">
        <v>1236</v>
      </c>
      <c r="B598" t="s">
        <v>1237</v>
      </c>
      <c r="C598" t="s">
        <v>120</v>
      </c>
      <c r="D598" s="6">
        <v>22607295.670000002</v>
      </c>
      <c r="E598" s="6">
        <f t="shared" si="9"/>
        <v>11108153.770000003</v>
      </c>
      <c r="F598" s="6">
        <v>5401907.1999999993</v>
      </c>
      <c r="G598" s="6">
        <v>3280048.29</v>
      </c>
      <c r="H598" s="6">
        <v>2270076.56</v>
      </c>
      <c r="I598" s="6">
        <v>377121.85</v>
      </c>
      <c r="J598" s="6">
        <v>120784.62</v>
      </c>
      <c r="K598" s="6">
        <v>49203.380000000012</v>
      </c>
    </row>
    <row r="599" spans="1:11" x14ac:dyDescent="0.25">
      <c r="A599" s="1" t="s">
        <v>1238</v>
      </c>
      <c r="B599" t="s">
        <v>1239</v>
      </c>
      <c r="C599" t="s">
        <v>416</v>
      </c>
      <c r="D599" s="6">
        <v>1752310.68</v>
      </c>
      <c r="E599" s="6">
        <f t="shared" si="9"/>
        <v>1438322.76</v>
      </c>
      <c r="F599" s="6">
        <v>8386.7199999999993</v>
      </c>
      <c r="G599" s="6">
        <v>164334.15000000002</v>
      </c>
      <c r="H599" s="6">
        <v>63796.950000000004</v>
      </c>
      <c r="I599" s="6">
        <v>1419.1</v>
      </c>
      <c r="J599" s="6">
        <v>42748.49</v>
      </c>
      <c r="K599" s="6">
        <v>33302.51</v>
      </c>
    </row>
    <row r="600" spans="1:11" x14ac:dyDescent="0.25">
      <c r="A600" s="1" t="s">
        <v>1240</v>
      </c>
      <c r="B600" t="s">
        <v>1241</v>
      </c>
      <c r="C600" t="s">
        <v>97</v>
      </c>
      <c r="D600" s="6">
        <v>7541712.419999999</v>
      </c>
      <c r="E600" s="6">
        <f t="shared" si="9"/>
        <v>4606570.6099999985</v>
      </c>
      <c r="F600" s="6">
        <v>1740549.53</v>
      </c>
      <c r="G600" s="6">
        <v>511912.99</v>
      </c>
      <c r="H600" s="6">
        <v>347192.48</v>
      </c>
      <c r="I600" s="6">
        <v>119989.56999999999</v>
      </c>
      <c r="J600" s="6">
        <v>79337.52</v>
      </c>
      <c r="K600" s="6">
        <v>136159.72000000003</v>
      </c>
    </row>
    <row r="601" spans="1:11" x14ac:dyDescent="0.25">
      <c r="A601" s="1" t="s">
        <v>1242</v>
      </c>
      <c r="B601" t="s">
        <v>1243</v>
      </c>
      <c r="C601" t="s">
        <v>74</v>
      </c>
      <c r="D601" s="6">
        <v>5557592.46</v>
      </c>
      <c r="E601" s="6">
        <f t="shared" si="9"/>
        <v>3682720.8</v>
      </c>
      <c r="F601" s="6">
        <v>1355308.1300000001</v>
      </c>
      <c r="G601" s="6">
        <v>385659.32</v>
      </c>
      <c r="H601" s="6">
        <v>70944.7</v>
      </c>
      <c r="I601" s="6">
        <v>0</v>
      </c>
      <c r="J601" s="6">
        <v>53986.62</v>
      </c>
      <c r="K601" s="6">
        <v>8972.89</v>
      </c>
    </row>
    <row r="602" spans="1:11" x14ac:dyDescent="0.25">
      <c r="A602" s="1" t="s">
        <v>1244</v>
      </c>
      <c r="B602" t="s">
        <v>1245</v>
      </c>
      <c r="C602" t="s">
        <v>416</v>
      </c>
      <c r="D602" s="6">
        <v>13129162.01</v>
      </c>
      <c r="E602" s="6">
        <f t="shared" si="9"/>
        <v>10207665.77</v>
      </c>
      <c r="F602" s="6">
        <v>0</v>
      </c>
      <c r="G602" s="6">
        <v>2113337.71</v>
      </c>
      <c r="H602" s="6">
        <v>302035.91000000003</v>
      </c>
      <c r="I602" s="6">
        <v>24641.18</v>
      </c>
      <c r="J602" s="6">
        <v>283315.56</v>
      </c>
      <c r="K602" s="6">
        <v>198165.88</v>
      </c>
    </row>
    <row r="603" spans="1:11" x14ac:dyDescent="0.25">
      <c r="A603" s="1" t="s">
        <v>1246</v>
      </c>
      <c r="B603" t="s">
        <v>1247</v>
      </c>
      <c r="C603" t="s">
        <v>129</v>
      </c>
      <c r="D603" s="6">
        <v>8811788.7499999981</v>
      </c>
      <c r="E603" s="6">
        <f t="shared" si="9"/>
        <v>5744209.8599999985</v>
      </c>
      <c r="F603" s="6">
        <v>1670364.2300000002</v>
      </c>
      <c r="G603" s="6">
        <v>814899.2699999999</v>
      </c>
      <c r="H603" s="6">
        <v>409271.02</v>
      </c>
      <c r="I603" s="6">
        <v>11768.36</v>
      </c>
      <c r="J603" s="6">
        <v>133758.84</v>
      </c>
      <c r="K603" s="6">
        <v>27517.169999999991</v>
      </c>
    </row>
    <row r="604" spans="1:11" x14ac:dyDescent="0.25">
      <c r="A604" s="1" t="s">
        <v>1248</v>
      </c>
      <c r="B604" t="s">
        <v>1249</v>
      </c>
      <c r="C604" t="s">
        <v>56</v>
      </c>
      <c r="D604" s="6">
        <v>5142322.51</v>
      </c>
      <c r="E604" s="6">
        <f t="shared" si="9"/>
        <v>2507312.1000000006</v>
      </c>
      <c r="F604" s="6">
        <v>1729559.5999999999</v>
      </c>
      <c r="G604" s="6">
        <v>483908.26</v>
      </c>
      <c r="H604" s="6">
        <v>380786.22</v>
      </c>
      <c r="I604" s="6">
        <v>0</v>
      </c>
      <c r="J604" s="6">
        <v>38435.1</v>
      </c>
      <c r="K604" s="6">
        <v>2321.2299999999996</v>
      </c>
    </row>
    <row r="605" spans="1:11" x14ac:dyDescent="0.25">
      <c r="A605" s="1" t="s">
        <v>1250</v>
      </c>
      <c r="B605" t="s">
        <v>1251</v>
      </c>
      <c r="C605" t="s">
        <v>242</v>
      </c>
      <c r="D605" s="6">
        <v>16040597.899999999</v>
      </c>
      <c r="E605" s="6">
        <f t="shared" si="9"/>
        <v>10931668.649999999</v>
      </c>
      <c r="F605" s="6">
        <v>1924690.6400000001</v>
      </c>
      <c r="G605" s="6">
        <v>1799259.8400000005</v>
      </c>
      <c r="H605" s="6">
        <v>829503.33</v>
      </c>
      <c r="I605" s="6">
        <v>397997.58</v>
      </c>
      <c r="J605" s="6">
        <v>157477.85999999999</v>
      </c>
      <c r="K605" s="6">
        <v>0</v>
      </c>
    </row>
    <row r="606" spans="1:11" x14ac:dyDescent="0.25">
      <c r="A606" s="1" t="s">
        <v>1252</v>
      </c>
      <c r="B606" t="s">
        <v>1253</v>
      </c>
      <c r="C606" t="s">
        <v>100</v>
      </c>
      <c r="D606" s="6">
        <v>2167908.5900000003</v>
      </c>
      <c r="E606" s="6">
        <f t="shared" si="9"/>
        <v>1386027.5800000003</v>
      </c>
      <c r="F606" s="6">
        <v>556479.67999999993</v>
      </c>
      <c r="G606" s="6">
        <v>128903.07</v>
      </c>
      <c r="H606" s="6">
        <v>30505.29</v>
      </c>
      <c r="I606" s="6">
        <v>0</v>
      </c>
      <c r="J606" s="6">
        <v>39290.57</v>
      </c>
      <c r="K606" s="6">
        <v>26702.400000000001</v>
      </c>
    </row>
    <row r="607" spans="1:11" x14ac:dyDescent="0.25">
      <c r="A607" s="1" t="s">
        <v>1254</v>
      </c>
      <c r="B607" t="s">
        <v>1255</v>
      </c>
      <c r="C607" t="s">
        <v>271</v>
      </c>
      <c r="D607" s="6">
        <v>4201064.8400000008</v>
      </c>
      <c r="E607" s="6">
        <f t="shared" si="9"/>
        <v>2826589.4900000007</v>
      </c>
      <c r="F607" s="6">
        <v>1002225.98</v>
      </c>
      <c r="G607" s="6">
        <v>298585.99000000005</v>
      </c>
      <c r="H607" s="6">
        <v>14743.849999999999</v>
      </c>
      <c r="I607" s="6">
        <v>489.84</v>
      </c>
      <c r="J607" s="6">
        <v>55281.39</v>
      </c>
      <c r="K607" s="6">
        <v>3148.2999999999993</v>
      </c>
    </row>
    <row r="608" spans="1:11" x14ac:dyDescent="0.25">
      <c r="A608" s="1" t="s">
        <v>1256</v>
      </c>
      <c r="B608" t="s">
        <v>1257</v>
      </c>
      <c r="C608" t="s">
        <v>8</v>
      </c>
      <c r="D608" s="6">
        <v>1667873.3699999996</v>
      </c>
      <c r="E608" s="6">
        <f t="shared" si="9"/>
        <v>1349238.2599999998</v>
      </c>
      <c r="F608" s="6">
        <v>0</v>
      </c>
      <c r="G608" s="6">
        <v>188819.82</v>
      </c>
      <c r="H608" s="6">
        <v>73581.42</v>
      </c>
      <c r="I608" s="6">
        <v>4962.4799999999996</v>
      </c>
      <c r="J608" s="6">
        <v>36943.269999999997</v>
      </c>
      <c r="K608" s="6">
        <v>14328.119999999995</v>
      </c>
    </row>
    <row r="609" spans="1:11" x14ac:dyDescent="0.25">
      <c r="A609" s="1" t="s">
        <v>1258</v>
      </c>
      <c r="B609" t="s">
        <v>1259</v>
      </c>
      <c r="C609" t="s">
        <v>239</v>
      </c>
      <c r="D609" s="6">
        <v>8306922.0899999989</v>
      </c>
      <c r="E609" s="6">
        <f t="shared" si="9"/>
        <v>6179123.0499999989</v>
      </c>
      <c r="F609" s="6">
        <v>296454</v>
      </c>
      <c r="G609" s="6">
        <v>1306128.8900000001</v>
      </c>
      <c r="H609" s="6">
        <v>288673.32</v>
      </c>
      <c r="I609" s="6">
        <v>11916</v>
      </c>
      <c r="J609" s="6">
        <v>159076.46</v>
      </c>
      <c r="K609" s="6">
        <v>65550.37000000001</v>
      </c>
    </row>
    <row r="610" spans="1:11" x14ac:dyDescent="0.25">
      <c r="A610" s="1" t="s">
        <v>1260</v>
      </c>
      <c r="B610" t="s">
        <v>1261</v>
      </c>
      <c r="C610" t="s">
        <v>120</v>
      </c>
      <c r="D610" s="6">
        <v>16444884.660000002</v>
      </c>
      <c r="E610" s="6">
        <f t="shared" si="9"/>
        <v>14516770.130000001</v>
      </c>
      <c r="F610" s="6">
        <v>0</v>
      </c>
      <c r="G610" s="6">
        <v>1019946.46</v>
      </c>
      <c r="H610" s="6">
        <v>120434.16</v>
      </c>
      <c r="I610" s="6">
        <v>161749.65000000002</v>
      </c>
      <c r="J610" s="6">
        <v>396114.88</v>
      </c>
      <c r="K610" s="6">
        <v>229869.38</v>
      </c>
    </row>
    <row r="611" spans="1:11" x14ac:dyDescent="0.25">
      <c r="A611" s="1" t="s">
        <v>1262</v>
      </c>
      <c r="B611" t="s">
        <v>1263</v>
      </c>
      <c r="C611" t="s">
        <v>175</v>
      </c>
      <c r="D611" s="6">
        <v>5804648.620000001</v>
      </c>
      <c r="E611" s="6">
        <f t="shared" si="9"/>
        <v>3771373.660000002</v>
      </c>
      <c r="F611" s="6">
        <v>1550007.27</v>
      </c>
      <c r="G611" s="6">
        <v>375221.61</v>
      </c>
      <c r="H611" s="6">
        <v>52558.07</v>
      </c>
      <c r="I611" s="6">
        <v>616.07000000000005</v>
      </c>
      <c r="J611" s="6">
        <v>54871.94</v>
      </c>
      <c r="K611" s="6">
        <v>0</v>
      </c>
    </row>
    <row r="612" spans="1:11" x14ac:dyDescent="0.25">
      <c r="A612" s="1" t="s">
        <v>1264</v>
      </c>
      <c r="B612" t="s">
        <v>1265</v>
      </c>
      <c r="C612" t="s">
        <v>242</v>
      </c>
      <c r="D612" s="6">
        <v>5427475.4299999997</v>
      </c>
      <c r="E612" s="6">
        <f t="shared" si="9"/>
        <v>4983591.17</v>
      </c>
      <c r="F612" s="6">
        <v>0</v>
      </c>
      <c r="G612" s="6">
        <v>333538.05000000005</v>
      </c>
      <c r="H612" s="6">
        <v>598.5</v>
      </c>
      <c r="I612" s="6">
        <v>4554.97</v>
      </c>
      <c r="J612" s="6">
        <v>97622.41</v>
      </c>
      <c r="K612" s="6">
        <v>7570.33</v>
      </c>
    </row>
    <row r="613" spans="1:11" x14ac:dyDescent="0.25">
      <c r="A613" s="1" t="s">
        <v>1266</v>
      </c>
      <c r="B613" t="s">
        <v>1267</v>
      </c>
      <c r="C613" t="s">
        <v>87</v>
      </c>
      <c r="D613" s="6">
        <v>15764128.039999997</v>
      </c>
      <c r="E613" s="6">
        <f t="shared" si="9"/>
        <v>10117048.999999996</v>
      </c>
      <c r="F613" s="6">
        <v>1969347.3</v>
      </c>
      <c r="G613" s="6">
        <v>1235737.7599999998</v>
      </c>
      <c r="H613" s="6">
        <v>2162594.87</v>
      </c>
      <c r="I613" s="6">
        <v>8492.2199999999993</v>
      </c>
      <c r="J613" s="6">
        <v>209117.12</v>
      </c>
      <c r="K613" s="6">
        <v>61789.770000000004</v>
      </c>
    </row>
    <row r="614" spans="1:11" x14ac:dyDescent="0.25">
      <c r="A614" s="1" t="s">
        <v>1268</v>
      </c>
      <c r="B614" t="s">
        <v>1269</v>
      </c>
      <c r="C614" t="s">
        <v>87</v>
      </c>
      <c r="D614" s="6">
        <v>2457820.9499999997</v>
      </c>
      <c r="E614" s="6">
        <f t="shared" si="9"/>
        <v>1894079.1899999995</v>
      </c>
      <c r="F614" s="6">
        <v>389425.64</v>
      </c>
      <c r="G614" s="6">
        <v>81565.77</v>
      </c>
      <c r="H614" s="6">
        <v>25159.69</v>
      </c>
      <c r="I614" s="6">
        <v>723.25</v>
      </c>
      <c r="J614" s="6">
        <v>38962.620000000003</v>
      </c>
      <c r="K614" s="6">
        <v>27904.79</v>
      </c>
    </row>
    <row r="615" spans="1:11" x14ac:dyDescent="0.25">
      <c r="A615" s="1" t="s">
        <v>1270</v>
      </c>
      <c r="B615" t="s">
        <v>1271</v>
      </c>
      <c r="C615" t="s">
        <v>59</v>
      </c>
      <c r="D615" s="6">
        <v>52529931.250000007</v>
      </c>
      <c r="E615" s="6">
        <f t="shared" si="9"/>
        <v>25693541.15000001</v>
      </c>
      <c r="F615" s="6">
        <v>16569924.93</v>
      </c>
      <c r="G615" s="6">
        <v>4391508.38</v>
      </c>
      <c r="H615" s="6">
        <v>4344452.1899999995</v>
      </c>
      <c r="I615" s="6">
        <v>365521.81</v>
      </c>
      <c r="J615" s="6">
        <v>395849.7</v>
      </c>
      <c r="K615" s="6">
        <v>769133.09</v>
      </c>
    </row>
    <row r="616" spans="1:11" x14ac:dyDescent="0.25">
      <c r="A616" s="1" t="s">
        <v>1272</v>
      </c>
      <c r="B616" t="s">
        <v>1273</v>
      </c>
      <c r="C616" t="s">
        <v>5</v>
      </c>
      <c r="D616" s="6">
        <v>5354516.3600000013</v>
      </c>
      <c r="E616" s="6">
        <f t="shared" si="9"/>
        <v>3852808.2000000011</v>
      </c>
      <c r="F616" s="6">
        <v>831822.5</v>
      </c>
      <c r="G616" s="6">
        <v>460088.31</v>
      </c>
      <c r="H616" s="6">
        <v>131936.6</v>
      </c>
      <c r="I616" s="6">
        <v>0</v>
      </c>
      <c r="J616" s="6">
        <v>69059.81</v>
      </c>
      <c r="K616" s="6">
        <v>8800.9399999999987</v>
      </c>
    </row>
    <row r="617" spans="1:11" x14ac:dyDescent="0.25">
      <c r="A617" s="1" t="s">
        <v>1274</v>
      </c>
      <c r="B617" t="s">
        <v>1275</v>
      </c>
      <c r="C617" t="s">
        <v>359</v>
      </c>
      <c r="D617" s="6">
        <v>22944783.960000005</v>
      </c>
      <c r="E617" s="6">
        <f t="shared" si="9"/>
        <v>11653940.350000003</v>
      </c>
      <c r="F617" s="6">
        <v>4315850.28</v>
      </c>
      <c r="G617" s="6">
        <v>3234890.2500000005</v>
      </c>
      <c r="H617" s="6">
        <v>3278616.33</v>
      </c>
      <c r="I617" s="6">
        <v>821.08</v>
      </c>
      <c r="J617" s="6">
        <v>184264.92</v>
      </c>
      <c r="K617" s="6">
        <v>276400.75</v>
      </c>
    </row>
    <row r="618" spans="1:11" s="19" customFormat="1" x14ac:dyDescent="0.25">
      <c r="D618" s="20">
        <f>SUM(D8:D617)</f>
        <v>6395301322.4100018</v>
      </c>
      <c r="E618" s="20">
        <f t="shared" ref="E618:K618" si="10">SUM(E8:E616)</f>
        <v>4156409118.0999975</v>
      </c>
      <c r="F618" s="20">
        <f t="shared" si="10"/>
        <v>1090937023.0699995</v>
      </c>
      <c r="G618" s="20">
        <f t="shared" si="10"/>
        <v>620415980.72000027</v>
      </c>
      <c r="H618" s="20">
        <f t="shared" si="10"/>
        <v>354683216.77999991</v>
      </c>
      <c r="I618" s="20">
        <f t="shared" si="10"/>
        <v>24664759.800000008</v>
      </c>
      <c r="J618" s="20">
        <f t="shared" si="10"/>
        <v>73946935.249999985</v>
      </c>
      <c r="K618" s="20">
        <f t="shared" si="10"/>
        <v>51299504.730000012</v>
      </c>
    </row>
  </sheetData>
  <autoFilter ref="A7:K7" xr:uid="{6B0C43EC-F075-43CA-B74E-31C5BA797D13}">
    <sortState xmlns:xlrd2="http://schemas.microsoft.com/office/spreadsheetml/2017/richdata2" ref="A8:K618">
      <sortCondition ref="B7"/>
    </sortState>
  </autoFilter>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849BF5-2955-492E-B426-762E19FF72CF}">
  <dimension ref="A1:M618"/>
  <sheetViews>
    <sheetView tabSelected="1" workbookViewId="0">
      <selection activeCell="F8" sqref="F8"/>
    </sheetView>
  </sheetViews>
  <sheetFormatPr defaultRowHeight="15" x14ac:dyDescent="0.25"/>
  <cols>
    <col min="1" max="1" width="7" bestFit="1" customWidth="1"/>
    <col min="2" max="2" width="28.5703125" bestFit="1" customWidth="1"/>
    <col min="3" max="3" width="12.42578125" bestFit="1" customWidth="1"/>
    <col min="4" max="4" width="16.42578125" style="2" bestFit="1" customWidth="1"/>
    <col min="5" max="6" width="16.42578125" style="2" customWidth="1"/>
    <col min="7" max="8" width="17.42578125" style="2" customWidth="1"/>
    <col min="9" max="9" width="17.28515625" style="2" customWidth="1"/>
    <col min="10" max="11" width="16.85546875" style="2" customWidth="1"/>
    <col min="12" max="12" width="16.7109375" style="2" bestFit="1" customWidth="1"/>
    <col min="13" max="13" width="17" bestFit="1" customWidth="1"/>
  </cols>
  <sheetData>
    <row r="1" spans="1:13" ht="38.25" customHeight="1" x14ac:dyDescent="0.25">
      <c r="A1" s="57" t="s">
        <v>1399</v>
      </c>
      <c r="B1" s="56"/>
      <c r="C1" s="56"/>
      <c r="D1" s="60"/>
      <c r="E1" s="60"/>
      <c r="F1" s="60"/>
      <c r="G1" s="60"/>
      <c r="H1" s="60"/>
      <c r="I1" s="60"/>
      <c r="J1" s="60"/>
      <c r="K1" s="60"/>
      <c r="L1" s="60"/>
      <c r="M1" s="56"/>
    </row>
    <row r="2" spans="1:13" s="18" customFormat="1" ht="49.5" customHeight="1" x14ac:dyDescent="0.25">
      <c r="A2" s="16"/>
      <c r="B2" s="16"/>
      <c r="C2" s="16"/>
      <c r="D2" s="67" t="s">
        <v>1410</v>
      </c>
      <c r="E2" s="67"/>
      <c r="F2" s="17" t="s">
        <v>1358</v>
      </c>
      <c r="G2" s="17" t="s">
        <v>1359</v>
      </c>
      <c r="H2" s="16" t="s">
        <v>1360</v>
      </c>
      <c r="I2" s="16" t="s">
        <v>1361</v>
      </c>
      <c r="J2" s="17" t="s">
        <v>1362</v>
      </c>
      <c r="K2" s="16" t="s">
        <v>1363</v>
      </c>
      <c r="L2" s="17" t="s">
        <v>1364</v>
      </c>
      <c r="M2" s="17" t="s">
        <v>1365</v>
      </c>
    </row>
    <row r="3" spans="1:13" s="19" customFormat="1" x14ac:dyDescent="0.25">
      <c r="A3" s="13"/>
      <c r="B3" s="13"/>
      <c r="C3" s="13"/>
      <c r="D3" s="8" t="s">
        <v>1400</v>
      </c>
      <c r="E3" s="8"/>
      <c r="F3" s="8" t="s">
        <v>1401</v>
      </c>
      <c r="G3" s="3"/>
      <c r="H3" s="4"/>
      <c r="I3" s="4"/>
      <c r="J3" s="3"/>
      <c r="K3" s="3"/>
      <c r="L3" s="3"/>
      <c r="M3" s="3"/>
    </row>
    <row r="4" spans="1:13" s="19" customFormat="1" x14ac:dyDescent="0.25">
      <c r="A4" s="13"/>
      <c r="B4" s="13"/>
      <c r="C4" s="13"/>
      <c r="D4" s="8" t="s">
        <v>1279</v>
      </c>
      <c r="E4" s="3" t="s">
        <v>1325</v>
      </c>
      <c r="F4" s="8" t="s">
        <v>1279</v>
      </c>
      <c r="G4" s="3" t="s">
        <v>1355</v>
      </c>
      <c r="H4" s="3" t="s">
        <v>1298</v>
      </c>
      <c r="I4" s="3" t="s">
        <v>1305</v>
      </c>
      <c r="J4" s="5"/>
      <c r="K4" s="3" t="s">
        <v>1313</v>
      </c>
      <c r="L4" s="3"/>
      <c r="M4" s="3" t="s">
        <v>1319</v>
      </c>
    </row>
    <row r="5" spans="1:13" s="19" customFormat="1" x14ac:dyDescent="0.25">
      <c r="A5" s="13"/>
      <c r="B5" s="13"/>
      <c r="C5" s="13"/>
      <c r="D5" s="8" t="s">
        <v>1282</v>
      </c>
      <c r="E5" s="3" t="s">
        <v>1322</v>
      </c>
      <c r="F5" s="8" t="s">
        <v>1282</v>
      </c>
      <c r="G5" s="3" t="s">
        <v>1282</v>
      </c>
      <c r="H5" s="3" t="s">
        <v>1301</v>
      </c>
      <c r="I5" s="3" t="s">
        <v>1307</v>
      </c>
      <c r="J5" s="3" t="s">
        <v>1309</v>
      </c>
      <c r="K5" s="3" t="s">
        <v>1314</v>
      </c>
      <c r="L5" s="3" t="s">
        <v>1316</v>
      </c>
      <c r="M5" s="3" t="s">
        <v>1320</v>
      </c>
    </row>
    <row r="6" spans="1:13" s="19" customFormat="1" x14ac:dyDescent="0.25">
      <c r="A6" s="13"/>
      <c r="B6" s="13"/>
      <c r="C6" s="13"/>
      <c r="D6" s="8" t="s">
        <v>1290</v>
      </c>
      <c r="E6" s="3" t="s">
        <v>1287</v>
      </c>
      <c r="F6" s="8" t="s">
        <v>1290</v>
      </c>
      <c r="G6" s="3" t="s">
        <v>1311</v>
      </c>
      <c r="H6" s="3" t="s">
        <v>1311</v>
      </c>
      <c r="I6" s="3" t="s">
        <v>1311</v>
      </c>
      <c r="J6" s="3" t="s">
        <v>1311</v>
      </c>
      <c r="K6" s="3" t="s">
        <v>1311</v>
      </c>
      <c r="L6" s="3" t="s">
        <v>1311</v>
      </c>
      <c r="M6" s="3" t="s">
        <v>1311</v>
      </c>
    </row>
    <row r="7" spans="1:13" s="19" customFormat="1" x14ac:dyDescent="0.25">
      <c r="A7" s="14" t="s">
        <v>1295</v>
      </c>
      <c r="B7" s="13" t="s">
        <v>1296</v>
      </c>
      <c r="C7" s="13" t="s">
        <v>1297</v>
      </c>
      <c r="D7" s="8" t="s">
        <v>1293</v>
      </c>
      <c r="E7" s="3" t="s">
        <v>1292</v>
      </c>
      <c r="F7" s="8" t="s">
        <v>1293</v>
      </c>
      <c r="G7" s="3"/>
      <c r="H7" s="4"/>
      <c r="I7" s="4"/>
      <c r="J7" s="3"/>
      <c r="K7" s="3"/>
      <c r="L7" s="61"/>
      <c r="M7" s="62"/>
    </row>
    <row r="8" spans="1:13" x14ac:dyDescent="0.25">
      <c r="A8" s="1" t="s">
        <v>0</v>
      </c>
      <c r="B8" t="s">
        <v>1</v>
      </c>
      <c r="C8" t="s">
        <v>2</v>
      </c>
      <c r="D8" s="37">
        <v>4991250.05</v>
      </c>
      <c r="E8" s="37">
        <f>VLOOKUP(A8,'Core Foundation Funding (Ha)'!A:I,9,FALSE)</f>
        <v>-60878</v>
      </c>
      <c r="F8" s="6">
        <f>D8-E8</f>
        <v>5052128.05</v>
      </c>
      <c r="G8" s="6">
        <f>F8-H8-I8-J8-K8-L8-M8</f>
        <v>2867484.7499999995</v>
      </c>
      <c r="H8" s="6">
        <v>1731283.85</v>
      </c>
      <c r="I8" s="6">
        <v>310233.63999999996</v>
      </c>
      <c r="J8" s="6">
        <v>55326.57</v>
      </c>
      <c r="K8" s="6">
        <v>3623.13</v>
      </c>
      <c r="L8" s="6">
        <v>50539.95</v>
      </c>
      <c r="M8" s="6">
        <v>33636.159999999996</v>
      </c>
    </row>
    <row r="9" spans="1:13" x14ac:dyDescent="0.25">
      <c r="A9" s="1" t="s">
        <v>3</v>
      </c>
      <c r="B9" t="s">
        <v>4</v>
      </c>
      <c r="C9" t="s">
        <v>5</v>
      </c>
      <c r="D9" s="37">
        <v>7927277.04</v>
      </c>
      <c r="E9" s="37">
        <f>VLOOKUP(A9,'Core Foundation Funding (Ha)'!A:I,9,FALSE)</f>
        <v>15210.05</v>
      </c>
      <c r="F9" s="6">
        <f>D9-E9</f>
        <v>7912066.9900000002</v>
      </c>
      <c r="G9" s="6">
        <f>F9-H9-I9-J9-K9-L9-M9</f>
        <v>4535203.3500000006</v>
      </c>
      <c r="H9" s="6">
        <v>2638939.7999999998</v>
      </c>
      <c r="I9" s="6">
        <v>503114.61999999994</v>
      </c>
      <c r="J9" s="6">
        <v>133446.31</v>
      </c>
      <c r="K9" s="6">
        <v>562.96</v>
      </c>
      <c r="L9" s="6">
        <v>64697.01</v>
      </c>
      <c r="M9" s="6">
        <v>36102.94</v>
      </c>
    </row>
    <row r="10" spans="1:13" x14ac:dyDescent="0.25">
      <c r="A10" s="1" t="s">
        <v>6</v>
      </c>
      <c r="B10" t="s">
        <v>7</v>
      </c>
      <c r="C10" t="s">
        <v>8</v>
      </c>
      <c r="D10" s="37">
        <v>151049803.84</v>
      </c>
      <c r="E10" s="37">
        <f>VLOOKUP(A10,'Core Foundation Funding (Ha)'!A:I,9,FALSE)</f>
        <v>-1566090.2200000002</v>
      </c>
      <c r="F10" s="6">
        <f>D10-E10</f>
        <v>152615894.06</v>
      </c>
      <c r="G10" s="6">
        <f>F10-H10-I10-J10-K10-L10-M10</f>
        <v>84649119.629999995</v>
      </c>
      <c r="H10" s="6">
        <v>26001371.73</v>
      </c>
      <c r="I10" s="6">
        <v>16465354.430000003</v>
      </c>
      <c r="J10" s="6">
        <v>19968882.550000001</v>
      </c>
      <c r="K10" s="6">
        <v>1542687.33</v>
      </c>
      <c r="L10" s="6">
        <v>1195882.8700000001</v>
      </c>
      <c r="M10" s="6">
        <v>2792595.52</v>
      </c>
    </row>
    <row r="11" spans="1:13" s="30" customFormat="1" x14ac:dyDescent="0.25">
      <c r="A11" s="1" t="s">
        <v>9</v>
      </c>
      <c r="B11" t="s">
        <v>10</v>
      </c>
      <c r="C11" t="s">
        <v>11</v>
      </c>
      <c r="D11" s="37">
        <v>8386191.2099999981</v>
      </c>
      <c r="E11" s="37">
        <f>VLOOKUP(A11,'Core Foundation Funding (Ha)'!A:I,9,FALSE)</f>
        <v>58487.98000000001</v>
      </c>
      <c r="F11" s="6">
        <f>D11-E11</f>
        <v>8327703.2299999977</v>
      </c>
      <c r="G11" s="6">
        <f>F11-H11-I11-J11-K11-L11-M11</f>
        <v>6186097.9599999981</v>
      </c>
      <c r="H11" s="6">
        <v>1360002.54</v>
      </c>
      <c r="I11" s="6">
        <v>489681.8</v>
      </c>
      <c r="J11" s="6">
        <v>161260.93000000002</v>
      </c>
      <c r="K11" s="6">
        <v>552.53</v>
      </c>
      <c r="L11" s="6">
        <v>75941.09</v>
      </c>
      <c r="M11" s="6">
        <v>54166.38</v>
      </c>
    </row>
    <row r="12" spans="1:13" x14ac:dyDescent="0.25">
      <c r="A12" s="1" t="s">
        <v>12</v>
      </c>
      <c r="B12" t="s">
        <v>13</v>
      </c>
      <c r="C12" t="s">
        <v>14</v>
      </c>
      <c r="D12" s="37">
        <v>6681285.4899999993</v>
      </c>
      <c r="E12" s="37">
        <f>VLOOKUP(A12,'Core Foundation Funding (Ha)'!A:I,9,FALSE)</f>
        <v>142080.56</v>
      </c>
      <c r="F12" s="6">
        <f>D12-E12</f>
        <v>6539204.9299999997</v>
      </c>
      <c r="G12" s="6">
        <f>F12-H12-I12-J12-K12-L12-M12</f>
        <v>4032410.149999999</v>
      </c>
      <c r="H12" s="6">
        <v>2051100.56</v>
      </c>
      <c r="I12" s="6">
        <v>357000.16</v>
      </c>
      <c r="J12" s="6">
        <v>37808.68</v>
      </c>
      <c r="K12" s="6">
        <v>266.36</v>
      </c>
      <c r="L12" s="6">
        <v>59468.19</v>
      </c>
      <c r="M12" s="6">
        <v>1150.83</v>
      </c>
    </row>
    <row r="13" spans="1:13" x14ac:dyDescent="0.25">
      <c r="A13" s="1" t="s">
        <v>15</v>
      </c>
      <c r="B13" t="s">
        <v>16</v>
      </c>
      <c r="C13" t="s">
        <v>17</v>
      </c>
      <c r="D13" s="37">
        <v>22747426.999999996</v>
      </c>
      <c r="E13" s="37">
        <f>VLOOKUP(A13,'Core Foundation Funding (Ha)'!A:I,9,FALSE)</f>
        <v>6231.7399999999907</v>
      </c>
      <c r="F13" s="6">
        <f>D13-E13</f>
        <v>22741195.259999998</v>
      </c>
      <c r="G13" s="6">
        <f>F13-H13-I13-J13-K13-L13-M13</f>
        <v>13024560.689999999</v>
      </c>
      <c r="H13" s="6">
        <v>3897211.4000000004</v>
      </c>
      <c r="I13" s="6">
        <v>2534434.7999999998</v>
      </c>
      <c r="J13" s="6">
        <v>2798196.6</v>
      </c>
      <c r="K13" s="6">
        <v>7766.32</v>
      </c>
      <c r="L13" s="6">
        <v>151009.09</v>
      </c>
      <c r="M13" s="6">
        <v>328016.36</v>
      </c>
    </row>
    <row r="14" spans="1:13" x14ac:dyDescent="0.25">
      <c r="A14" s="1" t="s">
        <v>18</v>
      </c>
      <c r="B14" t="s">
        <v>19</v>
      </c>
      <c r="C14" t="s">
        <v>20</v>
      </c>
      <c r="D14" s="37">
        <v>8776263.4200000018</v>
      </c>
      <c r="E14" s="37">
        <f>VLOOKUP(A14,'Core Foundation Funding (Ha)'!A:I,9,FALSE)</f>
        <v>64932.920000000006</v>
      </c>
      <c r="F14" s="6">
        <f>D14-E14</f>
        <v>8711330.5000000019</v>
      </c>
      <c r="G14" s="6">
        <f>F14-H14-I14-J14-K14-L14-M14</f>
        <v>5497670.6600000011</v>
      </c>
      <c r="H14" s="6">
        <v>2236810.96</v>
      </c>
      <c r="I14" s="6">
        <v>700349.86</v>
      </c>
      <c r="J14" s="6">
        <v>91589.9</v>
      </c>
      <c r="K14" s="6">
        <v>26.1</v>
      </c>
      <c r="L14" s="6">
        <v>74243.23</v>
      </c>
      <c r="M14" s="6">
        <v>110639.79</v>
      </c>
    </row>
    <row r="15" spans="1:13" x14ac:dyDescent="0.25">
      <c r="A15" s="1" t="s">
        <v>21</v>
      </c>
      <c r="B15" t="s">
        <v>22</v>
      </c>
      <c r="C15" t="s">
        <v>23</v>
      </c>
      <c r="D15" s="37">
        <v>12623351.349999998</v>
      </c>
      <c r="E15" s="37">
        <f>VLOOKUP(A15,'Core Foundation Funding (Ha)'!A:I,9,FALSE)</f>
        <v>-72486.900000000009</v>
      </c>
      <c r="F15" s="6">
        <f>D15-E15</f>
        <v>12695838.249999998</v>
      </c>
      <c r="G15" s="6">
        <f>F15-H15-I15-J15-K15-L15-M15</f>
        <v>10477112.780000001</v>
      </c>
      <c r="H15" s="6">
        <v>979405.91</v>
      </c>
      <c r="I15" s="6">
        <v>1001129.0399999999</v>
      </c>
      <c r="J15" s="6">
        <v>41613.040000000001</v>
      </c>
      <c r="K15" s="6">
        <v>5979.53</v>
      </c>
      <c r="L15" s="6">
        <v>180329.34</v>
      </c>
      <c r="M15" s="6">
        <v>10268.609999999997</v>
      </c>
    </row>
    <row r="16" spans="1:13" x14ac:dyDescent="0.25">
      <c r="A16" s="1" t="s">
        <v>24</v>
      </c>
      <c r="B16" t="s">
        <v>25</v>
      </c>
      <c r="C16" t="s">
        <v>26</v>
      </c>
      <c r="D16" s="37">
        <v>6190429.6299999999</v>
      </c>
      <c r="E16" s="37">
        <f>VLOOKUP(A16,'Core Foundation Funding (Ha)'!A:I,9,FALSE)</f>
        <v>135391.88999999998</v>
      </c>
      <c r="F16" s="6">
        <f>D16-E16</f>
        <v>6055037.7400000002</v>
      </c>
      <c r="G16" s="6">
        <f>F16-H16-I16-J16-K16-L16-M16</f>
        <v>4251230.3600000013</v>
      </c>
      <c r="H16" s="6">
        <v>1359236.59</v>
      </c>
      <c r="I16" s="6">
        <v>303987.46999999997</v>
      </c>
      <c r="J16" s="6">
        <v>1857.27</v>
      </c>
      <c r="K16" s="6">
        <v>1182.19</v>
      </c>
      <c r="L16" s="6">
        <v>59902.34</v>
      </c>
      <c r="M16" s="6">
        <v>77641.52</v>
      </c>
    </row>
    <row r="17" spans="1:13" x14ac:dyDescent="0.25">
      <c r="A17" s="1" t="s">
        <v>27</v>
      </c>
      <c r="B17" t="s">
        <v>28</v>
      </c>
      <c r="C17" t="s">
        <v>29</v>
      </c>
      <c r="D17" s="37">
        <v>4856619.37</v>
      </c>
      <c r="E17" s="37">
        <f>VLOOKUP(A17,'Core Foundation Funding (Ha)'!A:I,9,FALSE)</f>
        <v>52144.650000000009</v>
      </c>
      <c r="F17" s="6">
        <f>D17-E17</f>
        <v>4804474.72</v>
      </c>
      <c r="G17" s="6">
        <f>F17-H17-I17-J17-K17-L17-M17</f>
        <v>2532495.2199999997</v>
      </c>
      <c r="H17" s="6">
        <v>1979163.18</v>
      </c>
      <c r="I17" s="6">
        <v>171909.95</v>
      </c>
      <c r="J17" s="6">
        <v>31768.99</v>
      </c>
      <c r="K17" s="6">
        <v>0</v>
      </c>
      <c r="L17" s="6">
        <v>41886.870000000003</v>
      </c>
      <c r="M17" s="6">
        <v>47250.509999999995</v>
      </c>
    </row>
    <row r="18" spans="1:13" x14ac:dyDescent="0.25">
      <c r="A18" s="1" t="s">
        <v>30</v>
      </c>
      <c r="B18" t="s">
        <v>31</v>
      </c>
      <c r="C18" t="s">
        <v>32</v>
      </c>
      <c r="D18" s="37">
        <v>6105168.5899999999</v>
      </c>
      <c r="E18" s="37">
        <f>VLOOKUP(A18,'Core Foundation Funding (Ha)'!A:I,9,FALSE)</f>
        <v>280437.78000000003</v>
      </c>
      <c r="F18" s="6">
        <f>D18-E18</f>
        <v>5824730.8099999996</v>
      </c>
      <c r="G18" s="6">
        <f>F18-H18-I18-J18-K18-L18-M18</f>
        <v>5501266.5499999998</v>
      </c>
      <c r="H18" s="6">
        <v>0</v>
      </c>
      <c r="I18" s="6">
        <v>105031.92000000004</v>
      </c>
      <c r="J18" s="6">
        <v>6717.84</v>
      </c>
      <c r="K18" s="6">
        <v>3300.29</v>
      </c>
      <c r="L18" s="6">
        <v>208414.21</v>
      </c>
      <c r="M18" s="6">
        <v>0</v>
      </c>
    </row>
    <row r="19" spans="1:13" x14ac:dyDescent="0.25">
      <c r="A19" s="1" t="s">
        <v>33</v>
      </c>
      <c r="B19" t="s">
        <v>34</v>
      </c>
      <c r="C19" t="s">
        <v>35</v>
      </c>
      <c r="D19" s="37">
        <v>4630574.74</v>
      </c>
      <c r="E19" s="37">
        <f>VLOOKUP(A19,'Core Foundation Funding (Ha)'!A:I,9,FALSE)</f>
        <v>52178.14</v>
      </c>
      <c r="F19" s="6">
        <f>D19-E19</f>
        <v>4578396.6000000006</v>
      </c>
      <c r="G19" s="6">
        <f>F19-H19-I19-J19-K19-L19-M19</f>
        <v>2300989.9500000007</v>
      </c>
      <c r="H19" s="6">
        <v>1942746.98</v>
      </c>
      <c r="I19" s="6">
        <v>264566.24</v>
      </c>
      <c r="J19" s="6">
        <v>27254.240000000002</v>
      </c>
      <c r="K19" s="6">
        <v>97.66</v>
      </c>
      <c r="L19" s="6">
        <v>42741.53</v>
      </c>
      <c r="M19" s="6">
        <v>0</v>
      </c>
    </row>
    <row r="20" spans="1:13" x14ac:dyDescent="0.25">
      <c r="A20" s="1" t="s">
        <v>36</v>
      </c>
      <c r="B20" t="s">
        <v>37</v>
      </c>
      <c r="C20" t="s">
        <v>38</v>
      </c>
      <c r="D20" s="37">
        <v>2631950.59</v>
      </c>
      <c r="E20" s="37">
        <f>VLOOKUP(A20,'Core Foundation Funding (Ha)'!A:I,9,FALSE)</f>
        <v>17142.289999999994</v>
      </c>
      <c r="F20" s="6">
        <f>D20-E20</f>
        <v>2614808.2999999998</v>
      </c>
      <c r="G20" s="6">
        <f>F20-H20-I20-J20-K20-L20-M20</f>
        <v>1650411.0899999999</v>
      </c>
      <c r="H20" s="6">
        <v>845731.79</v>
      </c>
      <c r="I20" s="6">
        <v>0</v>
      </c>
      <c r="J20" s="6">
        <v>21799.26</v>
      </c>
      <c r="K20" s="6">
        <v>686.48</v>
      </c>
      <c r="L20" s="6">
        <v>36733.5</v>
      </c>
      <c r="M20" s="6">
        <v>59446.18</v>
      </c>
    </row>
    <row r="21" spans="1:13" x14ac:dyDescent="0.25">
      <c r="A21" s="1" t="s">
        <v>39</v>
      </c>
      <c r="B21" t="s">
        <v>40</v>
      </c>
      <c r="C21" t="s">
        <v>29</v>
      </c>
      <c r="D21" s="37">
        <v>5966966.7699999996</v>
      </c>
      <c r="E21" s="37">
        <f>VLOOKUP(A21,'Core Foundation Funding (Ha)'!A:I,9,FALSE)</f>
        <v>-36355.489999999991</v>
      </c>
      <c r="F21" s="6">
        <f>D21-E21</f>
        <v>6003322.2599999998</v>
      </c>
      <c r="G21" s="6">
        <f>F21-H21-I21-J21-K21-L21-M21</f>
        <v>3895191.03</v>
      </c>
      <c r="H21" s="6">
        <v>1728563.02</v>
      </c>
      <c r="I21" s="6">
        <v>298151.10000000003</v>
      </c>
      <c r="J21" s="6">
        <v>11400.47</v>
      </c>
      <c r="K21" s="6">
        <v>1074.0999999999999</v>
      </c>
      <c r="L21" s="6">
        <v>56489.2</v>
      </c>
      <c r="M21" s="6">
        <v>12453.34</v>
      </c>
    </row>
    <row r="22" spans="1:13" x14ac:dyDescent="0.25">
      <c r="A22" s="1" t="s">
        <v>41</v>
      </c>
      <c r="B22" t="s">
        <v>42</v>
      </c>
      <c r="C22" t="s">
        <v>43</v>
      </c>
      <c r="D22" s="37">
        <v>3449539.9499999997</v>
      </c>
      <c r="E22" s="37">
        <f>VLOOKUP(A22,'Core Foundation Funding (Ha)'!A:I,9,FALSE)</f>
        <v>16687.64</v>
      </c>
      <c r="F22" s="6">
        <f>D22-E22</f>
        <v>3432852.3099999996</v>
      </c>
      <c r="G22" s="6">
        <f>F22-H22-I22-J22-K22-L22-M22</f>
        <v>2463242.44</v>
      </c>
      <c r="H22" s="6">
        <v>740022.14999999991</v>
      </c>
      <c r="I22" s="6">
        <v>125955.61000000002</v>
      </c>
      <c r="J22" s="6">
        <v>12846.49</v>
      </c>
      <c r="K22" s="6">
        <v>6639.5</v>
      </c>
      <c r="L22" s="6">
        <v>56787.8</v>
      </c>
      <c r="M22" s="6">
        <v>27358.320000000003</v>
      </c>
    </row>
    <row r="23" spans="1:13" x14ac:dyDescent="0.25">
      <c r="A23" s="1" t="s">
        <v>44</v>
      </c>
      <c r="B23" t="s">
        <v>45</v>
      </c>
      <c r="C23" t="s">
        <v>38</v>
      </c>
      <c r="D23" s="37">
        <v>3296184.46</v>
      </c>
      <c r="E23" s="37">
        <f>VLOOKUP(A23,'Core Foundation Funding (Ha)'!A:I,9,FALSE)</f>
        <v>35698.039999999994</v>
      </c>
      <c r="F23" s="6">
        <f>D23-E23</f>
        <v>3260486.42</v>
      </c>
      <c r="G23" s="6">
        <f>F23-H23-I23-J23-K23-L23-M23</f>
        <v>1517360.3899999997</v>
      </c>
      <c r="H23" s="6">
        <v>1486717.53</v>
      </c>
      <c r="I23" s="6">
        <v>188088.86000000002</v>
      </c>
      <c r="J23" s="6">
        <v>5039.6099999999997</v>
      </c>
      <c r="K23" s="6">
        <v>0</v>
      </c>
      <c r="L23" s="6">
        <v>40232.74</v>
      </c>
      <c r="M23" s="6">
        <v>23047.289999999997</v>
      </c>
    </row>
    <row r="24" spans="1:13" x14ac:dyDescent="0.25">
      <c r="A24" s="1" t="s">
        <v>46</v>
      </c>
      <c r="B24" t="s">
        <v>47</v>
      </c>
      <c r="C24" t="s">
        <v>48</v>
      </c>
      <c r="D24" s="37">
        <v>11316686.210000003</v>
      </c>
      <c r="E24" s="37">
        <f>VLOOKUP(A24,'Core Foundation Funding (Ha)'!A:I,9,FALSE)</f>
        <v>-180667.94999999998</v>
      </c>
      <c r="F24" s="6">
        <f>D24-E24</f>
        <v>11497354.160000002</v>
      </c>
      <c r="G24" s="6">
        <f>F24-H24-I24-J24-K24-L24-M24</f>
        <v>9179347.7200000025</v>
      </c>
      <c r="H24" s="6">
        <v>1019962.11</v>
      </c>
      <c r="I24" s="6">
        <v>940972.83</v>
      </c>
      <c r="J24" s="6">
        <v>156084.62999999998</v>
      </c>
      <c r="K24" s="6">
        <v>12104.85</v>
      </c>
      <c r="L24" s="6">
        <v>155497.68</v>
      </c>
      <c r="M24" s="6">
        <v>33384.339999999997</v>
      </c>
    </row>
    <row r="25" spans="1:13" x14ac:dyDescent="0.25">
      <c r="A25" s="1" t="s">
        <v>49</v>
      </c>
      <c r="B25" t="s">
        <v>50</v>
      </c>
      <c r="C25" t="s">
        <v>51</v>
      </c>
      <c r="D25" s="37">
        <v>21118479.379999999</v>
      </c>
      <c r="E25" s="37">
        <f>VLOOKUP(A25,'Core Foundation Funding (Ha)'!A:I,9,FALSE)</f>
        <v>-478920.35</v>
      </c>
      <c r="F25" s="6">
        <f>D25-E25</f>
        <v>21597399.73</v>
      </c>
      <c r="G25" s="6">
        <f>F25-H25-I25-J25-K25-L25-M25</f>
        <v>11529180.589999998</v>
      </c>
      <c r="H25" s="6">
        <v>3296847.01</v>
      </c>
      <c r="I25" s="6">
        <v>2954424.1300000004</v>
      </c>
      <c r="J25" s="6">
        <v>3467447.2399999998</v>
      </c>
      <c r="K25" s="6">
        <v>145809.32</v>
      </c>
      <c r="L25" s="6">
        <v>189764.1</v>
      </c>
      <c r="M25" s="6">
        <v>13927.340000000002</v>
      </c>
    </row>
    <row r="26" spans="1:13" x14ac:dyDescent="0.25">
      <c r="A26" s="1" t="s">
        <v>52</v>
      </c>
      <c r="B26" t="s">
        <v>53</v>
      </c>
      <c r="C26" t="s">
        <v>11</v>
      </c>
      <c r="D26" s="37">
        <v>7524718.540000001</v>
      </c>
      <c r="E26" s="37">
        <f>VLOOKUP(A26,'Core Foundation Funding (Ha)'!A:I,9,FALSE)</f>
        <v>164716.15999999997</v>
      </c>
      <c r="F26" s="6">
        <f>D26-E26</f>
        <v>7360002.3800000008</v>
      </c>
      <c r="G26" s="6">
        <f>F26-H26-I26-J26-K26-L26-M26</f>
        <v>6334449.5900000008</v>
      </c>
      <c r="H26" s="6">
        <v>0</v>
      </c>
      <c r="I26" s="6">
        <v>658669.34</v>
      </c>
      <c r="J26" s="6">
        <v>172036.44</v>
      </c>
      <c r="K26" s="6">
        <v>42371.08</v>
      </c>
      <c r="L26" s="6">
        <v>120283.58</v>
      </c>
      <c r="M26" s="6">
        <v>32192.35</v>
      </c>
    </row>
    <row r="27" spans="1:13" x14ac:dyDescent="0.25">
      <c r="A27" s="1" t="s">
        <v>54</v>
      </c>
      <c r="B27" t="s">
        <v>55</v>
      </c>
      <c r="C27" t="s">
        <v>56</v>
      </c>
      <c r="D27" s="37">
        <v>4086410.120000001</v>
      </c>
      <c r="E27" s="37">
        <f>VLOOKUP(A27,'Core Foundation Funding (Ha)'!A:I,9,FALSE)</f>
        <v>16130.119999999999</v>
      </c>
      <c r="F27" s="6">
        <f>D27-E27</f>
        <v>4070280.0000000009</v>
      </c>
      <c r="G27" s="6">
        <f>F27-H27-I27-J27-K27-L27-M27</f>
        <v>3619069.3800000008</v>
      </c>
      <c r="H27" s="6">
        <v>0</v>
      </c>
      <c r="I27" s="6">
        <v>297614.09999999998</v>
      </c>
      <c r="J27" s="6">
        <v>1056.17</v>
      </c>
      <c r="K27" s="6">
        <v>6033.24</v>
      </c>
      <c r="L27" s="6">
        <v>141791.53</v>
      </c>
      <c r="M27" s="6">
        <v>4715.58</v>
      </c>
    </row>
    <row r="28" spans="1:13" x14ac:dyDescent="0.25">
      <c r="A28" s="1" t="s">
        <v>57</v>
      </c>
      <c r="B28" t="s">
        <v>58</v>
      </c>
      <c r="C28" t="s">
        <v>59</v>
      </c>
      <c r="D28" s="37">
        <v>19228364.109999999</v>
      </c>
      <c r="E28" s="37">
        <f>VLOOKUP(A28,'Core Foundation Funding (Ha)'!A:I,9,FALSE)</f>
        <v>-130224.62000000001</v>
      </c>
      <c r="F28" s="6">
        <f>D28-E28</f>
        <v>19358588.73</v>
      </c>
      <c r="G28" s="6">
        <f>F28-H28-I28-J28-K28-L28-M28</f>
        <v>14946346.859999998</v>
      </c>
      <c r="H28" s="6">
        <v>1672599.19</v>
      </c>
      <c r="I28" s="6">
        <v>1797682.2299999995</v>
      </c>
      <c r="J28" s="6">
        <v>494004.56</v>
      </c>
      <c r="K28" s="6">
        <v>25367.81</v>
      </c>
      <c r="L28" s="6">
        <v>217960.37</v>
      </c>
      <c r="M28" s="6">
        <v>204627.71000000002</v>
      </c>
    </row>
    <row r="29" spans="1:13" x14ac:dyDescent="0.25">
      <c r="A29" s="1" t="s">
        <v>60</v>
      </c>
      <c r="B29" t="s">
        <v>61</v>
      </c>
      <c r="C29" t="s">
        <v>23</v>
      </c>
      <c r="D29" s="37">
        <v>2251535.1900000004</v>
      </c>
      <c r="E29" s="37">
        <f>VLOOKUP(A29,'Core Foundation Funding (Ha)'!A:I,9,FALSE)</f>
        <v>-14230.66</v>
      </c>
      <c r="F29" s="6">
        <f>D29-E29</f>
        <v>2265765.8500000006</v>
      </c>
      <c r="G29" s="6">
        <f>F29-H29-I29-J29-K29-L29-M29</f>
        <v>2065901.2700000009</v>
      </c>
      <c r="H29" s="6">
        <v>0</v>
      </c>
      <c r="I29" s="6">
        <v>100292.06999999995</v>
      </c>
      <c r="J29" s="6">
        <v>1797.28</v>
      </c>
      <c r="K29" s="6">
        <v>2152.71</v>
      </c>
      <c r="L29" s="6">
        <v>95622.52</v>
      </c>
      <c r="M29" s="6">
        <v>0</v>
      </c>
    </row>
    <row r="30" spans="1:13" x14ac:dyDescent="0.25">
      <c r="A30" s="1" t="s">
        <v>62</v>
      </c>
      <c r="B30" t="s">
        <v>63</v>
      </c>
      <c r="C30" t="s">
        <v>23</v>
      </c>
      <c r="D30" s="37">
        <v>3707883.7</v>
      </c>
      <c r="E30" s="37">
        <f>VLOOKUP(A30,'Core Foundation Funding (Ha)'!A:I,9,FALSE)</f>
        <v>3574.4799999999996</v>
      </c>
      <c r="F30" s="6">
        <f>D30-E30</f>
        <v>3704309.22</v>
      </c>
      <c r="G30" s="6">
        <f>F30-H30-I30-J30-K30-L30-M30</f>
        <v>2961467.45</v>
      </c>
      <c r="H30" s="6">
        <v>1397.39</v>
      </c>
      <c r="I30" s="6">
        <v>646913.19000000006</v>
      </c>
      <c r="J30" s="6">
        <v>2556.0699999999997</v>
      </c>
      <c r="K30" s="6">
        <v>1686.7200000000003</v>
      </c>
      <c r="L30" s="6">
        <v>83477.88</v>
      </c>
      <c r="M30" s="6">
        <v>6810.5199999999995</v>
      </c>
    </row>
    <row r="31" spans="1:13" x14ac:dyDescent="0.25">
      <c r="A31" s="1" t="s">
        <v>64</v>
      </c>
      <c r="B31" t="s">
        <v>65</v>
      </c>
      <c r="C31" t="s">
        <v>66</v>
      </c>
      <c r="D31" s="37">
        <v>3776444.2799999993</v>
      </c>
      <c r="E31" s="37">
        <f>VLOOKUP(A31,'Core Foundation Funding (Ha)'!A:I,9,FALSE)</f>
        <v>52965.56</v>
      </c>
      <c r="F31" s="6">
        <f>D31-E31</f>
        <v>3723478.7199999993</v>
      </c>
      <c r="G31" s="6">
        <f>F31-H31-I31-J31-K31-L31-M31</f>
        <v>2465925.2599999993</v>
      </c>
      <c r="H31" s="6">
        <v>1089681.9199999999</v>
      </c>
      <c r="I31" s="6">
        <v>117388.79000000001</v>
      </c>
      <c r="J31" s="6">
        <v>9876</v>
      </c>
      <c r="K31" s="6">
        <v>0</v>
      </c>
      <c r="L31" s="6">
        <v>40606.75</v>
      </c>
      <c r="M31" s="6">
        <v>0</v>
      </c>
    </row>
    <row r="32" spans="1:13" x14ac:dyDescent="0.25">
      <c r="A32" s="1" t="s">
        <v>67</v>
      </c>
      <c r="B32" t="s">
        <v>68</v>
      </c>
      <c r="C32" t="s">
        <v>8</v>
      </c>
      <c r="D32" s="37">
        <v>25441879.740000006</v>
      </c>
      <c r="E32" s="37">
        <f>VLOOKUP(A32,'Core Foundation Funding (Ha)'!A:I,9,FALSE)</f>
        <v>-536691.6</v>
      </c>
      <c r="F32" s="6">
        <f>D32-E32</f>
        <v>25978571.340000007</v>
      </c>
      <c r="G32" s="6">
        <f>F32-H32-I32-J32-K32-L32-M32</f>
        <v>15869992.260000007</v>
      </c>
      <c r="H32" s="6">
        <v>5051959.38</v>
      </c>
      <c r="I32" s="6">
        <v>3067224.13</v>
      </c>
      <c r="J32" s="6">
        <v>1484520.91</v>
      </c>
      <c r="K32" s="6">
        <v>21753.47</v>
      </c>
      <c r="L32" s="6">
        <v>194387.88</v>
      </c>
      <c r="M32" s="6">
        <v>288733.31</v>
      </c>
    </row>
    <row r="33" spans="1:13" x14ac:dyDescent="0.25">
      <c r="A33" s="1" t="s">
        <v>69</v>
      </c>
      <c r="B33" t="s">
        <v>70</v>
      </c>
      <c r="C33" t="s">
        <v>71</v>
      </c>
      <c r="D33" s="37">
        <v>6271446.0300000003</v>
      </c>
      <c r="E33" s="37">
        <f>VLOOKUP(A33,'Core Foundation Funding (Ha)'!A:I,9,FALSE)</f>
        <v>35105.829999999987</v>
      </c>
      <c r="F33" s="6">
        <f>D33-E33</f>
        <v>6236340.2000000002</v>
      </c>
      <c r="G33" s="6">
        <f>F33-H33-I33-J33-K33-L33-M33</f>
        <v>5261068.1500000004</v>
      </c>
      <c r="H33" s="6">
        <v>501731.97000000003</v>
      </c>
      <c r="I33" s="6">
        <v>273440.46999999997</v>
      </c>
      <c r="J33" s="6">
        <v>59344.79</v>
      </c>
      <c r="K33" s="6">
        <v>290.75</v>
      </c>
      <c r="L33" s="6">
        <v>64276.5</v>
      </c>
      <c r="M33" s="6">
        <v>76187.569999999992</v>
      </c>
    </row>
    <row r="34" spans="1:13" x14ac:dyDescent="0.25">
      <c r="A34" s="1" t="s">
        <v>72</v>
      </c>
      <c r="B34" t="s">
        <v>73</v>
      </c>
      <c r="C34" t="s">
        <v>74</v>
      </c>
      <c r="D34" s="37">
        <v>9706635.6000000015</v>
      </c>
      <c r="E34" s="37">
        <f>VLOOKUP(A34,'Core Foundation Funding (Ha)'!A:I,9,FALSE)</f>
        <v>-162362</v>
      </c>
      <c r="F34" s="6">
        <f>D34-E34</f>
        <v>9868997.6000000015</v>
      </c>
      <c r="G34" s="6">
        <f>F34-H34-I34-J34-K34-L34-M34</f>
        <v>6617806.5600000024</v>
      </c>
      <c r="H34" s="6">
        <v>1394668</v>
      </c>
      <c r="I34" s="6">
        <v>1633950.64</v>
      </c>
      <c r="J34" s="6">
        <v>131545.14000000001</v>
      </c>
      <c r="K34" s="6">
        <v>9391.27</v>
      </c>
      <c r="L34" s="6">
        <v>81635.990000000005</v>
      </c>
      <c r="M34" s="6">
        <v>0</v>
      </c>
    </row>
    <row r="35" spans="1:13" x14ac:dyDescent="0.25">
      <c r="A35" s="1" t="s">
        <v>75</v>
      </c>
      <c r="B35" t="s">
        <v>76</v>
      </c>
      <c r="C35" t="s">
        <v>14</v>
      </c>
      <c r="D35" s="37">
        <v>5722083.04</v>
      </c>
      <c r="E35" s="37">
        <f>VLOOKUP(A35,'Core Foundation Funding (Ha)'!A:I,9,FALSE)</f>
        <v>-27507.200000000004</v>
      </c>
      <c r="F35" s="6">
        <f>D35-E35</f>
        <v>5749590.2400000002</v>
      </c>
      <c r="G35" s="6">
        <f>F35-H35-I35-J35-K35-L35-M35</f>
        <v>4527746.16</v>
      </c>
      <c r="H35" s="6">
        <v>601550.37</v>
      </c>
      <c r="I35" s="6">
        <v>411543.82999999996</v>
      </c>
      <c r="J35" s="6">
        <v>135960.66999999998</v>
      </c>
      <c r="K35" s="6">
        <v>5192.79</v>
      </c>
      <c r="L35" s="6">
        <v>67596.42</v>
      </c>
      <c r="M35" s="6">
        <v>0</v>
      </c>
    </row>
    <row r="36" spans="1:13" x14ac:dyDescent="0.25">
      <c r="A36" s="1" t="s">
        <v>77</v>
      </c>
      <c r="B36" t="s">
        <v>78</v>
      </c>
      <c r="C36" t="s">
        <v>79</v>
      </c>
      <c r="D36" s="37">
        <v>3937107.3599999989</v>
      </c>
      <c r="E36" s="37">
        <f>VLOOKUP(A36,'Core Foundation Funding (Ha)'!A:I,9,FALSE)</f>
        <v>62132.26</v>
      </c>
      <c r="F36" s="6">
        <f>D36-E36</f>
        <v>3874975.0999999992</v>
      </c>
      <c r="G36" s="6">
        <f>F36-H36-I36-J36-K36-L36-M36</f>
        <v>3645202.959999999</v>
      </c>
      <c r="H36" s="6">
        <v>0</v>
      </c>
      <c r="I36" s="6">
        <v>80180.45</v>
      </c>
      <c r="J36" s="6">
        <v>878.33</v>
      </c>
      <c r="K36" s="6">
        <v>0</v>
      </c>
      <c r="L36" s="6">
        <v>120113.29</v>
      </c>
      <c r="M36" s="6">
        <v>28600.070000000003</v>
      </c>
    </row>
    <row r="37" spans="1:13" x14ac:dyDescent="0.25">
      <c r="A37" s="1" t="s">
        <v>80</v>
      </c>
      <c r="B37" t="s">
        <v>81</v>
      </c>
      <c r="C37" t="s">
        <v>79</v>
      </c>
      <c r="D37" s="37">
        <v>592953.32999999984</v>
      </c>
      <c r="E37" s="37">
        <f>VLOOKUP(A37,'Core Foundation Funding (Ha)'!A:I,9,FALSE)</f>
        <v>476313.09</v>
      </c>
      <c r="F37" s="6">
        <f>D37-E37</f>
        <v>116640.23999999982</v>
      </c>
      <c r="G37" s="6">
        <f>F37-H37-I37-J37-K37-L37-M37</f>
        <v>28248.309999999816</v>
      </c>
      <c r="H37" s="6">
        <v>0</v>
      </c>
      <c r="I37" s="6">
        <v>0</v>
      </c>
      <c r="J37" s="6">
        <v>1537.19</v>
      </c>
      <c r="K37" s="6">
        <v>6384.83</v>
      </c>
      <c r="L37" s="6">
        <v>77065.119999999995</v>
      </c>
      <c r="M37" s="6">
        <v>3404.79</v>
      </c>
    </row>
    <row r="38" spans="1:13" x14ac:dyDescent="0.25">
      <c r="A38" s="1" t="s">
        <v>82</v>
      </c>
      <c r="B38" t="s">
        <v>83</v>
      </c>
      <c r="C38" t="s">
        <v>84</v>
      </c>
      <c r="D38" s="37">
        <v>8402500.7899999991</v>
      </c>
      <c r="E38" s="37">
        <f>VLOOKUP(A38,'Core Foundation Funding (Ha)'!A:I,9,FALSE)</f>
        <v>-164903.92000000001</v>
      </c>
      <c r="F38" s="6">
        <f>D38-E38</f>
        <v>8567404.709999999</v>
      </c>
      <c r="G38" s="6">
        <f>F38-H38-I38-J38-K38-L38-M38</f>
        <v>6816510.8199999994</v>
      </c>
      <c r="H38" s="6">
        <v>878072.99</v>
      </c>
      <c r="I38" s="6">
        <v>645542.53999999992</v>
      </c>
      <c r="J38" s="6">
        <v>142386.18</v>
      </c>
      <c r="K38" s="6">
        <v>1647.12</v>
      </c>
      <c r="L38" s="6">
        <v>83245.06</v>
      </c>
      <c r="M38" s="6">
        <v>0</v>
      </c>
    </row>
    <row r="39" spans="1:13" x14ac:dyDescent="0.25">
      <c r="A39" s="1" t="s">
        <v>85</v>
      </c>
      <c r="B39" t="s">
        <v>86</v>
      </c>
      <c r="C39" t="s">
        <v>87</v>
      </c>
      <c r="D39" s="37">
        <v>9339851.2199999988</v>
      </c>
      <c r="E39" s="37">
        <f>VLOOKUP(A39,'Core Foundation Funding (Ha)'!A:I,9,FALSE)</f>
        <v>65068.72</v>
      </c>
      <c r="F39" s="6">
        <f>D39-E39</f>
        <v>9274782.4999999981</v>
      </c>
      <c r="G39" s="6">
        <f>F39-H39-I39-J39-K39-L39-M39</f>
        <v>7991064.919999999</v>
      </c>
      <c r="H39" s="6">
        <v>0</v>
      </c>
      <c r="I39" s="6">
        <v>852111.43</v>
      </c>
      <c r="J39" s="6">
        <v>17844.439999999999</v>
      </c>
      <c r="K39" s="6">
        <v>51113.39</v>
      </c>
      <c r="L39" s="6">
        <v>362648.32000000001</v>
      </c>
      <c r="M39" s="6">
        <v>0</v>
      </c>
    </row>
    <row r="40" spans="1:13" x14ac:dyDescent="0.25">
      <c r="A40" s="1" t="s">
        <v>88</v>
      </c>
      <c r="B40" t="s">
        <v>89</v>
      </c>
      <c r="C40" t="s">
        <v>79</v>
      </c>
      <c r="D40" s="37">
        <v>5909488.8500000006</v>
      </c>
      <c r="E40" s="37">
        <f>VLOOKUP(A40,'Core Foundation Funding (Ha)'!A:I,9,FALSE)</f>
        <v>556482.04999999993</v>
      </c>
      <c r="F40" s="6">
        <f>D40-E40</f>
        <v>5353006.8000000007</v>
      </c>
      <c r="G40" s="6">
        <f>F40-H40-I40-J40-K40-L40-M40</f>
        <v>3038923.2100000014</v>
      </c>
      <c r="H40" s="6">
        <v>355507.13999999996</v>
      </c>
      <c r="I40" s="6">
        <v>1227476.6499999999</v>
      </c>
      <c r="J40" s="6">
        <v>498733.09</v>
      </c>
      <c r="K40" s="6">
        <v>14959.27</v>
      </c>
      <c r="L40" s="6">
        <v>103409.11</v>
      </c>
      <c r="M40" s="6">
        <v>113998.33</v>
      </c>
    </row>
    <row r="41" spans="1:13" x14ac:dyDescent="0.25">
      <c r="A41" s="1" t="s">
        <v>90</v>
      </c>
      <c r="B41" t="s">
        <v>91</v>
      </c>
      <c r="C41" t="s">
        <v>71</v>
      </c>
      <c r="D41" s="37">
        <v>7934033.9600000009</v>
      </c>
      <c r="E41" s="37">
        <f>VLOOKUP(A41,'Core Foundation Funding (Ha)'!A:I,9,FALSE)</f>
        <v>134064.80000000002</v>
      </c>
      <c r="F41" s="6">
        <f>D41-E41</f>
        <v>7799969.1600000011</v>
      </c>
      <c r="G41" s="6">
        <f>F41-H41-I41-J41-K41-L41-M41</f>
        <v>5718107.4100000011</v>
      </c>
      <c r="H41" s="6">
        <v>1006338.71</v>
      </c>
      <c r="I41" s="6">
        <v>774435.05</v>
      </c>
      <c r="J41" s="6">
        <v>228429.8</v>
      </c>
      <c r="K41" s="6">
        <v>0</v>
      </c>
      <c r="L41" s="6">
        <v>69002.240000000005</v>
      </c>
      <c r="M41" s="6">
        <v>3655.9500000000007</v>
      </c>
    </row>
    <row r="42" spans="1:13" x14ac:dyDescent="0.25">
      <c r="A42" s="1" t="s">
        <v>92</v>
      </c>
      <c r="B42" t="s">
        <v>93</v>
      </c>
      <c r="C42" t="s">
        <v>94</v>
      </c>
      <c r="D42" s="37">
        <v>12794474.280000001</v>
      </c>
      <c r="E42" s="37">
        <f>VLOOKUP(A42,'Core Foundation Funding (Ha)'!A:I,9,FALSE)</f>
        <v>-25355.460000000021</v>
      </c>
      <c r="F42" s="6">
        <f>D42-E42</f>
        <v>12819829.740000002</v>
      </c>
      <c r="G42" s="6">
        <f>F42-H42-I42-J42-K42-L42-M42</f>
        <v>8914026.950000003</v>
      </c>
      <c r="H42" s="6">
        <v>1849716.98</v>
      </c>
      <c r="I42" s="6">
        <v>1538105.3699999999</v>
      </c>
      <c r="J42" s="6">
        <v>275038.17</v>
      </c>
      <c r="K42" s="6">
        <v>38583.199999999997</v>
      </c>
      <c r="L42" s="6">
        <v>121918.97</v>
      </c>
      <c r="M42" s="6">
        <v>82440.100000000006</v>
      </c>
    </row>
    <row r="43" spans="1:13" x14ac:dyDescent="0.25">
      <c r="A43" s="1" t="s">
        <v>95</v>
      </c>
      <c r="B43" t="s">
        <v>96</v>
      </c>
      <c r="C43" t="s">
        <v>97</v>
      </c>
      <c r="D43" s="37">
        <v>8134949.290000001</v>
      </c>
      <c r="E43" s="37">
        <f>VLOOKUP(A43,'Core Foundation Funding (Ha)'!A:I,9,FALSE)</f>
        <v>-49603.010000000009</v>
      </c>
      <c r="F43" s="6">
        <f>D43-E43</f>
        <v>8184552.3000000007</v>
      </c>
      <c r="G43" s="6">
        <f>F43-H43-I43-J43-K43-L43-M43</f>
        <v>5663283.4100000011</v>
      </c>
      <c r="H43" s="6">
        <v>1575870.9300000002</v>
      </c>
      <c r="I43" s="6">
        <v>639523.89</v>
      </c>
      <c r="J43" s="6">
        <v>125900.94</v>
      </c>
      <c r="K43" s="6">
        <v>1107.47</v>
      </c>
      <c r="L43" s="6">
        <v>97074.48</v>
      </c>
      <c r="M43" s="6">
        <v>81791.180000000008</v>
      </c>
    </row>
    <row r="44" spans="1:13" x14ac:dyDescent="0.25">
      <c r="A44" s="1" t="s">
        <v>98</v>
      </c>
      <c r="B44" t="s">
        <v>99</v>
      </c>
      <c r="C44" t="s">
        <v>100</v>
      </c>
      <c r="D44" s="37">
        <v>3233053.12</v>
      </c>
      <c r="E44" s="37">
        <f>VLOOKUP(A44,'Core Foundation Funding (Ha)'!A:I,9,FALSE)</f>
        <v>-13009.920000000002</v>
      </c>
      <c r="F44" s="6">
        <f>D44-E44</f>
        <v>3246063.04</v>
      </c>
      <c r="G44" s="6">
        <f>F44-H44-I44-J44-K44-L44-M44</f>
        <v>2135542.9099999997</v>
      </c>
      <c r="H44" s="6">
        <v>554330.22000000009</v>
      </c>
      <c r="I44" s="6">
        <v>343015.36</v>
      </c>
      <c r="J44" s="6">
        <v>160073.87</v>
      </c>
      <c r="K44" s="6">
        <v>0</v>
      </c>
      <c r="L44" s="6">
        <v>53100.68</v>
      </c>
      <c r="M44" s="6">
        <v>0</v>
      </c>
    </row>
    <row r="45" spans="1:13" x14ac:dyDescent="0.25">
      <c r="A45" s="1" t="s">
        <v>101</v>
      </c>
      <c r="B45" t="s">
        <v>102</v>
      </c>
      <c r="C45" t="s">
        <v>94</v>
      </c>
      <c r="D45" s="37">
        <v>5868346.6300000008</v>
      </c>
      <c r="E45" s="37">
        <f>VLOOKUP(A45,'Core Foundation Funding (Ha)'!A:I,9,FALSE)</f>
        <v>-19177.309999999998</v>
      </c>
      <c r="F45" s="6">
        <f>D45-E45</f>
        <v>5887523.9400000004</v>
      </c>
      <c r="G45" s="6">
        <f>F45-H45-I45-J45-K45-L45-M45</f>
        <v>4258928.1899999995</v>
      </c>
      <c r="H45" s="6">
        <v>1102619.9099999999</v>
      </c>
      <c r="I45" s="6">
        <v>345702.27</v>
      </c>
      <c r="J45" s="6">
        <v>23427.57</v>
      </c>
      <c r="K45" s="6">
        <v>740.79</v>
      </c>
      <c r="L45" s="6">
        <v>82756.52</v>
      </c>
      <c r="M45" s="6">
        <v>73348.69</v>
      </c>
    </row>
    <row r="46" spans="1:13" x14ac:dyDescent="0.25">
      <c r="A46" s="1" t="s">
        <v>103</v>
      </c>
      <c r="B46" t="s">
        <v>104</v>
      </c>
      <c r="C46" t="s">
        <v>105</v>
      </c>
      <c r="D46" s="37">
        <v>3307850.5200000005</v>
      </c>
      <c r="E46" s="37">
        <f>VLOOKUP(A46,'Core Foundation Funding (Ha)'!A:I,9,FALSE)</f>
        <v>80562.530000000028</v>
      </c>
      <c r="F46" s="6">
        <f>D46-E46</f>
        <v>3227287.99</v>
      </c>
      <c r="G46" s="6">
        <f>F46-H46-I46-J46-K46-L46-M46</f>
        <v>2586695.0500000003</v>
      </c>
      <c r="H46" s="6">
        <v>357838.87</v>
      </c>
      <c r="I46" s="6">
        <v>162358.28000000003</v>
      </c>
      <c r="J46" s="6">
        <v>46036.53</v>
      </c>
      <c r="K46" s="6">
        <v>589.36</v>
      </c>
      <c r="L46" s="6">
        <v>73769.899999999994</v>
      </c>
      <c r="M46" s="6">
        <v>0</v>
      </c>
    </row>
    <row r="47" spans="1:13" x14ac:dyDescent="0.25">
      <c r="A47" s="1" t="s">
        <v>106</v>
      </c>
      <c r="B47" t="s">
        <v>107</v>
      </c>
      <c r="C47" t="s">
        <v>79</v>
      </c>
      <c r="D47" s="37">
        <v>6945744.2800000003</v>
      </c>
      <c r="E47" s="37">
        <f>VLOOKUP(A47,'Core Foundation Funding (Ha)'!A:I,9,FALSE)</f>
        <v>375266.11000000004</v>
      </c>
      <c r="F47" s="6">
        <f>D47-E47</f>
        <v>6570478.1699999999</v>
      </c>
      <c r="G47" s="6">
        <f>F47-H47-I47-J47-K47-L47-M47</f>
        <v>5059280.8600000003</v>
      </c>
      <c r="H47" s="6">
        <v>0</v>
      </c>
      <c r="I47" s="6">
        <v>1177936.8899999999</v>
      </c>
      <c r="J47" s="6">
        <v>133365.66999999998</v>
      </c>
      <c r="K47" s="6">
        <v>16102.43</v>
      </c>
      <c r="L47" s="6">
        <v>183792.32</v>
      </c>
      <c r="M47" s="6">
        <v>0</v>
      </c>
    </row>
    <row r="48" spans="1:13" x14ac:dyDescent="0.25">
      <c r="A48" s="1" t="s">
        <v>108</v>
      </c>
      <c r="B48" t="s">
        <v>109</v>
      </c>
      <c r="C48" t="s">
        <v>110</v>
      </c>
      <c r="D48" s="37">
        <v>4294963.2700000014</v>
      </c>
      <c r="E48" s="37">
        <f>VLOOKUP(A48,'Core Foundation Funding (Ha)'!A:I,9,FALSE)</f>
        <v>160470.32</v>
      </c>
      <c r="F48" s="6">
        <f>D48-E48</f>
        <v>4134492.9500000016</v>
      </c>
      <c r="G48" s="6">
        <f>F48-H48-I48-J48-K48-L48-M48</f>
        <v>3549590.5100000016</v>
      </c>
      <c r="H48" s="6">
        <v>446179.27</v>
      </c>
      <c r="I48" s="6">
        <v>54256.060000000005</v>
      </c>
      <c r="J48" s="6">
        <v>15398.15</v>
      </c>
      <c r="K48" s="6">
        <v>1978.8</v>
      </c>
      <c r="L48" s="6">
        <v>67090.16</v>
      </c>
      <c r="M48" s="6">
        <v>0</v>
      </c>
    </row>
    <row r="49" spans="1:13" x14ac:dyDescent="0.25">
      <c r="A49" s="1" t="s">
        <v>111</v>
      </c>
      <c r="B49" t="s">
        <v>112</v>
      </c>
      <c r="C49" t="s">
        <v>20</v>
      </c>
      <c r="D49" s="37">
        <v>3999848.75</v>
      </c>
      <c r="E49" s="37">
        <f>VLOOKUP(A49,'Core Foundation Funding (Ha)'!A:I,9,FALSE)</f>
        <v>-30038.55</v>
      </c>
      <c r="F49" s="6">
        <f>D49-E49</f>
        <v>4029887.3</v>
      </c>
      <c r="G49" s="6">
        <f>F49-H49-I49-J49-K49-L49-M49</f>
        <v>2394503.2499999995</v>
      </c>
      <c r="H49" s="6">
        <v>1140139.02</v>
      </c>
      <c r="I49" s="6">
        <v>341806.95000000007</v>
      </c>
      <c r="J49" s="6">
        <v>104615.13</v>
      </c>
      <c r="K49" s="6">
        <v>0</v>
      </c>
      <c r="L49" s="6">
        <v>48822.95</v>
      </c>
      <c r="M49" s="6">
        <v>0</v>
      </c>
    </row>
    <row r="50" spans="1:13" x14ac:dyDescent="0.25">
      <c r="A50" s="1" t="s">
        <v>113</v>
      </c>
      <c r="B50" t="s">
        <v>114</v>
      </c>
      <c r="C50" t="s">
        <v>115</v>
      </c>
      <c r="D50" s="37">
        <v>3577250.31</v>
      </c>
      <c r="E50" s="37">
        <f>VLOOKUP(A50,'Core Foundation Funding (Ha)'!A:I,9,FALSE)</f>
        <v>-30488.959999999999</v>
      </c>
      <c r="F50" s="6">
        <f>D50-E50</f>
        <v>3607739.27</v>
      </c>
      <c r="G50" s="6">
        <f>F50-H50-I50-J50-K50-L50-M50</f>
        <v>2160653.54</v>
      </c>
      <c r="H50" s="6">
        <v>896579.47</v>
      </c>
      <c r="I50" s="6">
        <v>468223.63000000006</v>
      </c>
      <c r="J50" s="6">
        <v>10091.01</v>
      </c>
      <c r="K50" s="6">
        <v>37867</v>
      </c>
      <c r="L50" s="6">
        <v>34324.620000000003</v>
      </c>
      <c r="M50" s="6">
        <v>0</v>
      </c>
    </row>
    <row r="51" spans="1:13" x14ac:dyDescent="0.25">
      <c r="A51" s="1" t="s">
        <v>116</v>
      </c>
      <c r="B51" t="s">
        <v>117</v>
      </c>
      <c r="C51" t="s">
        <v>74</v>
      </c>
      <c r="D51" s="37">
        <v>9172445.5599999987</v>
      </c>
      <c r="E51" s="37">
        <f>VLOOKUP(A51,'Core Foundation Funding (Ha)'!A:I,9,FALSE)</f>
        <v>-126886.45000000001</v>
      </c>
      <c r="F51" s="6">
        <f>D51-E51</f>
        <v>9299332.0099999979</v>
      </c>
      <c r="G51" s="6">
        <f>F51-H51-I51-J51-K51-L51-M51</f>
        <v>6252815.2499999981</v>
      </c>
      <c r="H51" s="6">
        <v>1922221.67</v>
      </c>
      <c r="I51" s="6">
        <v>957070.67</v>
      </c>
      <c r="J51" s="6">
        <v>90139.430000000008</v>
      </c>
      <c r="K51" s="6">
        <v>1905.59</v>
      </c>
      <c r="L51" s="6">
        <v>75179.399999999994</v>
      </c>
      <c r="M51" s="6">
        <v>0</v>
      </c>
    </row>
    <row r="52" spans="1:13" x14ac:dyDescent="0.25">
      <c r="A52" s="1" t="s">
        <v>118</v>
      </c>
      <c r="B52" t="s">
        <v>119</v>
      </c>
      <c r="C52" t="s">
        <v>120</v>
      </c>
      <c r="D52" s="37">
        <v>3908402.8299999996</v>
      </c>
      <c r="E52" s="37">
        <f>VLOOKUP(A52,'Core Foundation Funding (Ha)'!A:I,9,FALSE)</f>
        <v>-1587.23</v>
      </c>
      <c r="F52" s="6">
        <f>D52-E52</f>
        <v>3909990.0599999996</v>
      </c>
      <c r="G52" s="6">
        <f>F52-H52-I52-J52-K52-L52-M52</f>
        <v>3451890.7799999993</v>
      </c>
      <c r="H52" s="6">
        <v>0</v>
      </c>
      <c r="I52" s="6">
        <v>321936.80999999994</v>
      </c>
      <c r="J52" s="6">
        <v>2510.84</v>
      </c>
      <c r="K52" s="6">
        <v>5746.7</v>
      </c>
      <c r="L52" s="6">
        <v>117656.02</v>
      </c>
      <c r="M52" s="6">
        <v>10248.91</v>
      </c>
    </row>
    <row r="53" spans="1:13" x14ac:dyDescent="0.25">
      <c r="A53" s="1" t="s">
        <v>121</v>
      </c>
      <c r="B53" t="s">
        <v>122</v>
      </c>
      <c r="C53" t="s">
        <v>123</v>
      </c>
      <c r="D53" s="37">
        <v>4898337.3099999996</v>
      </c>
      <c r="E53" s="37">
        <f>VLOOKUP(A53,'Core Foundation Funding (Ha)'!A:I,9,FALSE)</f>
        <v>68457.89</v>
      </c>
      <c r="F53" s="6">
        <f>D53-E53</f>
        <v>4829879.42</v>
      </c>
      <c r="G53" s="6">
        <f>F53-H53-I53-J53-K53-L53-M53</f>
        <v>4636647.09</v>
      </c>
      <c r="H53" s="6">
        <v>0</v>
      </c>
      <c r="I53" s="6">
        <v>0</v>
      </c>
      <c r="J53" s="6">
        <v>13005.38</v>
      </c>
      <c r="K53" s="6">
        <v>5511.75</v>
      </c>
      <c r="L53" s="6">
        <v>174715.2</v>
      </c>
      <c r="M53" s="6">
        <v>0</v>
      </c>
    </row>
    <row r="54" spans="1:13" x14ac:dyDescent="0.25">
      <c r="A54" s="1" t="s">
        <v>124</v>
      </c>
      <c r="B54" t="s">
        <v>125</v>
      </c>
      <c r="C54" t="s">
        <v>126</v>
      </c>
      <c r="D54" s="37">
        <v>5310752.5699999994</v>
      </c>
      <c r="E54" s="37">
        <f>VLOOKUP(A54,'Core Foundation Funding (Ha)'!A:I,9,FALSE)</f>
        <v>41212.06</v>
      </c>
      <c r="F54" s="6">
        <f>D54-E54</f>
        <v>5269540.51</v>
      </c>
      <c r="G54" s="6">
        <f>F54-H54-I54-J54-K54-L54-M54</f>
        <v>3731233.89</v>
      </c>
      <c r="H54" s="6">
        <v>1037467.43</v>
      </c>
      <c r="I54" s="6">
        <v>361045.98</v>
      </c>
      <c r="J54" s="6">
        <v>51171.7</v>
      </c>
      <c r="K54" s="6">
        <v>2649.57</v>
      </c>
      <c r="L54" s="6">
        <v>64765.75</v>
      </c>
      <c r="M54" s="6">
        <v>21206.189999999995</v>
      </c>
    </row>
    <row r="55" spans="1:13" x14ac:dyDescent="0.25">
      <c r="A55" s="1" t="s">
        <v>127</v>
      </c>
      <c r="B55" t="s">
        <v>128</v>
      </c>
      <c r="C55" t="s">
        <v>129</v>
      </c>
      <c r="D55" s="37">
        <v>10191466.030000001</v>
      </c>
      <c r="E55" s="37">
        <f>VLOOKUP(A55,'Core Foundation Funding (Ha)'!A:I,9,FALSE)</f>
        <v>-125630.11</v>
      </c>
      <c r="F55" s="6">
        <f>D55-E55</f>
        <v>10317096.140000001</v>
      </c>
      <c r="G55" s="6">
        <f>F55-H55-I55-J55-K55-L55-M55</f>
        <v>6745519.8600000013</v>
      </c>
      <c r="H55" s="6">
        <v>2338131.75</v>
      </c>
      <c r="I55" s="6">
        <v>876466.44</v>
      </c>
      <c r="J55" s="6">
        <v>151435.10999999999</v>
      </c>
      <c r="K55" s="6">
        <v>977.34</v>
      </c>
      <c r="L55" s="6">
        <v>71238.84</v>
      </c>
      <c r="M55" s="6">
        <v>133326.79999999999</v>
      </c>
    </row>
    <row r="56" spans="1:13" x14ac:dyDescent="0.25">
      <c r="A56" s="1" t="s">
        <v>130</v>
      </c>
      <c r="B56" t="s">
        <v>131</v>
      </c>
      <c r="C56" t="s">
        <v>20</v>
      </c>
      <c r="D56" s="37">
        <v>4373848.92</v>
      </c>
      <c r="E56" s="37">
        <f>VLOOKUP(A56,'Core Foundation Funding (Ha)'!A:I,9,FALSE)</f>
        <v>46446.68</v>
      </c>
      <c r="F56" s="6">
        <f>D56-E56</f>
        <v>4327402.24</v>
      </c>
      <c r="G56" s="6">
        <f>F56-H56-I56-J56-K56-L56-M56</f>
        <v>3608878.56</v>
      </c>
      <c r="H56" s="6">
        <v>377042.95999999996</v>
      </c>
      <c r="I56" s="6">
        <v>197016.75000000003</v>
      </c>
      <c r="J56" s="6">
        <v>8327.0399999999991</v>
      </c>
      <c r="K56" s="6">
        <v>208.81</v>
      </c>
      <c r="L56" s="6">
        <v>80228.33</v>
      </c>
      <c r="M56" s="6">
        <v>55699.789999999994</v>
      </c>
    </row>
    <row r="57" spans="1:13" x14ac:dyDescent="0.25">
      <c r="A57" s="1" t="s">
        <v>135</v>
      </c>
      <c r="B57" t="s">
        <v>136</v>
      </c>
      <c r="C57" t="s">
        <v>137</v>
      </c>
      <c r="D57" s="37">
        <v>1412052.55</v>
      </c>
      <c r="E57" s="37">
        <f>VLOOKUP(A57,'Core Foundation Funding (Ha)'!A:I,9,FALSE)</f>
        <v>-10468.68</v>
      </c>
      <c r="F57" s="6">
        <f>D57-E57</f>
        <v>1422521.23</v>
      </c>
      <c r="G57" s="6">
        <f>F57-H57-I57-J57-K57-L57-M57</f>
        <v>687008.1399999999</v>
      </c>
      <c r="H57" s="6">
        <v>643603.18000000005</v>
      </c>
      <c r="I57" s="6">
        <v>15533.010000000002</v>
      </c>
      <c r="J57" s="6">
        <v>35629.299999999996</v>
      </c>
      <c r="K57" s="6">
        <v>9775.09</v>
      </c>
      <c r="L57" s="6">
        <v>30972.51</v>
      </c>
      <c r="M57" s="6">
        <v>0</v>
      </c>
    </row>
    <row r="58" spans="1:13" x14ac:dyDescent="0.25">
      <c r="A58" s="1" t="s">
        <v>132</v>
      </c>
      <c r="B58" t="s">
        <v>133</v>
      </c>
      <c r="C58" t="s">
        <v>134</v>
      </c>
      <c r="D58" s="37">
        <v>7650213.25</v>
      </c>
      <c r="E58" s="37">
        <f>VLOOKUP(A58,'Core Foundation Funding (Ha)'!A:I,9,FALSE)</f>
        <v>0</v>
      </c>
      <c r="F58" s="6">
        <f>D58-E58</f>
        <v>7650213.25</v>
      </c>
      <c r="G58" s="6">
        <f>F58-H58-I58-J58-K58-L58-M58</f>
        <v>3844626.1799999997</v>
      </c>
      <c r="H58" s="6">
        <v>3137720.73</v>
      </c>
      <c r="I58" s="6">
        <v>484834.17999999993</v>
      </c>
      <c r="J58" s="6">
        <v>115162.95999999999</v>
      </c>
      <c r="K58" s="6">
        <v>0</v>
      </c>
      <c r="L58" s="6">
        <v>50066.559999999998</v>
      </c>
      <c r="M58" s="6">
        <v>17802.64</v>
      </c>
    </row>
    <row r="59" spans="1:13" x14ac:dyDescent="0.25">
      <c r="A59" s="1" t="s">
        <v>138</v>
      </c>
      <c r="B59" t="s">
        <v>139</v>
      </c>
      <c r="C59" t="s">
        <v>14</v>
      </c>
      <c r="D59" s="37">
        <v>5501335.8799999999</v>
      </c>
      <c r="E59" s="37">
        <f>VLOOKUP(A59,'Core Foundation Funding (Ha)'!A:I,9,FALSE)</f>
        <v>85035.36</v>
      </c>
      <c r="F59" s="6">
        <f>D59-E59</f>
        <v>5416300.5199999996</v>
      </c>
      <c r="G59" s="6">
        <f>F59-H59-I59-J59-K59-L59-M59</f>
        <v>3986884.11</v>
      </c>
      <c r="H59" s="6">
        <v>1144023.44</v>
      </c>
      <c r="I59" s="6">
        <v>223482.04</v>
      </c>
      <c r="J59" s="6">
        <v>3804.97</v>
      </c>
      <c r="K59" s="6">
        <v>1620.09</v>
      </c>
      <c r="L59" s="6">
        <v>56485.87</v>
      </c>
      <c r="M59" s="6">
        <v>0</v>
      </c>
    </row>
    <row r="60" spans="1:13" x14ac:dyDescent="0.25">
      <c r="A60" s="1" t="s">
        <v>140</v>
      </c>
      <c r="B60" t="s">
        <v>141</v>
      </c>
      <c r="C60" t="s">
        <v>59</v>
      </c>
      <c r="D60" s="37">
        <v>5328587.0600000005</v>
      </c>
      <c r="E60" s="37">
        <f>VLOOKUP(A60,'Core Foundation Funding (Ha)'!A:I,9,FALSE)</f>
        <v>-153778.54</v>
      </c>
      <c r="F60" s="6">
        <f>D60-E60</f>
        <v>5482365.6000000006</v>
      </c>
      <c r="G60" s="6">
        <f>F60-H60-I60-J60-K60-L60-M60</f>
        <v>4645716.870000001</v>
      </c>
      <c r="H60" s="6">
        <v>125632.34000000001</v>
      </c>
      <c r="I60" s="6">
        <v>301166.55000000016</v>
      </c>
      <c r="J60" s="6">
        <v>233025.45</v>
      </c>
      <c r="K60" s="6">
        <v>28100.76</v>
      </c>
      <c r="L60" s="6">
        <v>148723.63</v>
      </c>
      <c r="M60" s="6">
        <v>0</v>
      </c>
    </row>
    <row r="61" spans="1:13" x14ac:dyDescent="0.25">
      <c r="A61" s="1" t="s">
        <v>142</v>
      </c>
      <c r="B61" t="s">
        <v>143</v>
      </c>
      <c r="C61" t="s">
        <v>26</v>
      </c>
      <c r="D61" s="37">
        <v>4089098.2600000002</v>
      </c>
      <c r="E61" s="37">
        <f>VLOOKUP(A61,'Core Foundation Funding (Ha)'!A:I,9,FALSE)</f>
        <v>215651.72</v>
      </c>
      <c r="F61" s="6">
        <f>D61-E61</f>
        <v>3873446.54</v>
      </c>
      <c r="G61" s="6">
        <f>F61-H61-I61-J61-K61-L61-M61</f>
        <v>2355174.4499999997</v>
      </c>
      <c r="H61" s="6">
        <v>1343140.38</v>
      </c>
      <c r="I61" s="6">
        <v>98206.33</v>
      </c>
      <c r="J61" s="6">
        <v>2146.9899999999998</v>
      </c>
      <c r="K61" s="6">
        <v>1407.39</v>
      </c>
      <c r="L61" s="6">
        <v>34136.839999999997</v>
      </c>
      <c r="M61" s="6">
        <v>39234.160000000003</v>
      </c>
    </row>
    <row r="62" spans="1:13" x14ac:dyDescent="0.25">
      <c r="A62" s="1" t="s">
        <v>144</v>
      </c>
      <c r="B62" t="s">
        <v>145</v>
      </c>
      <c r="C62" t="s">
        <v>146</v>
      </c>
      <c r="D62" s="37">
        <v>6159604.8399999989</v>
      </c>
      <c r="E62" s="37">
        <f>VLOOKUP(A62,'Core Foundation Funding (Ha)'!A:I,9,FALSE)</f>
        <v>-93517.98</v>
      </c>
      <c r="F62" s="6">
        <f>D62-E62</f>
        <v>6253122.8199999994</v>
      </c>
      <c r="G62" s="6">
        <f>F62-H62-I62-J62-K62-L62-M62</f>
        <v>5015570.0599999987</v>
      </c>
      <c r="H62" s="6">
        <v>119678.28</v>
      </c>
      <c r="I62" s="6">
        <v>670622.87</v>
      </c>
      <c r="J62" s="6">
        <v>279922.91000000003</v>
      </c>
      <c r="K62" s="6">
        <v>19620.59</v>
      </c>
      <c r="L62" s="6">
        <v>147708.10999999999</v>
      </c>
      <c r="M62" s="6">
        <v>0</v>
      </c>
    </row>
    <row r="63" spans="1:13" x14ac:dyDescent="0.25">
      <c r="A63" s="1" t="s">
        <v>147</v>
      </c>
      <c r="B63" t="s">
        <v>148</v>
      </c>
      <c r="C63" t="s">
        <v>115</v>
      </c>
      <c r="D63" s="37">
        <v>4098922.0499999993</v>
      </c>
      <c r="E63" s="37">
        <f>VLOOKUP(A63,'Core Foundation Funding (Ha)'!A:I,9,FALSE)</f>
        <v>86154.29</v>
      </c>
      <c r="F63" s="6">
        <f>D63-E63</f>
        <v>4012767.7599999993</v>
      </c>
      <c r="G63" s="6">
        <f>F63-H63-I63-J63-K63-L63-M63</f>
        <v>1944561.3199999991</v>
      </c>
      <c r="H63" s="6">
        <v>1727319.7200000002</v>
      </c>
      <c r="I63" s="6">
        <v>265385.75</v>
      </c>
      <c r="J63" s="6">
        <v>35977.26</v>
      </c>
      <c r="K63" s="6">
        <v>0</v>
      </c>
      <c r="L63" s="6">
        <v>37611.74</v>
      </c>
      <c r="M63" s="6">
        <v>1911.9699999999998</v>
      </c>
    </row>
    <row r="64" spans="1:13" x14ac:dyDescent="0.25">
      <c r="A64" s="1" t="s">
        <v>149</v>
      </c>
      <c r="B64" t="s">
        <v>150</v>
      </c>
      <c r="C64" t="s">
        <v>79</v>
      </c>
      <c r="D64" s="37">
        <v>3328990.8100000005</v>
      </c>
      <c r="E64" s="37">
        <f>VLOOKUP(A64,'Core Foundation Funding (Ha)'!A:I,9,FALSE)</f>
        <v>50102.58</v>
      </c>
      <c r="F64" s="6">
        <f>D64-E64</f>
        <v>3278888.2300000004</v>
      </c>
      <c r="G64" s="6">
        <f>F64-H64-I64-J64-K64-L64-M64</f>
        <v>3086799.83</v>
      </c>
      <c r="H64" s="6">
        <v>0</v>
      </c>
      <c r="I64" s="6">
        <v>0</v>
      </c>
      <c r="J64" s="6">
        <v>6018.66</v>
      </c>
      <c r="K64" s="6">
        <v>3139.1000000000004</v>
      </c>
      <c r="L64" s="6">
        <v>182930.64</v>
      </c>
      <c r="M64" s="6">
        <v>0</v>
      </c>
    </row>
    <row r="65" spans="1:13" x14ac:dyDescent="0.25">
      <c r="A65" s="1" t="s">
        <v>151</v>
      </c>
      <c r="B65" t="s">
        <v>152</v>
      </c>
      <c r="C65" t="s">
        <v>71</v>
      </c>
      <c r="D65" s="37">
        <v>5380229.6199999982</v>
      </c>
      <c r="E65" s="37">
        <f>VLOOKUP(A65,'Core Foundation Funding (Ha)'!A:I,9,FALSE)</f>
        <v>44136.869999999995</v>
      </c>
      <c r="F65" s="6">
        <f>D65-E65</f>
        <v>5336092.7499999981</v>
      </c>
      <c r="G65" s="6">
        <f>F65-H65-I65-J65-K65-L65-M65</f>
        <v>3100917.3599999985</v>
      </c>
      <c r="H65" s="6">
        <v>1640385.5299999998</v>
      </c>
      <c r="I65" s="6">
        <v>374473.66000000003</v>
      </c>
      <c r="J65" s="6">
        <v>114375.51</v>
      </c>
      <c r="K65" s="6">
        <v>0</v>
      </c>
      <c r="L65" s="6">
        <v>46618.32</v>
      </c>
      <c r="M65" s="6">
        <v>59322.369999999995</v>
      </c>
    </row>
    <row r="66" spans="1:13" x14ac:dyDescent="0.25">
      <c r="A66" s="1" t="s">
        <v>153</v>
      </c>
      <c r="B66" t="s">
        <v>154</v>
      </c>
      <c r="C66" t="s">
        <v>155</v>
      </c>
      <c r="D66" s="37">
        <v>4889437.5600000005</v>
      </c>
      <c r="E66" s="37">
        <f>VLOOKUP(A66,'Core Foundation Funding (Ha)'!A:I,9,FALSE)</f>
        <v>17988.03</v>
      </c>
      <c r="F66" s="6">
        <f>D66-E66</f>
        <v>4871449.53</v>
      </c>
      <c r="G66" s="6">
        <f>F66-H66-I66-J66-K66-L66-M66</f>
        <v>2201235.4900000002</v>
      </c>
      <c r="H66" s="6">
        <v>2122074.83</v>
      </c>
      <c r="I66" s="6">
        <v>325033.36</v>
      </c>
      <c r="J66" s="6">
        <v>141564.81</v>
      </c>
      <c r="K66" s="6">
        <v>0</v>
      </c>
      <c r="L66" s="6">
        <v>46603.360000000001</v>
      </c>
      <c r="M66" s="6">
        <v>34937.68</v>
      </c>
    </row>
    <row r="67" spans="1:13" x14ac:dyDescent="0.25">
      <c r="A67" s="1" t="s">
        <v>156</v>
      </c>
      <c r="B67" t="s">
        <v>157</v>
      </c>
      <c r="C67" t="s">
        <v>137</v>
      </c>
      <c r="D67" s="37">
        <v>3206234.35</v>
      </c>
      <c r="E67" s="37">
        <f>VLOOKUP(A67,'Core Foundation Funding (Ha)'!A:I,9,FALSE)</f>
        <v>19839.78</v>
      </c>
      <c r="F67" s="6">
        <f>D67-E67</f>
        <v>3186394.5700000003</v>
      </c>
      <c r="G67" s="6">
        <f>F67-H67-I67-J67-K67-L67-M67</f>
        <v>1678066.5500000005</v>
      </c>
      <c r="H67" s="6">
        <v>1231536.6199999999</v>
      </c>
      <c r="I67" s="6">
        <v>178267</v>
      </c>
      <c r="J67" s="6">
        <v>42146.27</v>
      </c>
      <c r="K67" s="6">
        <v>15678.41</v>
      </c>
      <c r="L67" s="6">
        <v>40699.72</v>
      </c>
      <c r="M67" s="6">
        <v>0</v>
      </c>
    </row>
    <row r="68" spans="1:13" x14ac:dyDescent="0.25">
      <c r="A68" s="1" t="s">
        <v>158</v>
      </c>
      <c r="B68" t="s">
        <v>159</v>
      </c>
      <c r="C68" t="s">
        <v>137</v>
      </c>
      <c r="D68" s="37">
        <v>5255259.2700000005</v>
      </c>
      <c r="E68" s="37">
        <f>VLOOKUP(A68,'Core Foundation Funding (Ha)'!A:I,9,FALSE)</f>
        <v>-10013.77</v>
      </c>
      <c r="F68" s="6">
        <f>D68-E68</f>
        <v>5265273.04</v>
      </c>
      <c r="G68" s="6">
        <f>F68-H68-I68-J68-K68-L68-M68</f>
        <v>3407348.98</v>
      </c>
      <c r="H68" s="6">
        <v>1295613.2</v>
      </c>
      <c r="I68" s="6">
        <v>387404.07</v>
      </c>
      <c r="J68" s="6">
        <v>117108.93000000001</v>
      </c>
      <c r="K68" s="6">
        <v>0</v>
      </c>
      <c r="L68" s="6">
        <v>57416.28</v>
      </c>
      <c r="M68" s="6">
        <v>381.58000000000084</v>
      </c>
    </row>
    <row r="69" spans="1:13" x14ac:dyDescent="0.25">
      <c r="A69" s="1" t="s">
        <v>160</v>
      </c>
      <c r="B69" t="s">
        <v>161</v>
      </c>
      <c r="C69" t="s">
        <v>79</v>
      </c>
      <c r="D69" s="37">
        <v>488395.06999999995</v>
      </c>
      <c r="E69" s="37">
        <f>VLOOKUP(A69,'Core Foundation Funding (Ha)'!A:I,9,FALSE)</f>
        <v>-64932.61</v>
      </c>
      <c r="F69" s="6">
        <f>D69-E69</f>
        <v>553327.67999999993</v>
      </c>
      <c r="G69" s="6">
        <f>F69-H69-I69-J69-K69-L69-M69</f>
        <v>125151.64999999991</v>
      </c>
      <c r="H69" s="6">
        <v>0</v>
      </c>
      <c r="I69" s="6">
        <v>371072.64</v>
      </c>
      <c r="J69" s="6">
        <v>35273.54</v>
      </c>
      <c r="K69" s="6">
        <v>6102.2599999999993</v>
      </c>
      <c r="L69" s="6">
        <v>15727.59</v>
      </c>
      <c r="M69" s="6">
        <v>0</v>
      </c>
    </row>
    <row r="70" spans="1:13" x14ac:dyDescent="0.25">
      <c r="A70" s="1" t="s">
        <v>162</v>
      </c>
      <c r="B70" t="s">
        <v>163</v>
      </c>
      <c r="C70" t="s">
        <v>164</v>
      </c>
      <c r="D70" s="37">
        <v>5715325.8099999996</v>
      </c>
      <c r="E70" s="37">
        <f>VLOOKUP(A70,'Core Foundation Funding (Ha)'!A:I,9,FALSE)</f>
        <v>10013.19</v>
      </c>
      <c r="F70" s="6">
        <f>D70-E70</f>
        <v>5705312.6199999992</v>
      </c>
      <c r="G70" s="6">
        <f>F70-H70-I70-J70-K70-L70-M70</f>
        <v>4076263.8699999987</v>
      </c>
      <c r="H70" s="6">
        <v>1007250.4</v>
      </c>
      <c r="I70" s="6">
        <v>516869.6399999999</v>
      </c>
      <c r="J70" s="6">
        <v>25192.62</v>
      </c>
      <c r="K70" s="6">
        <v>2679.43</v>
      </c>
      <c r="L70" s="6">
        <v>70436.210000000006</v>
      </c>
      <c r="M70" s="6">
        <v>6620.4500000000007</v>
      </c>
    </row>
    <row r="71" spans="1:13" x14ac:dyDescent="0.25">
      <c r="A71" s="1" t="s">
        <v>165</v>
      </c>
      <c r="B71" t="s">
        <v>166</v>
      </c>
      <c r="C71" t="s">
        <v>167</v>
      </c>
      <c r="D71" s="37">
        <v>2403775.4099999997</v>
      </c>
      <c r="E71" s="37">
        <f>VLOOKUP(A71,'Core Foundation Funding (Ha)'!A:I,9,FALSE)</f>
        <v>-27740.92</v>
      </c>
      <c r="F71" s="6">
        <f>D71-E71</f>
        <v>2431516.3299999996</v>
      </c>
      <c r="G71" s="6">
        <f>F71-H71-I71-J71-K71-L71-M71</f>
        <v>1372172.7899999998</v>
      </c>
      <c r="H71" s="6">
        <v>686399.48</v>
      </c>
      <c r="I71" s="6">
        <v>206238.84</v>
      </c>
      <c r="J71" s="6">
        <v>117685.64</v>
      </c>
      <c r="K71" s="6">
        <v>680.06</v>
      </c>
      <c r="L71" s="6">
        <v>45356.63</v>
      </c>
      <c r="M71" s="6">
        <v>2982.8900000000003</v>
      </c>
    </row>
    <row r="72" spans="1:13" x14ac:dyDescent="0.25">
      <c r="A72" s="1" t="s">
        <v>168</v>
      </c>
      <c r="B72" t="s">
        <v>169</v>
      </c>
      <c r="C72" t="s">
        <v>126</v>
      </c>
      <c r="D72" s="37">
        <v>24023261.250000004</v>
      </c>
      <c r="E72" s="37">
        <f>VLOOKUP(A72,'Core Foundation Funding (Ha)'!A:I,9,FALSE)</f>
        <v>-20812.830000000002</v>
      </c>
      <c r="F72" s="6">
        <f>D72-E72</f>
        <v>24044074.080000002</v>
      </c>
      <c r="G72" s="6">
        <f>F72-H72-I72-J72-K72-L72-M72</f>
        <v>20147277.700000003</v>
      </c>
      <c r="H72" s="6">
        <v>1421867.67</v>
      </c>
      <c r="I72" s="6">
        <v>1858792.3200000003</v>
      </c>
      <c r="J72" s="6">
        <v>69914.42</v>
      </c>
      <c r="K72" s="6">
        <v>31659.670000000002</v>
      </c>
      <c r="L72" s="6">
        <v>340585.99</v>
      </c>
      <c r="M72" s="6">
        <v>173976.31</v>
      </c>
    </row>
    <row r="73" spans="1:13" x14ac:dyDescent="0.25">
      <c r="A73" s="1" t="s">
        <v>170</v>
      </c>
      <c r="B73" t="s">
        <v>171</v>
      </c>
      <c r="C73" t="s">
        <v>172</v>
      </c>
      <c r="D73" s="37">
        <v>6846882.7999999989</v>
      </c>
      <c r="E73" s="37">
        <f>VLOOKUP(A73,'Core Foundation Funding (Ha)'!A:I,9,FALSE)</f>
        <v>-6287.0599999999977</v>
      </c>
      <c r="F73" s="6">
        <f>D73-E73</f>
        <v>6853169.8599999985</v>
      </c>
      <c r="G73" s="6">
        <f>F73-H73-I73-J73-K73-L73-M73</f>
        <v>5041282.2799999993</v>
      </c>
      <c r="H73" s="6">
        <v>754066.83</v>
      </c>
      <c r="I73" s="6">
        <v>820004.14</v>
      </c>
      <c r="J73" s="6">
        <v>114608.55</v>
      </c>
      <c r="K73" s="6">
        <v>3689.75</v>
      </c>
      <c r="L73" s="6">
        <v>79706.22</v>
      </c>
      <c r="M73" s="6">
        <v>39812.090000000004</v>
      </c>
    </row>
    <row r="74" spans="1:13" x14ac:dyDescent="0.25">
      <c r="A74" s="1" t="s">
        <v>173</v>
      </c>
      <c r="B74" t="s">
        <v>174</v>
      </c>
      <c r="C74" t="s">
        <v>175</v>
      </c>
      <c r="D74" s="37">
        <v>3462134.4699999993</v>
      </c>
      <c r="E74" s="37">
        <f>VLOOKUP(A74,'Core Foundation Funding (Ha)'!A:I,9,FALSE)</f>
        <v>-95211.299999999988</v>
      </c>
      <c r="F74" s="6">
        <f>D74-E74</f>
        <v>3557345.7699999991</v>
      </c>
      <c r="G74" s="6">
        <f>F74-H74-I74-J74-K74-L74-M74</f>
        <v>1672212.7699999993</v>
      </c>
      <c r="H74" s="6">
        <v>1551852.5799999998</v>
      </c>
      <c r="I74" s="6">
        <v>213477.9</v>
      </c>
      <c r="J74" s="6">
        <v>55467.13</v>
      </c>
      <c r="K74" s="6">
        <v>0</v>
      </c>
      <c r="L74" s="6">
        <v>45929.3</v>
      </c>
      <c r="M74" s="6">
        <v>18406.090000000004</v>
      </c>
    </row>
    <row r="75" spans="1:13" x14ac:dyDescent="0.25">
      <c r="A75" s="1" t="s">
        <v>180</v>
      </c>
      <c r="B75" t="s">
        <v>177</v>
      </c>
      <c r="C75" t="s">
        <v>126</v>
      </c>
      <c r="D75" s="37">
        <v>5010401.4400000004</v>
      </c>
      <c r="E75" s="37">
        <f>VLOOKUP(A75,'Core Foundation Funding (Ha)'!A:I,9,FALSE)</f>
        <v>156090.92000000001</v>
      </c>
      <c r="F75" s="6">
        <f>D75-E75</f>
        <v>4854310.5200000005</v>
      </c>
      <c r="G75" s="6">
        <f>F75-H75-I75-J75-K75-L75-M75</f>
        <v>4396354.6899999995</v>
      </c>
      <c r="H75" s="6">
        <v>44629.86</v>
      </c>
      <c r="I75" s="6">
        <v>264801.11</v>
      </c>
      <c r="J75" s="6">
        <v>20244.79</v>
      </c>
      <c r="K75" s="6">
        <v>1619.3400000000001</v>
      </c>
      <c r="L75" s="6">
        <v>104394.36</v>
      </c>
      <c r="M75" s="6">
        <v>22266.369999999995</v>
      </c>
    </row>
    <row r="76" spans="1:13" x14ac:dyDescent="0.25">
      <c r="A76" s="1" t="s">
        <v>178</v>
      </c>
      <c r="B76" t="s">
        <v>177</v>
      </c>
      <c r="C76" t="s">
        <v>179</v>
      </c>
      <c r="D76" s="37">
        <v>6353587.2399999984</v>
      </c>
      <c r="E76" s="37">
        <f>VLOOKUP(A76,'Core Foundation Funding (Ha)'!A:I,9,FALSE)</f>
        <v>-192694.69</v>
      </c>
      <c r="F76" s="6">
        <f>D76-E76</f>
        <v>6546281.9299999988</v>
      </c>
      <c r="G76" s="6">
        <f>F76-H76-I76-J76-K76-L76-M76</f>
        <v>4998976.4299999988</v>
      </c>
      <c r="H76" s="6">
        <v>409611.87</v>
      </c>
      <c r="I76" s="6">
        <v>623549.25</v>
      </c>
      <c r="J76" s="6">
        <v>301306.84000000003</v>
      </c>
      <c r="K76" s="6">
        <v>0</v>
      </c>
      <c r="L76" s="6">
        <v>86521.8</v>
      </c>
      <c r="M76" s="6">
        <v>126315.73999999999</v>
      </c>
    </row>
    <row r="77" spans="1:13" x14ac:dyDescent="0.25">
      <c r="A77" s="1" t="s">
        <v>176</v>
      </c>
      <c r="B77" t="s">
        <v>177</v>
      </c>
      <c r="C77" t="s">
        <v>51</v>
      </c>
      <c r="D77" s="37">
        <v>7539907.6499999994</v>
      </c>
      <c r="E77" s="37">
        <f>VLOOKUP(A77,'Core Foundation Funding (Ha)'!A:I,9,FALSE)</f>
        <v>102763.84000000001</v>
      </c>
      <c r="F77" s="6">
        <f>D77-E77</f>
        <v>7437143.8099999996</v>
      </c>
      <c r="G77" s="6">
        <f>F77-H77-I77-J77-K77-L77-M77</f>
        <v>5746941.9799999995</v>
      </c>
      <c r="H77" s="6">
        <v>780718.67</v>
      </c>
      <c r="I77" s="6">
        <v>640160.57000000007</v>
      </c>
      <c r="J77" s="6">
        <v>172378.03</v>
      </c>
      <c r="K77" s="6">
        <v>6929.59</v>
      </c>
      <c r="L77" s="6">
        <v>76349.13</v>
      </c>
      <c r="M77" s="6">
        <v>13665.839999999998</v>
      </c>
    </row>
    <row r="78" spans="1:13" x14ac:dyDescent="0.25">
      <c r="A78" s="1" t="s">
        <v>181</v>
      </c>
      <c r="B78" t="s">
        <v>182</v>
      </c>
      <c r="C78" t="s">
        <v>123</v>
      </c>
      <c r="D78" s="37">
        <v>2800454.65</v>
      </c>
      <c r="E78" s="37">
        <f>VLOOKUP(A78,'Core Foundation Funding (Ha)'!A:I,9,FALSE)</f>
        <v>23233.17</v>
      </c>
      <c r="F78" s="6">
        <f>D78-E78</f>
        <v>2777221.48</v>
      </c>
      <c r="G78" s="6">
        <f>F78-H78-I78-J78-K78-L78-M78</f>
        <v>2243010.0600000005</v>
      </c>
      <c r="H78" s="6">
        <v>406820.02</v>
      </c>
      <c r="I78" s="6">
        <v>0</v>
      </c>
      <c r="J78" s="6">
        <v>18580.61</v>
      </c>
      <c r="K78" s="6">
        <v>454.51</v>
      </c>
      <c r="L78" s="6">
        <v>108356.28</v>
      </c>
      <c r="M78" s="6">
        <v>0</v>
      </c>
    </row>
    <row r="79" spans="1:13" x14ac:dyDescent="0.25">
      <c r="A79" s="1" t="s">
        <v>183</v>
      </c>
      <c r="B79" t="s">
        <v>184</v>
      </c>
      <c r="C79" t="s">
        <v>175</v>
      </c>
      <c r="D79" s="37">
        <v>9013099.9800000023</v>
      </c>
      <c r="E79" s="37">
        <f>VLOOKUP(A79,'Core Foundation Funding (Ha)'!A:I,9,FALSE)</f>
        <v>-433512.54000000004</v>
      </c>
      <c r="F79" s="6">
        <f>D79-E79</f>
        <v>9446612.5200000033</v>
      </c>
      <c r="G79" s="6">
        <f>F79-H79-I79-J79-K79-L79-M79</f>
        <v>4700050.240000003</v>
      </c>
      <c r="H79" s="6">
        <v>2978070.2700000005</v>
      </c>
      <c r="I79" s="6">
        <v>1343755.41</v>
      </c>
      <c r="J79" s="6">
        <v>345359.1</v>
      </c>
      <c r="K79" s="6">
        <v>6322.43</v>
      </c>
      <c r="L79" s="6">
        <v>73055.070000000007</v>
      </c>
      <c r="M79" s="6">
        <v>0</v>
      </c>
    </row>
    <row r="80" spans="1:13" x14ac:dyDescent="0.25">
      <c r="A80" s="1" t="s">
        <v>185</v>
      </c>
      <c r="B80" t="s">
        <v>186</v>
      </c>
      <c r="C80" t="s">
        <v>187</v>
      </c>
      <c r="D80" s="37">
        <v>4482886.9399999995</v>
      </c>
      <c r="E80" s="37">
        <f>VLOOKUP(A80,'Core Foundation Funding (Ha)'!A:I,9,FALSE)</f>
        <v>-178904</v>
      </c>
      <c r="F80" s="6">
        <f>D80-E80</f>
        <v>4661790.9399999995</v>
      </c>
      <c r="G80" s="6">
        <f>F80-H80-I80-J80-K80-L80-M80</f>
        <v>2387554.2699999991</v>
      </c>
      <c r="H80" s="6">
        <v>1711402.8599999999</v>
      </c>
      <c r="I80" s="6">
        <v>389300.47</v>
      </c>
      <c r="J80" s="6">
        <v>80816.100000000006</v>
      </c>
      <c r="K80" s="6">
        <v>351.99</v>
      </c>
      <c r="L80" s="6">
        <v>53016.72</v>
      </c>
      <c r="M80" s="6">
        <v>39348.53</v>
      </c>
    </row>
    <row r="81" spans="1:13" x14ac:dyDescent="0.25">
      <c r="A81" s="1" t="s">
        <v>188</v>
      </c>
      <c r="B81" t="s">
        <v>189</v>
      </c>
      <c r="C81" t="s">
        <v>190</v>
      </c>
      <c r="D81" s="37">
        <v>10858915</v>
      </c>
      <c r="E81" s="37">
        <f>VLOOKUP(A81,'Core Foundation Funding (Ha)'!A:I,9,FALSE)</f>
        <v>-319478</v>
      </c>
      <c r="F81" s="6">
        <f>D81-E81</f>
        <v>11178393</v>
      </c>
      <c r="G81" s="6">
        <f>F81-H81-I81-J81-K81-L81-M81</f>
        <v>7765781.5499999989</v>
      </c>
      <c r="H81" s="6">
        <v>1485707.48</v>
      </c>
      <c r="I81" s="6">
        <v>1357131.7300000002</v>
      </c>
      <c r="J81" s="6">
        <v>437220.69</v>
      </c>
      <c r="K81" s="6">
        <v>2513.2199999999998</v>
      </c>
      <c r="L81" s="6">
        <v>102043.53</v>
      </c>
      <c r="M81" s="6">
        <v>27994.799999999996</v>
      </c>
    </row>
    <row r="82" spans="1:13" x14ac:dyDescent="0.25">
      <c r="A82" s="1" t="s">
        <v>191</v>
      </c>
      <c r="B82" t="s">
        <v>192</v>
      </c>
      <c r="C82" t="s">
        <v>59</v>
      </c>
      <c r="D82" s="37">
        <v>12578686.469999999</v>
      </c>
      <c r="E82" s="37">
        <f>VLOOKUP(A82,'Core Foundation Funding (Ha)'!A:I,9,FALSE)</f>
        <v>-84517.85</v>
      </c>
      <c r="F82" s="6">
        <f>D82-E82</f>
        <v>12663204.319999998</v>
      </c>
      <c r="G82" s="6">
        <f>F82-H82-I82-J82-K82-L82-M82</f>
        <v>5208974.0299999975</v>
      </c>
      <c r="H82" s="6">
        <v>5430085.5</v>
      </c>
      <c r="I82" s="6">
        <v>736808.75</v>
      </c>
      <c r="J82" s="6">
        <v>1073943.03</v>
      </c>
      <c r="K82" s="6">
        <v>108684.78</v>
      </c>
      <c r="L82" s="6">
        <v>62481.16</v>
      </c>
      <c r="M82" s="6">
        <v>42227.07</v>
      </c>
    </row>
    <row r="83" spans="1:13" x14ac:dyDescent="0.25">
      <c r="A83" s="1" t="s">
        <v>193</v>
      </c>
      <c r="B83" t="s">
        <v>194</v>
      </c>
      <c r="C83" t="s">
        <v>120</v>
      </c>
      <c r="D83" s="37">
        <v>17109601.82</v>
      </c>
      <c r="E83" s="37">
        <f>VLOOKUP(A83,'Core Foundation Funding (Ha)'!A:I,9,FALSE)</f>
        <v>4647.6500000000087</v>
      </c>
      <c r="F83" s="6">
        <f>D83-E83</f>
        <v>17104954.170000002</v>
      </c>
      <c r="G83" s="6">
        <f>F83-H83-I83-J83-K83-L83-M83</f>
        <v>12108683.439999999</v>
      </c>
      <c r="H83" s="6">
        <v>2388105.8000000003</v>
      </c>
      <c r="I83" s="6">
        <v>1889972.2100000002</v>
      </c>
      <c r="J83" s="6">
        <v>141986.01</v>
      </c>
      <c r="K83" s="6">
        <v>76389.710000000006</v>
      </c>
      <c r="L83" s="6">
        <v>166842.4</v>
      </c>
      <c r="M83" s="6">
        <v>332974.60000000003</v>
      </c>
    </row>
    <row r="84" spans="1:13" x14ac:dyDescent="0.25">
      <c r="A84" s="1" t="s">
        <v>195</v>
      </c>
      <c r="B84" t="s">
        <v>196</v>
      </c>
      <c r="C84" t="s">
        <v>59</v>
      </c>
      <c r="D84" s="37">
        <v>4182473.85</v>
      </c>
      <c r="E84" s="37">
        <f>VLOOKUP(A84,'Core Foundation Funding (Ha)'!A:I,9,FALSE)</f>
        <v>-96425.05</v>
      </c>
      <c r="F84" s="6">
        <f>D84-E84</f>
        <v>4278898.9000000004</v>
      </c>
      <c r="G84" s="6">
        <f>F84-H84-I84-J84-K84-L84-M84</f>
        <v>3987402.4</v>
      </c>
      <c r="H84" s="6">
        <v>0</v>
      </c>
      <c r="I84" s="6">
        <v>138279.39000000001</v>
      </c>
      <c r="J84" s="6">
        <v>5050.74</v>
      </c>
      <c r="K84" s="6">
        <v>1279.19</v>
      </c>
      <c r="L84" s="6">
        <v>137621.49</v>
      </c>
      <c r="M84" s="6">
        <v>9265.69</v>
      </c>
    </row>
    <row r="85" spans="1:13" x14ac:dyDescent="0.25">
      <c r="A85" s="1" t="s">
        <v>197</v>
      </c>
      <c r="B85" t="s">
        <v>198</v>
      </c>
      <c r="C85" t="s">
        <v>17</v>
      </c>
      <c r="D85" s="37">
        <v>76969929.450000003</v>
      </c>
      <c r="E85" s="37">
        <f>VLOOKUP(A85,'Core Foundation Funding (Ha)'!A:I,9,FALSE)</f>
        <v>-649247.52</v>
      </c>
      <c r="F85" s="6">
        <f>D85-E85</f>
        <v>77619176.969999999</v>
      </c>
      <c r="G85" s="6">
        <f>F85-H85-I85-J85-K85-L85-M85</f>
        <v>40975134.43</v>
      </c>
      <c r="H85" s="6">
        <v>19565000.140000001</v>
      </c>
      <c r="I85" s="6">
        <v>7231756.419999999</v>
      </c>
      <c r="J85" s="6">
        <v>8170024.459999999</v>
      </c>
      <c r="K85" s="6">
        <v>221044.98</v>
      </c>
      <c r="L85" s="6">
        <v>446677.16</v>
      </c>
      <c r="M85" s="6">
        <v>1009539.3800000001</v>
      </c>
    </row>
    <row r="86" spans="1:13" x14ac:dyDescent="0.25">
      <c r="A86" s="1" t="s">
        <v>199</v>
      </c>
      <c r="B86" t="s">
        <v>200</v>
      </c>
      <c r="C86" t="s">
        <v>17</v>
      </c>
      <c r="D86" s="37">
        <v>8437442.8399999999</v>
      </c>
      <c r="E86" s="37">
        <f>VLOOKUP(A86,'Core Foundation Funding (Ha)'!A:I,9,FALSE)</f>
        <v>258284.03999999998</v>
      </c>
      <c r="F86" s="6">
        <f>D86-E86</f>
        <v>8179158.7999999998</v>
      </c>
      <c r="G86" s="6">
        <f>F86-H86-I86-J86-K86-L86-M86</f>
        <v>5579294.0199999996</v>
      </c>
      <c r="H86" s="6">
        <v>467603.49</v>
      </c>
      <c r="I86" s="6">
        <v>668144.71</v>
      </c>
      <c r="J86" s="6">
        <v>1092766.47</v>
      </c>
      <c r="K86" s="6">
        <v>2104.06</v>
      </c>
      <c r="L86" s="6">
        <v>88307.78</v>
      </c>
      <c r="M86" s="6">
        <v>280938.27</v>
      </c>
    </row>
    <row r="87" spans="1:13" x14ac:dyDescent="0.25">
      <c r="A87" s="1" t="s">
        <v>201</v>
      </c>
      <c r="B87" t="s">
        <v>202</v>
      </c>
      <c r="C87" t="s">
        <v>110</v>
      </c>
      <c r="D87" s="37">
        <v>1590357.3399999994</v>
      </c>
      <c r="E87" s="37">
        <f>VLOOKUP(A87,'Core Foundation Funding (Ha)'!A:I,9,FALSE)</f>
        <v>-27468.879999999997</v>
      </c>
      <c r="F87" s="6">
        <f>D87-E87</f>
        <v>1617826.2199999993</v>
      </c>
      <c r="G87" s="6">
        <f>F87-H87-I87-J87-K87-L87-M87</f>
        <v>1192391.5799999994</v>
      </c>
      <c r="H87" s="6">
        <v>230189.32</v>
      </c>
      <c r="I87" s="6">
        <v>60392.66</v>
      </c>
      <c r="J87" s="6">
        <v>75902.89</v>
      </c>
      <c r="K87" s="6">
        <v>4387.04</v>
      </c>
      <c r="L87" s="6">
        <v>54562.73</v>
      </c>
      <c r="M87" s="6">
        <v>0</v>
      </c>
    </row>
    <row r="88" spans="1:13" x14ac:dyDescent="0.25">
      <c r="A88" s="1" t="s">
        <v>203</v>
      </c>
      <c r="B88" t="s">
        <v>204</v>
      </c>
      <c r="C88" t="s">
        <v>205</v>
      </c>
      <c r="D88" s="37">
        <v>6322825.3199999994</v>
      </c>
      <c r="E88" s="37">
        <f>VLOOKUP(A88,'Core Foundation Funding (Ha)'!A:I,9,FALSE)</f>
        <v>12168.220000000001</v>
      </c>
      <c r="F88" s="6">
        <f>D88-E88</f>
        <v>6310657.0999999996</v>
      </c>
      <c r="G88" s="6">
        <f>F88-H88-I88-J88-K88-L88-M88</f>
        <v>3610306.3699999996</v>
      </c>
      <c r="H88" s="6">
        <v>1775047.4099999997</v>
      </c>
      <c r="I88" s="6">
        <v>596446.88</v>
      </c>
      <c r="J88" s="6">
        <v>111840.61</v>
      </c>
      <c r="K88" s="6">
        <v>1387.47</v>
      </c>
      <c r="L88" s="6">
        <v>57560.56</v>
      </c>
      <c r="M88" s="6">
        <v>158067.79999999999</v>
      </c>
    </row>
    <row r="89" spans="1:13" x14ac:dyDescent="0.25">
      <c r="A89" s="1" t="s">
        <v>206</v>
      </c>
      <c r="B89" t="s">
        <v>207</v>
      </c>
      <c r="C89" t="s">
        <v>208</v>
      </c>
      <c r="D89" s="37">
        <v>5401729.2000000011</v>
      </c>
      <c r="E89" s="37">
        <f>VLOOKUP(A89,'Core Foundation Funding (Ha)'!A:I,9,FALSE)</f>
        <v>-31700.489999999998</v>
      </c>
      <c r="F89" s="6">
        <f>D89-E89</f>
        <v>5433429.6900000013</v>
      </c>
      <c r="G89" s="6">
        <f>F89-H89-I89-J89-K89-L89-M89</f>
        <v>2923977.5900000012</v>
      </c>
      <c r="H89" s="6">
        <v>1941715.8699999999</v>
      </c>
      <c r="I89" s="6">
        <v>403558.33999999997</v>
      </c>
      <c r="J89" s="6">
        <v>23450.639999999999</v>
      </c>
      <c r="K89" s="6">
        <v>0</v>
      </c>
      <c r="L89" s="6">
        <v>50067.82</v>
      </c>
      <c r="M89" s="6">
        <v>90659.43</v>
      </c>
    </row>
    <row r="90" spans="1:13" x14ac:dyDescent="0.25">
      <c r="A90" s="1" t="s">
        <v>209</v>
      </c>
      <c r="B90" t="s">
        <v>210</v>
      </c>
      <c r="C90" t="s">
        <v>211</v>
      </c>
      <c r="D90" s="37">
        <v>8205101.5599999996</v>
      </c>
      <c r="E90" s="37">
        <f>VLOOKUP(A90,'Core Foundation Funding (Ha)'!A:I,9,FALSE)</f>
        <v>35348.33</v>
      </c>
      <c r="F90" s="6">
        <f>D90-E90</f>
        <v>8169753.2299999995</v>
      </c>
      <c r="G90" s="6">
        <f>F90-H90-I90-J90-K90-L90-M90</f>
        <v>5787916.3799999999</v>
      </c>
      <c r="H90" s="6">
        <v>1688267.79</v>
      </c>
      <c r="I90" s="6">
        <v>562448.62</v>
      </c>
      <c r="J90" s="6">
        <v>48927.05</v>
      </c>
      <c r="K90" s="6">
        <v>238.25</v>
      </c>
      <c r="L90" s="6">
        <v>75475.509999999995</v>
      </c>
      <c r="M90" s="6">
        <v>6479.6300000000047</v>
      </c>
    </row>
    <row r="91" spans="1:13" x14ac:dyDescent="0.25">
      <c r="A91" s="1" t="s">
        <v>212</v>
      </c>
      <c r="B91" t="s">
        <v>213</v>
      </c>
      <c r="C91" t="s">
        <v>167</v>
      </c>
      <c r="D91" s="37">
        <v>8958820.4699999988</v>
      </c>
      <c r="E91" s="37">
        <f>VLOOKUP(A91,'Core Foundation Funding (Ha)'!A:I,9,FALSE)</f>
        <v>-47113.070000000007</v>
      </c>
      <c r="F91" s="6">
        <f>D91-E91</f>
        <v>9005933.5399999991</v>
      </c>
      <c r="G91" s="6">
        <f>F91-H91-I91-J91-K91-L91-M91</f>
        <v>7642891.3299999991</v>
      </c>
      <c r="H91" s="6">
        <v>667052.61</v>
      </c>
      <c r="I91" s="6">
        <v>351906.87</v>
      </c>
      <c r="J91" s="6">
        <v>189264.00999999998</v>
      </c>
      <c r="K91" s="6">
        <v>3232.92</v>
      </c>
      <c r="L91" s="6">
        <v>97739.27</v>
      </c>
      <c r="M91" s="6">
        <v>53846.530000000013</v>
      </c>
    </row>
    <row r="92" spans="1:13" x14ac:dyDescent="0.25">
      <c r="A92" s="1" t="s">
        <v>214</v>
      </c>
      <c r="B92" t="s">
        <v>215</v>
      </c>
      <c r="C92" t="s">
        <v>87</v>
      </c>
      <c r="D92" s="37">
        <v>2876956.19</v>
      </c>
      <c r="E92" s="37">
        <f>VLOOKUP(A92,'Core Foundation Funding (Ha)'!A:I,9,FALSE)</f>
        <v>87282.409999999989</v>
      </c>
      <c r="F92" s="6">
        <f>D92-E92</f>
        <v>2789673.78</v>
      </c>
      <c r="G92" s="6">
        <f>F92-H92-I92-J92-K92-L92-M92</f>
        <v>1546055.72</v>
      </c>
      <c r="H92" s="6">
        <v>1077203.5799999998</v>
      </c>
      <c r="I92" s="6">
        <v>120704.52</v>
      </c>
      <c r="J92" s="6">
        <v>5249.76</v>
      </c>
      <c r="K92" s="6">
        <v>1501.46</v>
      </c>
      <c r="L92" s="6">
        <v>38958.74</v>
      </c>
      <c r="M92" s="6">
        <v>0</v>
      </c>
    </row>
    <row r="93" spans="1:13" x14ac:dyDescent="0.25">
      <c r="A93" s="1" t="s">
        <v>216</v>
      </c>
      <c r="B93" t="s">
        <v>217</v>
      </c>
      <c r="C93" t="s">
        <v>218</v>
      </c>
      <c r="D93" s="37">
        <v>9230519.9900000002</v>
      </c>
      <c r="E93" s="37">
        <f>VLOOKUP(A93,'Core Foundation Funding (Ha)'!A:I,9,FALSE)</f>
        <v>-279168.95999999996</v>
      </c>
      <c r="F93" s="6">
        <f>D93-E93</f>
        <v>9509688.9499999993</v>
      </c>
      <c r="G93" s="6">
        <f>F93-H93-I93-J93-K93-L93-M93</f>
        <v>6045490.2300000004</v>
      </c>
      <c r="H93" s="6">
        <v>1831755.95</v>
      </c>
      <c r="I93" s="6">
        <v>1111430.48</v>
      </c>
      <c r="J93" s="6">
        <v>220443.22</v>
      </c>
      <c r="K93" s="6">
        <v>54886.1</v>
      </c>
      <c r="L93" s="6">
        <v>138574.88</v>
      </c>
      <c r="M93" s="6">
        <v>107108.09000000001</v>
      </c>
    </row>
    <row r="94" spans="1:13" x14ac:dyDescent="0.25">
      <c r="A94" s="1" t="s">
        <v>219</v>
      </c>
      <c r="B94" t="s">
        <v>220</v>
      </c>
      <c r="C94" t="s">
        <v>221</v>
      </c>
      <c r="D94" s="37">
        <v>5480614.1399999997</v>
      </c>
      <c r="E94" s="37">
        <f>VLOOKUP(A94,'Core Foundation Funding (Ha)'!A:I,9,FALSE)</f>
        <v>5601.2900000000009</v>
      </c>
      <c r="F94" s="6">
        <f>D94-E94</f>
        <v>5475012.8499999996</v>
      </c>
      <c r="G94" s="6">
        <f>F94-H94-I94-J94-K94-L94-M94</f>
        <v>3359144.27</v>
      </c>
      <c r="H94" s="6">
        <v>1611427.64</v>
      </c>
      <c r="I94" s="6">
        <v>383660.35000000003</v>
      </c>
      <c r="J94" s="6">
        <v>16497.71</v>
      </c>
      <c r="K94" s="6">
        <v>199.13</v>
      </c>
      <c r="L94" s="6">
        <v>60430.42</v>
      </c>
      <c r="M94" s="6">
        <v>43653.330000000009</v>
      </c>
    </row>
    <row r="95" spans="1:13" x14ac:dyDescent="0.25">
      <c r="A95" s="1" t="s">
        <v>222</v>
      </c>
      <c r="B95" t="s">
        <v>223</v>
      </c>
      <c r="C95" t="s">
        <v>164</v>
      </c>
      <c r="D95" s="37">
        <v>10822793.9</v>
      </c>
      <c r="E95" s="37">
        <f>VLOOKUP(A95,'Core Foundation Funding (Ha)'!A:I,9,FALSE)</f>
        <v>275707.77999999997</v>
      </c>
      <c r="F95" s="6">
        <f>D95-E95</f>
        <v>10547086.120000001</v>
      </c>
      <c r="G95" s="6">
        <f>F95-H95-I95-J95-K95-L95-M95</f>
        <v>8924522.4199999999</v>
      </c>
      <c r="H95" s="6">
        <v>0</v>
      </c>
      <c r="I95" s="6">
        <v>1004551.9700000002</v>
      </c>
      <c r="J95" s="6">
        <v>32616.33</v>
      </c>
      <c r="K95" s="6">
        <v>44185.75</v>
      </c>
      <c r="L95" s="6">
        <v>395451.97</v>
      </c>
      <c r="M95" s="6">
        <v>145757.68</v>
      </c>
    </row>
    <row r="96" spans="1:13" x14ac:dyDescent="0.25">
      <c r="A96" s="1" t="s">
        <v>224</v>
      </c>
      <c r="B96" t="s">
        <v>225</v>
      </c>
      <c r="C96" t="s">
        <v>66</v>
      </c>
      <c r="D96" s="37">
        <v>5765376.4000000004</v>
      </c>
      <c r="E96" s="37">
        <f>VLOOKUP(A96,'Core Foundation Funding (Ha)'!A:I,9,FALSE)</f>
        <v>28254.239999999998</v>
      </c>
      <c r="F96" s="6">
        <f>D96-E96</f>
        <v>5737122.1600000001</v>
      </c>
      <c r="G96" s="6">
        <f>F96-H96-I96-J96-K96-L96-M96</f>
        <v>3147506.42</v>
      </c>
      <c r="H96" s="6">
        <v>2041192.46</v>
      </c>
      <c r="I96" s="6">
        <v>416863.78</v>
      </c>
      <c r="J96" s="6">
        <v>33686.089999999997</v>
      </c>
      <c r="K96" s="6">
        <v>3932.97</v>
      </c>
      <c r="L96" s="6">
        <v>57779.27</v>
      </c>
      <c r="M96" s="6">
        <v>36161.170000000006</v>
      </c>
    </row>
    <row r="97" spans="1:13" x14ac:dyDescent="0.25">
      <c r="A97" s="1" t="s">
        <v>226</v>
      </c>
      <c r="B97" t="s">
        <v>227</v>
      </c>
      <c r="C97" t="s">
        <v>79</v>
      </c>
      <c r="D97" s="37">
        <v>1525567.4300000002</v>
      </c>
      <c r="E97" s="37">
        <f>VLOOKUP(A97,'Core Foundation Funding (Ha)'!A:I,9,FALSE)</f>
        <v>53654.07</v>
      </c>
      <c r="F97" s="6">
        <f>D97-E97</f>
        <v>1471913.36</v>
      </c>
      <c r="G97" s="6">
        <f>F97-H97-I97-J97-K97-L97-M97</f>
        <v>1380727.3200000003</v>
      </c>
      <c r="H97" s="6">
        <v>0</v>
      </c>
      <c r="I97" s="6">
        <v>0</v>
      </c>
      <c r="J97" s="6">
        <v>111.89</v>
      </c>
      <c r="K97" s="6">
        <v>1210.9000000000001</v>
      </c>
      <c r="L97" s="6">
        <v>87707.64</v>
      </c>
      <c r="M97" s="6">
        <v>2155.61</v>
      </c>
    </row>
    <row r="98" spans="1:13" x14ac:dyDescent="0.25">
      <c r="A98" s="1" t="s">
        <v>228</v>
      </c>
      <c r="B98" t="s">
        <v>229</v>
      </c>
      <c r="C98" t="s">
        <v>137</v>
      </c>
      <c r="D98" s="37">
        <v>6591020.6899999995</v>
      </c>
      <c r="E98" s="37">
        <f>VLOOKUP(A98,'Core Foundation Funding (Ha)'!A:I,9,FALSE)</f>
        <v>-637.05999999999767</v>
      </c>
      <c r="F98" s="6">
        <f>D98-E98</f>
        <v>6591657.7499999991</v>
      </c>
      <c r="G98" s="6">
        <f>F98-H98-I98-J98-K98-L98-M98</f>
        <v>4817813.669999999</v>
      </c>
      <c r="H98" s="6">
        <v>1191424.4600000002</v>
      </c>
      <c r="I98" s="6">
        <v>458443.79000000004</v>
      </c>
      <c r="J98" s="6">
        <v>46123.93</v>
      </c>
      <c r="K98" s="6">
        <v>6942.62</v>
      </c>
      <c r="L98" s="6">
        <v>70720.05</v>
      </c>
      <c r="M98" s="6">
        <v>189.2300000000001</v>
      </c>
    </row>
    <row r="99" spans="1:13" x14ac:dyDescent="0.25">
      <c r="A99" s="1" t="s">
        <v>230</v>
      </c>
      <c r="B99" t="s">
        <v>231</v>
      </c>
      <c r="C99" t="s">
        <v>110</v>
      </c>
      <c r="D99" s="37">
        <v>4091649.0299999989</v>
      </c>
      <c r="E99" s="37">
        <f>VLOOKUP(A99,'Core Foundation Funding (Ha)'!A:I,9,FALSE)</f>
        <v>-31050.019999999997</v>
      </c>
      <c r="F99" s="6">
        <f>D99-E99</f>
        <v>4122699.0499999989</v>
      </c>
      <c r="G99" s="6">
        <f>F99-H99-I99-J99-K99-L99-M99</f>
        <v>3805995.3099999991</v>
      </c>
      <c r="H99" s="6">
        <v>0</v>
      </c>
      <c r="I99" s="6">
        <v>162479.57</v>
      </c>
      <c r="J99" s="6">
        <v>10914.75</v>
      </c>
      <c r="K99" s="6">
        <v>4997.87</v>
      </c>
      <c r="L99" s="6">
        <v>135019.07</v>
      </c>
      <c r="M99" s="6">
        <v>3292.4800000000005</v>
      </c>
    </row>
    <row r="100" spans="1:13" x14ac:dyDescent="0.25">
      <c r="A100" s="1" t="s">
        <v>232</v>
      </c>
      <c r="B100" t="s">
        <v>233</v>
      </c>
      <c r="C100" t="s">
        <v>234</v>
      </c>
      <c r="D100" s="37">
        <v>8811078.0800000001</v>
      </c>
      <c r="E100" s="37">
        <f>VLOOKUP(A100,'Core Foundation Funding (Ha)'!A:I,9,FALSE)</f>
        <v>0</v>
      </c>
      <c r="F100" s="6">
        <f>D100-E100</f>
        <v>8811078.0800000001</v>
      </c>
      <c r="G100" s="6">
        <f>F100-H100-I100-J100-K100-L100-M100</f>
        <v>5596916.1099999994</v>
      </c>
      <c r="H100" s="6">
        <v>1909458.4200000002</v>
      </c>
      <c r="I100" s="6">
        <v>1049747.6400000001</v>
      </c>
      <c r="J100" s="6">
        <v>191451.30000000002</v>
      </c>
      <c r="K100" s="6">
        <v>0</v>
      </c>
      <c r="L100" s="6">
        <v>63504.61</v>
      </c>
      <c r="M100" s="6">
        <v>0</v>
      </c>
    </row>
    <row r="101" spans="1:13" x14ac:dyDescent="0.25">
      <c r="A101" s="1" t="s">
        <v>235</v>
      </c>
      <c r="B101" t="s">
        <v>236</v>
      </c>
      <c r="C101" t="s">
        <v>5</v>
      </c>
      <c r="D101" s="37">
        <v>11178951.509999996</v>
      </c>
      <c r="E101" s="37">
        <f>VLOOKUP(A101,'Core Foundation Funding (Ha)'!A:I,9,FALSE)</f>
        <v>-273261.21000000002</v>
      </c>
      <c r="F101" s="6">
        <f>D101-E101</f>
        <v>11452212.719999997</v>
      </c>
      <c r="G101" s="6">
        <f>F101-H101-I101-J101-K101-L101-M101</f>
        <v>6205446.1699999981</v>
      </c>
      <c r="H101" s="6">
        <v>1698939.3199999998</v>
      </c>
      <c r="I101" s="6">
        <v>987573.3600000001</v>
      </c>
      <c r="J101" s="6">
        <v>2311325.0499999998</v>
      </c>
      <c r="K101" s="6">
        <v>4970.72</v>
      </c>
      <c r="L101" s="6">
        <v>134673.38</v>
      </c>
      <c r="M101" s="6">
        <v>109284.71999999999</v>
      </c>
    </row>
    <row r="102" spans="1:13" x14ac:dyDescent="0.25">
      <c r="A102" s="1" t="s">
        <v>237</v>
      </c>
      <c r="B102" t="s">
        <v>238</v>
      </c>
      <c r="C102" t="s">
        <v>239</v>
      </c>
      <c r="D102" s="37">
        <v>4793940.22</v>
      </c>
      <c r="E102" s="37">
        <f>VLOOKUP(A102,'Core Foundation Funding (Ha)'!A:I,9,FALSE)</f>
        <v>-18652.880000000005</v>
      </c>
      <c r="F102" s="6">
        <f>D102-E102</f>
        <v>4812593.0999999996</v>
      </c>
      <c r="G102" s="6">
        <f>F102-H102-I102-J102-K102-L102-M102</f>
        <v>3954854.8499999992</v>
      </c>
      <c r="H102" s="6">
        <v>425632.28</v>
      </c>
      <c r="I102" s="6">
        <v>327452.44999999995</v>
      </c>
      <c r="J102" s="6">
        <v>38652.85</v>
      </c>
      <c r="K102" s="6">
        <v>0</v>
      </c>
      <c r="L102" s="6">
        <v>66000.67</v>
      </c>
      <c r="M102" s="6">
        <v>0</v>
      </c>
    </row>
    <row r="103" spans="1:13" x14ac:dyDescent="0.25">
      <c r="A103" s="1" t="s">
        <v>240</v>
      </c>
      <c r="B103" t="s">
        <v>241</v>
      </c>
      <c r="C103" t="s">
        <v>242</v>
      </c>
      <c r="D103" s="37">
        <v>110564965.99000005</v>
      </c>
      <c r="E103" s="37">
        <f>VLOOKUP(A103,'Core Foundation Funding (Ha)'!A:I,9,FALSE)</f>
        <v>-2708101.52</v>
      </c>
      <c r="F103" s="6">
        <f>D103-E103</f>
        <v>113273067.51000005</v>
      </c>
      <c r="G103" s="6">
        <f>F103-H103-I103-J103-K103-L103-M103</f>
        <v>65589216.290000051</v>
      </c>
      <c r="H103" s="6">
        <v>11241954.959999999</v>
      </c>
      <c r="I103" s="6">
        <v>15000632.670000002</v>
      </c>
      <c r="J103" s="6">
        <v>16873636.599999998</v>
      </c>
      <c r="K103" s="6">
        <v>1312631.79</v>
      </c>
      <c r="L103" s="6">
        <v>1806007.82</v>
      </c>
      <c r="M103" s="6">
        <v>1448987.38</v>
      </c>
    </row>
    <row r="104" spans="1:13" x14ac:dyDescent="0.25">
      <c r="A104" s="1" t="s">
        <v>243</v>
      </c>
      <c r="B104" t="s">
        <v>244</v>
      </c>
      <c r="C104" t="s">
        <v>245</v>
      </c>
      <c r="D104" s="37">
        <v>10237810.199999999</v>
      </c>
      <c r="E104" s="37">
        <f>VLOOKUP(A104,'Core Foundation Funding (Ha)'!A:I,9,FALSE)</f>
        <v>-113795.65</v>
      </c>
      <c r="F104" s="6">
        <f>D104-E104</f>
        <v>10351605.85</v>
      </c>
      <c r="G104" s="6">
        <f>F104-H104-I104-J104-K104-L104-M104</f>
        <v>7705413.9000000004</v>
      </c>
      <c r="H104" s="6">
        <v>1387361.21</v>
      </c>
      <c r="I104" s="6">
        <v>967009</v>
      </c>
      <c r="J104" s="6">
        <v>181709.9</v>
      </c>
      <c r="K104" s="6">
        <v>5325.09</v>
      </c>
      <c r="L104" s="6">
        <v>103383.75</v>
      </c>
      <c r="M104" s="6">
        <v>1403.0000000000018</v>
      </c>
    </row>
    <row r="105" spans="1:13" x14ac:dyDescent="0.25">
      <c r="A105" s="1" t="s">
        <v>246</v>
      </c>
      <c r="B105" t="s">
        <v>247</v>
      </c>
      <c r="C105" t="s">
        <v>248</v>
      </c>
      <c r="D105" s="37">
        <v>5266441.1099999994</v>
      </c>
      <c r="E105" s="37">
        <f>VLOOKUP(A105,'Core Foundation Funding (Ha)'!A:I,9,FALSE)</f>
        <v>1374.75</v>
      </c>
      <c r="F105" s="6">
        <f>D105-E105</f>
        <v>5265066.3599999994</v>
      </c>
      <c r="G105" s="6">
        <f>F105-H105-I105-J105-K105-L105-M105</f>
        <v>4299253.5</v>
      </c>
      <c r="H105" s="6">
        <v>387383.89</v>
      </c>
      <c r="I105" s="6">
        <v>364212.82</v>
      </c>
      <c r="J105" s="6">
        <v>124301.09</v>
      </c>
      <c r="K105" s="6">
        <v>2412.3000000000002</v>
      </c>
      <c r="L105" s="6">
        <v>87502.76</v>
      </c>
      <c r="M105" s="6">
        <v>0</v>
      </c>
    </row>
    <row r="106" spans="1:13" x14ac:dyDescent="0.25">
      <c r="A106" s="1" t="s">
        <v>249</v>
      </c>
      <c r="B106" t="s">
        <v>250</v>
      </c>
      <c r="C106" t="s">
        <v>134</v>
      </c>
      <c r="D106" s="37">
        <v>4462164.9300000006</v>
      </c>
      <c r="E106" s="37">
        <f>VLOOKUP(A106,'Core Foundation Funding (Ha)'!A:I,9,FALSE)</f>
        <v>0</v>
      </c>
      <c r="F106" s="6">
        <f>D106-E106</f>
        <v>4462164.9300000006</v>
      </c>
      <c r="G106" s="6">
        <f>F106-H106-I106-J106-K106-L106-M106</f>
        <v>2631302.2700000005</v>
      </c>
      <c r="H106" s="6">
        <v>1395883.5</v>
      </c>
      <c r="I106" s="6">
        <v>260379.95</v>
      </c>
      <c r="J106" s="6">
        <v>134875.78999999998</v>
      </c>
      <c r="K106" s="6">
        <v>0</v>
      </c>
      <c r="L106" s="6">
        <v>36502.44</v>
      </c>
      <c r="M106" s="6">
        <v>3220.98</v>
      </c>
    </row>
    <row r="107" spans="1:13" x14ac:dyDescent="0.25">
      <c r="A107" s="1" t="s">
        <v>251</v>
      </c>
      <c r="B107" t="s">
        <v>252</v>
      </c>
      <c r="C107" t="s">
        <v>253</v>
      </c>
      <c r="D107" s="37">
        <v>14059383.520000001</v>
      </c>
      <c r="E107" s="37">
        <f>VLOOKUP(A107,'Core Foundation Funding (Ha)'!A:I,9,FALSE)</f>
        <v>-120575.67</v>
      </c>
      <c r="F107" s="6">
        <f>D107-E107</f>
        <v>14179959.190000001</v>
      </c>
      <c r="G107" s="6">
        <f>F107-H107-I107-J107-K107-L107-M107</f>
        <v>7788860.1000000015</v>
      </c>
      <c r="H107" s="6">
        <v>3299634.96</v>
      </c>
      <c r="I107" s="6">
        <v>1215835.04</v>
      </c>
      <c r="J107" s="6">
        <v>1690246.5599999998</v>
      </c>
      <c r="K107" s="6">
        <v>4281.79</v>
      </c>
      <c r="L107" s="6">
        <v>94476.26</v>
      </c>
      <c r="M107" s="6">
        <v>86624.48</v>
      </c>
    </row>
    <row r="108" spans="1:13" x14ac:dyDescent="0.25">
      <c r="A108" s="1" t="s">
        <v>254</v>
      </c>
      <c r="B108" t="s">
        <v>255</v>
      </c>
      <c r="C108" t="s">
        <v>256</v>
      </c>
      <c r="D108" s="37">
        <v>8033511.3399999999</v>
      </c>
      <c r="E108" s="37">
        <f>VLOOKUP(A108,'Core Foundation Funding (Ha)'!A:I,9,FALSE)</f>
        <v>66265.489999999991</v>
      </c>
      <c r="F108" s="6">
        <f>D108-E108</f>
        <v>7967245.8499999996</v>
      </c>
      <c r="G108" s="6">
        <f>F108-H108-I108-J108-K108-L108-M108</f>
        <v>5606276.7400000002</v>
      </c>
      <c r="H108" s="6">
        <v>1501592.99</v>
      </c>
      <c r="I108" s="6">
        <v>575815.29</v>
      </c>
      <c r="J108" s="6">
        <v>82159.430000000008</v>
      </c>
      <c r="K108" s="6">
        <v>233.42</v>
      </c>
      <c r="L108" s="6">
        <v>77316.960000000006</v>
      </c>
      <c r="M108" s="6">
        <v>123851.02</v>
      </c>
    </row>
    <row r="109" spans="1:13" x14ac:dyDescent="0.25">
      <c r="A109" s="1" t="s">
        <v>257</v>
      </c>
      <c r="B109" t="s">
        <v>258</v>
      </c>
      <c r="C109" t="s">
        <v>23</v>
      </c>
      <c r="D109" s="37">
        <v>13813778.099999998</v>
      </c>
      <c r="E109" s="37">
        <f>VLOOKUP(A109,'Core Foundation Funding (Ha)'!A:I,9,FALSE)</f>
        <v>144095.59999999998</v>
      </c>
      <c r="F109" s="6">
        <f>D109-E109</f>
        <v>13669682.499999998</v>
      </c>
      <c r="G109" s="6">
        <f>F109-H109-I109-J109-K109-L109-M109</f>
        <v>8228084.0199999968</v>
      </c>
      <c r="H109" s="6">
        <v>3625742.6</v>
      </c>
      <c r="I109" s="6">
        <v>680038.05</v>
      </c>
      <c r="J109" s="6">
        <v>1010764.6400000001</v>
      </c>
      <c r="K109" s="6">
        <v>31292.49</v>
      </c>
      <c r="L109" s="6">
        <v>54608.99</v>
      </c>
      <c r="M109" s="6">
        <v>39151.71</v>
      </c>
    </row>
    <row r="110" spans="1:13" x14ac:dyDescent="0.25">
      <c r="A110" s="1" t="s">
        <v>259</v>
      </c>
      <c r="B110" t="s">
        <v>260</v>
      </c>
      <c r="C110" t="s">
        <v>74</v>
      </c>
      <c r="D110" s="37">
        <v>3703290.3699999996</v>
      </c>
      <c r="E110" s="37">
        <f>VLOOKUP(A110,'Core Foundation Funding (Ha)'!A:I,9,FALSE)</f>
        <v>2829.2300000000105</v>
      </c>
      <c r="F110" s="6">
        <f>D110-E110</f>
        <v>3700461.1399999997</v>
      </c>
      <c r="G110" s="6">
        <f>F110-H110-I110-J110-K110-L110-M110</f>
        <v>2779445.5799999996</v>
      </c>
      <c r="H110" s="6">
        <v>329727.34000000003</v>
      </c>
      <c r="I110" s="6">
        <v>418970.19</v>
      </c>
      <c r="J110" s="6">
        <v>89290.540000000008</v>
      </c>
      <c r="K110" s="6">
        <v>0</v>
      </c>
      <c r="L110" s="6">
        <v>80213.39</v>
      </c>
      <c r="M110" s="6">
        <v>2814.0999999999985</v>
      </c>
    </row>
    <row r="111" spans="1:13" x14ac:dyDescent="0.25">
      <c r="A111" s="1" t="s">
        <v>261</v>
      </c>
      <c r="B111" t="s">
        <v>262</v>
      </c>
      <c r="C111" t="s">
        <v>79</v>
      </c>
      <c r="D111" s="37">
        <v>7683251.0899999999</v>
      </c>
      <c r="E111" s="37">
        <f>VLOOKUP(A111,'Core Foundation Funding (Ha)'!A:I,9,FALSE)</f>
        <v>469596.93999999994</v>
      </c>
      <c r="F111" s="6">
        <f>D111-E111</f>
        <v>7213654.1500000004</v>
      </c>
      <c r="G111" s="6">
        <f>F111-H111-I111-J111-K111-L111-M111</f>
        <v>2851352.4800000004</v>
      </c>
      <c r="H111" s="6">
        <v>2681.81</v>
      </c>
      <c r="I111" s="6">
        <v>504039.98999999987</v>
      </c>
      <c r="J111" s="6">
        <v>3449752.07</v>
      </c>
      <c r="K111" s="6">
        <v>32263.89</v>
      </c>
      <c r="L111" s="6">
        <v>280700.15000000002</v>
      </c>
      <c r="M111" s="6">
        <v>92863.760000000009</v>
      </c>
    </row>
    <row r="112" spans="1:13" x14ac:dyDescent="0.25">
      <c r="A112" s="1" t="s">
        <v>263</v>
      </c>
      <c r="B112" t="s">
        <v>264</v>
      </c>
      <c r="C112" t="s">
        <v>79</v>
      </c>
      <c r="D112" s="37">
        <v>278547469.96999991</v>
      </c>
      <c r="E112" s="37">
        <f>VLOOKUP(A112,'Core Foundation Funding (Ha)'!A:I,9,FALSE)</f>
        <v>-2240075.4700000002</v>
      </c>
      <c r="F112" s="6">
        <f>D112-E112</f>
        <v>280787545.43999994</v>
      </c>
      <c r="G112" s="6">
        <f>F112-H112-I112-J112-K112-L112-M112</f>
        <v>149502990.87999988</v>
      </c>
      <c r="H112" s="6">
        <v>46077096.740000002</v>
      </c>
      <c r="I112" s="6">
        <v>43427094.350000009</v>
      </c>
      <c r="J112" s="6">
        <v>36014074.589999996</v>
      </c>
      <c r="K112" s="6">
        <v>3323718.62</v>
      </c>
      <c r="L112" s="6">
        <v>1800509.27</v>
      </c>
      <c r="M112" s="6">
        <v>642060.99</v>
      </c>
    </row>
    <row r="113" spans="1:13" x14ac:dyDescent="0.25">
      <c r="A113" s="1" t="s">
        <v>265</v>
      </c>
      <c r="B113" t="s">
        <v>266</v>
      </c>
      <c r="C113" t="s">
        <v>129</v>
      </c>
      <c r="D113" s="37">
        <v>8008882.1200000001</v>
      </c>
      <c r="E113" s="37">
        <f>VLOOKUP(A113,'Core Foundation Funding (Ha)'!A:I,9,FALSE)</f>
        <v>3452.7100000000064</v>
      </c>
      <c r="F113" s="6">
        <f>D113-E113</f>
        <v>8005429.4100000001</v>
      </c>
      <c r="G113" s="6">
        <f>F113-H113-I113-J113-K113-L113-M113</f>
        <v>6399955.4500000011</v>
      </c>
      <c r="H113" s="6">
        <v>1083364.72</v>
      </c>
      <c r="I113" s="6">
        <v>419210.76</v>
      </c>
      <c r="J113" s="6">
        <v>22095.91</v>
      </c>
      <c r="K113" s="6">
        <v>539.64</v>
      </c>
      <c r="L113" s="6">
        <v>80262.929999999993</v>
      </c>
      <c r="M113" s="6">
        <v>0</v>
      </c>
    </row>
    <row r="114" spans="1:13" x14ac:dyDescent="0.25">
      <c r="A114" s="1" t="s">
        <v>267</v>
      </c>
      <c r="B114" t="s">
        <v>268</v>
      </c>
      <c r="C114" t="s">
        <v>126</v>
      </c>
      <c r="D114" s="37">
        <v>7350732.1500000004</v>
      </c>
      <c r="E114" s="37">
        <f>VLOOKUP(A114,'Core Foundation Funding (Ha)'!A:I,9,FALSE)</f>
        <v>39771.37000000001</v>
      </c>
      <c r="F114" s="6">
        <f>D114-E114</f>
        <v>7310960.7800000003</v>
      </c>
      <c r="G114" s="6">
        <f>F114-H114-I114-J114-K114-L114-M114</f>
        <v>6332576.9800000004</v>
      </c>
      <c r="H114" s="6">
        <v>279304.51</v>
      </c>
      <c r="I114" s="6">
        <v>521489.79999999993</v>
      </c>
      <c r="J114" s="6">
        <v>59942.15</v>
      </c>
      <c r="K114" s="6">
        <v>1552.89</v>
      </c>
      <c r="L114" s="6">
        <v>116094.45</v>
      </c>
      <c r="M114" s="6">
        <v>0</v>
      </c>
    </row>
    <row r="115" spans="1:13" x14ac:dyDescent="0.25">
      <c r="A115" s="1" t="s">
        <v>269</v>
      </c>
      <c r="B115" t="s">
        <v>270</v>
      </c>
      <c r="C115" t="s">
        <v>271</v>
      </c>
      <c r="D115" s="37">
        <v>11965196.260000002</v>
      </c>
      <c r="E115" s="37">
        <f>VLOOKUP(A115,'Core Foundation Funding (Ha)'!A:I,9,FALSE)</f>
        <v>161285.41</v>
      </c>
      <c r="F115" s="6">
        <f>D115-E115</f>
        <v>11803910.850000001</v>
      </c>
      <c r="G115" s="6">
        <f>F115-H115-I115-J115-K115-L115-M115</f>
        <v>8372618.0400000028</v>
      </c>
      <c r="H115" s="6">
        <v>1951650.74</v>
      </c>
      <c r="I115" s="6">
        <v>1093643.0699999998</v>
      </c>
      <c r="J115" s="6">
        <v>226990.37</v>
      </c>
      <c r="K115" s="6">
        <v>3187.86</v>
      </c>
      <c r="L115" s="6">
        <v>100336.68</v>
      </c>
      <c r="M115" s="6">
        <v>55484.09</v>
      </c>
    </row>
    <row r="116" spans="1:13" x14ac:dyDescent="0.25">
      <c r="A116" s="1" t="s">
        <v>272</v>
      </c>
      <c r="B116" t="s">
        <v>273</v>
      </c>
      <c r="C116" t="s">
        <v>218</v>
      </c>
      <c r="D116" s="37">
        <v>7784177.8199999994</v>
      </c>
      <c r="E116" s="37">
        <f>VLOOKUP(A116,'Core Foundation Funding (Ha)'!A:I,9,FALSE)</f>
        <v>218630.25</v>
      </c>
      <c r="F116" s="6">
        <f>D116-E116</f>
        <v>7565547.5699999994</v>
      </c>
      <c r="G116" s="6">
        <f>F116-H116-I116-J116-K116-L116-M116</f>
        <v>5610591.0499999998</v>
      </c>
      <c r="H116" s="6">
        <v>1452157.26</v>
      </c>
      <c r="I116" s="6">
        <v>317806.90999999997</v>
      </c>
      <c r="J116" s="6">
        <v>6925.39</v>
      </c>
      <c r="K116" s="6">
        <v>19671.82</v>
      </c>
      <c r="L116" s="6">
        <v>65477.04</v>
      </c>
      <c r="M116" s="6">
        <v>92918.1</v>
      </c>
    </row>
    <row r="117" spans="1:13" x14ac:dyDescent="0.25">
      <c r="A117" s="1" t="s">
        <v>274</v>
      </c>
      <c r="B117" t="s">
        <v>275</v>
      </c>
      <c r="C117" t="s">
        <v>276</v>
      </c>
      <c r="D117" s="37">
        <v>631584.71000000008</v>
      </c>
      <c r="E117" s="37">
        <f>VLOOKUP(A117,'Core Foundation Funding (Ha)'!A:I,9,FALSE)</f>
        <v>5847.41</v>
      </c>
      <c r="F117" s="6">
        <f>D117-E117</f>
        <v>625737.30000000005</v>
      </c>
      <c r="G117" s="6">
        <f>F117-H117-I117-J117-K117-L117-M117</f>
        <v>236368.58000000002</v>
      </c>
      <c r="H117" s="6">
        <v>309796.52</v>
      </c>
      <c r="I117" s="6">
        <v>29905.52</v>
      </c>
      <c r="J117" s="6">
        <v>22900.41</v>
      </c>
      <c r="K117" s="6">
        <v>0</v>
      </c>
      <c r="L117" s="6">
        <v>25168.45</v>
      </c>
      <c r="M117" s="6">
        <v>1597.82</v>
      </c>
    </row>
    <row r="118" spans="1:13" x14ac:dyDescent="0.25">
      <c r="A118" s="1" t="s">
        <v>277</v>
      </c>
      <c r="B118" t="s">
        <v>278</v>
      </c>
      <c r="C118" t="s">
        <v>175</v>
      </c>
      <c r="D118" s="37">
        <v>4845816.919999999</v>
      </c>
      <c r="E118" s="37">
        <f>VLOOKUP(A118,'Core Foundation Funding (Ha)'!A:I,9,FALSE)</f>
        <v>388017.31</v>
      </c>
      <c r="F118" s="6">
        <f>D118-E118</f>
        <v>4457799.6099999994</v>
      </c>
      <c r="G118" s="6">
        <f>F118-H118-I118-J118-K118-L118-M118</f>
        <v>2915561.919999999</v>
      </c>
      <c r="H118" s="6">
        <v>1173806.25</v>
      </c>
      <c r="I118" s="6">
        <v>265842.33</v>
      </c>
      <c r="J118" s="6">
        <v>51980.450000000004</v>
      </c>
      <c r="K118" s="6">
        <v>0</v>
      </c>
      <c r="L118" s="6">
        <v>45781.43</v>
      </c>
      <c r="M118" s="6">
        <v>4827.2299999999996</v>
      </c>
    </row>
    <row r="119" spans="1:13" x14ac:dyDescent="0.25">
      <c r="A119" s="1" t="s">
        <v>279</v>
      </c>
      <c r="B119" t="s">
        <v>280</v>
      </c>
      <c r="C119" t="s">
        <v>23</v>
      </c>
      <c r="D119" s="37">
        <v>2148611.14</v>
      </c>
      <c r="E119" s="37">
        <f>VLOOKUP(A119,'Core Foundation Funding (Ha)'!A:I,9,FALSE)</f>
        <v>-8295.19</v>
      </c>
      <c r="F119" s="6">
        <f>D119-E119</f>
        <v>2156906.33</v>
      </c>
      <c r="G119" s="6">
        <f>F119-H119-I119-J119-K119-L119-M119</f>
        <v>2002433.49</v>
      </c>
      <c r="H119" s="6">
        <v>90009.25</v>
      </c>
      <c r="I119" s="6">
        <v>0</v>
      </c>
      <c r="J119" s="6">
        <v>15612.62</v>
      </c>
      <c r="K119" s="6">
        <v>0</v>
      </c>
      <c r="L119" s="6">
        <v>48850.97</v>
      </c>
      <c r="M119" s="6">
        <v>0</v>
      </c>
    </row>
    <row r="120" spans="1:13" x14ac:dyDescent="0.25">
      <c r="A120" s="1" t="s">
        <v>281</v>
      </c>
      <c r="B120" t="s">
        <v>282</v>
      </c>
      <c r="C120" t="s">
        <v>84</v>
      </c>
      <c r="D120" s="37">
        <v>3463533.8499999996</v>
      </c>
      <c r="E120" s="37">
        <f>VLOOKUP(A120,'Core Foundation Funding (Ha)'!A:I,9,FALSE)</f>
        <v>56931.7</v>
      </c>
      <c r="F120" s="6">
        <f>D120-E120</f>
        <v>3406602.1499999994</v>
      </c>
      <c r="G120" s="6">
        <f>F120-H120-I120-J120-K120-L120-M120</f>
        <v>2780005.2199999997</v>
      </c>
      <c r="H120" s="6">
        <v>297754.77</v>
      </c>
      <c r="I120" s="6">
        <v>251359.44000000003</v>
      </c>
      <c r="J120" s="6">
        <v>19592.28</v>
      </c>
      <c r="K120" s="6">
        <v>1824.03</v>
      </c>
      <c r="L120" s="6">
        <v>56066.41</v>
      </c>
      <c r="M120" s="6">
        <v>0</v>
      </c>
    </row>
    <row r="121" spans="1:13" x14ac:dyDescent="0.25">
      <c r="A121" s="1" t="s">
        <v>283</v>
      </c>
      <c r="B121" t="s">
        <v>284</v>
      </c>
      <c r="C121" t="s">
        <v>120</v>
      </c>
      <c r="D121" s="37">
        <v>113732815.43000004</v>
      </c>
      <c r="E121" s="37">
        <f>VLOOKUP(A121,'Core Foundation Funding (Ha)'!A:I,9,FALSE)</f>
        <v>-791372.48</v>
      </c>
      <c r="F121" s="6">
        <f>D121-E121</f>
        <v>114524187.91000004</v>
      </c>
      <c r="G121" s="6">
        <f>F121-H121-I121-J121-K121-L121-M121</f>
        <v>44056704.380000047</v>
      </c>
      <c r="H121" s="6">
        <v>18195168.970000003</v>
      </c>
      <c r="I121" s="6">
        <v>20501583.770000003</v>
      </c>
      <c r="J121" s="6">
        <v>28093371.370000005</v>
      </c>
      <c r="K121" s="6">
        <v>1817697.0099999998</v>
      </c>
      <c r="L121" s="6">
        <v>1814003.4</v>
      </c>
      <c r="M121" s="6">
        <v>45659.010000000097</v>
      </c>
    </row>
    <row r="122" spans="1:13" x14ac:dyDescent="0.25">
      <c r="A122" s="1" t="s">
        <v>285</v>
      </c>
      <c r="B122" t="s">
        <v>286</v>
      </c>
      <c r="C122" t="s">
        <v>287</v>
      </c>
      <c r="D122" s="37">
        <v>5272864.3100000005</v>
      </c>
      <c r="E122" s="37">
        <f>VLOOKUP(A122,'Core Foundation Funding (Ha)'!A:I,9,FALSE)</f>
        <v>-63321.509999999995</v>
      </c>
      <c r="F122" s="6">
        <f>D122-E122</f>
        <v>5336185.82</v>
      </c>
      <c r="G122" s="6">
        <f>F122-H122-I122-J122-K122-L122-M122</f>
        <v>3021427.9500000007</v>
      </c>
      <c r="H122" s="6">
        <v>1767820.93</v>
      </c>
      <c r="I122" s="6">
        <v>447950.11</v>
      </c>
      <c r="J122" s="6">
        <v>17327.899999999998</v>
      </c>
      <c r="K122" s="6">
        <v>0</v>
      </c>
      <c r="L122" s="6">
        <v>51780.93</v>
      </c>
      <c r="M122" s="6">
        <v>29878.000000000004</v>
      </c>
    </row>
    <row r="123" spans="1:13" x14ac:dyDescent="0.25">
      <c r="A123" s="1" t="s">
        <v>288</v>
      </c>
      <c r="B123" t="s">
        <v>289</v>
      </c>
      <c r="C123" t="s">
        <v>51</v>
      </c>
      <c r="D123" s="37">
        <v>10032039.149999999</v>
      </c>
      <c r="E123" s="37">
        <f>VLOOKUP(A123,'Core Foundation Funding (Ha)'!A:I,9,FALSE)</f>
        <v>86070.92</v>
      </c>
      <c r="F123" s="6">
        <f>D123-E123</f>
        <v>9945968.2299999986</v>
      </c>
      <c r="G123" s="6">
        <f>F123-H123-I123-J123-K123-L123-M123</f>
        <v>7352248.5099999988</v>
      </c>
      <c r="H123" s="6">
        <v>1053032.76</v>
      </c>
      <c r="I123" s="6">
        <v>1017991.08</v>
      </c>
      <c r="J123" s="6">
        <v>397654.58</v>
      </c>
      <c r="K123" s="6">
        <v>2329.9299999999998</v>
      </c>
      <c r="L123" s="6">
        <v>78636.53</v>
      </c>
      <c r="M123" s="6">
        <v>44074.84</v>
      </c>
    </row>
    <row r="124" spans="1:13" x14ac:dyDescent="0.25">
      <c r="A124" s="1" t="s">
        <v>290</v>
      </c>
      <c r="B124" t="s">
        <v>291</v>
      </c>
      <c r="C124" t="s">
        <v>292</v>
      </c>
      <c r="D124" s="37">
        <v>2663992.8799999994</v>
      </c>
      <c r="E124" s="37">
        <f>VLOOKUP(A124,'Core Foundation Funding (Ha)'!A:I,9,FALSE)</f>
        <v>307741.8</v>
      </c>
      <c r="F124" s="6">
        <f>D124-E124</f>
        <v>2356251.0799999996</v>
      </c>
      <c r="G124" s="6">
        <f>F124-H124-I124-J124-K124-L124-M124</f>
        <v>1492591.9899999995</v>
      </c>
      <c r="H124" s="6">
        <v>658671.21</v>
      </c>
      <c r="I124" s="6">
        <v>115094.61</v>
      </c>
      <c r="J124" s="6">
        <v>43019.519999999997</v>
      </c>
      <c r="K124" s="6">
        <v>0</v>
      </c>
      <c r="L124" s="6">
        <v>33315.56</v>
      </c>
      <c r="M124" s="6">
        <v>13558.19</v>
      </c>
    </row>
    <row r="125" spans="1:13" x14ac:dyDescent="0.25">
      <c r="A125" s="1" t="s">
        <v>293</v>
      </c>
      <c r="B125" t="s">
        <v>294</v>
      </c>
      <c r="C125" t="s">
        <v>287</v>
      </c>
      <c r="D125" s="37">
        <v>3054917.8000000003</v>
      </c>
      <c r="E125" s="37">
        <f>VLOOKUP(A125,'Core Foundation Funding (Ha)'!A:I,9,FALSE)</f>
        <v>18907.38</v>
      </c>
      <c r="F125" s="6">
        <f>D125-E125</f>
        <v>3036010.4200000004</v>
      </c>
      <c r="G125" s="6">
        <f>F125-H125-I125-J125-K125-L125-M125</f>
        <v>969730.86000000045</v>
      </c>
      <c r="H125" s="6">
        <v>1735059.95</v>
      </c>
      <c r="I125" s="6">
        <v>268196.28999999998</v>
      </c>
      <c r="J125" s="6">
        <v>23254.870000000003</v>
      </c>
      <c r="K125" s="6">
        <v>0</v>
      </c>
      <c r="L125" s="6">
        <v>39768.449999999997</v>
      </c>
      <c r="M125" s="6">
        <v>0</v>
      </c>
    </row>
    <row r="126" spans="1:13" x14ac:dyDescent="0.25">
      <c r="A126" s="1" t="s">
        <v>295</v>
      </c>
      <c r="B126" t="s">
        <v>296</v>
      </c>
      <c r="C126" t="s">
        <v>8</v>
      </c>
      <c r="D126" s="37">
        <v>942292.51000000036</v>
      </c>
      <c r="E126" s="37">
        <f>VLOOKUP(A126,'Core Foundation Funding (Ha)'!A:I,9,FALSE)</f>
        <v>-41232.83</v>
      </c>
      <c r="F126" s="6">
        <f>D126-E126</f>
        <v>983525.34000000032</v>
      </c>
      <c r="G126" s="6">
        <f>F126-H126-I126-J126-K126-L126-M126</f>
        <v>809322.80000000028</v>
      </c>
      <c r="H126" s="6">
        <v>0</v>
      </c>
      <c r="I126" s="6">
        <v>0</v>
      </c>
      <c r="J126" s="6">
        <v>22230.93</v>
      </c>
      <c r="K126" s="6">
        <v>6028.98</v>
      </c>
      <c r="L126" s="6">
        <v>145942.63</v>
      </c>
      <c r="M126" s="6">
        <v>0</v>
      </c>
    </row>
    <row r="127" spans="1:13" x14ac:dyDescent="0.25">
      <c r="A127" s="1" t="s">
        <v>297</v>
      </c>
      <c r="B127" t="s">
        <v>298</v>
      </c>
      <c r="C127" t="s">
        <v>38</v>
      </c>
      <c r="D127" s="37">
        <v>2141550.2000000002</v>
      </c>
      <c r="E127" s="37">
        <f>VLOOKUP(A127,'Core Foundation Funding (Ha)'!A:I,9,FALSE)</f>
        <v>-55076.14</v>
      </c>
      <c r="F127" s="6">
        <f>D127-E127</f>
        <v>2196626.3400000003</v>
      </c>
      <c r="G127" s="6">
        <f>F127-H127-I127-J127-K127-L127-M127</f>
        <v>554604.20000000019</v>
      </c>
      <c r="H127" s="6">
        <v>1348729.53</v>
      </c>
      <c r="I127" s="6">
        <v>207206.06</v>
      </c>
      <c r="J127" s="6">
        <v>26939.989999999998</v>
      </c>
      <c r="K127" s="6">
        <v>0</v>
      </c>
      <c r="L127" s="6">
        <v>45315.01</v>
      </c>
      <c r="M127" s="6">
        <v>13831.550000000003</v>
      </c>
    </row>
    <row r="128" spans="1:13" x14ac:dyDescent="0.25">
      <c r="A128" s="1" t="s">
        <v>299</v>
      </c>
      <c r="B128" t="s">
        <v>300</v>
      </c>
      <c r="C128" t="s">
        <v>301</v>
      </c>
      <c r="D128" s="37">
        <v>10137840.17</v>
      </c>
      <c r="E128" s="37">
        <f>VLOOKUP(A128,'Core Foundation Funding (Ha)'!A:I,9,FALSE)</f>
        <v>-92797.66</v>
      </c>
      <c r="F128" s="6">
        <f>D128-E128</f>
        <v>10230637.83</v>
      </c>
      <c r="G128" s="6">
        <f>F128-H128-I128-J128-K128-L128-M128</f>
        <v>5133575.8900000015</v>
      </c>
      <c r="H128" s="6">
        <v>2320573.8699999996</v>
      </c>
      <c r="I128" s="6">
        <v>1190586.51</v>
      </c>
      <c r="J128" s="6">
        <v>1465611.3</v>
      </c>
      <c r="K128" s="6">
        <v>127.9</v>
      </c>
      <c r="L128" s="6">
        <v>77271.350000000006</v>
      </c>
      <c r="M128" s="6">
        <v>42891.01</v>
      </c>
    </row>
    <row r="129" spans="1:13" x14ac:dyDescent="0.25">
      <c r="A129" s="1" t="s">
        <v>302</v>
      </c>
      <c r="B129" t="s">
        <v>303</v>
      </c>
      <c r="C129" t="s">
        <v>8</v>
      </c>
      <c r="D129" s="37">
        <v>6343193.0899999999</v>
      </c>
      <c r="E129" s="37">
        <f>VLOOKUP(A129,'Core Foundation Funding (Ha)'!A:I,9,FALSE)</f>
        <v>362447.52</v>
      </c>
      <c r="F129" s="6">
        <f>D129-E129</f>
        <v>5980745.5700000003</v>
      </c>
      <c r="G129" s="6">
        <f>F129-H129-I129-J129-K129-L129-M129</f>
        <v>5415847.9900000002</v>
      </c>
      <c r="H129" s="6">
        <v>0</v>
      </c>
      <c r="I129" s="6">
        <v>350402.78</v>
      </c>
      <c r="J129" s="6">
        <v>135002.68</v>
      </c>
      <c r="K129" s="6">
        <v>5691.47</v>
      </c>
      <c r="L129" s="6">
        <v>73800.649999999994</v>
      </c>
      <c r="M129" s="6">
        <v>0</v>
      </c>
    </row>
    <row r="130" spans="1:13" x14ac:dyDescent="0.25">
      <c r="A130" s="1" t="s">
        <v>304</v>
      </c>
      <c r="B130" t="s">
        <v>305</v>
      </c>
      <c r="C130" t="s">
        <v>115</v>
      </c>
      <c r="D130" s="37">
        <v>4535169.28</v>
      </c>
      <c r="E130" s="37">
        <f>VLOOKUP(A130,'Core Foundation Funding (Ha)'!A:I,9,FALSE)</f>
        <v>68861.22</v>
      </c>
      <c r="F130" s="6">
        <f>D130-E130</f>
        <v>4466308.0600000005</v>
      </c>
      <c r="G130" s="6">
        <f>F130-H130-I130-J130-K130-L130-M130</f>
        <v>2789711.9200000004</v>
      </c>
      <c r="H130" s="6">
        <v>1387337.69</v>
      </c>
      <c r="I130" s="6">
        <v>183333.91999999998</v>
      </c>
      <c r="J130" s="6">
        <v>38987.17</v>
      </c>
      <c r="K130" s="6">
        <v>0</v>
      </c>
      <c r="L130" s="6">
        <v>46645.49</v>
      </c>
      <c r="M130" s="6">
        <v>20291.87</v>
      </c>
    </row>
    <row r="131" spans="1:13" x14ac:dyDescent="0.25">
      <c r="A131" s="1" t="s">
        <v>306</v>
      </c>
      <c r="B131" t="s">
        <v>307</v>
      </c>
      <c r="C131" t="s">
        <v>175</v>
      </c>
      <c r="D131" s="37">
        <v>4872138.33</v>
      </c>
      <c r="E131" s="37">
        <f>VLOOKUP(A131,'Core Foundation Funding (Ha)'!A:I,9,FALSE)</f>
        <v>-93813.110000000015</v>
      </c>
      <c r="F131" s="6">
        <f>D131-E131</f>
        <v>4965951.4400000004</v>
      </c>
      <c r="G131" s="6">
        <f>F131-H131-I131-J131-K131-L131-M131</f>
        <v>1921143.9199999997</v>
      </c>
      <c r="H131" s="6">
        <v>2194955.6</v>
      </c>
      <c r="I131" s="6">
        <v>363712.30000000005</v>
      </c>
      <c r="J131" s="6">
        <v>420357.64</v>
      </c>
      <c r="K131" s="6">
        <v>1913.52</v>
      </c>
      <c r="L131" s="6">
        <v>43385.36</v>
      </c>
      <c r="M131" s="6">
        <v>20483.099999999999</v>
      </c>
    </row>
    <row r="132" spans="1:13" x14ac:dyDescent="0.25">
      <c r="A132" s="1" t="s">
        <v>311</v>
      </c>
      <c r="B132" t="s">
        <v>309</v>
      </c>
      <c r="C132" t="s">
        <v>312</v>
      </c>
      <c r="D132" s="37">
        <v>4544937.53</v>
      </c>
      <c r="E132" s="37">
        <f>VLOOKUP(A132,'Core Foundation Funding (Ha)'!A:I,9,FALSE)</f>
        <v>140984.99</v>
      </c>
      <c r="F132" s="6">
        <f>D132-E132</f>
        <v>4403952.54</v>
      </c>
      <c r="G132" s="6">
        <f>F132-H132-I132-J132-K132-L132-M132</f>
        <v>2849973.1300000004</v>
      </c>
      <c r="H132" s="6">
        <v>1242155.68</v>
      </c>
      <c r="I132" s="6">
        <v>214064.36</v>
      </c>
      <c r="J132" s="6">
        <v>33384.31</v>
      </c>
      <c r="K132" s="6">
        <v>0</v>
      </c>
      <c r="L132" s="6">
        <v>47872.38</v>
      </c>
      <c r="M132" s="6">
        <v>16502.68</v>
      </c>
    </row>
    <row r="133" spans="1:13" x14ac:dyDescent="0.25">
      <c r="A133" s="1" t="s">
        <v>310</v>
      </c>
      <c r="B133" t="s">
        <v>309</v>
      </c>
      <c r="C133" t="s">
        <v>256</v>
      </c>
      <c r="D133" s="37">
        <v>6464859.5800000001</v>
      </c>
      <c r="E133" s="37">
        <f>VLOOKUP(A133,'Core Foundation Funding (Ha)'!A:I,9,FALSE)</f>
        <v>-38821.370000000003</v>
      </c>
      <c r="F133" s="6">
        <f>D133-E133</f>
        <v>6503680.9500000002</v>
      </c>
      <c r="G133" s="6">
        <f>F133-H133-I133-J133-K133-L133-M133</f>
        <v>3688355.28</v>
      </c>
      <c r="H133" s="6">
        <v>2257006.1800000002</v>
      </c>
      <c r="I133" s="6">
        <v>417503.06</v>
      </c>
      <c r="J133" s="6">
        <v>58149.54</v>
      </c>
      <c r="K133" s="6">
        <v>450.84</v>
      </c>
      <c r="L133" s="6">
        <v>61811.65</v>
      </c>
      <c r="M133" s="6">
        <v>20404.399999999998</v>
      </c>
    </row>
    <row r="134" spans="1:13" x14ac:dyDescent="0.25">
      <c r="A134" s="1" t="s">
        <v>308</v>
      </c>
      <c r="B134" t="s">
        <v>309</v>
      </c>
      <c r="C134" t="s">
        <v>84</v>
      </c>
      <c r="D134" s="37">
        <v>7673323.9500000011</v>
      </c>
      <c r="E134" s="37">
        <f>VLOOKUP(A134,'Core Foundation Funding (Ha)'!A:I,9,FALSE)</f>
        <v>383112.53</v>
      </c>
      <c r="F134" s="6">
        <f>D134-E134</f>
        <v>7290211.4200000009</v>
      </c>
      <c r="G134" s="6">
        <f>F134-H134-I134-J134-K134-L134-M134</f>
        <v>5239511.8800000008</v>
      </c>
      <c r="H134" s="6">
        <v>1615000.8800000001</v>
      </c>
      <c r="I134" s="6">
        <v>333580.92</v>
      </c>
      <c r="J134" s="6">
        <v>48937.36</v>
      </c>
      <c r="K134" s="6">
        <v>0</v>
      </c>
      <c r="L134" s="6">
        <v>52279.57</v>
      </c>
      <c r="M134" s="6">
        <v>900.80999999999983</v>
      </c>
    </row>
    <row r="135" spans="1:13" x14ac:dyDescent="0.25">
      <c r="A135" s="1" t="s">
        <v>313</v>
      </c>
      <c r="B135" t="s">
        <v>314</v>
      </c>
      <c r="C135" t="s">
        <v>56</v>
      </c>
      <c r="D135" s="37">
        <v>8725715.8699999992</v>
      </c>
      <c r="E135" s="37">
        <f>VLOOKUP(A135,'Core Foundation Funding (Ha)'!A:I,9,FALSE)</f>
        <v>-27873.32</v>
      </c>
      <c r="F135" s="6">
        <f>D135-E135</f>
        <v>8753589.1899999995</v>
      </c>
      <c r="G135" s="6">
        <f>F135-H135-I135-J135-K135-L135-M135</f>
        <v>8020388.1099999985</v>
      </c>
      <c r="H135" s="6">
        <v>248467.46</v>
      </c>
      <c r="I135" s="6">
        <v>342320.11</v>
      </c>
      <c r="J135" s="6">
        <v>55393.83</v>
      </c>
      <c r="K135" s="6">
        <v>507.06</v>
      </c>
      <c r="L135" s="6">
        <v>82546.44</v>
      </c>
      <c r="M135" s="6">
        <v>3966.1799999999944</v>
      </c>
    </row>
    <row r="136" spans="1:13" x14ac:dyDescent="0.25">
      <c r="A136" s="1" t="s">
        <v>315</v>
      </c>
      <c r="B136" t="s">
        <v>316</v>
      </c>
      <c r="C136" t="s">
        <v>317</v>
      </c>
      <c r="D136" s="37">
        <v>10212821.279999999</v>
      </c>
      <c r="E136" s="37">
        <f>VLOOKUP(A136,'Core Foundation Funding (Ha)'!A:I,9,FALSE)</f>
        <v>328534.84999999998</v>
      </c>
      <c r="F136" s="6">
        <f>D136-E136</f>
        <v>9884286.4299999997</v>
      </c>
      <c r="G136" s="6">
        <f>F136-H136-I136-J136-K136-L136-M136</f>
        <v>5016523.2200000007</v>
      </c>
      <c r="H136" s="6">
        <v>3041208.11</v>
      </c>
      <c r="I136" s="6">
        <v>819245.51</v>
      </c>
      <c r="J136" s="6">
        <v>954622.43</v>
      </c>
      <c r="K136" s="6">
        <v>0</v>
      </c>
      <c r="L136" s="6">
        <v>52687.16</v>
      </c>
      <c r="M136" s="6">
        <v>0</v>
      </c>
    </row>
    <row r="137" spans="1:13" x14ac:dyDescent="0.25">
      <c r="A137" s="1" t="s">
        <v>318</v>
      </c>
      <c r="B137" t="s">
        <v>319</v>
      </c>
      <c r="C137" t="s">
        <v>8</v>
      </c>
      <c r="D137" s="37">
        <v>15498234.779999997</v>
      </c>
      <c r="E137" s="37">
        <f>VLOOKUP(A137,'Core Foundation Funding (Ha)'!A:I,9,FALSE)</f>
        <v>522962.86000000004</v>
      </c>
      <c r="F137" s="6">
        <f>D137-E137</f>
        <v>14975271.919999998</v>
      </c>
      <c r="G137" s="6">
        <f>F137-H137-I137-J137-K137-L137-M137</f>
        <v>12433485.969999999</v>
      </c>
      <c r="H137" s="6">
        <v>299106.40999999997</v>
      </c>
      <c r="I137" s="6">
        <v>1264274.54</v>
      </c>
      <c r="J137" s="6">
        <v>474776.97</v>
      </c>
      <c r="K137" s="6">
        <v>107435.1</v>
      </c>
      <c r="L137" s="6">
        <v>218564.61</v>
      </c>
      <c r="M137" s="6">
        <v>177628.32</v>
      </c>
    </row>
    <row r="138" spans="1:13" x14ac:dyDescent="0.25">
      <c r="A138" s="1" t="s">
        <v>320</v>
      </c>
      <c r="B138" t="s">
        <v>321</v>
      </c>
      <c r="C138" t="s">
        <v>79</v>
      </c>
      <c r="D138" s="37">
        <v>355066.01</v>
      </c>
      <c r="E138" s="37">
        <f>VLOOKUP(A138,'Core Foundation Funding (Ha)'!A:I,9,FALSE)</f>
        <v>0</v>
      </c>
      <c r="F138" s="6">
        <f>D138-E138</f>
        <v>355066.01</v>
      </c>
      <c r="G138" s="6">
        <f>F138-H138-I138-J138-K138-L138-M138</f>
        <v>298653.97000000009</v>
      </c>
      <c r="H138" s="6">
        <v>0</v>
      </c>
      <c r="I138" s="6">
        <v>0</v>
      </c>
      <c r="J138" s="6">
        <v>6909.4100000000008</v>
      </c>
      <c r="K138" s="6">
        <v>207.16</v>
      </c>
      <c r="L138" s="6">
        <v>48314.06</v>
      </c>
      <c r="M138" s="6">
        <v>981.40999999999985</v>
      </c>
    </row>
    <row r="139" spans="1:13" x14ac:dyDescent="0.25">
      <c r="A139" s="1" t="s">
        <v>322</v>
      </c>
      <c r="B139" t="s">
        <v>323</v>
      </c>
      <c r="C139" t="s">
        <v>239</v>
      </c>
      <c r="D139" s="37">
        <v>3157476.5100000002</v>
      </c>
      <c r="E139" s="37">
        <f>VLOOKUP(A139,'Core Foundation Funding (Ha)'!A:I,9,FALSE)</f>
        <v>-16209.789999999994</v>
      </c>
      <c r="F139" s="6">
        <f>D139-E139</f>
        <v>3173686.3000000003</v>
      </c>
      <c r="G139" s="6">
        <f>F139-H139-I139-J139-K139-L139-M139</f>
        <v>2329676.9500000007</v>
      </c>
      <c r="H139" s="6">
        <v>553354.74</v>
      </c>
      <c r="I139" s="6">
        <v>215034.91999999998</v>
      </c>
      <c r="J139" s="6">
        <v>14553.09</v>
      </c>
      <c r="K139" s="6">
        <v>11835.31</v>
      </c>
      <c r="L139" s="6">
        <v>49231.29</v>
      </c>
      <c r="M139" s="6">
        <v>0</v>
      </c>
    </row>
    <row r="140" spans="1:13" x14ac:dyDescent="0.25">
      <c r="A140" s="1" t="s">
        <v>324</v>
      </c>
      <c r="B140" t="s">
        <v>325</v>
      </c>
      <c r="C140" t="s">
        <v>105</v>
      </c>
      <c r="D140" s="37">
        <v>509805.26</v>
      </c>
      <c r="E140" s="37">
        <f>VLOOKUP(A140,'Core Foundation Funding (Ha)'!A:I,9,FALSE)</f>
        <v>49463.770000000004</v>
      </c>
      <c r="F140" s="6">
        <f>D140-E140</f>
        <v>460341.49</v>
      </c>
      <c r="G140" s="6">
        <f>F140-H140-I140-J140-K140-L140-M140</f>
        <v>409164.31999999995</v>
      </c>
      <c r="H140" s="6">
        <v>0</v>
      </c>
      <c r="I140" s="6">
        <v>0</v>
      </c>
      <c r="J140" s="6">
        <v>15273.59</v>
      </c>
      <c r="K140" s="6">
        <v>0</v>
      </c>
      <c r="L140" s="6">
        <v>35903.58</v>
      </c>
      <c r="M140" s="6">
        <v>0</v>
      </c>
    </row>
    <row r="141" spans="1:13" x14ac:dyDescent="0.25">
      <c r="A141" s="1" t="s">
        <v>326</v>
      </c>
      <c r="B141" t="s">
        <v>327</v>
      </c>
      <c r="C141" t="s">
        <v>221</v>
      </c>
      <c r="D141" s="37">
        <v>4118835.5999999996</v>
      </c>
      <c r="E141" s="37">
        <f>VLOOKUP(A141,'Core Foundation Funding (Ha)'!A:I,9,FALSE)</f>
        <v>129530.94</v>
      </c>
      <c r="F141" s="6">
        <f>D141-E141</f>
        <v>3989304.6599999997</v>
      </c>
      <c r="G141" s="6">
        <f>F141-H141-I141-J141-K141-L141-M141</f>
        <v>1908693.9199999997</v>
      </c>
      <c r="H141" s="6">
        <v>1749241.5899999999</v>
      </c>
      <c r="I141" s="6">
        <v>183998.06</v>
      </c>
      <c r="J141" s="6">
        <v>76412.11</v>
      </c>
      <c r="K141" s="6">
        <v>3491.29</v>
      </c>
      <c r="L141" s="6">
        <v>38464.94</v>
      </c>
      <c r="M141" s="6">
        <v>29002.75</v>
      </c>
    </row>
    <row r="142" spans="1:13" x14ac:dyDescent="0.25">
      <c r="A142" s="1" t="s">
        <v>328</v>
      </c>
      <c r="B142" t="s">
        <v>329</v>
      </c>
      <c r="C142" t="s">
        <v>234</v>
      </c>
      <c r="D142" s="37">
        <v>11331519.16</v>
      </c>
      <c r="E142" s="37">
        <f>VLOOKUP(A142,'Core Foundation Funding (Ha)'!A:I,9,FALSE)</f>
        <v>0</v>
      </c>
      <c r="F142" s="6">
        <f>D142-E142</f>
        <v>11331519.16</v>
      </c>
      <c r="G142" s="6">
        <f>F142-H142-I142-J142-K142-L142-M142</f>
        <v>5612519.6600000011</v>
      </c>
      <c r="H142" s="6">
        <v>3362949.1</v>
      </c>
      <c r="I142" s="6">
        <v>1142108.26</v>
      </c>
      <c r="J142" s="6">
        <v>1095238.0899999999</v>
      </c>
      <c r="K142" s="6">
        <v>0</v>
      </c>
      <c r="L142" s="6">
        <v>55665.8</v>
      </c>
      <c r="M142" s="6">
        <v>63038.25</v>
      </c>
    </row>
    <row r="143" spans="1:13" x14ac:dyDescent="0.25">
      <c r="A143" s="1" t="s">
        <v>330</v>
      </c>
      <c r="B143" t="s">
        <v>331</v>
      </c>
      <c r="C143" t="s">
        <v>164</v>
      </c>
      <c r="D143" s="37">
        <v>104372257.11000001</v>
      </c>
      <c r="E143" s="37">
        <f>VLOOKUP(A143,'Core Foundation Funding (Ha)'!A:I,9,FALSE)</f>
        <v>-1963853.7400000002</v>
      </c>
      <c r="F143" s="6">
        <f>D143-E143</f>
        <v>106336110.85000001</v>
      </c>
      <c r="G143" s="6">
        <f>F143-H143-I143-J143-K143-L143-M143</f>
        <v>56663231.530000009</v>
      </c>
      <c r="H143" s="6">
        <v>25446917.149999999</v>
      </c>
      <c r="I143" s="6">
        <v>12204036.699999999</v>
      </c>
      <c r="J143" s="6">
        <v>9594941.0299999993</v>
      </c>
      <c r="K143" s="6">
        <v>1033571.2700000001</v>
      </c>
      <c r="L143" s="6">
        <v>811448.88</v>
      </c>
      <c r="M143" s="6">
        <v>581964.28999999992</v>
      </c>
    </row>
    <row r="144" spans="1:13" x14ac:dyDescent="0.25">
      <c r="A144" s="1" t="s">
        <v>332</v>
      </c>
      <c r="B144" t="s">
        <v>333</v>
      </c>
      <c r="C144" t="s">
        <v>242</v>
      </c>
      <c r="D144" s="37">
        <v>2915464.3900000006</v>
      </c>
      <c r="E144" s="37">
        <f>VLOOKUP(A144,'Core Foundation Funding (Ha)'!A:I,9,FALSE)</f>
        <v>-1052.2200000000012</v>
      </c>
      <c r="F144" s="6">
        <f>D144-E144</f>
        <v>2916516.6100000008</v>
      </c>
      <c r="G144" s="6">
        <f>F144-H144-I144-J144-K144-L144-M144</f>
        <v>2373522.6500000008</v>
      </c>
      <c r="H144" s="6">
        <v>19003.89</v>
      </c>
      <c r="I144" s="6">
        <v>350166.02999999991</v>
      </c>
      <c r="J144" s="6">
        <v>100291.34999999999</v>
      </c>
      <c r="K144" s="6">
        <v>5849.16</v>
      </c>
      <c r="L144" s="6">
        <v>67683.53</v>
      </c>
      <c r="M144" s="6">
        <v>0</v>
      </c>
    </row>
    <row r="145" spans="1:13" x14ac:dyDescent="0.25">
      <c r="A145" s="1" t="s">
        <v>334</v>
      </c>
      <c r="B145" t="s">
        <v>335</v>
      </c>
      <c r="C145" t="s">
        <v>66</v>
      </c>
      <c r="D145" s="37">
        <v>14421715.979999999</v>
      </c>
      <c r="E145" s="37">
        <f>VLOOKUP(A145,'Core Foundation Funding (Ha)'!A:I,9,FALSE)</f>
        <v>554.71000000002095</v>
      </c>
      <c r="F145" s="6">
        <f>D145-E145</f>
        <v>14421161.269999998</v>
      </c>
      <c r="G145" s="6">
        <f>F145-H145-I145-J145-K145-L145-M145</f>
        <v>10322737.149999997</v>
      </c>
      <c r="H145" s="6">
        <v>2229070.77</v>
      </c>
      <c r="I145" s="6">
        <v>1226018.3400000001</v>
      </c>
      <c r="J145" s="6">
        <v>344826.74</v>
      </c>
      <c r="K145" s="6">
        <v>7650.57</v>
      </c>
      <c r="L145" s="6">
        <v>128559.82</v>
      </c>
      <c r="M145" s="6">
        <v>162297.88</v>
      </c>
    </row>
    <row r="146" spans="1:13" x14ac:dyDescent="0.25">
      <c r="A146" s="1" t="s">
        <v>336</v>
      </c>
      <c r="B146" t="s">
        <v>337</v>
      </c>
      <c r="C146" t="s">
        <v>123</v>
      </c>
      <c r="D146" s="37">
        <v>14204042</v>
      </c>
      <c r="E146" s="37">
        <f>VLOOKUP(A146,'Core Foundation Funding (Ha)'!A:I,9,FALSE)</f>
        <v>-92833.69</v>
      </c>
      <c r="F146" s="6">
        <f>D146-E146</f>
        <v>14296875.689999999</v>
      </c>
      <c r="G146" s="6">
        <f>F146-H146-I146-J146-K146-L146-M146</f>
        <v>10504017.790000001</v>
      </c>
      <c r="H146" s="6">
        <v>1535895.71</v>
      </c>
      <c r="I146" s="6">
        <v>1868753.69</v>
      </c>
      <c r="J146" s="6">
        <v>150930.23999999999</v>
      </c>
      <c r="K146" s="6">
        <v>59218.18</v>
      </c>
      <c r="L146" s="6">
        <v>175485.09</v>
      </c>
      <c r="M146" s="6">
        <v>2574.9900000000016</v>
      </c>
    </row>
    <row r="147" spans="1:13" x14ac:dyDescent="0.25">
      <c r="A147" s="1" t="s">
        <v>338</v>
      </c>
      <c r="B147" t="s">
        <v>339</v>
      </c>
      <c r="C147" t="s">
        <v>14</v>
      </c>
      <c r="D147" s="37">
        <v>2974615.3399999994</v>
      </c>
      <c r="E147" s="37">
        <f>VLOOKUP(A147,'Core Foundation Funding (Ha)'!A:I,9,FALSE)</f>
        <v>-33044.31</v>
      </c>
      <c r="F147" s="6">
        <f>D147-E147</f>
        <v>3007659.6499999994</v>
      </c>
      <c r="G147" s="6">
        <f>F147-H147-I147-J147-K147-L147-M147</f>
        <v>2199246.4999999995</v>
      </c>
      <c r="H147" s="6">
        <v>438886.36</v>
      </c>
      <c r="I147" s="6">
        <v>150052.15</v>
      </c>
      <c r="J147" s="6">
        <v>121836.72</v>
      </c>
      <c r="K147" s="6">
        <v>5780.77</v>
      </c>
      <c r="L147" s="6">
        <v>58247.05</v>
      </c>
      <c r="M147" s="6">
        <v>33610.099999999991</v>
      </c>
    </row>
    <row r="148" spans="1:13" x14ac:dyDescent="0.25">
      <c r="A148" s="1" t="s">
        <v>340</v>
      </c>
      <c r="B148" t="s">
        <v>341</v>
      </c>
      <c r="C148" t="s">
        <v>253</v>
      </c>
      <c r="D148" s="37">
        <v>7550934</v>
      </c>
      <c r="E148" s="37">
        <f>VLOOKUP(A148,'Core Foundation Funding (Ha)'!A:I,9,FALSE)</f>
        <v>-120195.86000000002</v>
      </c>
      <c r="F148" s="6">
        <f>D148-E148</f>
        <v>7671129.8600000003</v>
      </c>
      <c r="G148" s="6">
        <f>F148-H148-I148-J148-K148-L148-M148</f>
        <v>5715888.5300000003</v>
      </c>
      <c r="H148" s="6">
        <v>722441.7</v>
      </c>
      <c r="I148" s="6">
        <v>891779.76</v>
      </c>
      <c r="J148" s="6">
        <v>79555.489999999991</v>
      </c>
      <c r="K148" s="6">
        <v>120595.86</v>
      </c>
      <c r="L148" s="6">
        <v>93397.89</v>
      </c>
      <c r="M148" s="6">
        <v>47470.63</v>
      </c>
    </row>
    <row r="149" spans="1:13" x14ac:dyDescent="0.25">
      <c r="A149" s="1" t="s">
        <v>342</v>
      </c>
      <c r="B149" t="s">
        <v>343</v>
      </c>
      <c r="C149" t="s">
        <v>120</v>
      </c>
      <c r="D149" s="37">
        <v>16230873.880000003</v>
      </c>
      <c r="E149" s="37">
        <f>VLOOKUP(A149,'Core Foundation Funding (Ha)'!A:I,9,FALSE)</f>
        <v>140575.9</v>
      </c>
      <c r="F149" s="6">
        <f>D149-E149</f>
        <v>16090297.980000002</v>
      </c>
      <c r="G149" s="6">
        <f>F149-H149-I149-J149-K149-L149-M149</f>
        <v>12614668.030000003</v>
      </c>
      <c r="H149" s="6">
        <v>0</v>
      </c>
      <c r="I149" s="6">
        <v>2801703.9</v>
      </c>
      <c r="J149" s="6">
        <v>25707.73</v>
      </c>
      <c r="K149" s="6">
        <v>211252.79000000004</v>
      </c>
      <c r="L149" s="6">
        <v>428560.2</v>
      </c>
      <c r="M149" s="6">
        <v>8405.3300000000017</v>
      </c>
    </row>
    <row r="150" spans="1:13" x14ac:dyDescent="0.25">
      <c r="A150" s="1" t="s">
        <v>344</v>
      </c>
      <c r="B150" t="s">
        <v>345</v>
      </c>
      <c r="C150" t="s">
        <v>79</v>
      </c>
      <c r="D150" s="37">
        <v>28335679.41</v>
      </c>
      <c r="E150" s="37">
        <f>VLOOKUP(A150,'Core Foundation Funding (Ha)'!A:I,9,FALSE)</f>
        <v>1091713.1200000001</v>
      </c>
      <c r="F150" s="6">
        <f>D150-E150</f>
        <v>27243966.289999999</v>
      </c>
      <c r="G150" s="6">
        <f>F150-H150-I150-J150-K150-L150-M150</f>
        <v>18796675.27</v>
      </c>
      <c r="H150" s="6">
        <v>4549460.0100000007</v>
      </c>
      <c r="I150" s="6">
        <v>2316491.61</v>
      </c>
      <c r="J150" s="6">
        <v>1197545.18</v>
      </c>
      <c r="K150" s="6">
        <v>0</v>
      </c>
      <c r="L150" s="6">
        <v>86968.47</v>
      </c>
      <c r="M150" s="6">
        <v>296825.75</v>
      </c>
    </row>
    <row r="151" spans="1:13" x14ac:dyDescent="0.25">
      <c r="A151" s="1" t="s">
        <v>346</v>
      </c>
      <c r="B151" t="s">
        <v>347</v>
      </c>
      <c r="C151" t="s">
        <v>129</v>
      </c>
      <c r="D151" s="37">
        <v>7776473.0200000005</v>
      </c>
      <c r="E151" s="37">
        <f>VLOOKUP(A151,'Core Foundation Funding (Ha)'!A:I,9,FALSE)</f>
        <v>-10249.330000000002</v>
      </c>
      <c r="F151" s="6">
        <f>D151-E151</f>
        <v>7786722.3500000006</v>
      </c>
      <c r="G151" s="6">
        <f>F151-H151-I151-J151-K151-L151-M151</f>
        <v>4485514.3600000013</v>
      </c>
      <c r="H151" s="6">
        <v>2339064.56</v>
      </c>
      <c r="I151" s="6">
        <v>687713.65999999992</v>
      </c>
      <c r="J151" s="6">
        <v>170355.31</v>
      </c>
      <c r="K151" s="6">
        <v>0</v>
      </c>
      <c r="L151" s="6">
        <v>65628.179999999993</v>
      </c>
      <c r="M151" s="6">
        <v>38446.28</v>
      </c>
    </row>
    <row r="152" spans="1:13" x14ac:dyDescent="0.25">
      <c r="A152" s="1" t="s">
        <v>348</v>
      </c>
      <c r="B152" t="s">
        <v>349</v>
      </c>
      <c r="C152" t="s">
        <v>190</v>
      </c>
      <c r="D152" s="37">
        <v>6602006.1299999999</v>
      </c>
      <c r="E152" s="37">
        <f>VLOOKUP(A152,'Core Foundation Funding (Ha)'!A:I,9,FALSE)</f>
        <v>458874.89999999997</v>
      </c>
      <c r="F152" s="6">
        <f>D152-E152</f>
        <v>6143131.2299999995</v>
      </c>
      <c r="G152" s="6">
        <f>F152-H152-I152-J152-K152-L152-M152</f>
        <v>5332421.43</v>
      </c>
      <c r="H152" s="6">
        <v>296005.13</v>
      </c>
      <c r="I152" s="6">
        <v>282252.07</v>
      </c>
      <c r="J152" s="6">
        <v>100768.85</v>
      </c>
      <c r="K152" s="6">
        <v>0</v>
      </c>
      <c r="L152" s="6">
        <v>52696.09</v>
      </c>
      <c r="M152" s="6">
        <v>78987.66</v>
      </c>
    </row>
    <row r="153" spans="1:13" x14ac:dyDescent="0.25">
      <c r="A153" s="1" t="s">
        <v>350</v>
      </c>
      <c r="B153" t="s">
        <v>351</v>
      </c>
      <c r="C153" t="s">
        <v>352</v>
      </c>
      <c r="D153" s="37">
        <v>4479815.1100000003</v>
      </c>
      <c r="E153" s="37">
        <f>VLOOKUP(A153,'Core Foundation Funding (Ha)'!A:I,9,FALSE)</f>
        <v>156051.91</v>
      </c>
      <c r="F153" s="6">
        <f>D153-E153</f>
        <v>4323763.2</v>
      </c>
      <c r="G153" s="6">
        <f>F153-H153-I153-J153-K153-L153-M153</f>
        <v>3594005.2699999996</v>
      </c>
      <c r="H153" s="6">
        <v>555713.24</v>
      </c>
      <c r="I153" s="6">
        <v>39652.699999999997</v>
      </c>
      <c r="J153" s="6">
        <v>17672.629999999997</v>
      </c>
      <c r="K153" s="6">
        <v>33370.18</v>
      </c>
      <c r="L153" s="6">
        <v>74638.7</v>
      </c>
      <c r="M153" s="6">
        <v>8710.4800000000014</v>
      </c>
    </row>
    <row r="154" spans="1:13" x14ac:dyDescent="0.25">
      <c r="A154" s="1" t="s">
        <v>353</v>
      </c>
      <c r="B154" t="s">
        <v>354</v>
      </c>
      <c r="C154" t="s">
        <v>221</v>
      </c>
      <c r="D154" s="37">
        <v>1889503.0499999998</v>
      </c>
      <c r="E154" s="37">
        <f>VLOOKUP(A154,'Core Foundation Funding (Ha)'!A:I,9,FALSE)</f>
        <v>-150425.33000000002</v>
      </c>
      <c r="F154" s="6">
        <f>D154-E154</f>
        <v>2039928.38</v>
      </c>
      <c r="G154" s="6">
        <f>F154-H154-I154-J154-K154-L154-M154</f>
        <v>1365191.39</v>
      </c>
      <c r="H154" s="6">
        <v>294032.17</v>
      </c>
      <c r="I154" s="6">
        <v>261243.55</v>
      </c>
      <c r="J154" s="6">
        <v>56267.97</v>
      </c>
      <c r="K154" s="6">
        <v>1406.35</v>
      </c>
      <c r="L154" s="6">
        <v>61786.95</v>
      </c>
      <c r="M154" s="6">
        <v>0</v>
      </c>
    </row>
    <row r="155" spans="1:13" x14ac:dyDescent="0.25">
      <c r="A155" s="1" t="s">
        <v>355</v>
      </c>
      <c r="B155" t="s">
        <v>356</v>
      </c>
      <c r="C155" t="s">
        <v>84</v>
      </c>
      <c r="D155" s="37">
        <v>18152345.709999997</v>
      </c>
      <c r="E155" s="37">
        <f>VLOOKUP(A155,'Core Foundation Funding (Ha)'!A:I,9,FALSE)</f>
        <v>-60104.700000000012</v>
      </c>
      <c r="F155" s="6">
        <f>D155-E155</f>
        <v>18212450.409999996</v>
      </c>
      <c r="G155" s="6">
        <f>F155-H155-I155-J155-K155-L155-M155</f>
        <v>9677465.7599999979</v>
      </c>
      <c r="H155" s="6">
        <v>4590194.1599999992</v>
      </c>
      <c r="I155" s="6">
        <v>1666204.43</v>
      </c>
      <c r="J155" s="6">
        <v>1864592.86</v>
      </c>
      <c r="K155" s="6">
        <v>1954.23</v>
      </c>
      <c r="L155" s="6">
        <v>112225.93</v>
      </c>
      <c r="M155" s="6">
        <v>299813.03999999998</v>
      </c>
    </row>
    <row r="156" spans="1:13" x14ac:dyDescent="0.25">
      <c r="A156" s="1" t="s">
        <v>357</v>
      </c>
      <c r="B156" t="s">
        <v>358</v>
      </c>
      <c r="C156" t="s">
        <v>359</v>
      </c>
      <c r="D156" s="37">
        <v>8663011.7200000007</v>
      </c>
      <c r="E156" s="37">
        <f>VLOOKUP(A156,'Core Foundation Funding (Ha)'!A:I,9,FALSE)</f>
        <v>30311.940000000002</v>
      </c>
      <c r="F156" s="6">
        <f>D156-E156</f>
        <v>8632699.7800000012</v>
      </c>
      <c r="G156" s="6">
        <f>F156-H156-I156-J156-K156-L156-M156</f>
        <v>6240763.2200000007</v>
      </c>
      <c r="H156" s="6">
        <v>1382532.8</v>
      </c>
      <c r="I156" s="6">
        <v>704939.67999999993</v>
      </c>
      <c r="J156" s="6">
        <v>109107.63</v>
      </c>
      <c r="K156" s="6">
        <v>345.73</v>
      </c>
      <c r="L156" s="6">
        <v>99448.49</v>
      </c>
      <c r="M156" s="6">
        <v>95562.23000000001</v>
      </c>
    </row>
    <row r="157" spans="1:13" x14ac:dyDescent="0.25">
      <c r="A157" s="1" t="s">
        <v>360</v>
      </c>
      <c r="B157" t="s">
        <v>361</v>
      </c>
      <c r="C157" t="s">
        <v>84</v>
      </c>
      <c r="D157" s="37">
        <v>6320479.7799999993</v>
      </c>
      <c r="E157" s="37">
        <f>VLOOKUP(A157,'Core Foundation Funding (Ha)'!A:I,9,FALSE)</f>
        <v>-219281.45</v>
      </c>
      <c r="F157" s="6">
        <f>D157-E157</f>
        <v>6539761.2299999995</v>
      </c>
      <c r="G157" s="6">
        <f>F157-H157-I157-J157-K157-L157-M157</f>
        <v>3528931.2599999993</v>
      </c>
      <c r="H157" s="6">
        <v>1988364.4000000001</v>
      </c>
      <c r="I157" s="6">
        <v>763489.91</v>
      </c>
      <c r="J157" s="6">
        <v>188990.80000000002</v>
      </c>
      <c r="K157" s="6">
        <v>2191.31</v>
      </c>
      <c r="L157" s="6">
        <v>65059.96</v>
      </c>
      <c r="M157" s="6">
        <v>2733.5899999999997</v>
      </c>
    </row>
    <row r="158" spans="1:13" x14ac:dyDescent="0.25">
      <c r="A158" s="1" t="s">
        <v>365</v>
      </c>
      <c r="B158" t="s">
        <v>363</v>
      </c>
      <c r="C158" t="s">
        <v>366</v>
      </c>
      <c r="D158" s="37">
        <v>6334769.8400000008</v>
      </c>
      <c r="E158" s="37">
        <f>VLOOKUP(A158,'Core Foundation Funding (Ha)'!A:I,9,FALSE)</f>
        <v>-16367.469999999994</v>
      </c>
      <c r="F158" s="6">
        <f>D158-E158</f>
        <v>6351137.3100000005</v>
      </c>
      <c r="G158" s="6">
        <f>F158-H158-I158-J158-K158-L158-M158</f>
        <v>3510791.5000000005</v>
      </c>
      <c r="H158" s="6">
        <v>2323012.8199999998</v>
      </c>
      <c r="I158" s="6">
        <v>287653.15999999997</v>
      </c>
      <c r="J158" s="6">
        <v>159386.26</v>
      </c>
      <c r="K158" s="6">
        <v>710.82</v>
      </c>
      <c r="L158" s="6">
        <v>48796.18</v>
      </c>
      <c r="M158" s="6">
        <v>20786.570000000003</v>
      </c>
    </row>
    <row r="159" spans="1:13" x14ac:dyDescent="0.25">
      <c r="A159" s="1" t="s">
        <v>367</v>
      </c>
      <c r="B159" t="s">
        <v>363</v>
      </c>
      <c r="C159" t="s">
        <v>368</v>
      </c>
      <c r="D159" s="37">
        <v>9162719.5600000024</v>
      </c>
      <c r="E159" s="37">
        <f>VLOOKUP(A159,'Core Foundation Funding (Ha)'!A:I,9,FALSE)</f>
        <v>151613.54999999999</v>
      </c>
      <c r="F159" s="6">
        <f>D159-E159</f>
        <v>9011106.0100000016</v>
      </c>
      <c r="G159" s="6">
        <f>F159-H159-I159-J159-K159-L159-M159</f>
        <v>3902618.2600000012</v>
      </c>
      <c r="H159" s="6">
        <v>3702443.48</v>
      </c>
      <c r="I159" s="6">
        <v>488184.58999999991</v>
      </c>
      <c r="J159" s="6">
        <v>762509.16</v>
      </c>
      <c r="K159" s="6">
        <v>0</v>
      </c>
      <c r="L159" s="6">
        <v>50080.7</v>
      </c>
      <c r="M159" s="6">
        <v>105269.81999999999</v>
      </c>
    </row>
    <row r="160" spans="1:13" x14ac:dyDescent="0.25">
      <c r="A160" s="1" t="s">
        <v>362</v>
      </c>
      <c r="B160" t="s">
        <v>363</v>
      </c>
      <c r="C160" t="s">
        <v>364</v>
      </c>
      <c r="D160" s="37">
        <v>6322676.9300000006</v>
      </c>
      <c r="E160" s="37">
        <f>VLOOKUP(A160,'Core Foundation Funding (Ha)'!A:I,9,FALSE)</f>
        <v>-44864.119999999995</v>
      </c>
      <c r="F160" s="6">
        <f>D160-E160</f>
        <v>6367541.0500000007</v>
      </c>
      <c r="G160" s="6">
        <f>F160-H160-I160-J160-K160-L160-M160</f>
        <v>4022086.5200000005</v>
      </c>
      <c r="H160" s="6">
        <v>1656334.59</v>
      </c>
      <c r="I160" s="6">
        <v>399529.11</v>
      </c>
      <c r="J160" s="6">
        <v>207493.54</v>
      </c>
      <c r="K160" s="6">
        <v>0</v>
      </c>
      <c r="L160" s="6">
        <v>67712.42</v>
      </c>
      <c r="M160" s="6">
        <v>14384.870000000003</v>
      </c>
    </row>
    <row r="161" spans="1:13" x14ac:dyDescent="0.25">
      <c r="A161" s="1" t="s">
        <v>369</v>
      </c>
      <c r="B161" t="s">
        <v>370</v>
      </c>
      <c r="C161" t="s">
        <v>146</v>
      </c>
      <c r="D161" s="37">
        <v>5907579.620000001</v>
      </c>
      <c r="E161" s="37">
        <f>VLOOKUP(A161,'Core Foundation Funding (Ha)'!A:I,9,FALSE)</f>
        <v>51838.05</v>
      </c>
      <c r="F161" s="6">
        <f>D161-E161</f>
        <v>5855741.5700000012</v>
      </c>
      <c r="G161" s="6">
        <f>F161-H161-I161-J161-K161-L161-M161</f>
        <v>4627011.1000000015</v>
      </c>
      <c r="H161" s="6">
        <v>883230.76</v>
      </c>
      <c r="I161" s="6">
        <v>221866.24000000002</v>
      </c>
      <c r="J161" s="6">
        <v>24669.29</v>
      </c>
      <c r="K161" s="6">
        <v>0</v>
      </c>
      <c r="L161" s="6">
        <v>71540.52</v>
      </c>
      <c r="M161" s="6">
        <v>27423.660000000003</v>
      </c>
    </row>
    <row r="162" spans="1:13" x14ac:dyDescent="0.25">
      <c r="A162" s="1" t="s">
        <v>371</v>
      </c>
      <c r="B162" t="s">
        <v>372</v>
      </c>
      <c r="C162" t="s">
        <v>276</v>
      </c>
      <c r="D162" s="37">
        <v>8732701.0999999996</v>
      </c>
      <c r="E162" s="37">
        <f>VLOOKUP(A162,'Core Foundation Funding (Ha)'!A:I,9,FALSE)</f>
        <v>-228414.06000000003</v>
      </c>
      <c r="F162" s="6">
        <f>D162-E162</f>
        <v>8961115.1600000001</v>
      </c>
      <c r="G162" s="6">
        <f>F162-H162-I162-J162-K162-L162-M162</f>
        <v>6372435.1600000001</v>
      </c>
      <c r="H162" s="6">
        <v>1738973.73</v>
      </c>
      <c r="I162" s="6">
        <v>626937.40999999992</v>
      </c>
      <c r="J162" s="6">
        <v>93609.010000000009</v>
      </c>
      <c r="K162" s="6">
        <v>9316.86</v>
      </c>
      <c r="L162" s="6">
        <v>103164.43</v>
      </c>
      <c r="M162" s="6">
        <v>16678.559999999998</v>
      </c>
    </row>
    <row r="163" spans="1:13" x14ac:dyDescent="0.25">
      <c r="A163" s="1" t="s">
        <v>373</v>
      </c>
      <c r="B163" t="s">
        <v>374</v>
      </c>
      <c r="C163" t="s">
        <v>172</v>
      </c>
      <c r="D163" s="37">
        <v>3721015.2699999996</v>
      </c>
      <c r="E163" s="37">
        <f>VLOOKUP(A163,'Core Foundation Funding (Ha)'!A:I,9,FALSE)</f>
        <v>54946.31</v>
      </c>
      <c r="F163" s="6">
        <f>D163-E163</f>
        <v>3666068.9599999995</v>
      </c>
      <c r="G163" s="6">
        <f>F163-H163-I163-J163-K163-L163-M163</f>
        <v>1983657.1399999997</v>
      </c>
      <c r="H163" s="6">
        <v>1522903.13</v>
      </c>
      <c r="I163" s="6">
        <v>75878.989999999991</v>
      </c>
      <c r="J163" s="6">
        <v>23919.5</v>
      </c>
      <c r="K163" s="6">
        <v>1075.97</v>
      </c>
      <c r="L163" s="6">
        <v>40205.879999999997</v>
      </c>
      <c r="M163" s="6">
        <v>18428.350000000002</v>
      </c>
    </row>
    <row r="164" spans="1:13" x14ac:dyDescent="0.25">
      <c r="A164" s="1" t="s">
        <v>375</v>
      </c>
      <c r="B164" t="s">
        <v>376</v>
      </c>
      <c r="C164" t="s">
        <v>377</v>
      </c>
      <c r="D164" s="37">
        <v>16422871.090000002</v>
      </c>
      <c r="E164" s="37">
        <f>VLOOKUP(A164,'Core Foundation Funding (Ha)'!A:I,9,FALSE)</f>
        <v>199519.82</v>
      </c>
      <c r="F164" s="6">
        <f>D164-E164</f>
        <v>16223351.270000001</v>
      </c>
      <c r="G164" s="6">
        <f>F164-H164-I164-J164-K164-L164-M164</f>
        <v>11631639.370000003</v>
      </c>
      <c r="H164" s="6">
        <v>2371244.7999999998</v>
      </c>
      <c r="I164" s="6">
        <v>1843461.8400000003</v>
      </c>
      <c r="J164" s="6">
        <v>205876.29</v>
      </c>
      <c r="K164" s="6">
        <v>12134.75</v>
      </c>
      <c r="L164" s="6">
        <v>158994.22</v>
      </c>
      <c r="M164" s="6">
        <v>0</v>
      </c>
    </row>
    <row r="165" spans="1:13" x14ac:dyDescent="0.25">
      <c r="A165" s="1" t="s">
        <v>381</v>
      </c>
      <c r="B165" t="s">
        <v>379</v>
      </c>
      <c r="C165" t="s">
        <v>179</v>
      </c>
      <c r="D165" s="37">
        <v>4336521.88</v>
      </c>
      <c r="E165" s="37">
        <f>VLOOKUP(A165,'Core Foundation Funding (Ha)'!A:I,9,FALSE)</f>
        <v>-106144.03999999998</v>
      </c>
      <c r="F165" s="6">
        <f>D165-E165</f>
        <v>4442665.92</v>
      </c>
      <c r="G165" s="6">
        <f>F165-H165-I165-J165-K165-L165-M165</f>
        <v>3159225.86</v>
      </c>
      <c r="H165" s="6">
        <v>543318.75</v>
      </c>
      <c r="I165" s="6">
        <v>337778.5</v>
      </c>
      <c r="J165" s="6">
        <v>301782</v>
      </c>
      <c r="K165" s="6">
        <v>0</v>
      </c>
      <c r="L165" s="6">
        <v>84935.39</v>
      </c>
      <c r="M165" s="6">
        <v>15625.420000000006</v>
      </c>
    </row>
    <row r="166" spans="1:13" x14ac:dyDescent="0.25">
      <c r="A166" s="1" t="s">
        <v>378</v>
      </c>
      <c r="B166" t="s">
        <v>379</v>
      </c>
      <c r="C166" t="s">
        <v>380</v>
      </c>
      <c r="D166" s="37">
        <v>4994627.8500000006</v>
      </c>
      <c r="E166" s="37">
        <f>VLOOKUP(A166,'Core Foundation Funding (Ha)'!A:I,9,FALSE)</f>
        <v>-17943.73000000001</v>
      </c>
      <c r="F166" s="6">
        <f>D166-E166</f>
        <v>5012571.580000001</v>
      </c>
      <c r="G166" s="6">
        <f>F166-H166-I166-J166-K166-L166-M166</f>
        <v>3978051.8700000015</v>
      </c>
      <c r="H166" s="6">
        <v>443586.47000000003</v>
      </c>
      <c r="I166" s="6">
        <v>395639.19</v>
      </c>
      <c r="J166" s="6">
        <v>52088.109999999993</v>
      </c>
      <c r="K166" s="6">
        <v>6942.2</v>
      </c>
      <c r="L166" s="6">
        <v>69489.460000000006</v>
      </c>
      <c r="M166" s="6">
        <v>66774.28</v>
      </c>
    </row>
    <row r="167" spans="1:13" x14ac:dyDescent="0.25">
      <c r="A167" s="1" t="s">
        <v>382</v>
      </c>
      <c r="B167" t="s">
        <v>383</v>
      </c>
      <c r="C167" t="s">
        <v>172</v>
      </c>
      <c r="D167" s="37">
        <v>3453440.02</v>
      </c>
      <c r="E167" s="37">
        <f>VLOOKUP(A167,'Core Foundation Funding (Ha)'!A:I,9,FALSE)</f>
        <v>-12407.710000000006</v>
      </c>
      <c r="F167" s="6">
        <f>D167-E167</f>
        <v>3465847.73</v>
      </c>
      <c r="G167" s="6">
        <f>F167-H167-I167-J167-K167-L167-M167</f>
        <v>1753886.5899999999</v>
      </c>
      <c r="H167" s="6">
        <v>1483724.9</v>
      </c>
      <c r="I167" s="6">
        <v>126652.08999999998</v>
      </c>
      <c r="J167" s="6">
        <v>27533.1</v>
      </c>
      <c r="K167" s="6">
        <v>0</v>
      </c>
      <c r="L167" s="6">
        <v>37214.76</v>
      </c>
      <c r="M167" s="6">
        <v>36836.29</v>
      </c>
    </row>
    <row r="168" spans="1:13" x14ac:dyDescent="0.25">
      <c r="A168" s="1" t="s">
        <v>384</v>
      </c>
      <c r="B168" t="s">
        <v>385</v>
      </c>
      <c r="C168" t="s">
        <v>386</v>
      </c>
      <c r="D168" s="37">
        <v>5769074.5</v>
      </c>
      <c r="E168" s="37">
        <f>VLOOKUP(A168,'Core Foundation Funding (Ha)'!A:I,9,FALSE)</f>
        <v>76125.859999999986</v>
      </c>
      <c r="F168" s="6">
        <f>D168-E168</f>
        <v>5692948.6399999997</v>
      </c>
      <c r="G168" s="6">
        <f>F168-H168-I168-J168-K168-L168-M168</f>
        <v>3608682.7599999993</v>
      </c>
      <c r="H168" s="6">
        <v>1489413.9500000002</v>
      </c>
      <c r="I168" s="6">
        <v>370244.29000000004</v>
      </c>
      <c r="J168" s="6">
        <v>144668.66</v>
      </c>
      <c r="K168" s="6">
        <v>8889.9699999999993</v>
      </c>
      <c r="L168" s="6">
        <v>57510.11</v>
      </c>
      <c r="M168" s="6">
        <v>13538.899999999998</v>
      </c>
    </row>
    <row r="169" spans="1:13" x14ac:dyDescent="0.25">
      <c r="A169" s="1" t="s">
        <v>387</v>
      </c>
      <c r="B169" t="s">
        <v>388</v>
      </c>
      <c r="C169" t="s">
        <v>14</v>
      </c>
      <c r="D169" s="37">
        <v>7659689.3899999997</v>
      </c>
      <c r="E169" s="37">
        <f>VLOOKUP(A169,'Core Foundation Funding (Ha)'!A:I,9,FALSE)</f>
        <v>-167524.58000000002</v>
      </c>
      <c r="F169" s="6">
        <f>D169-E169</f>
        <v>7827213.9699999997</v>
      </c>
      <c r="G169" s="6">
        <f>F169-H169-I169-J169-K169-L169-M169</f>
        <v>5810579.3900000006</v>
      </c>
      <c r="H169" s="6">
        <v>1039759.7900000002</v>
      </c>
      <c r="I169" s="6">
        <v>527053.44999999995</v>
      </c>
      <c r="J169" s="6">
        <v>319556.31</v>
      </c>
      <c r="K169" s="6">
        <v>13367.76</v>
      </c>
      <c r="L169" s="6">
        <v>116897.27</v>
      </c>
      <c r="M169" s="6">
        <v>0</v>
      </c>
    </row>
    <row r="170" spans="1:13" x14ac:dyDescent="0.25">
      <c r="A170" s="1" t="s">
        <v>389</v>
      </c>
      <c r="B170" t="s">
        <v>390</v>
      </c>
      <c r="C170" t="s">
        <v>146</v>
      </c>
      <c r="D170" s="37">
        <v>6499427.9900000012</v>
      </c>
      <c r="E170" s="37">
        <f>VLOOKUP(A170,'Core Foundation Funding (Ha)'!A:I,9,FALSE)</f>
        <v>95582.87999999999</v>
      </c>
      <c r="F170" s="6">
        <f>D170-E170</f>
        <v>6403845.1100000013</v>
      </c>
      <c r="G170" s="6">
        <f>F170-H170-I170-J170-K170-L170-M170</f>
        <v>3496976.4000000022</v>
      </c>
      <c r="H170" s="6">
        <v>2188373.27</v>
      </c>
      <c r="I170" s="6">
        <v>526758.23999999987</v>
      </c>
      <c r="J170" s="6">
        <v>65337.440000000002</v>
      </c>
      <c r="K170" s="6">
        <v>0</v>
      </c>
      <c r="L170" s="6">
        <v>62496.17</v>
      </c>
      <c r="M170" s="6">
        <v>63903.59</v>
      </c>
    </row>
    <row r="171" spans="1:13" x14ac:dyDescent="0.25">
      <c r="A171" s="1" t="s">
        <v>391</v>
      </c>
      <c r="B171" t="s">
        <v>392</v>
      </c>
      <c r="C171" t="s">
        <v>23</v>
      </c>
      <c r="D171" s="37">
        <v>28926953.800000004</v>
      </c>
      <c r="E171" s="37">
        <f>VLOOKUP(A171,'Core Foundation Funding (Ha)'!A:I,9,FALSE)</f>
        <v>102656.22999999998</v>
      </c>
      <c r="F171" s="6">
        <f>D171-E171</f>
        <v>28824297.570000004</v>
      </c>
      <c r="G171" s="6">
        <f>F171-H171-I171-J171-K171-L171-M171</f>
        <v>18512902.34</v>
      </c>
      <c r="H171" s="6">
        <v>4567142.6900000004</v>
      </c>
      <c r="I171" s="6">
        <v>2891967.0199999996</v>
      </c>
      <c r="J171" s="6">
        <v>2434769.87</v>
      </c>
      <c r="K171" s="6">
        <v>103586.69</v>
      </c>
      <c r="L171" s="6">
        <v>313928.96000000002</v>
      </c>
      <c r="M171" s="6">
        <v>0</v>
      </c>
    </row>
    <row r="172" spans="1:13" x14ac:dyDescent="0.25">
      <c r="A172" s="1" t="s">
        <v>393</v>
      </c>
      <c r="B172" t="s">
        <v>394</v>
      </c>
      <c r="C172" t="s">
        <v>79</v>
      </c>
      <c r="D172" s="37">
        <v>22548162.130000003</v>
      </c>
      <c r="E172" s="37">
        <f>VLOOKUP(A172,'Core Foundation Funding (Ha)'!A:I,9,FALSE)</f>
        <v>-113644.07999999996</v>
      </c>
      <c r="F172" s="6">
        <f>D172-E172</f>
        <v>22661806.210000001</v>
      </c>
      <c r="G172" s="6">
        <f>F172-H172-I172-J172-K172-L172-M172</f>
        <v>9584900.620000001</v>
      </c>
      <c r="H172" s="6">
        <v>5232618.91</v>
      </c>
      <c r="I172" s="6">
        <v>5200920.42</v>
      </c>
      <c r="J172" s="6">
        <v>2101485.33</v>
      </c>
      <c r="K172" s="6">
        <v>4107.1499999999996</v>
      </c>
      <c r="L172" s="6">
        <v>230583.93</v>
      </c>
      <c r="M172" s="6">
        <v>307189.84999999998</v>
      </c>
    </row>
    <row r="173" spans="1:13" x14ac:dyDescent="0.25">
      <c r="A173" s="1" t="s">
        <v>395</v>
      </c>
      <c r="B173" t="s">
        <v>396</v>
      </c>
      <c r="C173" t="s">
        <v>43</v>
      </c>
      <c r="D173" s="37">
        <v>4315003.29</v>
      </c>
      <c r="E173" s="37">
        <f>VLOOKUP(A173,'Core Foundation Funding (Ha)'!A:I,9,FALSE)</f>
        <v>24928.879999999997</v>
      </c>
      <c r="F173" s="6">
        <f>D173-E173</f>
        <v>4290074.41</v>
      </c>
      <c r="G173" s="6">
        <f>F173-H173-I173-J173-K173-L173-M173</f>
        <v>2859854.9300000006</v>
      </c>
      <c r="H173" s="6">
        <v>1093867.2499999998</v>
      </c>
      <c r="I173" s="6">
        <v>238348.02000000002</v>
      </c>
      <c r="J173" s="6">
        <v>23830.32</v>
      </c>
      <c r="K173" s="6">
        <v>1131.5</v>
      </c>
      <c r="L173" s="6">
        <v>62579.3</v>
      </c>
      <c r="M173" s="6">
        <v>10463.090000000007</v>
      </c>
    </row>
    <row r="174" spans="1:13" x14ac:dyDescent="0.25">
      <c r="A174" s="1" t="s">
        <v>397</v>
      </c>
      <c r="B174" t="s">
        <v>398</v>
      </c>
      <c r="C174" t="s">
        <v>399</v>
      </c>
      <c r="D174" s="37">
        <v>2385996.1599999997</v>
      </c>
      <c r="E174" s="37">
        <f>VLOOKUP(A174,'Core Foundation Funding (Ha)'!A:I,9,FALSE)</f>
        <v>0</v>
      </c>
      <c r="F174" s="6">
        <f>D174-E174</f>
        <v>2385996.1599999997</v>
      </c>
      <c r="G174" s="6">
        <f>F174-H174-I174-J174-K174-L174-M174</f>
        <v>1548834.8999999997</v>
      </c>
      <c r="H174" s="6">
        <v>716516.52</v>
      </c>
      <c r="I174" s="6">
        <v>47006.679999999993</v>
      </c>
      <c r="J174" s="6">
        <v>2858.62</v>
      </c>
      <c r="K174" s="6">
        <v>1037.45</v>
      </c>
      <c r="L174" s="6">
        <v>55544.97</v>
      </c>
      <c r="M174" s="6">
        <v>14197.02</v>
      </c>
    </row>
    <row r="175" spans="1:13" x14ac:dyDescent="0.25">
      <c r="A175" s="1" t="s">
        <v>400</v>
      </c>
      <c r="B175" t="s">
        <v>401</v>
      </c>
      <c r="C175" t="s">
        <v>87</v>
      </c>
      <c r="D175" s="37">
        <v>16517706.770000003</v>
      </c>
      <c r="E175" s="37">
        <f>VLOOKUP(A175,'Core Foundation Funding (Ha)'!A:I,9,FALSE)</f>
        <v>-140358.53000000003</v>
      </c>
      <c r="F175" s="6">
        <f>D175-E175</f>
        <v>16658065.300000003</v>
      </c>
      <c r="G175" s="6">
        <f>F175-H175-I175-J175-K175-L175-M175</f>
        <v>10966899.350000003</v>
      </c>
      <c r="H175" s="6">
        <v>1477996.7</v>
      </c>
      <c r="I175" s="6">
        <v>1380651.7500000005</v>
      </c>
      <c r="J175" s="6">
        <v>2463746.5699999998</v>
      </c>
      <c r="K175" s="6">
        <v>64637.220000000008</v>
      </c>
      <c r="L175" s="6">
        <v>197479.27</v>
      </c>
      <c r="M175" s="6">
        <v>106654.44000000002</v>
      </c>
    </row>
    <row r="176" spans="1:13" x14ac:dyDescent="0.25">
      <c r="A176" s="1" t="s">
        <v>402</v>
      </c>
      <c r="B176" t="s">
        <v>403</v>
      </c>
      <c r="C176" t="s">
        <v>377</v>
      </c>
      <c r="D176" s="37">
        <v>28747297.780000001</v>
      </c>
      <c r="E176" s="37">
        <f>VLOOKUP(A176,'Core Foundation Funding (Ha)'!A:I,9,FALSE)</f>
        <v>82933.669999999984</v>
      </c>
      <c r="F176" s="6">
        <f>D176-E176</f>
        <v>28664364.109999999</v>
      </c>
      <c r="G176" s="6">
        <f>F176-H176-I176-J176-K176-L176-M176</f>
        <v>22169590.379999999</v>
      </c>
      <c r="H176" s="6">
        <v>2058608.2</v>
      </c>
      <c r="I176" s="6">
        <v>3112344.1100000003</v>
      </c>
      <c r="J176" s="6">
        <v>502321.75</v>
      </c>
      <c r="K176" s="6">
        <v>425936.61</v>
      </c>
      <c r="L176" s="6">
        <v>388112.89</v>
      </c>
      <c r="M176" s="6">
        <v>7450.1699999999983</v>
      </c>
    </row>
    <row r="177" spans="1:13" x14ac:dyDescent="0.25">
      <c r="A177" s="1" t="s">
        <v>404</v>
      </c>
      <c r="B177" t="s">
        <v>405</v>
      </c>
      <c r="C177" t="s">
        <v>155</v>
      </c>
      <c r="D177" s="37">
        <v>7775532.6300000008</v>
      </c>
      <c r="E177" s="37">
        <f>VLOOKUP(A177,'Core Foundation Funding (Ha)'!A:I,9,FALSE)</f>
        <v>90703.13</v>
      </c>
      <c r="F177" s="6">
        <f>D177-E177</f>
        <v>7684829.5000000009</v>
      </c>
      <c r="G177" s="6">
        <f>F177-H177-I177-J177-K177-L177-M177</f>
        <v>4161925.080000001</v>
      </c>
      <c r="H177" s="6">
        <v>2828116.49</v>
      </c>
      <c r="I177" s="6">
        <v>487375.29000000004</v>
      </c>
      <c r="J177" s="6">
        <v>57452.2</v>
      </c>
      <c r="K177" s="6">
        <v>792.42</v>
      </c>
      <c r="L177" s="6">
        <v>52686.85</v>
      </c>
      <c r="M177" s="6">
        <v>96481.17</v>
      </c>
    </row>
    <row r="178" spans="1:13" x14ac:dyDescent="0.25">
      <c r="A178" s="1" t="s">
        <v>406</v>
      </c>
      <c r="B178" t="s">
        <v>407</v>
      </c>
      <c r="C178" t="s">
        <v>20</v>
      </c>
      <c r="D178" s="37">
        <v>9370036.2800000031</v>
      </c>
      <c r="E178" s="37">
        <f>VLOOKUP(A178,'Core Foundation Funding (Ha)'!A:I,9,FALSE)</f>
        <v>76981.87000000001</v>
      </c>
      <c r="F178" s="6">
        <f>D178-E178</f>
        <v>9293054.4100000039</v>
      </c>
      <c r="G178" s="6">
        <f>F178-H178-I178-J178-K178-L178-M178</f>
        <v>6264851.4800000042</v>
      </c>
      <c r="H178" s="6">
        <v>1836862.42</v>
      </c>
      <c r="I178" s="6">
        <v>768379.09</v>
      </c>
      <c r="J178" s="6">
        <v>80433.490000000005</v>
      </c>
      <c r="K178" s="6">
        <v>0</v>
      </c>
      <c r="L178" s="6">
        <v>87844.27</v>
      </c>
      <c r="M178" s="6">
        <v>254683.66</v>
      </c>
    </row>
    <row r="179" spans="1:13" x14ac:dyDescent="0.25">
      <c r="A179" s="1" t="s">
        <v>408</v>
      </c>
      <c r="B179" t="s">
        <v>409</v>
      </c>
      <c r="C179" t="s">
        <v>234</v>
      </c>
      <c r="D179" s="37">
        <v>7776198.8500000006</v>
      </c>
      <c r="E179" s="37">
        <f>VLOOKUP(A179,'Core Foundation Funding (Ha)'!A:I,9,FALSE)</f>
        <v>-22351.45</v>
      </c>
      <c r="F179" s="6">
        <f>D179-E179</f>
        <v>7798550.3000000007</v>
      </c>
      <c r="G179" s="6">
        <f>F179-H179-I179-J179-K179-L179-M179</f>
        <v>6009765.6300000008</v>
      </c>
      <c r="H179" s="6">
        <v>860296.16999999993</v>
      </c>
      <c r="I179" s="6">
        <v>652774.04999999993</v>
      </c>
      <c r="J179" s="6">
        <v>197004.94</v>
      </c>
      <c r="K179" s="6">
        <v>920.36</v>
      </c>
      <c r="L179" s="6">
        <v>77216.72</v>
      </c>
      <c r="M179" s="6">
        <v>572.42999999999847</v>
      </c>
    </row>
    <row r="180" spans="1:13" x14ac:dyDescent="0.25">
      <c r="A180" s="1" t="s">
        <v>410</v>
      </c>
      <c r="B180" t="s">
        <v>411</v>
      </c>
      <c r="C180" t="s">
        <v>26</v>
      </c>
      <c r="D180" s="37">
        <v>3921982.8000000007</v>
      </c>
      <c r="E180" s="37">
        <f>VLOOKUP(A180,'Core Foundation Funding (Ha)'!A:I,9,FALSE)</f>
        <v>277851.83</v>
      </c>
      <c r="F180" s="6">
        <f>D180-E180</f>
        <v>3644130.9700000007</v>
      </c>
      <c r="G180" s="6">
        <f>F180-H180-I180-J180-K180-L180-M180</f>
        <v>2242131.2200000007</v>
      </c>
      <c r="H180" s="6">
        <v>1264968.98</v>
      </c>
      <c r="I180" s="6">
        <v>92237.319999999992</v>
      </c>
      <c r="J180" s="6">
        <v>13224.33</v>
      </c>
      <c r="K180" s="6">
        <v>0</v>
      </c>
      <c r="L180" s="6">
        <v>31569.119999999999</v>
      </c>
      <c r="M180" s="6">
        <v>0</v>
      </c>
    </row>
    <row r="181" spans="1:13" x14ac:dyDescent="0.25">
      <c r="A181" s="1" t="s">
        <v>412</v>
      </c>
      <c r="B181" t="s">
        <v>413</v>
      </c>
      <c r="C181" t="s">
        <v>17</v>
      </c>
      <c r="D181" s="37">
        <v>7636893.6100000003</v>
      </c>
      <c r="E181" s="37">
        <f>VLOOKUP(A181,'Core Foundation Funding (Ha)'!A:I,9,FALSE)</f>
        <v>81930.540000000008</v>
      </c>
      <c r="F181" s="6">
        <f>D181-E181</f>
        <v>7554963.0700000003</v>
      </c>
      <c r="G181" s="6">
        <f>F181-H181-I181-J181-K181-L181-M181</f>
        <v>5619490.8800000008</v>
      </c>
      <c r="H181" s="6">
        <v>1095950.93</v>
      </c>
      <c r="I181" s="6">
        <v>627837.93999999994</v>
      </c>
      <c r="J181" s="6">
        <v>128703.32999999999</v>
      </c>
      <c r="K181" s="6">
        <v>5380.33</v>
      </c>
      <c r="L181" s="6">
        <v>77599.66</v>
      </c>
      <c r="M181" s="6">
        <v>0</v>
      </c>
    </row>
    <row r="182" spans="1:13" x14ac:dyDescent="0.25">
      <c r="A182" s="1" t="s">
        <v>414</v>
      </c>
      <c r="B182" t="s">
        <v>415</v>
      </c>
      <c r="C182" t="s">
        <v>416</v>
      </c>
      <c r="D182" s="37">
        <v>4069615.99</v>
      </c>
      <c r="E182" s="37">
        <f>VLOOKUP(A182,'Core Foundation Funding (Ha)'!A:I,9,FALSE)</f>
        <v>172001.47999999998</v>
      </c>
      <c r="F182" s="6">
        <f>D182-E182</f>
        <v>3897614.5100000002</v>
      </c>
      <c r="G182" s="6">
        <f>F182-H182-I182-J182-K182-L182-M182</f>
        <v>2649091.5900000008</v>
      </c>
      <c r="H182" s="6">
        <v>1009655.7</v>
      </c>
      <c r="I182" s="6">
        <v>160191.91999999998</v>
      </c>
      <c r="J182" s="6">
        <v>43384.33</v>
      </c>
      <c r="K182" s="6">
        <v>3469.01</v>
      </c>
      <c r="L182" s="6">
        <v>31376.07</v>
      </c>
      <c r="M182" s="6">
        <v>445.89000000000004</v>
      </c>
    </row>
    <row r="183" spans="1:13" x14ac:dyDescent="0.25">
      <c r="A183" s="1" t="s">
        <v>417</v>
      </c>
      <c r="B183" t="s">
        <v>418</v>
      </c>
      <c r="C183" t="s">
        <v>79</v>
      </c>
      <c r="D183" s="37">
        <v>2022312.9700000004</v>
      </c>
      <c r="E183" s="37">
        <f>VLOOKUP(A183,'Core Foundation Funding (Ha)'!A:I,9,FALSE)</f>
        <v>6431.489999999998</v>
      </c>
      <c r="F183" s="6">
        <f>D183-E183</f>
        <v>2015881.4800000004</v>
      </c>
      <c r="G183" s="6">
        <f>F183-H183-I183-J183-K183-L183-M183</f>
        <v>1672337.7500000005</v>
      </c>
      <c r="H183" s="6">
        <v>0</v>
      </c>
      <c r="I183" s="6">
        <v>262785.52</v>
      </c>
      <c r="J183" s="6">
        <v>17373.22</v>
      </c>
      <c r="K183" s="6">
        <v>6614.89</v>
      </c>
      <c r="L183" s="6">
        <v>56770.1</v>
      </c>
      <c r="M183" s="6">
        <v>0</v>
      </c>
    </row>
    <row r="184" spans="1:13" x14ac:dyDescent="0.25">
      <c r="A184" s="1" t="s">
        <v>419</v>
      </c>
      <c r="B184" t="s">
        <v>420</v>
      </c>
      <c r="C184" t="s">
        <v>43</v>
      </c>
      <c r="D184" s="37">
        <v>3053153.51</v>
      </c>
      <c r="E184" s="37">
        <f>VLOOKUP(A184,'Core Foundation Funding (Ha)'!A:I,9,FALSE)</f>
        <v>-17645.480000000003</v>
      </c>
      <c r="F184" s="6">
        <f>D184-E184</f>
        <v>3070798.9899999998</v>
      </c>
      <c r="G184" s="6">
        <f>F184-H184-I184-J184-K184-L184-M184</f>
        <v>1350185.97</v>
      </c>
      <c r="H184" s="6">
        <v>1497046.42</v>
      </c>
      <c r="I184" s="6">
        <v>109921.06</v>
      </c>
      <c r="J184" s="6">
        <v>37266.380000000005</v>
      </c>
      <c r="K184" s="6">
        <v>6240.93</v>
      </c>
      <c r="L184" s="6">
        <v>33290</v>
      </c>
      <c r="M184" s="6">
        <v>36848.229999999996</v>
      </c>
    </row>
    <row r="185" spans="1:13" x14ac:dyDescent="0.25">
      <c r="A185" s="1" t="s">
        <v>421</v>
      </c>
      <c r="B185" t="s">
        <v>422</v>
      </c>
      <c r="C185" t="s">
        <v>364</v>
      </c>
      <c r="D185" s="37">
        <v>5033880</v>
      </c>
      <c r="E185" s="37">
        <f>VLOOKUP(A185,'Core Foundation Funding (Ha)'!A:I,9,FALSE)</f>
        <v>119822.43000000001</v>
      </c>
      <c r="F185" s="6">
        <f>D185-E185</f>
        <v>4914057.57</v>
      </c>
      <c r="G185" s="6">
        <f>F185-H185-I185-J185-K185-L185-M185</f>
        <v>3106818.04</v>
      </c>
      <c r="H185" s="6">
        <v>1339195.8500000001</v>
      </c>
      <c r="I185" s="6">
        <v>322111.05</v>
      </c>
      <c r="J185" s="6">
        <v>48905.2</v>
      </c>
      <c r="K185" s="6">
        <v>0</v>
      </c>
      <c r="L185" s="6">
        <v>44925.71</v>
      </c>
      <c r="M185" s="6">
        <v>52101.719999999994</v>
      </c>
    </row>
    <row r="186" spans="1:13" x14ac:dyDescent="0.25">
      <c r="A186" s="1" t="s">
        <v>423</v>
      </c>
      <c r="B186" t="s">
        <v>424</v>
      </c>
      <c r="C186" t="s">
        <v>11</v>
      </c>
      <c r="D186" s="37">
        <v>6243141.5800000001</v>
      </c>
      <c r="E186" s="37">
        <f>VLOOKUP(A186,'Core Foundation Funding (Ha)'!A:I,9,FALSE)</f>
        <v>-29559.850000000006</v>
      </c>
      <c r="F186" s="6">
        <f>D186-E186</f>
        <v>6272701.4299999997</v>
      </c>
      <c r="G186" s="6">
        <f>F186-H186-I186-J186-K186-L186-M186</f>
        <v>2797861.0699999994</v>
      </c>
      <c r="H186" s="6">
        <v>1953259.4000000001</v>
      </c>
      <c r="I186" s="6">
        <v>549791.1</v>
      </c>
      <c r="J186" s="6">
        <v>831506.07</v>
      </c>
      <c r="K186" s="6">
        <v>0</v>
      </c>
      <c r="L186" s="6">
        <v>61699.74</v>
      </c>
      <c r="M186" s="6">
        <v>78584.050000000017</v>
      </c>
    </row>
    <row r="187" spans="1:13" x14ac:dyDescent="0.25">
      <c r="A187" s="1" t="s">
        <v>425</v>
      </c>
      <c r="B187" t="s">
        <v>426</v>
      </c>
      <c r="C187" t="s">
        <v>74</v>
      </c>
      <c r="D187" s="37">
        <v>7098483.9800000004</v>
      </c>
      <c r="E187" s="37">
        <f>VLOOKUP(A187,'Core Foundation Funding (Ha)'!A:I,9,FALSE)</f>
        <v>-19747.429999999993</v>
      </c>
      <c r="F187" s="6">
        <f>D187-E187</f>
        <v>7118231.4100000001</v>
      </c>
      <c r="G187" s="6">
        <f>F187-H187-I187-J187-K187-L187-M187</f>
        <v>3888441.3099999996</v>
      </c>
      <c r="H187" s="6">
        <v>2389236.3199999998</v>
      </c>
      <c r="I187" s="6">
        <v>546182.91</v>
      </c>
      <c r="J187" s="6">
        <v>162509.1</v>
      </c>
      <c r="K187" s="6">
        <v>0</v>
      </c>
      <c r="L187" s="6">
        <v>49222.7</v>
      </c>
      <c r="M187" s="6">
        <v>82639.069999999992</v>
      </c>
    </row>
    <row r="188" spans="1:13" x14ac:dyDescent="0.25">
      <c r="A188" s="1" t="s">
        <v>427</v>
      </c>
      <c r="B188" t="s">
        <v>428</v>
      </c>
      <c r="C188" t="s">
        <v>56</v>
      </c>
      <c r="D188" s="37">
        <v>5421868.5800000001</v>
      </c>
      <c r="E188" s="37">
        <f>VLOOKUP(A188,'Core Foundation Funding (Ha)'!A:I,9,FALSE)</f>
        <v>5344.75</v>
      </c>
      <c r="F188" s="6">
        <f>D188-E188</f>
        <v>5416523.8300000001</v>
      </c>
      <c r="G188" s="6">
        <f>F188-H188-I188-J188-K188-L188-M188</f>
        <v>4623143.3000000007</v>
      </c>
      <c r="H188" s="6">
        <v>127502.02</v>
      </c>
      <c r="I188" s="6">
        <v>498655.54000000004</v>
      </c>
      <c r="J188" s="6">
        <v>54636.08</v>
      </c>
      <c r="K188" s="6">
        <v>13683.75</v>
      </c>
      <c r="L188" s="6">
        <v>98903.14</v>
      </c>
      <c r="M188" s="6">
        <v>0</v>
      </c>
    </row>
    <row r="189" spans="1:13" x14ac:dyDescent="0.25">
      <c r="A189" s="1" t="s">
        <v>429</v>
      </c>
      <c r="B189" t="s">
        <v>430</v>
      </c>
      <c r="C189" t="s">
        <v>38</v>
      </c>
      <c r="D189" s="37">
        <v>20489679.84</v>
      </c>
      <c r="E189" s="37">
        <f>VLOOKUP(A189,'Core Foundation Funding (Ha)'!A:I,9,FALSE)</f>
        <v>584260.26</v>
      </c>
      <c r="F189" s="6">
        <f>D189-E189</f>
        <v>19905419.579999998</v>
      </c>
      <c r="G189" s="6">
        <f>F189-H189-I189-J189-K189-L189-M189</f>
        <v>15281178.089999998</v>
      </c>
      <c r="H189" s="6">
        <v>1093038.73</v>
      </c>
      <c r="I189" s="6">
        <v>2445379.3699999996</v>
      </c>
      <c r="J189" s="6">
        <v>298869.95</v>
      </c>
      <c r="K189" s="6">
        <v>49723.72</v>
      </c>
      <c r="L189" s="6">
        <v>267953.65999999997</v>
      </c>
      <c r="M189" s="6">
        <v>469276.06000000006</v>
      </c>
    </row>
    <row r="190" spans="1:13" x14ac:dyDescent="0.25">
      <c r="A190" s="1" t="s">
        <v>431</v>
      </c>
      <c r="B190" t="s">
        <v>432</v>
      </c>
      <c r="C190" t="s">
        <v>242</v>
      </c>
      <c r="D190" s="37">
        <v>6048714.0900000008</v>
      </c>
      <c r="E190" s="37">
        <f>VLOOKUP(A190,'Core Foundation Funding (Ha)'!A:I,9,FALSE)</f>
        <v>1128.7000000000116</v>
      </c>
      <c r="F190" s="6">
        <f>D190-E190</f>
        <v>6047585.3900000006</v>
      </c>
      <c r="G190" s="6">
        <f>F190-H190-I190-J190-K190-L190-M190</f>
        <v>4339940.03</v>
      </c>
      <c r="H190" s="6">
        <v>756462.99</v>
      </c>
      <c r="I190" s="6">
        <v>602615.25</v>
      </c>
      <c r="J190" s="6">
        <v>207593.19999999998</v>
      </c>
      <c r="K190" s="6">
        <v>64008.43</v>
      </c>
      <c r="L190" s="6">
        <v>73987.740000000005</v>
      </c>
      <c r="M190" s="6">
        <v>2977.75</v>
      </c>
    </row>
    <row r="191" spans="1:13" x14ac:dyDescent="0.25">
      <c r="A191" s="1" t="s">
        <v>433</v>
      </c>
      <c r="B191" t="s">
        <v>434</v>
      </c>
      <c r="C191" t="s">
        <v>23</v>
      </c>
      <c r="D191" s="37">
        <v>7778835.9099999992</v>
      </c>
      <c r="E191" s="37">
        <f>VLOOKUP(A191,'Core Foundation Funding (Ha)'!A:I,9,FALSE)</f>
        <v>372603.76</v>
      </c>
      <c r="F191" s="6">
        <f>D191-E191</f>
        <v>7406232.1499999994</v>
      </c>
      <c r="G191" s="6">
        <f>F191-H191-I191-J191-K191-L191-M191</f>
        <v>6720928.75</v>
      </c>
      <c r="H191" s="6">
        <v>321281.96000000002</v>
      </c>
      <c r="I191" s="6">
        <v>242254.99</v>
      </c>
      <c r="J191" s="6">
        <v>38137.770000000004</v>
      </c>
      <c r="K191" s="6">
        <v>0</v>
      </c>
      <c r="L191" s="6">
        <v>74203.289999999994</v>
      </c>
      <c r="M191" s="6">
        <v>9425.3900000000012</v>
      </c>
    </row>
    <row r="192" spans="1:13" x14ac:dyDescent="0.25">
      <c r="A192" s="1" t="s">
        <v>435</v>
      </c>
      <c r="B192" t="s">
        <v>436</v>
      </c>
      <c r="C192" t="s">
        <v>242</v>
      </c>
      <c r="D192" s="37">
        <v>15465944.510000002</v>
      </c>
      <c r="E192" s="37">
        <f>VLOOKUP(A192,'Core Foundation Funding (Ha)'!A:I,9,FALSE)</f>
        <v>117097.20000000001</v>
      </c>
      <c r="F192" s="6">
        <f>D192-E192</f>
        <v>15348847.310000002</v>
      </c>
      <c r="G192" s="6">
        <f>F192-H192-I192-J192-K192-L192-M192</f>
        <v>14118055.220000001</v>
      </c>
      <c r="H192" s="6">
        <v>0</v>
      </c>
      <c r="I192" s="6">
        <v>822265.12000000011</v>
      </c>
      <c r="J192" s="6">
        <v>6906.5199999999995</v>
      </c>
      <c r="K192" s="6">
        <v>26168.05</v>
      </c>
      <c r="L192" s="6">
        <v>357909.21</v>
      </c>
      <c r="M192" s="6">
        <v>17543.190000000002</v>
      </c>
    </row>
    <row r="193" spans="1:13" x14ac:dyDescent="0.25">
      <c r="A193" s="1" t="s">
        <v>437</v>
      </c>
      <c r="B193" t="s">
        <v>438</v>
      </c>
      <c r="C193" t="s">
        <v>100</v>
      </c>
      <c r="D193" s="37">
        <v>3968303.32</v>
      </c>
      <c r="E193" s="37">
        <f>VLOOKUP(A193,'Core Foundation Funding (Ha)'!A:I,9,FALSE)</f>
        <v>48457.099999999991</v>
      </c>
      <c r="F193" s="6">
        <f>D193-E193</f>
        <v>3919846.2199999997</v>
      </c>
      <c r="G193" s="6">
        <f>F193-H193-I193-J193-K193-L193-M193</f>
        <v>2928588.17</v>
      </c>
      <c r="H193" s="6">
        <v>520358.17</v>
      </c>
      <c r="I193" s="6">
        <v>251742.16999999998</v>
      </c>
      <c r="J193" s="6">
        <v>117487.66</v>
      </c>
      <c r="K193" s="6">
        <v>0</v>
      </c>
      <c r="L193" s="6">
        <v>55169.48</v>
      </c>
      <c r="M193" s="6">
        <v>46500.57</v>
      </c>
    </row>
    <row r="194" spans="1:13" x14ac:dyDescent="0.25">
      <c r="A194" s="1" t="s">
        <v>439</v>
      </c>
      <c r="B194" t="s">
        <v>440</v>
      </c>
      <c r="C194" t="s">
        <v>26</v>
      </c>
      <c r="D194" s="37">
        <v>4167701.2099999995</v>
      </c>
      <c r="E194" s="37">
        <f>VLOOKUP(A194,'Core Foundation Funding (Ha)'!A:I,9,FALSE)</f>
        <v>-2830.78</v>
      </c>
      <c r="F194" s="6">
        <f>D194-E194</f>
        <v>4170531.9899999993</v>
      </c>
      <c r="G194" s="6">
        <f>F194-H194-I194-J194-K194-L194-M194</f>
        <v>2622231.2799999998</v>
      </c>
      <c r="H194" s="6">
        <v>1318273.93</v>
      </c>
      <c r="I194" s="6">
        <v>181159.06</v>
      </c>
      <c r="J194" s="6">
        <v>198.98</v>
      </c>
      <c r="K194" s="6">
        <v>0</v>
      </c>
      <c r="L194" s="6">
        <v>47893.19</v>
      </c>
      <c r="M194" s="6">
        <v>775.54999999999973</v>
      </c>
    </row>
    <row r="195" spans="1:13" x14ac:dyDescent="0.25">
      <c r="A195" s="1" t="s">
        <v>441</v>
      </c>
      <c r="B195" t="s">
        <v>442</v>
      </c>
      <c r="C195" t="s">
        <v>218</v>
      </c>
      <c r="D195" s="37">
        <v>5735813.6500000004</v>
      </c>
      <c r="E195" s="37">
        <f>VLOOKUP(A195,'Core Foundation Funding (Ha)'!A:I,9,FALSE)</f>
        <v>-6401.2000000000007</v>
      </c>
      <c r="F195" s="6">
        <f>D195-E195</f>
        <v>5742214.8500000006</v>
      </c>
      <c r="G195" s="6">
        <f>F195-H195-I195-J195-K195-L195-M195</f>
        <v>3163663.3200000008</v>
      </c>
      <c r="H195" s="6">
        <v>2097672.48</v>
      </c>
      <c r="I195" s="6">
        <v>325460.61</v>
      </c>
      <c r="J195" s="6">
        <v>350.65</v>
      </c>
      <c r="K195" s="6">
        <v>2372.75</v>
      </c>
      <c r="L195" s="6">
        <v>53446.42</v>
      </c>
      <c r="M195" s="6">
        <v>99248.62</v>
      </c>
    </row>
    <row r="196" spans="1:13" x14ac:dyDescent="0.25">
      <c r="A196" s="1" t="s">
        <v>443</v>
      </c>
      <c r="B196" t="s">
        <v>444</v>
      </c>
      <c r="C196" t="s">
        <v>445</v>
      </c>
      <c r="D196" s="37">
        <v>10337911.48</v>
      </c>
      <c r="E196" s="37">
        <f>VLOOKUP(A196,'Core Foundation Funding (Ha)'!A:I,9,FALSE)</f>
        <v>-291683.75</v>
      </c>
      <c r="F196" s="6">
        <f>D196-E196</f>
        <v>10629595.23</v>
      </c>
      <c r="G196" s="6">
        <f>F196-H196-I196-J196-K196-L196-M196</f>
        <v>5270261.0200000014</v>
      </c>
      <c r="H196" s="6">
        <v>3198112.2600000002</v>
      </c>
      <c r="I196" s="6">
        <v>1475458.3099999998</v>
      </c>
      <c r="J196" s="6">
        <v>579165.09000000008</v>
      </c>
      <c r="K196" s="6">
        <v>16645.560000000001</v>
      </c>
      <c r="L196" s="6">
        <v>85001.98</v>
      </c>
      <c r="M196" s="6">
        <v>4951.0100000000057</v>
      </c>
    </row>
    <row r="197" spans="1:13" x14ac:dyDescent="0.25">
      <c r="A197" s="1" t="s">
        <v>446</v>
      </c>
      <c r="B197" t="s">
        <v>447</v>
      </c>
      <c r="C197" t="s">
        <v>211</v>
      </c>
      <c r="D197" s="37">
        <v>11368347.77</v>
      </c>
      <c r="E197" s="37">
        <f>VLOOKUP(A197,'Core Foundation Funding (Ha)'!A:I,9,FALSE)</f>
        <v>202609.05</v>
      </c>
      <c r="F197" s="6">
        <f>D197-E197</f>
        <v>11165738.719999999</v>
      </c>
      <c r="G197" s="6">
        <f>F197-H197-I197-J197-K197-L197-M197</f>
        <v>7976771.1000000006</v>
      </c>
      <c r="H197" s="6">
        <v>1319858.2</v>
      </c>
      <c r="I197" s="6">
        <v>1365597.28</v>
      </c>
      <c r="J197" s="6">
        <v>363282.56</v>
      </c>
      <c r="K197" s="6">
        <v>7522.24</v>
      </c>
      <c r="L197" s="6">
        <v>132707.34</v>
      </c>
      <c r="M197" s="6">
        <v>0</v>
      </c>
    </row>
    <row r="198" spans="1:13" x14ac:dyDescent="0.25">
      <c r="A198" s="1" t="s">
        <v>448</v>
      </c>
      <c r="B198" t="s">
        <v>449</v>
      </c>
      <c r="C198" t="s">
        <v>359</v>
      </c>
      <c r="D198" s="37">
        <v>10605755.939999998</v>
      </c>
      <c r="E198" s="37">
        <f>VLOOKUP(A198,'Core Foundation Funding (Ha)'!A:I,9,FALSE)</f>
        <v>47972.610000000015</v>
      </c>
      <c r="F198" s="6">
        <f>D198-E198</f>
        <v>10557783.329999998</v>
      </c>
      <c r="G198" s="6">
        <f>F198-H198-I198-J198-K198-L198-M198</f>
        <v>7465205.5199999986</v>
      </c>
      <c r="H198" s="6">
        <v>1882653.26</v>
      </c>
      <c r="I198" s="6">
        <v>737681.55999999994</v>
      </c>
      <c r="J198" s="6">
        <v>347606.91</v>
      </c>
      <c r="K198" s="6">
        <v>0</v>
      </c>
      <c r="L198" s="6">
        <v>96403.44</v>
      </c>
      <c r="M198" s="6">
        <v>28232.639999999992</v>
      </c>
    </row>
    <row r="199" spans="1:13" x14ac:dyDescent="0.25">
      <c r="A199" s="1" t="s">
        <v>450</v>
      </c>
      <c r="B199" t="s">
        <v>451</v>
      </c>
      <c r="C199" t="s">
        <v>29</v>
      </c>
      <c r="D199" s="37">
        <v>3474274.6399999997</v>
      </c>
      <c r="E199" s="37">
        <f>VLOOKUP(A199,'Core Foundation Funding (Ha)'!A:I,9,FALSE)</f>
        <v>84389.16</v>
      </c>
      <c r="F199" s="6">
        <f>D199-E199</f>
        <v>3389885.4799999995</v>
      </c>
      <c r="G199" s="6">
        <f>F199-H199-I199-J199-K199-L199-M199</f>
        <v>1970238.8799999992</v>
      </c>
      <c r="H199" s="6">
        <v>1317508.1400000001</v>
      </c>
      <c r="I199" s="6">
        <v>54645.8</v>
      </c>
      <c r="J199" s="6">
        <v>8138.35</v>
      </c>
      <c r="K199" s="6">
        <v>924.06</v>
      </c>
      <c r="L199" s="6">
        <v>38430.25</v>
      </c>
      <c r="M199" s="6">
        <v>0</v>
      </c>
    </row>
    <row r="200" spans="1:13" x14ac:dyDescent="0.25">
      <c r="A200" s="1" t="s">
        <v>452</v>
      </c>
      <c r="B200" t="s">
        <v>453</v>
      </c>
      <c r="C200" t="s">
        <v>221</v>
      </c>
      <c r="D200" s="37">
        <v>6329387.9199999999</v>
      </c>
      <c r="E200" s="37">
        <f>VLOOKUP(A200,'Core Foundation Funding (Ha)'!A:I,9,FALSE)</f>
        <v>152782.76999999999</v>
      </c>
      <c r="F200" s="6">
        <f>D200-E200</f>
        <v>6176605.1500000004</v>
      </c>
      <c r="G200" s="6">
        <f>F200-H200-I200-J200-K200-L200-M200</f>
        <v>3995853.4899999998</v>
      </c>
      <c r="H200" s="6">
        <v>1503168.04</v>
      </c>
      <c r="I200" s="6">
        <v>552365.07000000007</v>
      </c>
      <c r="J200" s="6">
        <v>43450.18</v>
      </c>
      <c r="K200" s="6">
        <v>0</v>
      </c>
      <c r="L200" s="6">
        <v>60422.14</v>
      </c>
      <c r="M200" s="6">
        <v>21346.230000000003</v>
      </c>
    </row>
    <row r="201" spans="1:13" x14ac:dyDescent="0.25">
      <c r="A201" s="1" t="s">
        <v>454</v>
      </c>
      <c r="B201" t="s">
        <v>455</v>
      </c>
      <c r="C201" t="s">
        <v>271</v>
      </c>
      <c r="D201" s="37">
        <v>12534424.550000001</v>
      </c>
      <c r="E201" s="37">
        <f>VLOOKUP(A201,'Core Foundation Funding (Ha)'!A:I,9,FALSE)</f>
        <v>-348495.34</v>
      </c>
      <c r="F201" s="6">
        <f>D201-E201</f>
        <v>12882919.890000001</v>
      </c>
      <c r="G201" s="6">
        <f>F201-H201-I201-J201-K201-L201-M201</f>
        <v>8160499.3000000007</v>
      </c>
      <c r="H201" s="6">
        <v>1878582.1099999999</v>
      </c>
      <c r="I201" s="6">
        <v>1328538.75</v>
      </c>
      <c r="J201" s="6">
        <v>1293424.67</v>
      </c>
      <c r="K201" s="6">
        <v>37230.86</v>
      </c>
      <c r="L201" s="6">
        <v>184644.2</v>
      </c>
      <c r="M201" s="6">
        <v>0</v>
      </c>
    </row>
    <row r="202" spans="1:13" x14ac:dyDescent="0.25">
      <c r="A202" s="1" t="s">
        <v>456</v>
      </c>
      <c r="B202" t="s">
        <v>457</v>
      </c>
      <c r="C202" t="s">
        <v>100</v>
      </c>
      <c r="D202" s="37">
        <v>4777636.2199999988</v>
      </c>
      <c r="E202" s="37">
        <f>VLOOKUP(A202,'Core Foundation Funding (Ha)'!A:I,9,FALSE)</f>
        <v>-37165.020000000004</v>
      </c>
      <c r="F202" s="6">
        <f>D202-E202</f>
        <v>4814801.2399999984</v>
      </c>
      <c r="G202" s="6">
        <f>F202-H202-I202-J202-K202-L202-M202</f>
        <v>2459631.7199999983</v>
      </c>
      <c r="H202" s="6">
        <v>1884435.04</v>
      </c>
      <c r="I202" s="6">
        <v>293515.17</v>
      </c>
      <c r="J202" s="6">
        <v>67291.06</v>
      </c>
      <c r="K202" s="6">
        <v>0</v>
      </c>
      <c r="L202" s="6">
        <v>42340.36</v>
      </c>
      <c r="M202" s="6">
        <v>67587.89</v>
      </c>
    </row>
    <row r="203" spans="1:13" x14ac:dyDescent="0.25">
      <c r="A203" s="1" t="s">
        <v>458</v>
      </c>
      <c r="B203" t="s">
        <v>459</v>
      </c>
      <c r="C203" t="s">
        <v>120</v>
      </c>
      <c r="D203" s="37">
        <v>11022010.57</v>
      </c>
      <c r="E203" s="37">
        <f>VLOOKUP(A203,'Core Foundation Funding (Ha)'!A:I,9,FALSE)</f>
        <v>36261.410000000003</v>
      </c>
      <c r="F203" s="6">
        <f>D203-E203</f>
        <v>10985749.16</v>
      </c>
      <c r="G203" s="6">
        <f>F203-H203-I203-J203-K203-L203-M203</f>
        <v>9499852.620000001</v>
      </c>
      <c r="H203" s="6">
        <v>0</v>
      </c>
      <c r="I203" s="6">
        <v>937721.95999999985</v>
      </c>
      <c r="J203" s="6">
        <v>90003.94</v>
      </c>
      <c r="K203" s="6">
        <v>72119.31</v>
      </c>
      <c r="L203" s="6">
        <v>271316.14</v>
      </c>
      <c r="M203" s="6">
        <v>114735.19</v>
      </c>
    </row>
    <row r="204" spans="1:13" x14ac:dyDescent="0.25">
      <c r="A204" s="1" t="s">
        <v>460</v>
      </c>
      <c r="B204" t="s">
        <v>461</v>
      </c>
      <c r="C204" t="s">
        <v>175</v>
      </c>
      <c r="D204" s="37">
        <v>11805551.269999998</v>
      </c>
      <c r="E204" s="37">
        <f>VLOOKUP(A204,'Core Foundation Funding (Ha)'!A:I,9,FALSE)</f>
        <v>-97279.020000000019</v>
      </c>
      <c r="F204" s="6">
        <f>D204-E204</f>
        <v>11902830.289999997</v>
      </c>
      <c r="G204" s="6">
        <f>F204-H204-I204-J204-K204-L204-M204</f>
        <v>7245475.8299999973</v>
      </c>
      <c r="H204" s="6">
        <v>2695431.8400000003</v>
      </c>
      <c r="I204" s="6">
        <v>1309595.8999999999</v>
      </c>
      <c r="J204" s="6">
        <v>461115.35</v>
      </c>
      <c r="K204" s="6">
        <v>2182.96</v>
      </c>
      <c r="L204" s="6">
        <v>87738.71</v>
      </c>
      <c r="M204" s="6">
        <v>101289.7</v>
      </c>
    </row>
    <row r="205" spans="1:13" x14ac:dyDescent="0.25">
      <c r="A205" s="1" t="s">
        <v>462</v>
      </c>
      <c r="B205" t="s">
        <v>463</v>
      </c>
      <c r="C205" t="s">
        <v>464</v>
      </c>
      <c r="D205" s="37">
        <v>9713101.129999999</v>
      </c>
      <c r="E205" s="37">
        <f>VLOOKUP(A205,'Core Foundation Funding (Ha)'!A:I,9,FALSE)</f>
        <v>52197.75</v>
      </c>
      <c r="F205" s="6">
        <f>D205-E205</f>
        <v>9660903.379999999</v>
      </c>
      <c r="G205" s="6">
        <f>F205-H205-I205-J205-K205-L205-M205</f>
        <v>5032803.9399999985</v>
      </c>
      <c r="H205" s="6">
        <v>1767156</v>
      </c>
      <c r="I205" s="6">
        <v>717410.76</v>
      </c>
      <c r="J205" s="6">
        <v>1948803.31</v>
      </c>
      <c r="K205" s="6">
        <v>392.55</v>
      </c>
      <c r="L205" s="6">
        <v>110216.91</v>
      </c>
      <c r="M205" s="6">
        <v>84119.91</v>
      </c>
    </row>
    <row r="206" spans="1:13" x14ac:dyDescent="0.25">
      <c r="A206" s="1" t="s">
        <v>465</v>
      </c>
      <c r="B206" t="s">
        <v>466</v>
      </c>
      <c r="C206" t="s">
        <v>464</v>
      </c>
      <c r="D206" s="37">
        <v>10533338.450000001</v>
      </c>
      <c r="E206" s="37">
        <f>VLOOKUP(A206,'Core Foundation Funding (Ha)'!A:I,9,FALSE)</f>
        <v>16195.580000000016</v>
      </c>
      <c r="F206" s="6">
        <f>D206-E206</f>
        <v>10517142.870000001</v>
      </c>
      <c r="G206" s="6">
        <f>F206-H206-I206-J206-K206-L206-M206</f>
        <v>7102598.96</v>
      </c>
      <c r="H206" s="6">
        <v>1330008.3999999999</v>
      </c>
      <c r="I206" s="6">
        <v>1447498.4400000002</v>
      </c>
      <c r="J206" s="6">
        <v>541017.83000000007</v>
      </c>
      <c r="K206" s="6">
        <v>785.08</v>
      </c>
      <c r="L206" s="6">
        <v>95234.16</v>
      </c>
      <c r="M206" s="6">
        <v>0</v>
      </c>
    </row>
    <row r="207" spans="1:13" x14ac:dyDescent="0.25">
      <c r="A207" s="1" t="s">
        <v>467</v>
      </c>
      <c r="B207" t="s">
        <v>468</v>
      </c>
      <c r="C207" t="s">
        <v>253</v>
      </c>
      <c r="D207" s="37">
        <v>4073865.5699999989</v>
      </c>
      <c r="E207" s="37">
        <f>VLOOKUP(A207,'Core Foundation Funding (Ha)'!A:I,9,FALSE)</f>
        <v>-2309.1399999999994</v>
      </c>
      <c r="F207" s="6">
        <f>D207-E207</f>
        <v>4076174.709999999</v>
      </c>
      <c r="G207" s="6">
        <f>F207-H207-I207-J207-K207-L207-M207</f>
        <v>3064983.2699999996</v>
      </c>
      <c r="H207" s="6">
        <v>521880.21</v>
      </c>
      <c r="I207" s="6">
        <v>337756.51</v>
      </c>
      <c r="J207" s="6">
        <v>65302.020000000004</v>
      </c>
      <c r="K207" s="6">
        <v>10358.31</v>
      </c>
      <c r="L207" s="6">
        <v>63384.82</v>
      </c>
      <c r="M207" s="6">
        <v>12509.57</v>
      </c>
    </row>
    <row r="208" spans="1:13" x14ac:dyDescent="0.25">
      <c r="A208" s="1" t="s">
        <v>469</v>
      </c>
      <c r="B208" t="s">
        <v>470</v>
      </c>
      <c r="C208" t="s">
        <v>79</v>
      </c>
      <c r="D208" s="37">
        <v>17724685.909999996</v>
      </c>
      <c r="E208" s="37">
        <f>VLOOKUP(A208,'Core Foundation Funding (Ha)'!A:I,9,FALSE)</f>
        <v>-328055.17000000004</v>
      </c>
      <c r="F208" s="6">
        <f>D208-E208</f>
        <v>18052741.079999998</v>
      </c>
      <c r="G208" s="6">
        <f>F208-H208-I208-J208-K208-L208-M208</f>
        <v>10236030.619999997</v>
      </c>
      <c r="H208" s="6">
        <v>3934717.31</v>
      </c>
      <c r="I208" s="6">
        <v>3230518.47</v>
      </c>
      <c r="J208" s="6">
        <v>497559.79999999993</v>
      </c>
      <c r="K208" s="6">
        <v>15625.519999999999</v>
      </c>
      <c r="L208" s="6">
        <v>138289.35999999999</v>
      </c>
      <c r="M208" s="6">
        <v>0</v>
      </c>
    </row>
    <row r="209" spans="1:13" x14ac:dyDescent="0.25">
      <c r="A209" s="1" t="s">
        <v>471</v>
      </c>
      <c r="B209" t="s">
        <v>472</v>
      </c>
      <c r="C209" t="s">
        <v>51</v>
      </c>
      <c r="D209" s="37">
        <v>10967205.440000001</v>
      </c>
      <c r="E209" s="37">
        <f>VLOOKUP(A209,'Core Foundation Funding (Ha)'!A:I,9,FALSE)</f>
        <v>255960.98</v>
      </c>
      <c r="F209" s="6">
        <f>D209-E209</f>
        <v>10711244.460000001</v>
      </c>
      <c r="G209" s="6">
        <f>F209-H209-I209-J209-K209-L209-M209</f>
        <v>8417969.5700000022</v>
      </c>
      <c r="H209" s="6">
        <v>982526.5</v>
      </c>
      <c r="I209" s="6">
        <v>830057.07000000007</v>
      </c>
      <c r="J209" s="6">
        <v>298359.25</v>
      </c>
      <c r="K209" s="6">
        <v>18362.009999999998</v>
      </c>
      <c r="L209" s="6">
        <v>106678.62</v>
      </c>
      <c r="M209" s="6">
        <v>57291.44</v>
      </c>
    </row>
    <row r="210" spans="1:13" x14ac:dyDescent="0.25">
      <c r="A210" s="1" t="s">
        <v>473</v>
      </c>
      <c r="B210" t="s">
        <v>474</v>
      </c>
      <c r="C210" t="s">
        <v>105</v>
      </c>
      <c r="D210" s="37">
        <v>5645707.1299999999</v>
      </c>
      <c r="E210" s="37">
        <f>VLOOKUP(A210,'Core Foundation Funding (Ha)'!A:I,9,FALSE)</f>
        <v>2156.7499999999927</v>
      </c>
      <c r="F210" s="6">
        <f>D210-E210</f>
        <v>5643550.3799999999</v>
      </c>
      <c r="G210" s="6">
        <f>F210-H210-I210-J210-K210-L210-M210</f>
        <v>4443134.91</v>
      </c>
      <c r="H210" s="6">
        <v>881991.10999999987</v>
      </c>
      <c r="I210" s="6">
        <v>234841.42</v>
      </c>
      <c r="J210" s="6">
        <v>18905.27</v>
      </c>
      <c r="K210" s="6">
        <v>0</v>
      </c>
      <c r="L210" s="6">
        <v>64677.67</v>
      </c>
      <c r="M210" s="6">
        <v>0</v>
      </c>
    </row>
    <row r="211" spans="1:13" x14ac:dyDescent="0.25">
      <c r="A211" s="1" t="s">
        <v>475</v>
      </c>
      <c r="B211" t="s">
        <v>476</v>
      </c>
      <c r="C211" t="s">
        <v>364</v>
      </c>
      <c r="D211" s="37">
        <v>7027100.4399999995</v>
      </c>
      <c r="E211" s="37">
        <f>VLOOKUP(A211,'Core Foundation Funding (Ha)'!A:I,9,FALSE)</f>
        <v>28781.17</v>
      </c>
      <c r="F211" s="6">
        <f>D211-E211</f>
        <v>6998319.2699999996</v>
      </c>
      <c r="G211" s="6">
        <f>F211-H211-I211-J211-K211-L211-M211</f>
        <v>3987516.0999999982</v>
      </c>
      <c r="H211" s="6">
        <v>2164265.39</v>
      </c>
      <c r="I211" s="6">
        <v>499918.48</v>
      </c>
      <c r="J211" s="6">
        <v>160281.9</v>
      </c>
      <c r="K211" s="6">
        <v>683.5</v>
      </c>
      <c r="L211" s="6">
        <v>56419.47</v>
      </c>
      <c r="M211" s="6">
        <v>129234.43</v>
      </c>
    </row>
    <row r="212" spans="1:13" x14ac:dyDescent="0.25">
      <c r="A212" s="1" t="s">
        <v>477</v>
      </c>
      <c r="B212" t="s">
        <v>478</v>
      </c>
      <c r="C212" t="s">
        <v>271</v>
      </c>
      <c r="D212" s="37">
        <v>5328832.8000000007</v>
      </c>
      <c r="E212" s="37">
        <f>VLOOKUP(A212,'Core Foundation Funding (Ha)'!A:I,9,FALSE)</f>
        <v>-30820.03</v>
      </c>
      <c r="F212" s="6">
        <f>D212-E212</f>
        <v>5359652.830000001</v>
      </c>
      <c r="G212" s="6">
        <f>F212-H212-I212-J212-K212-L212-M212</f>
        <v>3451116.8400000008</v>
      </c>
      <c r="H212" s="6">
        <v>1568028.91</v>
      </c>
      <c r="I212" s="6">
        <v>232823.17</v>
      </c>
      <c r="J212" s="6">
        <v>48890.57</v>
      </c>
      <c r="K212" s="6">
        <v>499.94</v>
      </c>
      <c r="L212" s="6">
        <v>49236.49</v>
      </c>
      <c r="M212" s="6">
        <v>9056.91</v>
      </c>
    </row>
    <row r="213" spans="1:13" x14ac:dyDescent="0.25">
      <c r="A213" s="1" t="s">
        <v>479</v>
      </c>
      <c r="B213" t="s">
        <v>480</v>
      </c>
      <c r="C213" t="s">
        <v>137</v>
      </c>
      <c r="D213" s="37">
        <v>12592748.940000001</v>
      </c>
      <c r="E213" s="37">
        <f>VLOOKUP(A213,'Core Foundation Funding (Ha)'!A:I,9,FALSE)</f>
        <v>213937.94999999998</v>
      </c>
      <c r="F213" s="6">
        <f>D213-E213</f>
        <v>12378810.990000002</v>
      </c>
      <c r="G213" s="6">
        <f>F213-H213-I213-J213-K213-L213-M213</f>
        <v>8114997.4000000022</v>
      </c>
      <c r="H213" s="6">
        <v>2602560.2200000002</v>
      </c>
      <c r="I213" s="6">
        <v>1074641.4400000002</v>
      </c>
      <c r="J213" s="6">
        <v>455684.68</v>
      </c>
      <c r="K213" s="6">
        <v>6632.24</v>
      </c>
      <c r="L213" s="6">
        <v>76198.259999999995</v>
      </c>
      <c r="M213" s="6">
        <v>48096.75</v>
      </c>
    </row>
    <row r="214" spans="1:13" x14ac:dyDescent="0.25">
      <c r="A214" s="1" t="s">
        <v>481</v>
      </c>
      <c r="B214" t="s">
        <v>482</v>
      </c>
      <c r="C214" t="s">
        <v>74</v>
      </c>
      <c r="D214" s="37">
        <v>17073982.48</v>
      </c>
      <c r="E214" s="37">
        <f>VLOOKUP(A214,'Core Foundation Funding (Ha)'!A:I,9,FALSE)</f>
        <v>63171.3</v>
      </c>
      <c r="F214" s="6">
        <f>D214-E214</f>
        <v>17010811.18</v>
      </c>
      <c r="G214" s="6">
        <f>F214-H214-I214-J214-K214-L214-M214</f>
        <v>11887646.649999999</v>
      </c>
      <c r="H214" s="6">
        <v>2244393.91</v>
      </c>
      <c r="I214" s="6">
        <v>2266188.4700000002</v>
      </c>
      <c r="J214" s="6">
        <v>467579.07</v>
      </c>
      <c r="K214" s="6">
        <v>14738.33</v>
      </c>
      <c r="L214" s="6">
        <v>128164.86</v>
      </c>
      <c r="M214" s="6">
        <v>2099.89</v>
      </c>
    </row>
    <row r="215" spans="1:13" x14ac:dyDescent="0.25">
      <c r="A215" s="1" t="s">
        <v>483</v>
      </c>
      <c r="B215" t="s">
        <v>484</v>
      </c>
      <c r="C215" t="s">
        <v>485</v>
      </c>
      <c r="D215" s="37">
        <v>8795339.9900000002</v>
      </c>
      <c r="E215" s="37">
        <f>VLOOKUP(A215,'Core Foundation Funding (Ha)'!A:I,9,FALSE)</f>
        <v>126975.65999999999</v>
      </c>
      <c r="F215" s="6">
        <f>D215-E215</f>
        <v>8668364.3300000001</v>
      </c>
      <c r="G215" s="6">
        <f>F215-H215-I215-J215-K215-L215-M215</f>
        <v>5958414.3600000003</v>
      </c>
      <c r="H215" s="6">
        <v>1890950.25</v>
      </c>
      <c r="I215" s="6">
        <v>682365.49999999988</v>
      </c>
      <c r="J215" s="6">
        <v>50997.259999999995</v>
      </c>
      <c r="K215" s="6">
        <v>1050.47</v>
      </c>
      <c r="L215" s="6">
        <v>84586.49</v>
      </c>
      <c r="M215" s="6">
        <v>0</v>
      </c>
    </row>
    <row r="216" spans="1:13" x14ac:dyDescent="0.25">
      <c r="A216" s="1" t="s">
        <v>486</v>
      </c>
      <c r="B216" t="s">
        <v>487</v>
      </c>
      <c r="C216" t="s">
        <v>51</v>
      </c>
      <c r="D216" s="37">
        <v>5592767.0600000005</v>
      </c>
      <c r="E216" s="37">
        <f>VLOOKUP(A216,'Core Foundation Funding (Ha)'!A:I,9,FALSE)</f>
        <v>103172.88999999998</v>
      </c>
      <c r="F216" s="6">
        <f>D216-E216</f>
        <v>5489594.1700000009</v>
      </c>
      <c r="G216" s="6">
        <f>F216-H216-I216-J216-K216-L216-M216</f>
        <v>3394660.620000001</v>
      </c>
      <c r="H216" s="6">
        <v>1355213.85</v>
      </c>
      <c r="I216" s="6">
        <v>463627.82999999996</v>
      </c>
      <c r="J216" s="6">
        <v>100211.05</v>
      </c>
      <c r="K216" s="6">
        <v>0</v>
      </c>
      <c r="L216" s="6">
        <v>59229.38</v>
      </c>
      <c r="M216" s="6">
        <v>116651.44</v>
      </c>
    </row>
    <row r="217" spans="1:13" x14ac:dyDescent="0.25">
      <c r="A217" s="1" t="s">
        <v>488</v>
      </c>
      <c r="B217" t="s">
        <v>489</v>
      </c>
      <c r="C217" t="s">
        <v>120</v>
      </c>
      <c r="D217" s="37">
        <v>1359585.06</v>
      </c>
      <c r="E217" s="37">
        <f>VLOOKUP(A217,'Core Foundation Funding (Ha)'!A:I,9,FALSE)</f>
        <v>20205.21</v>
      </c>
      <c r="F217" s="6">
        <f>D217-E217</f>
        <v>1339379.8500000001</v>
      </c>
      <c r="G217" s="6">
        <f>F217-H217-I217-J217-K217-L217-M217</f>
        <v>1279928.4900000002</v>
      </c>
      <c r="H217" s="6">
        <v>0</v>
      </c>
      <c r="I217" s="6">
        <v>0</v>
      </c>
      <c r="J217" s="6">
        <v>320.14999999999998</v>
      </c>
      <c r="K217" s="6">
        <v>0</v>
      </c>
      <c r="L217" s="6">
        <v>59131.21</v>
      </c>
      <c r="M217" s="6">
        <v>0</v>
      </c>
    </row>
    <row r="218" spans="1:13" x14ac:dyDescent="0.25">
      <c r="A218" s="1" t="s">
        <v>490</v>
      </c>
      <c r="B218" t="s">
        <v>491</v>
      </c>
      <c r="C218" t="s">
        <v>492</v>
      </c>
      <c r="D218" s="37">
        <v>5523590.6799999988</v>
      </c>
      <c r="E218" s="37">
        <f>VLOOKUP(A218,'Core Foundation Funding (Ha)'!A:I,9,FALSE)</f>
        <v>-20755.36</v>
      </c>
      <c r="F218" s="6">
        <f>D218-E218</f>
        <v>5544346.0399999991</v>
      </c>
      <c r="G218" s="6">
        <f>F218-H218-I218-J218-K218-L218-M218</f>
        <v>4807404.6599999992</v>
      </c>
      <c r="H218" s="6">
        <v>0</v>
      </c>
      <c r="I218" s="6">
        <v>582107.47</v>
      </c>
      <c r="J218" s="6">
        <v>357.91</v>
      </c>
      <c r="K218" s="6">
        <v>8051.52</v>
      </c>
      <c r="L218" s="6">
        <v>124233.79</v>
      </c>
      <c r="M218" s="6">
        <v>22190.690000000002</v>
      </c>
    </row>
    <row r="219" spans="1:13" x14ac:dyDescent="0.25">
      <c r="A219" s="1" t="s">
        <v>493</v>
      </c>
      <c r="B219" t="s">
        <v>494</v>
      </c>
      <c r="C219" t="s">
        <v>134</v>
      </c>
      <c r="D219" s="37">
        <v>3871409.54</v>
      </c>
      <c r="E219" s="37">
        <f>VLOOKUP(A219,'Core Foundation Funding (Ha)'!A:I,9,FALSE)</f>
        <v>18762.400000000001</v>
      </c>
      <c r="F219" s="6">
        <f>D219-E219</f>
        <v>3852647.14</v>
      </c>
      <c r="G219" s="6">
        <f>F219-H219-I219-J219-K219-L219-M219</f>
        <v>1622838.5700000003</v>
      </c>
      <c r="H219" s="6">
        <v>1776422.84</v>
      </c>
      <c r="I219" s="6">
        <v>269746.92</v>
      </c>
      <c r="J219" s="6">
        <v>102708.48</v>
      </c>
      <c r="K219" s="6">
        <v>0</v>
      </c>
      <c r="L219" s="6">
        <v>42807.44</v>
      </c>
      <c r="M219" s="6">
        <v>38122.89</v>
      </c>
    </row>
    <row r="220" spans="1:13" x14ac:dyDescent="0.25">
      <c r="A220" s="1" t="s">
        <v>496</v>
      </c>
      <c r="B220" t="s">
        <v>494</v>
      </c>
      <c r="C220" t="s">
        <v>239</v>
      </c>
      <c r="D220" s="37">
        <v>5166141.43</v>
      </c>
      <c r="E220" s="37">
        <f>VLOOKUP(A220,'Core Foundation Funding (Ha)'!A:I,9,FALSE)</f>
        <v>46340.099999999991</v>
      </c>
      <c r="F220" s="6">
        <f>D220-E220</f>
        <v>5119801.33</v>
      </c>
      <c r="G220" s="6">
        <f>F220-H220-I220-J220-K220-L220-M220</f>
        <v>3858337.4000000004</v>
      </c>
      <c r="H220" s="6">
        <v>1015419.4400000001</v>
      </c>
      <c r="I220" s="6">
        <v>144361.5</v>
      </c>
      <c r="J220" s="6">
        <v>21021.440000000002</v>
      </c>
      <c r="K220" s="6">
        <v>2757.41</v>
      </c>
      <c r="L220" s="6">
        <v>55705.09</v>
      </c>
      <c r="M220" s="6">
        <v>22199.050000000003</v>
      </c>
    </row>
    <row r="221" spans="1:13" x14ac:dyDescent="0.25">
      <c r="A221" s="1" t="s">
        <v>495</v>
      </c>
      <c r="B221" t="s">
        <v>494</v>
      </c>
      <c r="C221" t="s">
        <v>8</v>
      </c>
      <c r="D221" s="37">
        <v>10372417.869999999</v>
      </c>
      <c r="E221" s="37">
        <f>VLOOKUP(A221,'Core Foundation Funding (Ha)'!A:I,9,FALSE)</f>
        <v>-120229.79999999999</v>
      </c>
      <c r="F221" s="6">
        <f>D221-E221</f>
        <v>10492647.67</v>
      </c>
      <c r="G221" s="6">
        <f>F221-H221-I221-J221-K221-L221-M221</f>
        <v>9037973.6999999993</v>
      </c>
      <c r="H221" s="6">
        <v>341668.72000000003</v>
      </c>
      <c r="I221" s="6">
        <v>851512.85</v>
      </c>
      <c r="J221" s="6">
        <v>45190.559999999998</v>
      </c>
      <c r="K221" s="6">
        <v>14504.4</v>
      </c>
      <c r="L221" s="6">
        <v>201797.44</v>
      </c>
      <c r="M221" s="6">
        <v>0</v>
      </c>
    </row>
    <row r="222" spans="1:13" x14ac:dyDescent="0.25">
      <c r="A222" s="1" t="s">
        <v>497</v>
      </c>
      <c r="B222" t="s">
        <v>498</v>
      </c>
      <c r="C222" t="s">
        <v>87</v>
      </c>
      <c r="D222" s="37">
        <v>5258441.4099999992</v>
      </c>
      <c r="E222" s="37">
        <f>VLOOKUP(A222,'Core Foundation Funding (Ha)'!A:I,9,FALSE)</f>
        <v>-57053.19</v>
      </c>
      <c r="F222" s="6">
        <f>D222-E222</f>
        <v>5315494.5999999996</v>
      </c>
      <c r="G222" s="6">
        <f>F222-H222-I222-J222-K222-L222-M222</f>
        <v>3727966.65</v>
      </c>
      <c r="H222" s="6">
        <v>1140839.8</v>
      </c>
      <c r="I222" s="6">
        <v>332737.64</v>
      </c>
      <c r="J222" s="6">
        <v>48148.92</v>
      </c>
      <c r="K222" s="6">
        <v>561.09</v>
      </c>
      <c r="L222" s="6">
        <v>65179.34</v>
      </c>
      <c r="M222" s="6">
        <v>61.160000000000082</v>
      </c>
    </row>
    <row r="223" spans="1:13" x14ac:dyDescent="0.25">
      <c r="A223" s="1" t="s">
        <v>499</v>
      </c>
      <c r="B223" t="s">
        <v>500</v>
      </c>
      <c r="C223" t="s">
        <v>155</v>
      </c>
      <c r="D223" s="37">
        <v>13830907.58</v>
      </c>
      <c r="E223" s="37">
        <f>VLOOKUP(A223,'Core Foundation Funding (Ha)'!A:I,9,FALSE)</f>
        <v>-41272.289999999994</v>
      </c>
      <c r="F223" s="6">
        <f>D223-E223</f>
        <v>13872179.869999999</v>
      </c>
      <c r="G223" s="6">
        <f>F223-H223-I223-J223-K223-L223-M223</f>
        <v>8428819.1799999978</v>
      </c>
      <c r="H223" s="6">
        <v>3838221.7300000004</v>
      </c>
      <c r="I223" s="6">
        <v>971017.97</v>
      </c>
      <c r="J223" s="6">
        <v>429303.99</v>
      </c>
      <c r="K223" s="6">
        <v>1235.2</v>
      </c>
      <c r="L223" s="6">
        <v>94470.96</v>
      </c>
      <c r="M223" s="6">
        <v>109110.84</v>
      </c>
    </row>
    <row r="224" spans="1:13" x14ac:dyDescent="0.25">
      <c r="A224" s="1" t="s">
        <v>501</v>
      </c>
      <c r="B224" t="s">
        <v>502</v>
      </c>
      <c r="C224" t="s">
        <v>248</v>
      </c>
      <c r="D224" s="37">
        <v>4224573.83</v>
      </c>
      <c r="E224" s="37">
        <f>VLOOKUP(A224,'Core Foundation Funding (Ha)'!A:I,9,FALSE)</f>
        <v>-12414.330000000002</v>
      </c>
      <c r="F224" s="6">
        <f>D224-E224</f>
        <v>4236988.16</v>
      </c>
      <c r="G224" s="6">
        <f>F224-H224-I224-J224-K224-L224-M224</f>
        <v>3251652.8899999997</v>
      </c>
      <c r="H224" s="6">
        <v>374292.08</v>
      </c>
      <c r="I224" s="6">
        <v>432120.62000000011</v>
      </c>
      <c r="J224" s="6">
        <v>96897.89</v>
      </c>
      <c r="K224" s="6">
        <v>2095.6999999999998</v>
      </c>
      <c r="L224" s="6">
        <v>79928.98</v>
      </c>
      <c r="M224" s="6">
        <v>0</v>
      </c>
    </row>
    <row r="225" spans="1:13" x14ac:dyDescent="0.25">
      <c r="A225" s="1" t="s">
        <v>503</v>
      </c>
      <c r="B225" t="s">
        <v>504</v>
      </c>
      <c r="C225" t="s">
        <v>29</v>
      </c>
      <c r="D225" s="37">
        <v>9218297.2199999988</v>
      </c>
      <c r="E225" s="37">
        <f>VLOOKUP(A225,'Core Foundation Funding (Ha)'!A:I,9,FALSE)</f>
        <v>-216296.96000000002</v>
      </c>
      <c r="F225" s="6">
        <f>D225-E225</f>
        <v>9434594.1799999997</v>
      </c>
      <c r="G225" s="6">
        <f>F225-H225-I225-J225-K225-L225-M225</f>
        <v>6354708.6799999997</v>
      </c>
      <c r="H225" s="6">
        <v>1528469.05</v>
      </c>
      <c r="I225" s="6">
        <v>976551.28</v>
      </c>
      <c r="J225" s="6">
        <v>162608.66999999998</v>
      </c>
      <c r="K225" s="6">
        <v>9059.39</v>
      </c>
      <c r="L225" s="6">
        <v>143590.03</v>
      </c>
      <c r="M225" s="6">
        <v>259607.08</v>
      </c>
    </row>
    <row r="226" spans="1:13" x14ac:dyDescent="0.25">
      <c r="A226" s="1" t="s">
        <v>505</v>
      </c>
      <c r="B226" t="s">
        <v>506</v>
      </c>
      <c r="C226" t="s">
        <v>120</v>
      </c>
      <c r="D226" s="37">
        <v>27096893.819999993</v>
      </c>
      <c r="E226" s="37">
        <f>VLOOKUP(A226,'Core Foundation Funding (Ha)'!A:I,9,FALSE)</f>
        <v>-33170.140000000014</v>
      </c>
      <c r="F226" s="6">
        <f>D226-E226</f>
        <v>27130063.959999993</v>
      </c>
      <c r="G226" s="6">
        <f>F226-H226-I226-J226-K226-L226-M226</f>
        <v>16323834.519999992</v>
      </c>
      <c r="H226" s="6">
        <v>5180197.8900000006</v>
      </c>
      <c r="I226" s="6">
        <v>3540360.1000000006</v>
      </c>
      <c r="J226" s="6">
        <v>1572930.1500000001</v>
      </c>
      <c r="K226" s="6">
        <v>120164.46000000002</v>
      </c>
      <c r="L226" s="6">
        <v>295144.02</v>
      </c>
      <c r="M226" s="6">
        <v>97432.82</v>
      </c>
    </row>
    <row r="227" spans="1:13" x14ac:dyDescent="0.25">
      <c r="A227" s="1" t="s">
        <v>507</v>
      </c>
      <c r="B227" t="s">
        <v>508</v>
      </c>
      <c r="C227" t="s">
        <v>377</v>
      </c>
      <c r="D227" s="37">
        <v>67147860.519999996</v>
      </c>
      <c r="E227" s="37">
        <f>VLOOKUP(A227,'Core Foundation Funding (Ha)'!A:I,9,FALSE)</f>
        <v>-698964.84</v>
      </c>
      <c r="F227" s="6">
        <f>D227-E227</f>
        <v>67846825.359999999</v>
      </c>
      <c r="G227" s="6">
        <f>F227-H227-I227-J227-K227-L227-M227</f>
        <v>43113708.530000001</v>
      </c>
      <c r="H227" s="6">
        <v>13945029.59</v>
      </c>
      <c r="I227" s="6">
        <v>6463453.7199999997</v>
      </c>
      <c r="J227" s="6">
        <v>3252816.73</v>
      </c>
      <c r="K227" s="6">
        <v>600252.39</v>
      </c>
      <c r="L227" s="6">
        <v>471564.4</v>
      </c>
      <c r="M227" s="6">
        <v>0</v>
      </c>
    </row>
    <row r="228" spans="1:13" x14ac:dyDescent="0.25">
      <c r="A228" s="1" t="s">
        <v>509</v>
      </c>
      <c r="B228" t="s">
        <v>510</v>
      </c>
      <c r="C228" t="s">
        <v>120</v>
      </c>
      <c r="D228" s="37">
        <v>21175215.720000003</v>
      </c>
      <c r="E228" s="37">
        <f>VLOOKUP(A228,'Core Foundation Funding (Ha)'!A:I,9,FALSE)</f>
        <v>-40595.93</v>
      </c>
      <c r="F228" s="6">
        <f>D228-E228</f>
        <v>21215811.650000002</v>
      </c>
      <c r="G228" s="6">
        <f>F228-H228-I228-J228-K228-L228-M228</f>
        <v>13605680.210000005</v>
      </c>
      <c r="H228" s="6">
        <v>4987424.57</v>
      </c>
      <c r="I228" s="6">
        <v>1575274.63</v>
      </c>
      <c r="J228" s="6">
        <v>810762.4</v>
      </c>
      <c r="K228" s="6">
        <v>49427.95</v>
      </c>
      <c r="L228" s="6">
        <v>138374.44</v>
      </c>
      <c r="M228" s="6">
        <v>48867.450000000004</v>
      </c>
    </row>
    <row r="229" spans="1:13" x14ac:dyDescent="0.25">
      <c r="A229" s="1" t="s">
        <v>511</v>
      </c>
      <c r="B229" t="s">
        <v>512</v>
      </c>
      <c r="C229" t="s">
        <v>2</v>
      </c>
      <c r="D229" s="37">
        <v>2532296.6900000004</v>
      </c>
      <c r="E229" s="37">
        <f>VLOOKUP(A229,'Core Foundation Funding (Ha)'!A:I,9,FALSE)</f>
        <v>55692.069999999992</v>
      </c>
      <c r="F229" s="6">
        <f>D229-E229</f>
        <v>2476604.6200000006</v>
      </c>
      <c r="G229" s="6">
        <f>F229-H229-I229-J229-K229-L229-M229</f>
        <v>1032645.6400000004</v>
      </c>
      <c r="H229" s="6">
        <v>1251426.0100000002</v>
      </c>
      <c r="I229" s="6">
        <v>106778.75</v>
      </c>
      <c r="J229" s="6">
        <v>19264.829999999998</v>
      </c>
      <c r="K229" s="6">
        <v>382.44</v>
      </c>
      <c r="L229" s="6">
        <v>34667.14</v>
      </c>
      <c r="M229" s="6">
        <v>31439.81</v>
      </c>
    </row>
    <row r="230" spans="1:13" x14ac:dyDescent="0.25">
      <c r="A230" s="1" t="s">
        <v>513</v>
      </c>
      <c r="B230" t="s">
        <v>514</v>
      </c>
      <c r="C230" t="s">
        <v>26</v>
      </c>
      <c r="D230" s="37">
        <v>5116706.8800000008</v>
      </c>
      <c r="E230" s="37">
        <f>VLOOKUP(A230,'Core Foundation Funding (Ha)'!A:I,9,FALSE)</f>
        <v>142965.14000000001</v>
      </c>
      <c r="F230" s="6">
        <f>D230-E230</f>
        <v>4973741.7400000012</v>
      </c>
      <c r="G230" s="6">
        <f>F230-H230-I230-J230-K230-L230-M230</f>
        <v>2843356.6100000008</v>
      </c>
      <c r="H230" s="6">
        <v>1747410.02</v>
      </c>
      <c r="I230" s="6">
        <v>304222.06</v>
      </c>
      <c r="J230" s="6">
        <v>21410.31</v>
      </c>
      <c r="K230" s="6">
        <v>475.57</v>
      </c>
      <c r="L230" s="6">
        <v>50060.95</v>
      </c>
      <c r="M230" s="6">
        <v>6806.2200000000012</v>
      </c>
    </row>
    <row r="231" spans="1:13" x14ac:dyDescent="0.25">
      <c r="A231" s="1" t="s">
        <v>515</v>
      </c>
      <c r="B231" t="s">
        <v>516</v>
      </c>
      <c r="C231" t="s">
        <v>292</v>
      </c>
      <c r="D231" s="37">
        <v>7175630.1799999988</v>
      </c>
      <c r="E231" s="37">
        <f>VLOOKUP(A231,'Core Foundation Funding (Ha)'!A:I,9,FALSE)</f>
        <v>-305086.16000000003</v>
      </c>
      <c r="F231" s="6">
        <f>D231-E231</f>
        <v>7480716.3399999989</v>
      </c>
      <c r="G231" s="6">
        <f>F231-H231-I231-J231-K231-L231-M231</f>
        <v>6339509.4299999997</v>
      </c>
      <c r="H231" s="6">
        <v>506734.23</v>
      </c>
      <c r="I231" s="6">
        <v>348131.26</v>
      </c>
      <c r="J231" s="6">
        <v>205848.41</v>
      </c>
      <c r="K231" s="6">
        <v>417.13</v>
      </c>
      <c r="L231" s="6">
        <v>80075.88</v>
      </c>
      <c r="M231" s="6">
        <v>0</v>
      </c>
    </row>
    <row r="232" spans="1:13" x14ac:dyDescent="0.25">
      <c r="A232" s="1" t="s">
        <v>517</v>
      </c>
      <c r="B232" t="s">
        <v>518</v>
      </c>
      <c r="C232" t="s">
        <v>492</v>
      </c>
      <c r="D232" s="37">
        <v>6516973.2299999995</v>
      </c>
      <c r="E232" s="37">
        <f>VLOOKUP(A232,'Core Foundation Funding (Ha)'!A:I,9,FALSE)</f>
        <v>7083.1399999999994</v>
      </c>
      <c r="F232" s="6">
        <f>D232-E232</f>
        <v>6509890.0899999999</v>
      </c>
      <c r="G232" s="6">
        <f>F232-H232-I232-J232-K232-L232-M232</f>
        <v>5177668.49</v>
      </c>
      <c r="H232" s="6">
        <v>633668.49</v>
      </c>
      <c r="I232" s="6">
        <v>509231.99</v>
      </c>
      <c r="J232" s="6">
        <v>109280.47</v>
      </c>
      <c r="K232" s="6">
        <v>4238.6400000000003</v>
      </c>
      <c r="L232" s="6">
        <v>75802.009999999995</v>
      </c>
      <c r="M232" s="6">
        <v>0</v>
      </c>
    </row>
    <row r="233" spans="1:13" x14ac:dyDescent="0.25">
      <c r="A233" s="1" t="s">
        <v>519</v>
      </c>
      <c r="B233" t="s">
        <v>520</v>
      </c>
      <c r="C233" t="s">
        <v>66</v>
      </c>
      <c r="D233" s="37">
        <v>6375130.0700000003</v>
      </c>
      <c r="E233" s="37">
        <f>VLOOKUP(A233,'Core Foundation Funding (Ha)'!A:I,9,FALSE)</f>
        <v>2103.8100000000013</v>
      </c>
      <c r="F233" s="6">
        <f>D233-E233</f>
        <v>6373026.2600000007</v>
      </c>
      <c r="G233" s="6">
        <f>F233-H233-I233-J233-K233-L233-M233</f>
        <v>3557942.9500000011</v>
      </c>
      <c r="H233" s="6">
        <v>2164115.3899999997</v>
      </c>
      <c r="I233" s="6">
        <v>525501.43999999994</v>
      </c>
      <c r="J233" s="6">
        <v>47037.72</v>
      </c>
      <c r="K233" s="6">
        <v>11815.28</v>
      </c>
      <c r="L233" s="6">
        <v>52233.41</v>
      </c>
      <c r="M233" s="6">
        <v>14380.07</v>
      </c>
    </row>
    <row r="234" spans="1:13" x14ac:dyDescent="0.25">
      <c r="A234" s="1" t="s">
        <v>521</v>
      </c>
      <c r="B234" t="s">
        <v>522</v>
      </c>
      <c r="C234" t="s">
        <v>126</v>
      </c>
      <c r="D234" s="37">
        <v>3644230.3600000003</v>
      </c>
      <c r="E234" s="37">
        <f>VLOOKUP(A234,'Core Foundation Funding (Ha)'!A:I,9,FALSE)</f>
        <v>10946.060000000001</v>
      </c>
      <c r="F234" s="6">
        <f>D234-E234</f>
        <v>3633284.3000000003</v>
      </c>
      <c r="G234" s="6">
        <f>F234-H234-I234-J234-K234-L234-M234</f>
        <v>3347176.2600000002</v>
      </c>
      <c r="H234" s="6">
        <v>0</v>
      </c>
      <c r="I234" s="6">
        <v>118863.46999999997</v>
      </c>
      <c r="J234" s="6">
        <v>995.8</v>
      </c>
      <c r="K234" s="6">
        <v>3160.46</v>
      </c>
      <c r="L234" s="6">
        <v>161323.35999999999</v>
      </c>
      <c r="M234" s="6">
        <v>1764.9500000000007</v>
      </c>
    </row>
    <row r="235" spans="1:13" x14ac:dyDescent="0.25">
      <c r="A235" s="1" t="s">
        <v>523</v>
      </c>
      <c r="B235" t="s">
        <v>522</v>
      </c>
      <c r="C235" t="s">
        <v>205</v>
      </c>
      <c r="D235" s="37">
        <v>9023215.3299999982</v>
      </c>
      <c r="E235" s="37">
        <f>VLOOKUP(A235,'Core Foundation Funding (Ha)'!A:I,9,FALSE)</f>
        <v>165297.68</v>
      </c>
      <c r="F235" s="6">
        <f>D235-E235</f>
        <v>8857917.6499999985</v>
      </c>
      <c r="G235" s="6">
        <f>F235-H235-I235-J235-K235-L235-M235</f>
        <v>6350533.5399999991</v>
      </c>
      <c r="H235" s="6">
        <v>1633869.35</v>
      </c>
      <c r="I235" s="6">
        <v>637475.01</v>
      </c>
      <c r="J235" s="6">
        <v>79798.009999999995</v>
      </c>
      <c r="K235" s="6">
        <v>1189.96</v>
      </c>
      <c r="L235" s="6">
        <v>84483.92</v>
      </c>
      <c r="M235" s="6">
        <v>70567.86</v>
      </c>
    </row>
    <row r="236" spans="1:13" x14ac:dyDescent="0.25">
      <c r="A236" s="1" t="s">
        <v>524</v>
      </c>
      <c r="B236" t="s">
        <v>525</v>
      </c>
      <c r="C236" t="s">
        <v>120</v>
      </c>
      <c r="D236" s="37">
        <v>42662773.030000001</v>
      </c>
      <c r="E236" s="37">
        <f>VLOOKUP(A236,'Core Foundation Funding (Ha)'!A:I,9,FALSE)</f>
        <v>-59689.34</v>
      </c>
      <c r="F236" s="6">
        <f>D236-E236</f>
        <v>42722462.370000005</v>
      </c>
      <c r="G236" s="6">
        <f>F236-H236-I236-J236-K236-L236-M236</f>
        <v>34161031.080000006</v>
      </c>
      <c r="H236" s="6">
        <v>2750830.86</v>
      </c>
      <c r="I236" s="6">
        <v>4231692.1400000006</v>
      </c>
      <c r="J236" s="6">
        <v>173079.86</v>
      </c>
      <c r="K236" s="6">
        <v>476586.02</v>
      </c>
      <c r="L236" s="6">
        <v>683206.69</v>
      </c>
      <c r="M236" s="6">
        <v>246035.72000000003</v>
      </c>
    </row>
    <row r="237" spans="1:13" x14ac:dyDescent="0.25">
      <c r="A237" s="1" t="s">
        <v>526</v>
      </c>
      <c r="B237" t="s">
        <v>527</v>
      </c>
      <c r="C237" t="s">
        <v>155</v>
      </c>
      <c r="D237" s="37">
        <v>13091643.23</v>
      </c>
      <c r="E237" s="37">
        <f>VLOOKUP(A237,'Core Foundation Funding (Ha)'!A:I,9,FALSE)</f>
        <v>-15699.839999999997</v>
      </c>
      <c r="F237" s="6">
        <f>D237-E237</f>
        <v>13107343.07</v>
      </c>
      <c r="G237" s="6">
        <f>F237-H237-I237-J237-K237-L237-M237</f>
        <v>8816154.9900000002</v>
      </c>
      <c r="H237" s="6">
        <v>2254958.8199999998</v>
      </c>
      <c r="I237" s="6">
        <v>1207136.56</v>
      </c>
      <c r="J237" s="6">
        <v>597126.40999999992</v>
      </c>
      <c r="K237" s="6">
        <v>4332.54</v>
      </c>
      <c r="L237" s="6">
        <v>114440.78</v>
      </c>
      <c r="M237" s="6">
        <v>113192.97</v>
      </c>
    </row>
    <row r="238" spans="1:13" x14ac:dyDescent="0.25">
      <c r="A238" s="1" t="s">
        <v>528</v>
      </c>
      <c r="B238" t="s">
        <v>529</v>
      </c>
      <c r="C238" t="s">
        <v>48</v>
      </c>
      <c r="D238" s="37">
        <v>3090966.17</v>
      </c>
      <c r="E238" s="37">
        <f>VLOOKUP(A238,'Core Foundation Funding (Ha)'!A:I,9,FALSE)</f>
        <v>29065.58</v>
      </c>
      <c r="F238" s="6">
        <f>D238-E238</f>
        <v>3061900.59</v>
      </c>
      <c r="G238" s="6">
        <f>F238-H238-I238-J238-K238-L238-M238</f>
        <v>2003619.5400000003</v>
      </c>
      <c r="H238" s="6">
        <v>816902.54999999993</v>
      </c>
      <c r="I238" s="6">
        <v>126801.19000000002</v>
      </c>
      <c r="J238" s="6">
        <v>18889.28</v>
      </c>
      <c r="K238" s="6">
        <v>0</v>
      </c>
      <c r="L238" s="6">
        <v>50501.87</v>
      </c>
      <c r="M238" s="6">
        <v>45186.16</v>
      </c>
    </row>
    <row r="239" spans="1:13" x14ac:dyDescent="0.25">
      <c r="A239" s="1" t="s">
        <v>530</v>
      </c>
      <c r="B239" t="s">
        <v>531</v>
      </c>
      <c r="C239" t="s">
        <v>532</v>
      </c>
      <c r="D239" s="37">
        <v>2959579.91</v>
      </c>
      <c r="E239" s="37">
        <f>VLOOKUP(A239,'Core Foundation Funding (Ha)'!A:I,9,FALSE)</f>
        <v>49509.469999999994</v>
      </c>
      <c r="F239" s="6">
        <f>D239-E239</f>
        <v>2910070.44</v>
      </c>
      <c r="G239" s="6">
        <f>F239-H239-I239-J239-K239-L239-M239</f>
        <v>1099951.6600000001</v>
      </c>
      <c r="H239" s="6">
        <v>1603957.58</v>
      </c>
      <c r="I239" s="6">
        <v>110023.97999999998</v>
      </c>
      <c r="J239" s="6">
        <v>16813.189999999999</v>
      </c>
      <c r="K239" s="6">
        <v>471.38</v>
      </c>
      <c r="L239" s="6">
        <v>35253.14</v>
      </c>
      <c r="M239" s="6">
        <v>43599.509999999995</v>
      </c>
    </row>
    <row r="240" spans="1:13" x14ac:dyDescent="0.25">
      <c r="A240" s="1" t="s">
        <v>533</v>
      </c>
      <c r="B240" t="s">
        <v>534</v>
      </c>
      <c r="C240" t="s">
        <v>445</v>
      </c>
      <c r="D240" s="37">
        <v>3685283.2600000007</v>
      </c>
      <c r="E240" s="37">
        <f>VLOOKUP(A240,'Core Foundation Funding (Ha)'!A:I,9,FALSE)</f>
        <v>22738.36</v>
      </c>
      <c r="F240" s="6">
        <f>D240-E240</f>
        <v>3662544.9000000008</v>
      </c>
      <c r="G240" s="6">
        <f>F240-H240-I240-J240-K240-L240-M240</f>
        <v>2358201.0900000012</v>
      </c>
      <c r="H240" s="6">
        <v>1149150.3799999999</v>
      </c>
      <c r="I240" s="6">
        <v>98958.46</v>
      </c>
      <c r="J240" s="6">
        <v>10750.300000000001</v>
      </c>
      <c r="K240" s="6">
        <v>521.09</v>
      </c>
      <c r="L240" s="6">
        <v>44963.58</v>
      </c>
      <c r="M240" s="6">
        <v>0</v>
      </c>
    </row>
    <row r="241" spans="1:13" x14ac:dyDescent="0.25">
      <c r="A241" s="1" t="s">
        <v>535</v>
      </c>
      <c r="B241" t="s">
        <v>536</v>
      </c>
      <c r="C241" t="s">
        <v>137</v>
      </c>
      <c r="D241" s="37">
        <v>5371893.9699999997</v>
      </c>
      <c r="E241" s="37">
        <f>VLOOKUP(A241,'Core Foundation Funding (Ha)'!A:I,9,FALSE)</f>
        <v>5528.1700000000128</v>
      </c>
      <c r="F241" s="6">
        <f>D241-E241</f>
        <v>5366365.8</v>
      </c>
      <c r="G241" s="6">
        <f>F241-H241-I241-J241-K241-L241-M241</f>
        <v>4764275.6899999985</v>
      </c>
      <c r="H241" s="6">
        <v>0</v>
      </c>
      <c r="I241" s="6">
        <v>309491.15999999997</v>
      </c>
      <c r="J241" s="6">
        <v>127027.49</v>
      </c>
      <c r="K241" s="6">
        <v>6016.53</v>
      </c>
      <c r="L241" s="6">
        <v>124435.48</v>
      </c>
      <c r="M241" s="6">
        <v>35119.449999999997</v>
      </c>
    </row>
    <row r="242" spans="1:13" x14ac:dyDescent="0.25">
      <c r="A242" s="1" t="s">
        <v>537</v>
      </c>
      <c r="B242" t="s">
        <v>538</v>
      </c>
      <c r="C242" t="s">
        <v>137</v>
      </c>
      <c r="D242" s="37">
        <v>9275960.459999999</v>
      </c>
      <c r="E242" s="37">
        <f>VLOOKUP(A242,'Core Foundation Funding (Ha)'!A:I,9,FALSE)</f>
        <v>43972.01</v>
      </c>
      <c r="F242" s="6">
        <f>D242-E242</f>
        <v>9231988.4499999993</v>
      </c>
      <c r="G242" s="6">
        <f>F242-H242-I242-J242-K242-L242-M242</f>
        <v>7453573.6999999993</v>
      </c>
      <c r="H242" s="6">
        <v>953271.97999999986</v>
      </c>
      <c r="I242" s="6">
        <v>572966.13</v>
      </c>
      <c r="J242" s="6">
        <v>131732.47999999998</v>
      </c>
      <c r="K242" s="6">
        <v>4839.82</v>
      </c>
      <c r="L242" s="6">
        <v>84447.77</v>
      </c>
      <c r="M242" s="6">
        <v>31156.57</v>
      </c>
    </row>
    <row r="243" spans="1:13" x14ac:dyDescent="0.25">
      <c r="A243" s="1" t="s">
        <v>539</v>
      </c>
      <c r="B243" t="s">
        <v>540</v>
      </c>
      <c r="C243" t="s">
        <v>164</v>
      </c>
      <c r="D243" s="37">
        <v>29898784.929999992</v>
      </c>
      <c r="E243" s="37">
        <f>VLOOKUP(A243,'Core Foundation Funding (Ha)'!A:I,9,FALSE)</f>
        <v>-52758.520000000019</v>
      </c>
      <c r="F243" s="6">
        <f>D243-E243</f>
        <v>29951543.449999992</v>
      </c>
      <c r="G243" s="6">
        <f>F243-H243-I243-J243-K243-L243-M243</f>
        <v>21229398.369999994</v>
      </c>
      <c r="H243" s="6">
        <v>4242026.0199999996</v>
      </c>
      <c r="I243" s="6">
        <v>3232966.02</v>
      </c>
      <c r="J243" s="6">
        <v>771753.4</v>
      </c>
      <c r="K243" s="6">
        <v>177007.2</v>
      </c>
      <c r="L243" s="6">
        <v>298392.44</v>
      </c>
      <c r="M243" s="6">
        <v>0</v>
      </c>
    </row>
    <row r="244" spans="1:13" x14ac:dyDescent="0.25">
      <c r="A244" s="1" t="s">
        <v>541</v>
      </c>
      <c r="B244" t="s">
        <v>542</v>
      </c>
      <c r="C244" t="s">
        <v>8</v>
      </c>
      <c r="D244" s="37">
        <v>9429666.6099999994</v>
      </c>
      <c r="E244" s="37">
        <f>VLOOKUP(A244,'Core Foundation Funding (Ha)'!A:I,9,FALSE)</f>
        <v>1370.25</v>
      </c>
      <c r="F244" s="6">
        <f>D244-E244</f>
        <v>9428296.3599999994</v>
      </c>
      <c r="G244" s="6">
        <f>F244-H244-I244-J244-K244-L244-M244</f>
        <v>8388130.2600000007</v>
      </c>
      <c r="H244" s="6">
        <v>0</v>
      </c>
      <c r="I244" s="6">
        <v>784734.12</v>
      </c>
      <c r="J244" s="6">
        <v>561.1</v>
      </c>
      <c r="K244" s="6">
        <v>9243.66</v>
      </c>
      <c r="L244" s="6">
        <v>223955.33</v>
      </c>
      <c r="M244" s="6">
        <v>21671.89</v>
      </c>
    </row>
    <row r="245" spans="1:13" x14ac:dyDescent="0.25">
      <c r="A245" s="1" t="s">
        <v>543</v>
      </c>
      <c r="B245" t="s">
        <v>544</v>
      </c>
      <c r="C245" t="s">
        <v>5</v>
      </c>
      <c r="D245" s="37">
        <v>12928046.48</v>
      </c>
      <c r="E245" s="37">
        <f>VLOOKUP(A245,'Core Foundation Funding (Ha)'!A:I,9,FALSE)</f>
        <v>221080.06999999998</v>
      </c>
      <c r="F245" s="6">
        <f>D245-E245</f>
        <v>12706966.41</v>
      </c>
      <c r="G245" s="6">
        <f>F245-H245-I245-J245-K245-L245-M245</f>
        <v>6348981.7300000004</v>
      </c>
      <c r="H245" s="6">
        <v>4469771</v>
      </c>
      <c r="I245" s="6">
        <v>750039.46000000008</v>
      </c>
      <c r="J245" s="6">
        <v>1016726.28</v>
      </c>
      <c r="K245" s="6">
        <v>0</v>
      </c>
      <c r="L245" s="6">
        <v>57443.8</v>
      </c>
      <c r="M245" s="6">
        <v>64004.14</v>
      </c>
    </row>
    <row r="246" spans="1:13" x14ac:dyDescent="0.25">
      <c r="A246" s="1" t="s">
        <v>545</v>
      </c>
      <c r="B246" t="s">
        <v>546</v>
      </c>
      <c r="C246" t="s">
        <v>380</v>
      </c>
      <c r="D246" s="37">
        <v>2389664.3899999997</v>
      </c>
      <c r="E246" s="37">
        <f>VLOOKUP(A246,'Core Foundation Funding (Ha)'!A:I,9,FALSE)</f>
        <v>56007.06</v>
      </c>
      <c r="F246" s="6">
        <f>D246-E246</f>
        <v>2333657.3299999996</v>
      </c>
      <c r="G246" s="6">
        <f>F246-H246-I246-J246-K246-L246-M246</f>
        <v>2102105.1399999997</v>
      </c>
      <c r="H246" s="6">
        <v>0</v>
      </c>
      <c r="I246" s="6">
        <v>143524.34000000003</v>
      </c>
      <c r="J246" s="6">
        <v>18388.420000000002</v>
      </c>
      <c r="K246" s="6">
        <v>0</v>
      </c>
      <c r="L246" s="6">
        <v>67308.72</v>
      </c>
      <c r="M246" s="6">
        <v>2330.7100000000005</v>
      </c>
    </row>
    <row r="247" spans="1:13" x14ac:dyDescent="0.25">
      <c r="A247" s="1" t="s">
        <v>547</v>
      </c>
      <c r="B247" t="s">
        <v>548</v>
      </c>
      <c r="C247" t="s">
        <v>79</v>
      </c>
      <c r="D247" s="37">
        <v>295171.11</v>
      </c>
      <c r="E247" s="37">
        <f>VLOOKUP(A247,'Core Foundation Funding (Ha)'!A:I,9,FALSE)</f>
        <v>0</v>
      </c>
      <c r="F247" s="6">
        <f>D247-E247</f>
        <v>295171.11</v>
      </c>
      <c r="G247" s="6">
        <f>F247-H247-I247-J247-K247-L247-M247</f>
        <v>234635.88999999998</v>
      </c>
      <c r="H247" s="6">
        <v>0</v>
      </c>
      <c r="I247" s="6">
        <v>0</v>
      </c>
      <c r="J247" s="6">
        <v>678.18999999999994</v>
      </c>
      <c r="K247" s="6">
        <v>575.64</v>
      </c>
      <c r="L247" s="6">
        <v>59037.43</v>
      </c>
      <c r="M247" s="6">
        <v>243.96000000000004</v>
      </c>
    </row>
    <row r="248" spans="1:13" x14ac:dyDescent="0.25">
      <c r="A248" s="1" t="s">
        <v>549</v>
      </c>
      <c r="B248" t="s">
        <v>550</v>
      </c>
      <c r="C248" t="s">
        <v>179</v>
      </c>
      <c r="D248" s="37">
        <v>6257183.6799999997</v>
      </c>
      <c r="E248" s="37">
        <f>VLOOKUP(A248,'Core Foundation Funding (Ha)'!A:I,9,FALSE)</f>
        <v>4707.7799999999988</v>
      </c>
      <c r="F248" s="6">
        <f>D248-E248</f>
        <v>6252475.8999999994</v>
      </c>
      <c r="G248" s="6">
        <f>F248-H248-I248-J248-K248-L248-M248</f>
        <v>4577090.62</v>
      </c>
      <c r="H248" s="6">
        <v>420325.35000000003</v>
      </c>
      <c r="I248" s="6">
        <v>564246.00999999989</v>
      </c>
      <c r="J248" s="6">
        <v>582615.04000000004</v>
      </c>
      <c r="K248" s="6">
        <v>0</v>
      </c>
      <c r="L248" s="6">
        <v>108198.88</v>
      </c>
      <c r="M248" s="6">
        <v>0</v>
      </c>
    </row>
    <row r="249" spans="1:13" x14ac:dyDescent="0.25">
      <c r="A249" s="1" t="s">
        <v>551</v>
      </c>
      <c r="B249" t="s">
        <v>552</v>
      </c>
      <c r="C249" t="s">
        <v>242</v>
      </c>
      <c r="D249" s="37">
        <v>624326.34</v>
      </c>
      <c r="E249" s="37">
        <f>VLOOKUP(A249,'Core Foundation Funding (Ha)'!A:I,9,FALSE)</f>
        <v>0</v>
      </c>
      <c r="F249" s="6">
        <f>D249-E249</f>
        <v>624326.34</v>
      </c>
      <c r="G249" s="6">
        <f>F249-H249-I249-J249-K249-L249-M249</f>
        <v>519418.15999999992</v>
      </c>
      <c r="H249" s="6">
        <v>0</v>
      </c>
      <c r="I249" s="6">
        <v>0</v>
      </c>
      <c r="J249" s="6">
        <v>261.02999999999997</v>
      </c>
      <c r="K249" s="6">
        <v>2024.28</v>
      </c>
      <c r="L249" s="6">
        <v>102622.87</v>
      </c>
      <c r="M249" s="6">
        <v>0</v>
      </c>
    </row>
    <row r="250" spans="1:13" x14ac:dyDescent="0.25">
      <c r="A250" s="1" t="s">
        <v>553</v>
      </c>
      <c r="B250" t="s">
        <v>554</v>
      </c>
      <c r="C250" t="s">
        <v>94</v>
      </c>
      <c r="D250" s="37">
        <v>4513952.4099999992</v>
      </c>
      <c r="E250" s="37">
        <f>VLOOKUP(A250,'Core Foundation Funding (Ha)'!A:I,9,FALSE)</f>
        <v>153370.34</v>
      </c>
      <c r="F250" s="6">
        <f>D250-E250</f>
        <v>4360582.0699999994</v>
      </c>
      <c r="G250" s="6">
        <f>F250-H250-I250-J250-K250-L250-M250</f>
        <v>3699144.5999999992</v>
      </c>
      <c r="H250" s="6">
        <v>211409.74</v>
      </c>
      <c r="I250" s="6">
        <v>248544.71000000002</v>
      </c>
      <c r="J250" s="6">
        <v>127908.90000000001</v>
      </c>
      <c r="K250" s="6">
        <v>618.23</v>
      </c>
      <c r="L250" s="6">
        <v>72955.89</v>
      </c>
      <c r="M250" s="6">
        <v>0</v>
      </c>
    </row>
    <row r="251" spans="1:13" x14ac:dyDescent="0.25">
      <c r="A251" s="1" t="s">
        <v>555</v>
      </c>
      <c r="B251" t="s">
        <v>556</v>
      </c>
      <c r="C251" t="s">
        <v>253</v>
      </c>
      <c r="D251" s="37">
        <v>11699753.129999997</v>
      </c>
      <c r="E251" s="37">
        <f>VLOOKUP(A251,'Core Foundation Funding (Ha)'!A:I,9,FALSE)</f>
        <v>79166.930000000008</v>
      </c>
      <c r="F251" s="6">
        <f>D251-E251</f>
        <v>11620586.199999997</v>
      </c>
      <c r="G251" s="6">
        <f>F251-H251-I251-J251-K251-L251-M251</f>
        <v>8257823.5699999984</v>
      </c>
      <c r="H251" s="6">
        <v>2174059.0500000003</v>
      </c>
      <c r="I251" s="6">
        <v>747347.27999999991</v>
      </c>
      <c r="J251" s="6">
        <v>179300.78</v>
      </c>
      <c r="K251" s="6">
        <v>888.69</v>
      </c>
      <c r="L251" s="6">
        <v>79326.31</v>
      </c>
      <c r="M251" s="6">
        <v>181840.52</v>
      </c>
    </row>
    <row r="252" spans="1:13" x14ac:dyDescent="0.25">
      <c r="A252" s="1" t="s">
        <v>557</v>
      </c>
      <c r="B252" t="s">
        <v>558</v>
      </c>
      <c r="C252" t="s">
        <v>234</v>
      </c>
      <c r="D252" s="37">
        <v>9491918.7799999993</v>
      </c>
      <c r="E252" s="37">
        <f>VLOOKUP(A252,'Core Foundation Funding (Ha)'!A:I,9,FALSE)</f>
        <v>0</v>
      </c>
      <c r="F252" s="6">
        <f>D252-E252</f>
        <v>9491918.7799999993</v>
      </c>
      <c r="G252" s="6">
        <f>F252-H252-I252-J252-K252-L252-M252</f>
        <v>5478485.0699999984</v>
      </c>
      <c r="H252" s="6">
        <v>1734523.5300000003</v>
      </c>
      <c r="I252" s="6">
        <v>866516.16</v>
      </c>
      <c r="J252" s="6">
        <v>1300472.79</v>
      </c>
      <c r="K252" s="6">
        <v>476.73</v>
      </c>
      <c r="L252" s="6">
        <v>70304.53</v>
      </c>
      <c r="M252" s="6">
        <v>41139.970000000008</v>
      </c>
    </row>
    <row r="253" spans="1:13" x14ac:dyDescent="0.25">
      <c r="A253" s="1" t="s">
        <v>559</v>
      </c>
      <c r="B253" t="s">
        <v>560</v>
      </c>
      <c r="C253" t="s">
        <v>26</v>
      </c>
      <c r="D253" s="37">
        <v>3028991.1899999995</v>
      </c>
      <c r="E253" s="37">
        <f>VLOOKUP(A253,'Core Foundation Funding (Ha)'!A:I,9,FALSE)</f>
        <v>-67022.929999999993</v>
      </c>
      <c r="F253" s="6">
        <f>D253-E253</f>
        <v>3096014.1199999996</v>
      </c>
      <c r="G253" s="6">
        <f>F253-H253-I253-J253-K253-L253-M253</f>
        <v>1537135.65</v>
      </c>
      <c r="H253" s="6">
        <v>1327426.1299999999</v>
      </c>
      <c r="I253" s="6">
        <v>187407.2</v>
      </c>
      <c r="J253" s="6">
        <v>8160.5</v>
      </c>
      <c r="K253" s="6">
        <v>0</v>
      </c>
      <c r="L253" s="6">
        <v>35884.639999999999</v>
      </c>
      <c r="M253" s="6">
        <v>0</v>
      </c>
    </row>
    <row r="254" spans="1:13" x14ac:dyDescent="0.25">
      <c r="A254" s="1" t="s">
        <v>561</v>
      </c>
      <c r="B254" t="s">
        <v>562</v>
      </c>
      <c r="C254" t="s">
        <v>563</v>
      </c>
      <c r="D254" s="37">
        <v>13342769.920000004</v>
      </c>
      <c r="E254" s="37">
        <f>VLOOKUP(A254,'Core Foundation Funding (Ha)'!A:I,9,FALSE)</f>
        <v>83742.429999999993</v>
      </c>
      <c r="F254" s="6">
        <f>D254-E254</f>
        <v>13259027.490000004</v>
      </c>
      <c r="G254" s="6">
        <f>F254-H254-I254-J254-K254-L254-M254</f>
        <v>10074224.150000002</v>
      </c>
      <c r="H254" s="6">
        <v>1517771.65</v>
      </c>
      <c r="I254" s="6">
        <v>1166822.3500000001</v>
      </c>
      <c r="J254" s="6">
        <v>388744.24</v>
      </c>
      <c r="K254" s="6">
        <v>0</v>
      </c>
      <c r="L254" s="6">
        <v>110267.05</v>
      </c>
      <c r="M254" s="6">
        <v>1198.0500000000011</v>
      </c>
    </row>
    <row r="255" spans="1:13" x14ac:dyDescent="0.25">
      <c r="A255" s="1" t="s">
        <v>564</v>
      </c>
      <c r="B255" t="s">
        <v>565</v>
      </c>
      <c r="C255" t="s">
        <v>17</v>
      </c>
      <c r="D255" s="37">
        <v>5480321.7399999993</v>
      </c>
      <c r="E255" s="37">
        <f>VLOOKUP(A255,'Core Foundation Funding (Ha)'!A:I,9,FALSE)</f>
        <v>10195.049999999988</v>
      </c>
      <c r="F255" s="6">
        <f>D255-E255</f>
        <v>5470126.6899999995</v>
      </c>
      <c r="G255" s="6">
        <f>F255-H255-I255-J255-K255-L255-M255</f>
        <v>4286678.9499999993</v>
      </c>
      <c r="H255" s="6">
        <v>0</v>
      </c>
      <c r="I255" s="6">
        <v>867456.32</v>
      </c>
      <c r="J255" s="6">
        <v>18785.34</v>
      </c>
      <c r="K255" s="6">
        <v>7897.7</v>
      </c>
      <c r="L255" s="6">
        <v>184952.6</v>
      </c>
      <c r="M255" s="6">
        <v>104355.77999999998</v>
      </c>
    </row>
    <row r="256" spans="1:13" x14ac:dyDescent="0.25">
      <c r="A256" s="1" t="s">
        <v>566</v>
      </c>
      <c r="B256" t="s">
        <v>567</v>
      </c>
      <c r="C256" t="s">
        <v>59</v>
      </c>
      <c r="D256" s="37">
        <v>2324784.84</v>
      </c>
      <c r="E256" s="37">
        <f>VLOOKUP(A256,'Core Foundation Funding (Ha)'!A:I,9,FALSE)</f>
        <v>75032.62</v>
      </c>
      <c r="F256" s="6">
        <f>D256-E256</f>
        <v>2249752.2199999997</v>
      </c>
      <c r="G256" s="6">
        <f>F256-H256-I256-J256-K256-L256-M256</f>
        <v>1905824.14</v>
      </c>
      <c r="H256" s="6">
        <v>135443.69</v>
      </c>
      <c r="I256" s="6">
        <v>107383.4</v>
      </c>
      <c r="J256" s="6">
        <v>55479.130000000005</v>
      </c>
      <c r="K256" s="6">
        <v>217.56</v>
      </c>
      <c r="L256" s="6">
        <v>45404.3</v>
      </c>
      <c r="M256" s="6">
        <v>0</v>
      </c>
    </row>
    <row r="257" spans="1:13" x14ac:dyDescent="0.25">
      <c r="A257" s="1" t="s">
        <v>568</v>
      </c>
      <c r="B257" t="s">
        <v>569</v>
      </c>
      <c r="C257" t="s">
        <v>56</v>
      </c>
      <c r="D257" s="37">
        <v>6898957.0799999991</v>
      </c>
      <c r="E257" s="37">
        <f>VLOOKUP(A257,'Core Foundation Funding (Ha)'!A:I,9,FALSE)</f>
        <v>88705.460000000021</v>
      </c>
      <c r="F257" s="6">
        <f>D257-E257</f>
        <v>6810251.6199999992</v>
      </c>
      <c r="G257" s="6">
        <f>F257-H257-I257-J257-K257-L257-M257</f>
        <v>5247032.9899999993</v>
      </c>
      <c r="H257" s="6">
        <v>996409.1</v>
      </c>
      <c r="I257" s="6">
        <v>455285.83</v>
      </c>
      <c r="J257" s="6">
        <v>48413.9</v>
      </c>
      <c r="K257" s="6">
        <v>0</v>
      </c>
      <c r="L257" s="6">
        <v>63109.8</v>
      </c>
      <c r="M257" s="6">
        <v>0</v>
      </c>
    </row>
    <row r="258" spans="1:13" x14ac:dyDescent="0.25">
      <c r="A258" s="1" t="s">
        <v>570</v>
      </c>
      <c r="B258" t="s">
        <v>571</v>
      </c>
      <c r="C258" t="s">
        <v>51</v>
      </c>
      <c r="D258" s="37">
        <v>7660085.6799999988</v>
      </c>
      <c r="E258" s="37">
        <f>VLOOKUP(A258,'Core Foundation Funding (Ha)'!A:I,9,FALSE)</f>
        <v>64392.86</v>
      </c>
      <c r="F258" s="6">
        <f>D258-E258</f>
        <v>7595692.8199999984</v>
      </c>
      <c r="G258" s="6">
        <f>F258-H258-I258-J258-K258-L258-M258</f>
        <v>5189018.9399999985</v>
      </c>
      <c r="H258" s="6">
        <v>1401140.76</v>
      </c>
      <c r="I258" s="6">
        <v>728739.72</v>
      </c>
      <c r="J258" s="6">
        <v>167289.95000000001</v>
      </c>
      <c r="K258" s="6">
        <v>1670.9</v>
      </c>
      <c r="L258" s="6">
        <v>81933.62</v>
      </c>
      <c r="M258" s="6">
        <v>25898.929999999997</v>
      </c>
    </row>
    <row r="259" spans="1:13" x14ac:dyDescent="0.25">
      <c r="A259" s="1" t="s">
        <v>572</v>
      </c>
      <c r="B259" t="s">
        <v>573</v>
      </c>
      <c r="C259" t="s">
        <v>574</v>
      </c>
      <c r="D259" s="37">
        <v>4218836.1900000004</v>
      </c>
      <c r="E259" s="37">
        <f>VLOOKUP(A259,'Core Foundation Funding (Ha)'!A:I,9,FALSE)</f>
        <v>14510.98</v>
      </c>
      <c r="F259" s="6">
        <f>D259-E259</f>
        <v>4204325.21</v>
      </c>
      <c r="G259" s="6">
        <f>F259-H259-I259-J259-K259-L259-M259</f>
        <v>3200971.36</v>
      </c>
      <c r="H259" s="6">
        <v>484766.57999999996</v>
      </c>
      <c r="I259" s="6">
        <v>394112.47</v>
      </c>
      <c r="J259" s="6">
        <v>61158.2</v>
      </c>
      <c r="K259" s="6">
        <v>2030.81</v>
      </c>
      <c r="L259" s="6">
        <v>61285.79</v>
      </c>
      <c r="M259" s="6">
        <v>0</v>
      </c>
    </row>
    <row r="260" spans="1:13" x14ac:dyDescent="0.25">
      <c r="A260" s="1" t="s">
        <v>575</v>
      </c>
      <c r="B260" t="s">
        <v>576</v>
      </c>
      <c r="C260" t="s">
        <v>164</v>
      </c>
      <c r="D260" s="37">
        <v>1587765.74</v>
      </c>
      <c r="E260" s="37">
        <f>VLOOKUP(A260,'Core Foundation Funding (Ha)'!A:I,9,FALSE)</f>
        <v>-74648.08</v>
      </c>
      <c r="F260" s="6">
        <f>D260-E260</f>
        <v>1662413.82</v>
      </c>
      <c r="G260" s="6">
        <f>F260-H260-I260-J260-K260-L260-M260</f>
        <v>541878.78999999992</v>
      </c>
      <c r="H260" s="6">
        <v>852431.97000000009</v>
      </c>
      <c r="I260" s="6">
        <v>38854.200000000012</v>
      </c>
      <c r="J260" s="6">
        <v>192992.44</v>
      </c>
      <c r="K260" s="6">
        <v>0</v>
      </c>
      <c r="L260" s="6">
        <v>36256.42</v>
      </c>
      <c r="M260" s="6">
        <v>0</v>
      </c>
    </row>
    <row r="261" spans="1:13" x14ac:dyDescent="0.25">
      <c r="A261" s="1" t="s">
        <v>577</v>
      </c>
      <c r="B261" t="s">
        <v>578</v>
      </c>
      <c r="C261" t="s">
        <v>287</v>
      </c>
      <c r="D261" s="37">
        <v>2402987.7000000002</v>
      </c>
      <c r="E261" s="37">
        <f>VLOOKUP(A261,'Core Foundation Funding (Ha)'!A:I,9,FALSE)</f>
        <v>-8536.5400000000009</v>
      </c>
      <c r="F261" s="6">
        <f>D261-E261</f>
        <v>2411524.2400000002</v>
      </c>
      <c r="G261" s="6">
        <f>F261-H261-I261-J261-K261-L261-M261</f>
        <v>1131503.1500000004</v>
      </c>
      <c r="H261" s="6">
        <v>1179116.97</v>
      </c>
      <c r="I261" s="6">
        <v>67468.42</v>
      </c>
      <c r="J261" s="6">
        <v>1444.91</v>
      </c>
      <c r="K261" s="6">
        <v>0</v>
      </c>
      <c r="L261" s="6">
        <v>31990.79</v>
      </c>
      <c r="M261" s="6">
        <v>0</v>
      </c>
    </row>
    <row r="262" spans="1:13" x14ac:dyDescent="0.25">
      <c r="A262" s="1" t="s">
        <v>579</v>
      </c>
      <c r="B262" t="s">
        <v>580</v>
      </c>
      <c r="C262" t="s">
        <v>492</v>
      </c>
      <c r="D262" s="37">
        <v>4194779.3299999982</v>
      </c>
      <c r="E262" s="37">
        <f>VLOOKUP(A262,'Core Foundation Funding (Ha)'!A:I,9,FALSE)</f>
        <v>-57948.389999999992</v>
      </c>
      <c r="F262" s="6">
        <f>D262-E262</f>
        <v>4252727.7199999979</v>
      </c>
      <c r="G262" s="6">
        <f>F262-H262-I262-J262-K262-L262-M262</f>
        <v>3439342.6999999983</v>
      </c>
      <c r="H262" s="6">
        <v>476265.69999999995</v>
      </c>
      <c r="I262" s="6">
        <v>192423.01</v>
      </c>
      <c r="J262" s="6">
        <v>12499.75</v>
      </c>
      <c r="K262" s="6">
        <v>10104.34</v>
      </c>
      <c r="L262" s="6">
        <v>79620.070000000007</v>
      </c>
      <c r="M262" s="6">
        <v>42472.15</v>
      </c>
    </row>
    <row r="263" spans="1:13" x14ac:dyDescent="0.25">
      <c r="A263" s="1" t="s">
        <v>581</v>
      </c>
      <c r="B263" t="s">
        <v>582</v>
      </c>
      <c r="C263" t="s">
        <v>574</v>
      </c>
      <c r="D263" s="37">
        <v>7416659.6100000003</v>
      </c>
      <c r="E263" s="37">
        <f>VLOOKUP(A263,'Core Foundation Funding (Ha)'!A:I,9,FALSE)</f>
        <v>-34036.22</v>
      </c>
      <c r="F263" s="6">
        <f>D263-E263</f>
        <v>7450695.8300000001</v>
      </c>
      <c r="G263" s="6">
        <f>F263-H263-I263-J263-K263-L263-M263</f>
        <v>5719187.0799999991</v>
      </c>
      <c r="H263" s="6">
        <v>1160776.3999999999</v>
      </c>
      <c r="I263" s="6">
        <v>414777.03</v>
      </c>
      <c r="J263" s="6">
        <v>30955.97</v>
      </c>
      <c r="K263" s="6">
        <v>21375.67</v>
      </c>
      <c r="L263" s="6">
        <v>102704.07</v>
      </c>
      <c r="M263" s="6">
        <v>919.60999999999967</v>
      </c>
    </row>
    <row r="264" spans="1:13" x14ac:dyDescent="0.25">
      <c r="A264" s="1" t="s">
        <v>583</v>
      </c>
      <c r="B264" t="s">
        <v>584</v>
      </c>
      <c r="C264" t="s">
        <v>137</v>
      </c>
      <c r="D264" s="37">
        <v>3781124.3000000007</v>
      </c>
      <c r="E264" s="37">
        <f>VLOOKUP(A264,'Core Foundation Funding (Ha)'!A:I,9,FALSE)</f>
        <v>-26453.23</v>
      </c>
      <c r="F264" s="6">
        <f>D264-E264</f>
        <v>3807577.5300000007</v>
      </c>
      <c r="G264" s="6">
        <f>F264-H264-I264-J264-K264-L264-M264</f>
        <v>2138445.6900000009</v>
      </c>
      <c r="H264" s="6">
        <v>1260707.0699999998</v>
      </c>
      <c r="I264" s="6">
        <v>289668.3</v>
      </c>
      <c r="J264" s="6">
        <v>72101.460000000006</v>
      </c>
      <c r="K264" s="6">
        <v>4.93</v>
      </c>
      <c r="L264" s="6">
        <v>46650.080000000002</v>
      </c>
      <c r="M264" s="6">
        <v>0</v>
      </c>
    </row>
    <row r="265" spans="1:13" x14ac:dyDescent="0.25">
      <c r="A265" s="1" t="s">
        <v>585</v>
      </c>
      <c r="B265" t="s">
        <v>586</v>
      </c>
      <c r="C265" t="s">
        <v>287</v>
      </c>
      <c r="D265" s="37">
        <v>2965068.6999999993</v>
      </c>
      <c r="E265" s="37">
        <f>VLOOKUP(A265,'Core Foundation Funding (Ha)'!A:I,9,FALSE)</f>
        <v>38017.490000000005</v>
      </c>
      <c r="F265" s="6">
        <f>D265-E265</f>
        <v>2927051.209999999</v>
      </c>
      <c r="G265" s="6">
        <f>F265-H265-I265-J265-K265-L265-M265</f>
        <v>1686902.1099999992</v>
      </c>
      <c r="H265" s="6">
        <v>1006318.8899999999</v>
      </c>
      <c r="I265" s="6">
        <v>137020.68</v>
      </c>
      <c r="J265" s="6">
        <v>581.02</v>
      </c>
      <c r="K265" s="6">
        <v>0</v>
      </c>
      <c r="L265" s="6">
        <v>41433.74</v>
      </c>
      <c r="M265" s="6">
        <v>54794.770000000004</v>
      </c>
    </row>
    <row r="266" spans="1:13" x14ac:dyDescent="0.25">
      <c r="A266" s="1" t="s">
        <v>587</v>
      </c>
      <c r="B266" t="s">
        <v>588</v>
      </c>
      <c r="C266" t="s">
        <v>380</v>
      </c>
      <c r="D266" s="37">
        <v>10248.429999999998</v>
      </c>
      <c r="E266" s="37">
        <f>VLOOKUP(A266,'Core Foundation Funding (Ha)'!A:I,9,FALSE)</f>
        <v>0</v>
      </c>
      <c r="F266" s="6">
        <f>D266-E266</f>
        <v>10248.429999999998</v>
      </c>
      <c r="G266" s="6">
        <f>F266-H266-I266-J266-K266-L266-M266</f>
        <v>10248.429999999998</v>
      </c>
      <c r="H266" s="6">
        <v>0</v>
      </c>
      <c r="I266" s="6">
        <v>0</v>
      </c>
      <c r="J266" s="6">
        <v>0</v>
      </c>
      <c r="K266" s="6">
        <v>0</v>
      </c>
      <c r="L266" s="6">
        <v>0</v>
      </c>
      <c r="M266" s="6">
        <v>0</v>
      </c>
    </row>
    <row r="267" spans="1:13" x14ac:dyDescent="0.25">
      <c r="A267" s="1" t="s">
        <v>589</v>
      </c>
      <c r="B267" t="s">
        <v>590</v>
      </c>
      <c r="C267" t="s">
        <v>110</v>
      </c>
      <c r="D267" s="37">
        <v>2793981.52</v>
      </c>
      <c r="E267" s="37">
        <f>VLOOKUP(A267,'Core Foundation Funding (Ha)'!A:I,9,FALSE)</f>
        <v>40252.31</v>
      </c>
      <c r="F267" s="6">
        <f>D267-E267</f>
        <v>2753729.21</v>
      </c>
      <c r="G267" s="6">
        <f>F267-H267-I267-J267-K267-L267-M267</f>
        <v>2620729.9</v>
      </c>
      <c r="H267" s="6">
        <v>0</v>
      </c>
      <c r="I267" s="6">
        <v>0</v>
      </c>
      <c r="J267" s="6">
        <v>2852.58</v>
      </c>
      <c r="K267" s="6">
        <v>419.25</v>
      </c>
      <c r="L267" s="6">
        <v>129727.48</v>
      </c>
      <c r="M267" s="6">
        <v>0</v>
      </c>
    </row>
    <row r="268" spans="1:13" x14ac:dyDescent="0.25">
      <c r="A268" s="1" t="s">
        <v>591</v>
      </c>
      <c r="B268" t="s">
        <v>592</v>
      </c>
      <c r="C268" t="s">
        <v>56</v>
      </c>
      <c r="D268" s="37">
        <v>13078525.310000001</v>
      </c>
      <c r="E268" s="37">
        <f>VLOOKUP(A268,'Core Foundation Funding (Ha)'!A:I,9,FALSE)</f>
        <v>58013.860000000015</v>
      </c>
      <c r="F268" s="6">
        <f>D268-E268</f>
        <v>13020511.450000001</v>
      </c>
      <c r="G268" s="6">
        <f>F268-H268-I268-J268-K268-L268-M268</f>
        <v>10017156.58</v>
      </c>
      <c r="H268" s="6">
        <v>348946</v>
      </c>
      <c r="I268" s="6">
        <v>1497898.82</v>
      </c>
      <c r="J268" s="6">
        <v>281878.31</v>
      </c>
      <c r="K268" s="6">
        <v>59206.06</v>
      </c>
      <c r="L268" s="6">
        <v>141179.87</v>
      </c>
      <c r="M268" s="6">
        <v>674245.81</v>
      </c>
    </row>
    <row r="269" spans="1:13" x14ac:dyDescent="0.25">
      <c r="A269" s="1" t="s">
        <v>593</v>
      </c>
      <c r="B269" t="s">
        <v>594</v>
      </c>
      <c r="C269" t="s">
        <v>2</v>
      </c>
      <c r="D269" s="37">
        <v>10393563.639999999</v>
      </c>
      <c r="E269" s="37">
        <f>VLOOKUP(A269,'Core Foundation Funding (Ha)'!A:I,9,FALSE)</f>
        <v>-29114.199999999997</v>
      </c>
      <c r="F269" s="6">
        <f>D269-E269</f>
        <v>10422677.839999998</v>
      </c>
      <c r="G269" s="6">
        <f>F269-H269-I269-J269-K269-L269-M269</f>
        <v>6310781.4699999988</v>
      </c>
      <c r="H269" s="6">
        <v>2338005.71</v>
      </c>
      <c r="I269" s="6">
        <v>1131348.1399999999</v>
      </c>
      <c r="J269" s="6">
        <v>501268.77</v>
      </c>
      <c r="K269" s="6">
        <v>6084.87</v>
      </c>
      <c r="L269" s="6">
        <v>86287.33</v>
      </c>
      <c r="M269" s="6">
        <v>48901.55</v>
      </c>
    </row>
    <row r="270" spans="1:13" x14ac:dyDescent="0.25">
      <c r="A270" s="1" t="s">
        <v>595</v>
      </c>
      <c r="B270" t="s">
        <v>596</v>
      </c>
      <c r="C270" t="s">
        <v>164</v>
      </c>
      <c r="D270" s="37">
        <v>13369711.309999999</v>
      </c>
      <c r="E270" s="37">
        <f>VLOOKUP(A270,'Core Foundation Funding (Ha)'!A:I,9,FALSE)</f>
        <v>64707.079999999987</v>
      </c>
      <c r="F270" s="6">
        <f>D270-E270</f>
        <v>13305004.229999999</v>
      </c>
      <c r="G270" s="6">
        <f>F270-H270-I270-J270-K270-L270-M270</f>
        <v>9519228.2599999979</v>
      </c>
      <c r="H270" s="6">
        <v>440687.52</v>
      </c>
      <c r="I270" s="6">
        <v>2057917.3699999999</v>
      </c>
      <c r="J270" s="6">
        <v>269416.46999999997</v>
      </c>
      <c r="K270" s="6">
        <v>50140.3</v>
      </c>
      <c r="L270" s="6">
        <v>221492.34</v>
      </c>
      <c r="M270" s="6">
        <v>746121.97</v>
      </c>
    </row>
    <row r="271" spans="1:13" x14ac:dyDescent="0.25">
      <c r="A271" s="1" t="s">
        <v>597</v>
      </c>
      <c r="B271" t="s">
        <v>598</v>
      </c>
      <c r="C271" t="s">
        <v>23</v>
      </c>
      <c r="D271" s="37">
        <v>5959716.3799999999</v>
      </c>
      <c r="E271" s="37">
        <f>VLOOKUP(A271,'Core Foundation Funding (Ha)'!A:I,9,FALSE)</f>
        <v>11654.719999999994</v>
      </c>
      <c r="F271" s="6">
        <f>D271-E271</f>
        <v>5948061.6600000001</v>
      </c>
      <c r="G271" s="6">
        <f>F271-H271-I271-J271-K271-L271-M271</f>
        <v>5276554.51</v>
      </c>
      <c r="H271" s="6">
        <v>224302.87</v>
      </c>
      <c r="I271" s="6">
        <v>341468.01</v>
      </c>
      <c r="J271" s="6">
        <v>31595.040000000001</v>
      </c>
      <c r="K271" s="6">
        <v>433.2</v>
      </c>
      <c r="L271" s="6">
        <v>73708.03</v>
      </c>
      <c r="M271" s="6">
        <v>0</v>
      </c>
    </row>
    <row r="272" spans="1:13" x14ac:dyDescent="0.25">
      <c r="A272" s="1" t="s">
        <v>599</v>
      </c>
      <c r="B272" t="s">
        <v>600</v>
      </c>
      <c r="C272" t="s">
        <v>211</v>
      </c>
      <c r="D272" s="37">
        <v>7962055.3600000013</v>
      </c>
      <c r="E272" s="37">
        <f>VLOOKUP(A272,'Core Foundation Funding (Ha)'!A:I,9,FALSE)</f>
        <v>31625.430000000008</v>
      </c>
      <c r="F272" s="6">
        <f>D272-E272</f>
        <v>7930429.9300000016</v>
      </c>
      <c r="G272" s="6">
        <f>F272-H272-I272-J272-K272-L272-M272</f>
        <v>6901622.8200000012</v>
      </c>
      <c r="H272" s="6">
        <v>69286.12</v>
      </c>
      <c r="I272" s="6">
        <v>741576.03</v>
      </c>
      <c r="J272" s="6">
        <v>14908.57</v>
      </c>
      <c r="K272" s="6">
        <v>51473.97</v>
      </c>
      <c r="L272" s="6">
        <v>151562.42000000001</v>
      </c>
      <c r="M272" s="6">
        <v>0</v>
      </c>
    </row>
    <row r="273" spans="1:13" x14ac:dyDescent="0.25">
      <c r="A273" s="1" t="s">
        <v>601</v>
      </c>
      <c r="B273" t="s">
        <v>602</v>
      </c>
      <c r="C273" t="s">
        <v>416</v>
      </c>
      <c r="D273" s="37">
        <v>635519.75</v>
      </c>
      <c r="E273" s="37">
        <f>VLOOKUP(A273,'Core Foundation Funding (Ha)'!A:I,9,FALSE)</f>
        <v>0</v>
      </c>
      <c r="F273" s="6">
        <f>D273-E273</f>
        <v>635519.75</v>
      </c>
      <c r="G273" s="6">
        <f>F273-H273-I273-J273-K273-L273-M273</f>
        <v>568505.14</v>
      </c>
      <c r="H273" s="6">
        <v>0</v>
      </c>
      <c r="I273" s="6">
        <v>0</v>
      </c>
      <c r="J273" s="6">
        <v>1790.36</v>
      </c>
      <c r="K273" s="6">
        <v>113.7</v>
      </c>
      <c r="L273" s="6">
        <v>65058.19</v>
      </c>
      <c r="M273" s="6">
        <v>52.36</v>
      </c>
    </row>
    <row r="274" spans="1:13" x14ac:dyDescent="0.25">
      <c r="A274" s="1" t="s">
        <v>603</v>
      </c>
      <c r="B274" t="s">
        <v>604</v>
      </c>
      <c r="C274" t="s">
        <v>137</v>
      </c>
      <c r="D274" s="37">
        <v>7830801.6399999997</v>
      </c>
      <c r="E274" s="37">
        <f>VLOOKUP(A274,'Core Foundation Funding (Ha)'!A:I,9,FALSE)</f>
        <v>-8091.1499999999942</v>
      </c>
      <c r="F274" s="6">
        <f>D274-E274</f>
        <v>7838892.79</v>
      </c>
      <c r="G274" s="6">
        <f>F274-H274-I274-J274-K274-L274-M274</f>
        <v>4819503.2300000004</v>
      </c>
      <c r="H274" s="6">
        <v>1994188.79</v>
      </c>
      <c r="I274" s="6">
        <v>735058.29</v>
      </c>
      <c r="J274" s="6">
        <v>213025.91999999998</v>
      </c>
      <c r="K274" s="6">
        <v>0</v>
      </c>
      <c r="L274" s="6">
        <v>56677.21</v>
      </c>
      <c r="M274" s="6">
        <v>20439.349999999999</v>
      </c>
    </row>
    <row r="275" spans="1:13" x14ac:dyDescent="0.25">
      <c r="A275" s="1" t="s">
        <v>607</v>
      </c>
      <c r="B275" t="s">
        <v>606</v>
      </c>
      <c r="C275" t="s">
        <v>146</v>
      </c>
      <c r="D275" s="37">
        <v>5572638.5000000009</v>
      </c>
      <c r="E275" s="37">
        <f>VLOOKUP(A275,'Core Foundation Funding (Ha)'!A:I,9,FALSE)</f>
        <v>43783.25</v>
      </c>
      <c r="F275" s="6">
        <f>D275-E275</f>
        <v>5528855.2500000009</v>
      </c>
      <c r="G275" s="6">
        <f>F275-H275-I275-J275-K275-L275-M275</f>
        <v>4425443.32</v>
      </c>
      <c r="H275" s="6">
        <v>447500.24000000005</v>
      </c>
      <c r="I275" s="6">
        <v>507864.81999999995</v>
      </c>
      <c r="J275" s="6">
        <v>65394.19</v>
      </c>
      <c r="K275" s="6">
        <v>3592.29</v>
      </c>
      <c r="L275" s="6">
        <v>72610.77</v>
      </c>
      <c r="M275" s="6">
        <v>6449.619999999999</v>
      </c>
    </row>
    <row r="276" spans="1:13" x14ac:dyDescent="0.25">
      <c r="A276" s="1" t="s">
        <v>605</v>
      </c>
      <c r="B276" t="s">
        <v>606</v>
      </c>
      <c r="C276" t="s">
        <v>17</v>
      </c>
      <c r="D276" s="37">
        <v>15070544.239999998</v>
      </c>
      <c r="E276" s="37">
        <f>VLOOKUP(A276,'Core Foundation Funding (Ha)'!A:I,9,FALSE)</f>
        <v>60839.200000000004</v>
      </c>
      <c r="F276" s="6">
        <f>D276-E276</f>
        <v>15009705.039999999</v>
      </c>
      <c r="G276" s="6">
        <f>F276-H276-I276-J276-K276-L276-M276</f>
        <v>11925590.85</v>
      </c>
      <c r="H276" s="6">
        <v>1508666.91</v>
      </c>
      <c r="I276" s="6">
        <v>1069564.5299999998</v>
      </c>
      <c r="J276" s="6">
        <v>10169.25</v>
      </c>
      <c r="K276" s="6">
        <v>16856.939999999999</v>
      </c>
      <c r="L276" s="6">
        <v>174246.72</v>
      </c>
      <c r="M276" s="6">
        <v>304609.83999999997</v>
      </c>
    </row>
    <row r="277" spans="1:13" x14ac:dyDescent="0.25">
      <c r="A277" s="1" t="s">
        <v>608</v>
      </c>
      <c r="B277" t="s">
        <v>609</v>
      </c>
      <c r="C277" t="s">
        <v>137</v>
      </c>
      <c r="D277" s="37">
        <v>5499662.6999999993</v>
      </c>
      <c r="E277" s="37">
        <f>VLOOKUP(A277,'Core Foundation Funding (Ha)'!A:I,9,FALSE)</f>
        <v>-52476.039999999994</v>
      </c>
      <c r="F277" s="6">
        <f>D277-E277</f>
        <v>5552138.7399999993</v>
      </c>
      <c r="G277" s="6">
        <f>F277-H277-I277-J277-K277-L277-M277</f>
        <v>4752668.9899999993</v>
      </c>
      <c r="H277" s="6">
        <v>260758.08000000002</v>
      </c>
      <c r="I277" s="6">
        <v>395252.57999999996</v>
      </c>
      <c r="J277" s="6">
        <v>54804.95</v>
      </c>
      <c r="K277" s="6">
        <v>5417.87</v>
      </c>
      <c r="L277" s="6">
        <v>83236.27</v>
      </c>
      <c r="M277" s="6">
        <v>0</v>
      </c>
    </row>
    <row r="278" spans="1:13" x14ac:dyDescent="0.25">
      <c r="A278" s="1" t="s">
        <v>610</v>
      </c>
      <c r="B278" t="s">
        <v>611</v>
      </c>
      <c r="C278" t="s">
        <v>79</v>
      </c>
      <c r="D278" s="37">
        <v>15271748.619999997</v>
      </c>
      <c r="E278" s="37">
        <f>VLOOKUP(A278,'Core Foundation Funding (Ha)'!A:I,9,FALSE)</f>
        <v>-114642.09000000003</v>
      </c>
      <c r="F278" s="6">
        <f>D278-E278</f>
        <v>15386390.709999997</v>
      </c>
      <c r="G278" s="6">
        <f>F278-H278-I278-J278-K278-L278-M278</f>
        <v>12909411.779999997</v>
      </c>
      <c r="H278" s="6">
        <v>0</v>
      </c>
      <c r="I278" s="6">
        <v>1392563.4700000002</v>
      </c>
      <c r="J278" s="6">
        <v>421913.51</v>
      </c>
      <c r="K278" s="6">
        <v>137770.45000000001</v>
      </c>
      <c r="L278" s="6">
        <v>236812.73</v>
      </c>
      <c r="M278" s="6">
        <v>287918.77</v>
      </c>
    </row>
    <row r="279" spans="1:13" x14ac:dyDescent="0.25">
      <c r="A279" s="1" t="s">
        <v>612</v>
      </c>
      <c r="B279" t="s">
        <v>613</v>
      </c>
      <c r="C279" t="s">
        <v>492</v>
      </c>
      <c r="D279" s="37">
        <v>3914198.4699999993</v>
      </c>
      <c r="E279" s="37">
        <f>VLOOKUP(A279,'Core Foundation Funding (Ha)'!A:I,9,FALSE)</f>
        <v>-4458.8199999999779</v>
      </c>
      <c r="F279" s="6">
        <f>D279-E279</f>
        <v>3918657.2899999991</v>
      </c>
      <c r="G279" s="6">
        <f>F279-H279-I279-J279-K279-L279-M279</f>
        <v>3200870.5099999993</v>
      </c>
      <c r="H279" s="6">
        <v>16830.71</v>
      </c>
      <c r="I279" s="6">
        <v>387887.71</v>
      </c>
      <c r="J279" s="6">
        <v>187457.02</v>
      </c>
      <c r="K279" s="6">
        <v>1359.79</v>
      </c>
      <c r="L279" s="6">
        <v>91556.5</v>
      </c>
      <c r="M279" s="6">
        <v>32695.049999999996</v>
      </c>
    </row>
    <row r="280" spans="1:13" x14ac:dyDescent="0.25">
      <c r="A280" s="1" t="s">
        <v>616</v>
      </c>
      <c r="B280" t="s">
        <v>615</v>
      </c>
      <c r="C280" t="s">
        <v>271</v>
      </c>
      <c r="D280" s="37">
        <v>5023727.43</v>
      </c>
      <c r="E280" s="37">
        <f>VLOOKUP(A280,'Core Foundation Funding (Ha)'!A:I,9,FALSE)</f>
        <v>29799.869999999995</v>
      </c>
      <c r="F280" s="6">
        <f>D280-E280</f>
        <v>4993927.5599999996</v>
      </c>
      <c r="G280" s="6">
        <f>F280-H280-I280-J280-K280-L280-M280</f>
        <v>3075605.32</v>
      </c>
      <c r="H280" s="6">
        <v>1536287.5899999999</v>
      </c>
      <c r="I280" s="6">
        <v>248145.8</v>
      </c>
      <c r="J280" s="6">
        <v>62323.950000000004</v>
      </c>
      <c r="K280" s="6">
        <v>0</v>
      </c>
      <c r="L280" s="6">
        <v>57888.81</v>
      </c>
      <c r="M280" s="6">
        <v>13676.089999999998</v>
      </c>
    </row>
    <row r="281" spans="1:13" x14ac:dyDescent="0.25">
      <c r="A281" s="1" t="s">
        <v>614</v>
      </c>
      <c r="B281" t="s">
        <v>615</v>
      </c>
      <c r="C281" t="s">
        <v>377</v>
      </c>
      <c r="D281" s="37">
        <v>42412020.32</v>
      </c>
      <c r="E281" s="37">
        <f>VLOOKUP(A281,'Core Foundation Funding (Ha)'!A:I,9,FALSE)</f>
        <v>633177.1399999999</v>
      </c>
      <c r="F281" s="6">
        <f>D281-E281</f>
        <v>41778843.18</v>
      </c>
      <c r="G281" s="6">
        <f>F281-H281-I281-J281-K281-L281-M281</f>
        <v>37081368.550000004</v>
      </c>
      <c r="H281" s="6">
        <v>317829.67</v>
      </c>
      <c r="I281" s="6">
        <v>3048473.4400000004</v>
      </c>
      <c r="J281" s="6">
        <v>118157.37</v>
      </c>
      <c r="K281" s="6">
        <v>440354.39</v>
      </c>
      <c r="L281" s="6">
        <v>772659.76</v>
      </c>
      <c r="M281" s="6">
        <v>0</v>
      </c>
    </row>
    <row r="282" spans="1:13" x14ac:dyDescent="0.25">
      <c r="A282" s="1" t="s">
        <v>617</v>
      </c>
      <c r="B282" t="s">
        <v>618</v>
      </c>
      <c r="C282" t="s">
        <v>20</v>
      </c>
      <c r="D282" s="37">
        <v>24414848.940000001</v>
      </c>
      <c r="E282" s="37">
        <f>VLOOKUP(A282,'Core Foundation Funding (Ha)'!A:I,9,FALSE)</f>
        <v>-216421.01</v>
      </c>
      <c r="F282" s="6">
        <f>D282-E282</f>
        <v>24631269.950000003</v>
      </c>
      <c r="G282" s="6">
        <f>F282-H282-I282-J282-K282-L282-M282</f>
        <v>16643360.360000001</v>
      </c>
      <c r="H282" s="6">
        <v>3378331.75</v>
      </c>
      <c r="I282" s="6">
        <v>3191157.9300000006</v>
      </c>
      <c r="J282" s="6">
        <v>777651.59000000008</v>
      </c>
      <c r="K282" s="6">
        <v>11034.5</v>
      </c>
      <c r="L282" s="6">
        <v>304207.67</v>
      </c>
      <c r="M282" s="6">
        <v>325526.15000000002</v>
      </c>
    </row>
    <row r="283" spans="1:13" x14ac:dyDescent="0.25">
      <c r="A283" s="1" t="s">
        <v>619</v>
      </c>
      <c r="B283" t="s">
        <v>620</v>
      </c>
      <c r="C283" t="s">
        <v>211</v>
      </c>
      <c r="D283" s="37">
        <v>17533601.989999998</v>
      </c>
      <c r="E283" s="37">
        <f>VLOOKUP(A283,'Core Foundation Funding (Ha)'!A:I,9,FALSE)</f>
        <v>-71505.950000000012</v>
      </c>
      <c r="F283" s="6">
        <f>D283-E283</f>
        <v>17605107.939999998</v>
      </c>
      <c r="G283" s="6">
        <f>F283-H283-I283-J283-K283-L283-M283</f>
        <v>14578747.349999996</v>
      </c>
      <c r="H283" s="6">
        <v>1041677.38</v>
      </c>
      <c r="I283" s="6">
        <v>1550738.18</v>
      </c>
      <c r="J283" s="6">
        <v>46992.92</v>
      </c>
      <c r="K283" s="6">
        <v>49976.23</v>
      </c>
      <c r="L283" s="6">
        <v>269310.74</v>
      </c>
      <c r="M283" s="6">
        <v>67665.14</v>
      </c>
    </row>
    <row r="284" spans="1:13" x14ac:dyDescent="0.25">
      <c r="A284" s="1" t="s">
        <v>621</v>
      </c>
      <c r="B284" t="s">
        <v>622</v>
      </c>
      <c r="C284" t="s">
        <v>84</v>
      </c>
      <c r="D284" s="37">
        <v>5342530.72</v>
      </c>
      <c r="E284" s="37">
        <f>VLOOKUP(A284,'Core Foundation Funding (Ha)'!A:I,9,FALSE)</f>
        <v>116966.21</v>
      </c>
      <c r="F284" s="6">
        <f>D284-E284</f>
        <v>5225564.51</v>
      </c>
      <c r="G284" s="6">
        <f>F284-H284-I284-J284-K284-L284-M284</f>
        <v>2440191.34</v>
      </c>
      <c r="H284" s="6">
        <v>2064956.5699999998</v>
      </c>
      <c r="I284" s="6">
        <v>491505.29000000004</v>
      </c>
      <c r="J284" s="6">
        <v>176165.87</v>
      </c>
      <c r="K284" s="6">
        <v>0</v>
      </c>
      <c r="L284" s="6">
        <v>45349.71</v>
      </c>
      <c r="M284" s="6">
        <v>7395.7300000000014</v>
      </c>
    </row>
    <row r="285" spans="1:13" x14ac:dyDescent="0.25">
      <c r="A285" s="1" t="s">
        <v>623</v>
      </c>
      <c r="B285" t="s">
        <v>624</v>
      </c>
      <c r="C285" t="s">
        <v>287</v>
      </c>
      <c r="D285" s="37">
        <v>4127130.0400000005</v>
      </c>
      <c r="E285" s="37">
        <f>VLOOKUP(A285,'Core Foundation Funding (Ha)'!A:I,9,FALSE)</f>
        <v>-37600.74</v>
      </c>
      <c r="F285" s="6">
        <f>D285-E285</f>
        <v>4164730.7800000007</v>
      </c>
      <c r="G285" s="6">
        <f>F285-H285-I285-J285-K285-L285-M285</f>
        <v>1858039.8900000006</v>
      </c>
      <c r="H285" s="6">
        <v>1798105.22</v>
      </c>
      <c r="I285" s="6">
        <v>307734.5</v>
      </c>
      <c r="J285" s="6">
        <v>88302.5</v>
      </c>
      <c r="K285" s="6">
        <v>11434.27</v>
      </c>
      <c r="L285" s="6">
        <v>44054.99</v>
      </c>
      <c r="M285" s="6">
        <v>57059.41</v>
      </c>
    </row>
    <row r="286" spans="1:13" x14ac:dyDescent="0.25">
      <c r="A286" s="1" t="s">
        <v>625</v>
      </c>
      <c r="B286" t="s">
        <v>626</v>
      </c>
      <c r="C286" t="s">
        <v>256</v>
      </c>
      <c r="D286" s="37">
        <v>7921194.9699999988</v>
      </c>
      <c r="E286" s="37">
        <f>VLOOKUP(A286,'Core Foundation Funding (Ha)'!A:I,9,FALSE)</f>
        <v>-93706.71</v>
      </c>
      <c r="F286" s="6">
        <f>D286-E286</f>
        <v>8014901.6799999988</v>
      </c>
      <c r="G286" s="6">
        <f>F286-H286-I286-J286-K286-L286-M286</f>
        <v>6270520.9499999983</v>
      </c>
      <c r="H286" s="6">
        <v>787477.51</v>
      </c>
      <c r="I286" s="6">
        <v>775680.66</v>
      </c>
      <c r="J286" s="6">
        <v>56051.82</v>
      </c>
      <c r="K286" s="6">
        <v>2944.99</v>
      </c>
      <c r="L286" s="6">
        <v>122225.75</v>
      </c>
      <c r="M286" s="6">
        <v>0</v>
      </c>
    </row>
    <row r="287" spans="1:13" x14ac:dyDescent="0.25">
      <c r="A287" s="1" t="s">
        <v>627</v>
      </c>
      <c r="B287" t="s">
        <v>628</v>
      </c>
      <c r="C287" t="s">
        <v>38</v>
      </c>
      <c r="D287" s="37">
        <v>5996195.0600000005</v>
      </c>
      <c r="E287" s="37">
        <f>VLOOKUP(A287,'Core Foundation Funding (Ha)'!A:I,9,FALSE)</f>
        <v>56618.03</v>
      </c>
      <c r="F287" s="6">
        <f>D287-E287</f>
        <v>5939577.0300000003</v>
      </c>
      <c r="G287" s="6">
        <f>F287-H287-I287-J287-K287-L287-M287</f>
        <v>4681989.3500000006</v>
      </c>
      <c r="H287" s="6">
        <v>823326.71000000008</v>
      </c>
      <c r="I287" s="6">
        <v>294933.66000000003</v>
      </c>
      <c r="J287" s="6">
        <v>12190.380000000001</v>
      </c>
      <c r="K287" s="6">
        <v>3001.59</v>
      </c>
      <c r="L287" s="6">
        <v>67717.62</v>
      </c>
      <c r="M287" s="6">
        <v>56417.72</v>
      </c>
    </row>
    <row r="288" spans="1:13" x14ac:dyDescent="0.25">
      <c r="A288" s="1" t="s">
        <v>629</v>
      </c>
      <c r="B288" t="s">
        <v>630</v>
      </c>
      <c r="C288" t="s">
        <v>532</v>
      </c>
      <c r="D288" s="37">
        <v>6670757.3199999994</v>
      </c>
      <c r="E288" s="37">
        <f>VLOOKUP(A288,'Core Foundation Funding (Ha)'!A:I,9,FALSE)</f>
        <v>615983.15</v>
      </c>
      <c r="F288" s="6">
        <f>D288-E288</f>
        <v>6054774.169999999</v>
      </c>
      <c r="G288" s="6">
        <f>F288-H288-I288-J288-K288-L288-M288</f>
        <v>3972395.9299999988</v>
      </c>
      <c r="H288" s="6">
        <v>1493941.9500000002</v>
      </c>
      <c r="I288" s="6">
        <v>430101.14</v>
      </c>
      <c r="J288" s="6">
        <v>15862.84</v>
      </c>
      <c r="K288" s="6">
        <v>1280.81</v>
      </c>
      <c r="L288" s="6">
        <v>55194.53</v>
      </c>
      <c r="M288" s="6">
        <v>85996.97</v>
      </c>
    </row>
    <row r="289" spans="1:13" x14ac:dyDescent="0.25">
      <c r="A289" s="1" t="s">
        <v>631</v>
      </c>
      <c r="B289" t="s">
        <v>632</v>
      </c>
      <c r="C289" t="s">
        <v>137</v>
      </c>
      <c r="D289" s="37">
        <v>3652249.09</v>
      </c>
      <c r="E289" s="37">
        <f>VLOOKUP(A289,'Core Foundation Funding (Ha)'!A:I,9,FALSE)</f>
        <v>-8191.8099999999977</v>
      </c>
      <c r="F289" s="6">
        <f>D289-E289</f>
        <v>3660440.9</v>
      </c>
      <c r="G289" s="6">
        <f>F289-H289-I289-J289-K289-L289-M289</f>
        <v>2701775.2199999997</v>
      </c>
      <c r="H289" s="6">
        <v>183574.05000000002</v>
      </c>
      <c r="I289" s="6">
        <v>370049.25000000006</v>
      </c>
      <c r="J289" s="6">
        <v>326701.84999999998</v>
      </c>
      <c r="K289" s="6">
        <v>4415.3500000000004</v>
      </c>
      <c r="L289" s="6">
        <v>70370.44</v>
      </c>
      <c r="M289" s="6">
        <v>3554.7400000000025</v>
      </c>
    </row>
    <row r="290" spans="1:13" x14ac:dyDescent="0.25">
      <c r="A290" s="1" t="s">
        <v>633</v>
      </c>
      <c r="B290" t="s">
        <v>634</v>
      </c>
      <c r="C290" t="s">
        <v>20</v>
      </c>
      <c r="D290" s="37">
        <v>6239809.6799999997</v>
      </c>
      <c r="E290" s="37">
        <f>VLOOKUP(A290,'Core Foundation Funding (Ha)'!A:I,9,FALSE)</f>
        <v>53170.86</v>
      </c>
      <c r="F290" s="6">
        <f>D290-E290</f>
        <v>6186638.8199999994</v>
      </c>
      <c r="G290" s="6">
        <f>F290-H290-I290-J290-K290-L290-M290</f>
        <v>4372977.669999999</v>
      </c>
      <c r="H290" s="6">
        <v>1113804.8700000001</v>
      </c>
      <c r="I290" s="6">
        <v>465865.72</v>
      </c>
      <c r="J290" s="6">
        <v>40008.480000000003</v>
      </c>
      <c r="K290" s="6">
        <v>546.35</v>
      </c>
      <c r="L290" s="6">
        <v>64273.07</v>
      </c>
      <c r="M290" s="6">
        <v>129162.66</v>
      </c>
    </row>
    <row r="291" spans="1:13" x14ac:dyDescent="0.25">
      <c r="A291" s="1" t="s">
        <v>635</v>
      </c>
      <c r="B291" t="s">
        <v>636</v>
      </c>
      <c r="C291" t="s">
        <v>492</v>
      </c>
      <c r="D291" s="37">
        <v>8799751.9800000004</v>
      </c>
      <c r="E291" s="37">
        <f>VLOOKUP(A291,'Core Foundation Funding (Ha)'!A:I,9,FALSE)</f>
        <v>1048.1000000000022</v>
      </c>
      <c r="F291" s="6">
        <f>D291-E291</f>
        <v>8798703.8800000008</v>
      </c>
      <c r="G291" s="6">
        <f>F291-H291-I291-J291-K291-L291-M291</f>
        <v>5801533.9299999997</v>
      </c>
      <c r="H291" s="6">
        <v>1175040.55</v>
      </c>
      <c r="I291" s="6">
        <v>1394701.74</v>
      </c>
      <c r="J291" s="6">
        <v>140730.44</v>
      </c>
      <c r="K291" s="6">
        <v>158760.04</v>
      </c>
      <c r="L291" s="6">
        <v>97430.48</v>
      </c>
      <c r="M291" s="6">
        <v>30506.700000000004</v>
      </c>
    </row>
    <row r="292" spans="1:13" x14ac:dyDescent="0.25">
      <c r="A292" s="1" t="s">
        <v>637</v>
      </c>
      <c r="B292" t="s">
        <v>638</v>
      </c>
      <c r="C292" t="s">
        <v>492</v>
      </c>
      <c r="D292" s="37">
        <v>10069907.120000001</v>
      </c>
      <c r="E292" s="37">
        <f>VLOOKUP(A292,'Core Foundation Funding (Ha)'!A:I,9,FALSE)</f>
        <v>-4754.2400000000016</v>
      </c>
      <c r="F292" s="6">
        <f>D292-E292</f>
        <v>10074661.360000001</v>
      </c>
      <c r="G292" s="6">
        <f>F292-H292-I292-J292-K292-L292-M292</f>
        <v>7294617.7400000002</v>
      </c>
      <c r="H292" s="6">
        <v>1826208.07</v>
      </c>
      <c r="I292" s="6">
        <v>687359.08</v>
      </c>
      <c r="J292" s="6">
        <v>109862.13</v>
      </c>
      <c r="K292" s="6">
        <v>1912.19</v>
      </c>
      <c r="L292" s="6">
        <v>94321.17</v>
      </c>
      <c r="M292" s="6">
        <v>60380.979999999996</v>
      </c>
    </row>
    <row r="293" spans="1:13" x14ac:dyDescent="0.25">
      <c r="A293" s="1" t="s">
        <v>639</v>
      </c>
      <c r="B293" t="s">
        <v>640</v>
      </c>
      <c r="C293" t="s">
        <v>14</v>
      </c>
      <c r="D293" s="37">
        <v>34957115.510000005</v>
      </c>
      <c r="E293" s="37">
        <f>VLOOKUP(A293,'Core Foundation Funding (Ha)'!A:I,9,FALSE)</f>
        <v>-305627.14</v>
      </c>
      <c r="F293" s="6">
        <f>D293-E293</f>
        <v>35262742.650000006</v>
      </c>
      <c r="G293" s="6">
        <f>F293-H293-I293-J293-K293-L293-M293</f>
        <v>19063468.840000004</v>
      </c>
      <c r="H293" s="6">
        <v>9277192.1399999987</v>
      </c>
      <c r="I293" s="6">
        <v>2989964.69</v>
      </c>
      <c r="J293" s="6">
        <v>3158682.24</v>
      </c>
      <c r="K293" s="6">
        <v>22679.89</v>
      </c>
      <c r="L293" s="6">
        <v>232358.93</v>
      </c>
      <c r="M293" s="6">
        <v>518395.92</v>
      </c>
    </row>
    <row r="294" spans="1:13" x14ac:dyDescent="0.25">
      <c r="A294" s="1" t="s">
        <v>641</v>
      </c>
      <c r="B294" t="s">
        <v>642</v>
      </c>
      <c r="C294" t="s">
        <v>312</v>
      </c>
      <c r="D294" s="37">
        <v>4689912.9500000011</v>
      </c>
      <c r="E294" s="37">
        <f>VLOOKUP(A294,'Core Foundation Funding (Ha)'!A:I,9,FALSE)</f>
        <v>240054.21999999997</v>
      </c>
      <c r="F294" s="6">
        <f>D294-E294</f>
        <v>4449858.7300000014</v>
      </c>
      <c r="G294" s="6">
        <f>F294-H294-I294-J294-K294-L294-M294</f>
        <v>2782225.330000001</v>
      </c>
      <c r="H294" s="6">
        <v>1435588.2300000002</v>
      </c>
      <c r="I294" s="6">
        <v>140846.38</v>
      </c>
      <c r="J294" s="6">
        <v>30379.21</v>
      </c>
      <c r="K294" s="6">
        <v>433.35</v>
      </c>
      <c r="L294" s="6">
        <v>48323.9</v>
      </c>
      <c r="M294" s="6">
        <v>12062.330000000002</v>
      </c>
    </row>
    <row r="295" spans="1:13" x14ac:dyDescent="0.25">
      <c r="A295" s="1" t="s">
        <v>643</v>
      </c>
      <c r="B295" t="s">
        <v>644</v>
      </c>
      <c r="C295" t="s">
        <v>84</v>
      </c>
      <c r="D295" s="37">
        <v>6032743.5999999996</v>
      </c>
      <c r="E295" s="37">
        <f>VLOOKUP(A295,'Core Foundation Funding (Ha)'!A:I,9,FALSE)</f>
        <v>64474.3</v>
      </c>
      <c r="F295" s="6">
        <f>D295-E295</f>
        <v>5968269.2999999998</v>
      </c>
      <c r="G295" s="6">
        <f>F295-H295-I295-J295-K295-L295-M295</f>
        <v>3287688.8899999997</v>
      </c>
      <c r="H295" s="6">
        <v>1934220.78</v>
      </c>
      <c r="I295" s="6">
        <v>530739.79999999993</v>
      </c>
      <c r="J295" s="6">
        <v>166777.34</v>
      </c>
      <c r="K295" s="6">
        <v>0</v>
      </c>
      <c r="L295" s="6">
        <v>48842.49</v>
      </c>
      <c r="M295" s="6">
        <v>0</v>
      </c>
    </row>
    <row r="296" spans="1:13" x14ac:dyDescent="0.25">
      <c r="A296" s="1" t="s">
        <v>645</v>
      </c>
      <c r="B296" t="s">
        <v>646</v>
      </c>
      <c r="C296" t="s">
        <v>211</v>
      </c>
      <c r="D296" s="37">
        <v>9557072.129999999</v>
      </c>
      <c r="E296" s="37">
        <f>VLOOKUP(A296,'Core Foundation Funding (Ha)'!A:I,9,FALSE)</f>
        <v>69650.47</v>
      </c>
      <c r="F296" s="6">
        <f>D296-E296</f>
        <v>9487421.6599999983</v>
      </c>
      <c r="G296" s="6">
        <f>F296-H296-I296-J296-K296-L296-M296</f>
        <v>8251131.2399999984</v>
      </c>
      <c r="H296" s="6">
        <v>166595.57</v>
      </c>
      <c r="I296" s="6">
        <v>791351.16</v>
      </c>
      <c r="J296" s="6">
        <v>26676.7</v>
      </c>
      <c r="K296" s="6">
        <v>12366.83</v>
      </c>
      <c r="L296" s="6">
        <v>239300.16</v>
      </c>
      <c r="M296" s="6">
        <v>0</v>
      </c>
    </row>
    <row r="297" spans="1:13" x14ac:dyDescent="0.25">
      <c r="A297" s="1" t="s">
        <v>647</v>
      </c>
      <c r="B297" t="s">
        <v>648</v>
      </c>
      <c r="C297" t="s">
        <v>242</v>
      </c>
      <c r="D297" s="37">
        <v>3475386.0199999996</v>
      </c>
      <c r="E297" s="37">
        <f>VLOOKUP(A297,'Core Foundation Funding (Ha)'!A:I,9,FALSE)</f>
        <v>-49325.770000000004</v>
      </c>
      <c r="F297" s="6">
        <f>D297-E297</f>
        <v>3524711.7899999996</v>
      </c>
      <c r="G297" s="6">
        <f>F297-H297-I297-J297-K297-L297-M297</f>
        <v>1242929.6499999994</v>
      </c>
      <c r="H297" s="6">
        <v>1488838.54</v>
      </c>
      <c r="I297" s="6">
        <v>385261.6</v>
      </c>
      <c r="J297" s="6">
        <v>345391.76</v>
      </c>
      <c r="K297" s="6">
        <v>31158.77</v>
      </c>
      <c r="L297" s="6">
        <v>29617.16</v>
      </c>
      <c r="M297" s="6">
        <v>1514.3099999999997</v>
      </c>
    </row>
    <row r="298" spans="1:13" x14ac:dyDescent="0.25">
      <c r="A298" s="1" t="s">
        <v>649</v>
      </c>
      <c r="B298" t="s">
        <v>650</v>
      </c>
      <c r="C298" t="s">
        <v>245</v>
      </c>
      <c r="D298" s="37">
        <v>6651911.9699999997</v>
      </c>
      <c r="E298" s="37">
        <f>VLOOKUP(A298,'Core Foundation Funding (Ha)'!A:I,9,FALSE)</f>
        <v>149127.39000000001</v>
      </c>
      <c r="F298" s="6">
        <f>D298-E298</f>
        <v>6502784.5800000001</v>
      </c>
      <c r="G298" s="6">
        <f>F298-H298-I298-J298-K298-L298-M298</f>
        <v>4771543.1099999994</v>
      </c>
      <c r="H298" s="6">
        <v>991443.92</v>
      </c>
      <c r="I298" s="6">
        <v>491785.22000000003</v>
      </c>
      <c r="J298" s="6">
        <v>141008.94</v>
      </c>
      <c r="K298" s="6">
        <v>787.82000000000016</v>
      </c>
      <c r="L298" s="6">
        <v>84955.54</v>
      </c>
      <c r="M298" s="6">
        <v>21260.03</v>
      </c>
    </row>
    <row r="299" spans="1:13" x14ac:dyDescent="0.25">
      <c r="A299" s="1" t="s">
        <v>651</v>
      </c>
      <c r="B299" t="s">
        <v>652</v>
      </c>
      <c r="C299" t="s">
        <v>653</v>
      </c>
      <c r="D299" s="37">
        <v>19159903.670000002</v>
      </c>
      <c r="E299" s="37">
        <f>VLOOKUP(A299,'Core Foundation Funding (Ha)'!A:I,9,FALSE)</f>
        <v>-121764.22</v>
      </c>
      <c r="F299" s="6">
        <f>D299-E299</f>
        <v>19281667.890000001</v>
      </c>
      <c r="G299" s="6">
        <f>F299-H299-I299-J299-K299-L299-M299</f>
        <v>10698521.849999998</v>
      </c>
      <c r="H299" s="6">
        <v>2020368.0999999999</v>
      </c>
      <c r="I299" s="6">
        <v>2766020.98</v>
      </c>
      <c r="J299" s="6">
        <v>3437416.23</v>
      </c>
      <c r="K299" s="6">
        <v>1284.71</v>
      </c>
      <c r="L299" s="6">
        <v>159732.65</v>
      </c>
      <c r="M299" s="6">
        <v>198323.37</v>
      </c>
    </row>
    <row r="300" spans="1:13" x14ac:dyDescent="0.25">
      <c r="A300" s="1" t="s">
        <v>654</v>
      </c>
      <c r="B300" t="s">
        <v>655</v>
      </c>
      <c r="C300" t="s">
        <v>574</v>
      </c>
      <c r="D300" s="37">
        <v>7164644.29</v>
      </c>
      <c r="E300" s="37">
        <f>VLOOKUP(A300,'Core Foundation Funding (Ha)'!A:I,9,FALSE)</f>
        <v>-32373.5</v>
      </c>
      <c r="F300" s="6">
        <f>D300-E300</f>
        <v>7197017.79</v>
      </c>
      <c r="G300" s="6">
        <f>F300-H300-I300-J300-K300-L300-M300</f>
        <v>5580024.6200000001</v>
      </c>
      <c r="H300" s="6">
        <v>686108.2</v>
      </c>
      <c r="I300" s="6">
        <v>700724.51000000013</v>
      </c>
      <c r="J300" s="6">
        <v>98519.89</v>
      </c>
      <c r="K300" s="6">
        <v>11877.32</v>
      </c>
      <c r="L300" s="6">
        <v>102026.06</v>
      </c>
      <c r="M300" s="6">
        <v>17737.189999999999</v>
      </c>
    </row>
    <row r="301" spans="1:13" x14ac:dyDescent="0.25">
      <c r="A301" s="1" t="s">
        <v>656</v>
      </c>
      <c r="B301" t="s">
        <v>657</v>
      </c>
      <c r="C301" t="s">
        <v>23</v>
      </c>
      <c r="D301" s="37">
        <v>58794504.019999996</v>
      </c>
      <c r="E301" s="37">
        <f>VLOOKUP(A301,'Core Foundation Funding (Ha)'!A:I,9,FALSE)</f>
        <v>-633475.73</v>
      </c>
      <c r="F301" s="6">
        <f>D301-E301</f>
        <v>59427979.749999993</v>
      </c>
      <c r="G301" s="6">
        <f>F301-H301-I301-J301-K301-L301-M301</f>
        <v>30034456.479999993</v>
      </c>
      <c r="H301" s="6">
        <v>16249001.17</v>
      </c>
      <c r="I301" s="6">
        <v>5789443.3599999994</v>
      </c>
      <c r="J301" s="6">
        <v>6025130.3899999997</v>
      </c>
      <c r="K301" s="6">
        <v>479797.58</v>
      </c>
      <c r="L301" s="6">
        <v>403320.03</v>
      </c>
      <c r="M301" s="6">
        <v>446830.74000000011</v>
      </c>
    </row>
    <row r="302" spans="1:13" x14ac:dyDescent="0.25">
      <c r="A302" s="1" t="s">
        <v>658</v>
      </c>
      <c r="B302" t="s">
        <v>659</v>
      </c>
      <c r="C302" t="s">
        <v>137</v>
      </c>
      <c r="D302" s="37">
        <v>1136724.0900000001</v>
      </c>
      <c r="E302" s="37">
        <f>VLOOKUP(A302,'Core Foundation Funding (Ha)'!A:I,9,FALSE)</f>
        <v>52647.199999999997</v>
      </c>
      <c r="F302" s="6">
        <f>D302-E302</f>
        <v>1084076.8900000001</v>
      </c>
      <c r="G302" s="6">
        <f>F302-H302-I302-J302-K302-L302-M302</f>
        <v>658426.4800000001</v>
      </c>
      <c r="H302" s="6">
        <v>301522.48</v>
      </c>
      <c r="I302" s="6">
        <v>91779.53</v>
      </c>
      <c r="J302" s="6">
        <v>11628.039999999999</v>
      </c>
      <c r="K302" s="6">
        <v>994.33</v>
      </c>
      <c r="L302" s="6">
        <v>19726.03</v>
      </c>
      <c r="M302" s="6">
        <v>0</v>
      </c>
    </row>
    <row r="303" spans="1:13" x14ac:dyDescent="0.25">
      <c r="A303" s="1" t="s">
        <v>660</v>
      </c>
      <c r="B303" t="s">
        <v>661</v>
      </c>
      <c r="C303" t="s">
        <v>48</v>
      </c>
      <c r="D303" s="37">
        <v>4723230.6499999994</v>
      </c>
      <c r="E303" s="37">
        <f>VLOOKUP(A303,'Core Foundation Funding (Ha)'!A:I,9,FALSE)</f>
        <v>-13941.57</v>
      </c>
      <c r="F303" s="6">
        <f>D303-E303</f>
        <v>4737172.22</v>
      </c>
      <c r="G303" s="6">
        <f>F303-H303-I303-J303-K303-L303-M303</f>
        <v>3022089.15</v>
      </c>
      <c r="H303" s="6">
        <v>1020011.6699999999</v>
      </c>
      <c r="I303" s="6">
        <v>521333.23</v>
      </c>
      <c r="J303" s="6">
        <v>61865.33</v>
      </c>
      <c r="K303" s="6">
        <v>1025.6300000000001</v>
      </c>
      <c r="L303" s="6">
        <v>56956.83</v>
      </c>
      <c r="M303" s="6">
        <v>53890.38</v>
      </c>
    </row>
    <row r="304" spans="1:13" x14ac:dyDescent="0.25">
      <c r="A304" s="1" t="s">
        <v>662</v>
      </c>
      <c r="B304" t="s">
        <v>663</v>
      </c>
      <c r="C304" t="s">
        <v>17</v>
      </c>
      <c r="D304" s="37">
        <v>13364935.050000001</v>
      </c>
      <c r="E304" s="37">
        <f>VLOOKUP(A304,'Core Foundation Funding (Ha)'!A:I,9,FALSE)</f>
        <v>-18781.440000000002</v>
      </c>
      <c r="F304" s="6">
        <f>D304-E304</f>
        <v>13383716.49</v>
      </c>
      <c r="G304" s="6">
        <f>F304-H304-I304-J304-K304-L304-M304</f>
        <v>10707194.600000001</v>
      </c>
      <c r="H304" s="6">
        <v>1223427.6000000001</v>
      </c>
      <c r="I304" s="6">
        <v>1100325.7499999998</v>
      </c>
      <c r="J304" s="6">
        <v>115103.66</v>
      </c>
      <c r="K304" s="6">
        <v>3302.08</v>
      </c>
      <c r="L304" s="6">
        <v>136363.43</v>
      </c>
      <c r="M304" s="6">
        <v>97999.37</v>
      </c>
    </row>
    <row r="305" spans="1:13" x14ac:dyDescent="0.25">
      <c r="A305" s="1" t="s">
        <v>664</v>
      </c>
      <c r="B305" t="s">
        <v>665</v>
      </c>
      <c r="C305" t="s">
        <v>242</v>
      </c>
      <c r="D305" s="37">
        <v>10947608.17</v>
      </c>
      <c r="E305" s="37">
        <f>VLOOKUP(A305,'Core Foundation Funding (Ha)'!A:I,9,FALSE)</f>
        <v>-56363.58</v>
      </c>
      <c r="F305" s="6">
        <f>D305-E305</f>
        <v>11003971.75</v>
      </c>
      <c r="G305" s="6">
        <f>F305-H305-I305-J305-K305-L305-M305</f>
        <v>9754605.6700000018</v>
      </c>
      <c r="H305" s="6">
        <v>0</v>
      </c>
      <c r="I305" s="6">
        <v>930181.12</v>
      </c>
      <c r="J305" s="6">
        <v>11455.439999999999</v>
      </c>
      <c r="K305" s="6">
        <v>24655.41</v>
      </c>
      <c r="L305" s="6">
        <v>222803.12</v>
      </c>
      <c r="M305" s="6">
        <v>60270.99</v>
      </c>
    </row>
    <row r="306" spans="1:13" x14ac:dyDescent="0.25">
      <c r="A306" s="1" t="s">
        <v>666</v>
      </c>
      <c r="B306" t="s">
        <v>667</v>
      </c>
      <c r="C306" t="s">
        <v>59</v>
      </c>
      <c r="D306" s="37">
        <v>3419143.02</v>
      </c>
      <c r="E306" s="37">
        <f>VLOOKUP(A306,'Core Foundation Funding (Ha)'!A:I,9,FALSE)</f>
        <v>168491.44</v>
      </c>
      <c r="F306" s="6">
        <f>D306-E306</f>
        <v>3250651.58</v>
      </c>
      <c r="G306" s="6">
        <f>F306-H306-I306-J306-K306-L306-M306</f>
        <v>2609669.3300000005</v>
      </c>
      <c r="H306" s="6">
        <v>590691.42999999993</v>
      </c>
      <c r="I306" s="6">
        <v>0</v>
      </c>
      <c r="J306" s="6">
        <v>18852.060000000001</v>
      </c>
      <c r="K306" s="6">
        <v>0</v>
      </c>
      <c r="L306" s="6">
        <v>31098.61</v>
      </c>
      <c r="M306" s="6">
        <v>340.15</v>
      </c>
    </row>
    <row r="307" spans="1:13" x14ac:dyDescent="0.25">
      <c r="A307" s="1" t="s">
        <v>668</v>
      </c>
      <c r="B307" t="s">
        <v>669</v>
      </c>
      <c r="C307" t="s">
        <v>256</v>
      </c>
      <c r="D307" s="37">
        <v>2824006.7399999998</v>
      </c>
      <c r="E307" s="37">
        <f>VLOOKUP(A307,'Core Foundation Funding (Ha)'!A:I,9,FALSE)</f>
        <v>99213.53</v>
      </c>
      <c r="F307" s="6">
        <f>D307-E307</f>
        <v>2724793.21</v>
      </c>
      <c r="G307" s="6">
        <f>F307-H307-I307-J307-K307-L307-M307</f>
        <v>1473436.7899999998</v>
      </c>
      <c r="H307" s="6">
        <v>1096298.9100000001</v>
      </c>
      <c r="I307" s="6">
        <v>98362.749999999985</v>
      </c>
      <c r="J307" s="6">
        <v>19062.61</v>
      </c>
      <c r="K307" s="6">
        <v>0</v>
      </c>
      <c r="L307" s="6">
        <v>37632.15</v>
      </c>
      <c r="M307" s="6">
        <v>0</v>
      </c>
    </row>
    <row r="308" spans="1:13" x14ac:dyDescent="0.25">
      <c r="A308" s="1" t="s">
        <v>670</v>
      </c>
      <c r="B308" t="s">
        <v>671</v>
      </c>
      <c r="C308" t="s">
        <v>155</v>
      </c>
      <c r="D308" s="37">
        <v>9451722.4899999984</v>
      </c>
      <c r="E308" s="37">
        <f>VLOOKUP(A308,'Core Foundation Funding (Ha)'!A:I,9,FALSE)</f>
        <v>94675.50999999998</v>
      </c>
      <c r="F308" s="6">
        <f>D308-E308</f>
        <v>9357046.9799999986</v>
      </c>
      <c r="G308" s="6">
        <f>F308-H308-I308-J308-K308-L308-M308</f>
        <v>5752102.3099999987</v>
      </c>
      <c r="H308" s="6">
        <v>2688865.2399999998</v>
      </c>
      <c r="I308" s="6">
        <v>719018.23</v>
      </c>
      <c r="J308" s="6">
        <v>93102.31</v>
      </c>
      <c r="K308" s="6">
        <v>0</v>
      </c>
      <c r="L308" s="6">
        <v>60377.55</v>
      </c>
      <c r="M308" s="6">
        <v>43581.34</v>
      </c>
    </row>
    <row r="309" spans="1:13" x14ac:dyDescent="0.25">
      <c r="A309" s="1" t="s">
        <v>672</v>
      </c>
      <c r="B309" t="s">
        <v>673</v>
      </c>
      <c r="C309" t="s">
        <v>164</v>
      </c>
      <c r="D309" s="37">
        <v>27888333.740000002</v>
      </c>
      <c r="E309" s="37">
        <f>VLOOKUP(A309,'Core Foundation Funding (Ha)'!A:I,9,FALSE)</f>
        <v>508786.13999999996</v>
      </c>
      <c r="F309" s="6">
        <f>D309-E309</f>
        <v>27379547.600000001</v>
      </c>
      <c r="G309" s="6">
        <f>F309-H309-I309-J309-K309-L309-M309</f>
        <v>18954330.079999998</v>
      </c>
      <c r="H309" s="6">
        <v>4195032.96</v>
      </c>
      <c r="I309" s="6">
        <v>2058284.3</v>
      </c>
      <c r="J309" s="6">
        <v>993990.96</v>
      </c>
      <c r="K309" s="6">
        <v>91779.459999999992</v>
      </c>
      <c r="L309" s="6">
        <v>153690.84</v>
      </c>
      <c r="M309" s="6">
        <v>932439.00000000012</v>
      </c>
    </row>
    <row r="310" spans="1:13" x14ac:dyDescent="0.25">
      <c r="A310" s="1" t="s">
        <v>674</v>
      </c>
      <c r="B310" t="s">
        <v>675</v>
      </c>
      <c r="C310" t="s">
        <v>242</v>
      </c>
      <c r="D310" s="37">
        <v>2279936.92</v>
      </c>
      <c r="E310" s="37">
        <f>VLOOKUP(A310,'Core Foundation Funding (Ha)'!A:I,9,FALSE)</f>
        <v>47690.91</v>
      </c>
      <c r="F310" s="6">
        <f>D310-E310</f>
        <v>2232246.0099999998</v>
      </c>
      <c r="G310" s="6">
        <f>F310-H310-I310-J310-K310-L310-M310</f>
        <v>2134907.7399999998</v>
      </c>
      <c r="H310" s="6">
        <v>0</v>
      </c>
      <c r="I310" s="6">
        <v>16162.899999999994</v>
      </c>
      <c r="J310" s="6">
        <v>413.44</v>
      </c>
      <c r="K310" s="6">
        <v>3694.08</v>
      </c>
      <c r="L310" s="6">
        <v>77067.850000000006</v>
      </c>
      <c r="M310" s="6">
        <v>0</v>
      </c>
    </row>
    <row r="311" spans="1:13" x14ac:dyDescent="0.25">
      <c r="A311" s="1" t="s">
        <v>676</v>
      </c>
      <c r="B311" t="s">
        <v>677</v>
      </c>
      <c r="C311" t="s">
        <v>377</v>
      </c>
      <c r="D311" s="37">
        <v>8491871.379999999</v>
      </c>
      <c r="E311" s="37">
        <f>VLOOKUP(A311,'Core Foundation Funding (Ha)'!A:I,9,FALSE)</f>
        <v>27331.879999999997</v>
      </c>
      <c r="F311" s="6">
        <f>D311-E311</f>
        <v>8464539.4999999981</v>
      </c>
      <c r="G311" s="6">
        <f>F311-H311-I311-J311-K311-L311-M311</f>
        <v>5949715.1099999975</v>
      </c>
      <c r="H311" s="6">
        <v>1640779.31</v>
      </c>
      <c r="I311" s="6">
        <v>743442.7</v>
      </c>
      <c r="J311" s="6">
        <v>50386.79</v>
      </c>
      <c r="K311" s="6">
        <v>2670.94</v>
      </c>
      <c r="L311" s="6">
        <v>71146.679999999993</v>
      </c>
      <c r="M311" s="6">
        <v>6397.97</v>
      </c>
    </row>
    <row r="312" spans="1:13" x14ac:dyDescent="0.25">
      <c r="A312" s="1" t="s">
        <v>678</v>
      </c>
      <c r="B312" t="s">
        <v>677</v>
      </c>
      <c r="C312" t="s">
        <v>416</v>
      </c>
      <c r="D312" s="37">
        <v>12612479.920000002</v>
      </c>
      <c r="E312" s="37">
        <f>VLOOKUP(A312,'Core Foundation Funding (Ha)'!A:I,9,FALSE)</f>
        <v>76208.62000000001</v>
      </c>
      <c r="F312" s="6">
        <f>D312-E312</f>
        <v>12536271.300000003</v>
      </c>
      <c r="G312" s="6">
        <f>F312-H312-I312-J312-K312-L312-M312</f>
        <v>9717639.2000000011</v>
      </c>
      <c r="H312" s="6">
        <v>1372172.54</v>
      </c>
      <c r="I312" s="6">
        <v>1077916.6900000002</v>
      </c>
      <c r="J312" s="6">
        <v>171396.33</v>
      </c>
      <c r="K312" s="6">
        <v>25835.41</v>
      </c>
      <c r="L312" s="6">
        <v>131625.07</v>
      </c>
      <c r="M312" s="6">
        <v>39686.06</v>
      </c>
    </row>
    <row r="313" spans="1:13" x14ac:dyDescent="0.25">
      <c r="A313" s="1" t="s">
        <v>679</v>
      </c>
      <c r="B313" t="s">
        <v>677</v>
      </c>
      <c r="C313" t="s">
        <v>256</v>
      </c>
      <c r="D313" s="37">
        <v>15039662.449999999</v>
      </c>
      <c r="E313" s="37">
        <f>VLOOKUP(A313,'Core Foundation Funding (Ha)'!A:I,9,FALSE)</f>
        <v>-309471.13</v>
      </c>
      <c r="F313" s="6">
        <f>D313-E313</f>
        <v>15349133.58</v>
      </c>
      <c r="G313" s="6">
        <f>F313-H313-I313-J313-K313-L313-M313</f>
        <v>9801223.9299999997</v>
      </c>
      <c r="H313" s="6">
        <v>2432394.7799999998</v>
      </c>
      <c r="I313" s="6">
        <v>1533302.6399999997</v>
      </c>
      <c r="J313" s="6">
        <v>796219.54999999993</v>
      </c>
      <c r="K313" s="6">
        <v>2014.16</v>
      </c>
      <c r="L313" s="6">
        <v>134578.4</v>
      </c>
      <c r="M313" s="6">
        <v>649400.12</v>
      </c>
    </row>
    <row r="314" spans="1:13" x14ac:dyDescent="0.25">
      <c r="A314" s="1" t="s">
        <v>680</v>
      </c>
      <c r="B314" t="s">
        <v>681</v>
      </c>
      <c r="C314" t="s">
        <v>574</v>
      </c>
      <c r="D314" s="37">
        <v>4081537.7899999996</v>
      </c>
      <c r="E314" s="37">
        <f>VLOOKUP(A314,'Core Foundation Funding (Ha)'!A:I,9,FALSE)</f>
        <v>14731</v>
      </c>
      <c r="F314" s="6">
        <f>D314-E314</f>
        <v>4066806.7899999996</v>
      </c>
      <c r="G314" s="6">
        <f>F314-H314-I314-J314-K314-L314-M314</f>
        <v>2169006.9499999997</v>
      </c>
      <c r="H314" s="6">
        <v>1509421.46</v>
      </c>
      <c r="I314" s="6">
        <v>157050.22999999998</v>
      </c>
      <c r="J314" s="6">
        <v>105391.36</v>
      </c>
      <c r="K314" s="6">
        <v>2021.52</v>
      </c>
      <c r="L314" s="6">
        <v>68592.38</v>
      </c>
      <c r="M314" s="6">
        <v>55322.89</v>
      </c>
    </row>
    <row r="315" spans="1:13" x14ac:dyDescent="0.25">
      <c r="A315" s="1" t="s">
        <v>682</v>
      </c>
      <c r="B315" t="s">
        <v>683</v>
      </c>
      <c r="C315" t="s">
        <v>684</v>
      </c>
      <c r="D315" s="37">
        <v>3517240.29</v>
      </c>
      <c r="E315" s="37">
        <f>VLOOKUP(A315,'Core Foundation Funding (Ha)'!A:I,9,FALSE)</f>
        <v>5010.9899999999907</v>
      </c>
      <c r="F315" s="6">
        <f>D315-E315</f>
        <v>3512229.3</v>
      </c>
      <c r="G315" s="6">
        <f>F315-H315-I315-J315-K315-L315-M315</f>
        <v>2042416.2999999998</v>
      </c>
      <c r="H315" s="6">
        <v>218209.88</v>
      </c>
      <c r="I315" s="6">
        <v>379358.87</v>
      </c>
      <c r="J315" s="6">
        <v>775614.95</v>
      </c>
      <c r="K315" s="6">
        <v>0</v>
      </c>
      <c r="L315" s="6">
        <v>50094.38</v>
      </c>
      <c r="M315" s="6">
        <v>46534.919999999991</v>
      </c>
    </row>
    <row r="316" spans="1:13" x14ac:dyDescent="0.25">
      <c r="A316" s="1" t="s">
        <v>685</v>
      </c>
      <c r="B316" t="s">
        <v>683</v>
      </c>
      <c r="C316" t="s">
        <v>8</v>
      </c>
      <c r="D316" s="37">
        <v>4969610.7399999993</v>
      </c>
      <c r="E316" s="37">
        <f>VLOOKUP(A316,'Core Foundation Funding (Ha)'!A:I,9,FALSE)</f>
        <v>-23404.62000000001</v>
      </c>
      <c r="F316" s="6">
        <f>D316-E316</f>
        <v>4993015.3599999994</v>
      </c>
      <c r="G316" s="6">
        <f>F316-H316-I316-J316-K316-L316-M316</f>
        <v>3866928.55</v>
      </c>
      <c r="H316" s="6">
        <v>563155.84</v>
      </c>
      <c r="I316" s="6">
        <v>451317.08</v>
      </c>
      <c r="J316" s="6">
        <v>31492.54</v>
      </c>
      <c r="K316" s="6">
        <v>1520.82</v>
      </c>
      <c r="L316" s="6">
        <v>66903.009999999995</v>
      </c>
      <c r="M316" s="6">
        <v>11697.52</v>
      </c>
    </row>
    <row r="317" spans="1:13" x14ac:dyDescent="0.25">
      <c r="A317" s="1" t="s">
        <v>686</v>
      </c>
      <c r="B317" t="s">
        <v>687</v>
      </c>
      <c r="C317" t="s">
        <v>256</v>
      </c>
      <c r="D317" s="37">
        <v>23187179.989999995</v>
      </c>
      <c r="E317" s="37">
        <f>VLOOKUP(A317,'Core Foundation Funding (Ha)'!A:I,9,FALSE)</f>
        <v>133184.22000000003</v>
      </c>
      <c r="F317" s="6">
        <f>D317-E317</f>
        <v>23053995.769999996</v>
      </c>
      <c r="G317" s="6">
        <f>F317-H317-I317-J317-K317-L317-M317</f>
        <v>11777710.939999996</v>
      </c>
      <c r="H317" s="6">
        <v>4489617.6000000006</v>
      </c>
      <c r="I317" s="6">
        <v>3443108.0900000008</v>
      </c>
      <c r="J317" s="6">
        <v>2719196.9299999997</v>
      </c>
      <c r="K317" s="6">
        <v>6305.52</v>
      </c>
      <c r="L317" s="6">
        <v>184766.26</v>
      </c>
      <c r="M317" s="6">
        <v>433290.43000000005</v>
      </c>
    </row>
    <row r="318" spans="1:13" x14ac:dyDescent="0.25">
      <c r="A318" s="1" t="s">
        <v>688</v>
      </c>
      <c r="B318" t="s">
        <v>689</v>
      </c>
      <c r="C318" t="s">
        <v>79</v>
      </c>
      <c r="D318" s="37">
        <v>19448202.940000001</v>
      </c>
      <c r="E318" s="37">
        <f>VLOOKUP(A318,'Core Foundation Funding (Ha)'!A:I,9,FALSE)</f>
        <v>-151663.94999999998</v>
      </c>
      <c r="F318" s="6">
        <f>D318-E318</f>
        <v>19599866.890000001</v>
      </c>
      <c r="G318" s="6">
        <f>F318-H318-I318-J318-K318-L318-M318</f>
        <v>8717010.3700000029</v>
      </c>
      <c r="H318" s="6">
        <v>4542308.1100000003</v>
      </c>
      <c r="I318" s="6">
        <v>3846521.7499999991</v>
      </c>
      <c r="J318" s="6">
        <v>2097368.8600000003</v>
      </c>
      <c r="K318" s="6">
        <v>5017.8599999999997</v>
      </c>
      <c r="L318" s="6">
        <v>117817.84</v>
      </c>
      <c r="M318" s="6">
        <v>273822.09999999998</v>
      </c>
    </row>
    <row r="319" spans="1:13" x14ac:dyDescent="0.25">
      <c r="A319" s="1" t="s">
        <v>690</v>
      </c>
      <c r="B319" t="s">
        <v>691</v>
      </c>
      <c r="C319" t="s">
        <v>48</v>
      </c>
      <c r="D319" s="37">
        <v>4164928</v>
      </c>
      <c r="E319" s="37">
        <f>VLOOKUP(A319,'Core Foundation Funding (Ha)'!A:I,9,FALSE)</f>
        <v>27613.85</v>
      </c>
      <c r="F319" s="6">
        <f>D319-E319</f>
        <v>4137314.15</v>
      </c>
      <c r="G319" s="6">
        <f>F319-H319-I319-J319-K319-L319-M319</f>
        <v>2325460.4399999995</v>
      </c>
      <c r="H319" s="6">
        <v>1443014.4900000002</v>
      </c>
      <c r="I319" s="6">
        <v>174338.59999999998</v>
      </c>
      <c r="J319" s="6">
        <v>39884.659999999996</v>
      </c>
      <c r="K319" s="6">
        <v>0</v>
      </c>
      <c r="L319" s="6">
        <v>53145.54</v>
      </c>
      <c r="M319" s="6">
        <v>101470.42</v>
      </c>
    </row>
    <row r="320" spans="1:13" x14ac:dyDescent="0.25">
      <c r="A320" s="1" t="s">
        <v>692</v>
      </c>
      <c r="B320" t="s">
        <v>693</v>
      </c>
      <c r="C320" t="s">
        <v>137</v>
      </c>
      <c r="D320" s="37">
        <v>4315949.879999999</v>
      </c>
      <c r="E320" s="37">
        <f>VLOOKUP(A320,'Core Foundation Funding (Ha)'!A:I,9,FALSE)</f>
        <v>-28698.449999999997</v>
      </c>
      <c r="F320" s="6">
        <f>D320-E320</f>
        <v>4344648.3299999991</v>
      </c>
      <c r="G320" s="6">
        <f>F320-H320-I320-J320-K320-L320-M320</f>
        <v>2550855.2199999993</v>
      </c>
      <c r="H320" s="6">
        <v>1504725.4100000001</v>
      </c>
      <c r="I320" s="6">
        <v>197556.28</v>
      </c>
      <c r="J320" s="6">
        <v>46979</v>
      </c>
      <c r="K320" s="6">
        <v>0</v>
      </c>
      <c r="L320" s="6">
        <v>44532.42</v>
      </c>
      <c r="M320" s="6">
        <v>0</v>
      </c>
    </row>
    <row r="321" spans="1:13" x14ac:dyDescent="0.25">
      <c r="A321" s="1" t="s">
        <v>694</v>
      </c>
      <c r="B321" t="s">
        <v>695</v>
      </c>
      <c r="C321" t="s">
        <v>380</v>
      </c>
      <c r="D321" s="37">
        <v>4160825.7299999995</v>
      </c>
      <c r="E321" s="37">
        <f>VLOOKUP(A321,'Core Foundation Funding (Ha)'!A:I,9,FALSE)</f>
        <v>221550.47000000003</v>
      </c>
      <c r="F321" s="6">
        <f>D321-E321</f>
        <v>3939275.2599999993</v>
      </c>
      <c r="G321" s="6">
        <f>F321-H321-I321-J321-K321-L321-M321</f>
        <v>2782326.5299999993</v>
      </c>
      <c r="H321" s="6">
        <v>716131.45000000007</v>
      </c>
      <c r="I321" s="6">
        <v>307523.86</v>
      </c>
      <c r="J321" s="6">
        <v>36028.9</v>
      </c>
      <c r="K321" s="6">
        <v>0</v>
      </c>
      <c r="L321" s="6">
        <v>57101.97</v>
      </c>
      <c r="M321" s="6">
        <v>40162.550000000003</v>
      </c>
    </row>
    <row r="322" spans="1:13" x14ac:dyDescent="0.25">
      <c r="A322" s="1" t="s">
        <v>696</v>
      </c>
      <c r="B322" t="s">
        <v>697</v>
      </c>
      <c r="C322" t="s">
        <v>242</v>
      </c>
      <c r="D322" s="37">
        <v>2688586.9400000004</v>
      </c>
      <c r="E322" s="37">
        <f>VLOOKUP(A322,'Core Foundation Funding (Ha)'!A:I,9,FALSE)</f>
        <v>-58458.57</v>
      </c>
      <c r="F322" s="6">
        <f>D322-E322</f>
        <v>2747045.5100000002</v>
      </c>
      <c r="G322" s="6">
        <f>F322-H322-I322-J322-K322-L322-M322</f>
        <v>2569270.7800000007</v>
      </c>
      <c r="H322" s="6">
        <v>0</v>
      </c>
      <c r="I322" s="6">
        <v>85664.130000000019</v>
      </c>
      <c r="J322" s="6">
        <v>2316.23</v>
      </c>
      <c r="K322" s="6">
        <v>1799.46</v>
      </c>
      <c r="L322" s="6">
        <v>82633.55</v>
      </c>
      <c r="M322" s="6">
        <v>5361.3600000000006</v>
      </c>
    </row>
    <row r="323" spans="1:13" x14ac:dyDescent="0.25">
      <c r="A323" s="1" t="s">
        <v>698</v>
      </c>
      <c r="B323" t="s">
        <v>699</v>
      </c>
      <c r="C323" t="s">
        <v>100</v>
      </c>
      <c r="D323" s="37">
        <v>7716685.120000001</v>
      </c>
      <c r="E323" s="37">
        <f>VLOOKUP(A323,'Core Foundation Funding (Ha)'!A:I,9,FALSE)</f>
        <v>-65915.12</v>
      </c>
      <c r="F323" s="6">
        <f>D323-E323</f>
        <v>7782600.2400000012</v>
      </c>
      <c r="G323" s="6">
        <f>F323-H323-I323-J323-K323-L323-M323</f>
        <v>6236285.7500000019</v>
      </c>
      <c r="H323" s="6">
        <v>199420.19</v>
      </c>
      <c r="I323" s="6">
        <v>769303.02</v>
      </c>
      <c r="J323" s="6">
        <v>381436.80000000005</v>
      </c>
      <c r="K323" s="6">
        <v>1591.84</v>
      </c>
      <c r="L323" s="6">
        <v>130301.01</v>
      </c>
      <c r="M323" s="6">
        <v>64261.63</v>
      </c>
    </row>
    <row r="324" spans="1:13" x14ac:dyDescent="0.25">
      <c r="A324" s="1" t="s">
        <v>700</v>
      </c>
      <c r="B324" t="s">
        <v>701</v>
      </c>
      <c r="C324" t="s">
        <v>386</v>
      </c>
      <c r="D324" s="37">
        <v>37412466.539999999</v>
      </c>
      <c r="E324" s="37">
        <f>VLOOKUP(A324,'Core Foundation Funding (Ha)'!A:I,9,FALSE)</f>
        <v>-409759.02000000008</v>
      </c>
      <c r="F324" s="6">
        <f>D324-E324</f>
        <v>37822225.560000002</v>
      </c>
      <c r="G324" s="6">
        <f>F324-H324-I324-J324-K324-L324-M324</f>
        <v>19915853.990000006</v>
      </c>
      <c r="H324" s="6">
        <v>9202667.9899999984</v>
      </c>
      <c r="I324" s="6">
        <v>3792169.0199999996</v>
      </c>
      <c r="J324" s="6">
        <v>4073832.4099999997</v>
      </c>
      <c r="K324" s="6">
        <v>75281.81</v>
      </c>
      <c r="L324" s="6">
        <v>240514.53</v>
      </c>
      <c r="M324" s="6">
        <v>521905.81000000006</v>
      </c>
    </row>
    <row r="325" spans="1:13" x14ac:dyDescent="0.25">
      <c r="A325" s="1" t="s">
        <v>702</v>
      </c>
      <c r="B325" t="s">
        <v>703</v>
      </c>
      <c r="C325" t="s">
        <v>218</v>
      </c>
      <c r="D325" s="37">
        <v>5170253.8400000008</v>
      </c>
      <c r="E325" s="37">
        <f>VLOOKUP(A325,'Core Foundation Funding (Ha)'!A:I,9,FALSE)</f>
        <v>80595.289999999994</v>
      </c>
      <c r="F325" s="6">
        <f>D325-E325</f>
        <v>5089658.5500000007</v>
      </c>
      <c r="G325" s="6">
        <f>F325-H325-I325-J325-K325-L325-M325</f>
        <v>3037460.4000000008</v>
      </c>
      <c r="H325" s="6">
        <v>1761177.9</v>
      </c>
      <c r="I325" s="6">
        <v>181660.21</v>
      </c>
      <c r="J325" s="6">
        <v>30.99</v>
      </c>
      <c r="K325" s="6">
        <v>0</v>
      </c>
      <c r="L325" s="6">
        <v>50059.03</v>
      </c>
      <c r="M325" s="6">
        <v>59270.020000000004</v>
      </c>
    </row>
    <row r="326" spans="1:13" x14ac:dyDescent="0.25">
      <c r="A326" s="1" t="s">
        <v>704</v>
      </c>
      <c r="B326" t="s">
        <v>705</v>
      </c>
      <c r="C326" t="s">
        <v>17</v>
      </c>
      <c r="D326" s="37">
        <v>9111610.7500000019</v>
      </c>
      <c r="E326" s="37">
        <f>VLOOKUP(A326,'Core Foundation Funding (Ha)'!A:I,9,FALSE)</f>
        <v>9857.0699999999779</v>
      </c>
      <c r="F326" s="6">
        <f>D326-E326</f>
        <v>9101753.6800000016</v>
      </c>
      <c r="G326" s="6">
        <f>F326-H326-I326-J326-K326-L326-M326</f>
        <v>7424008.1900000013</v>
      </c>
      <c r="H326" s="6">
        <v>653889.04999999993</v>
      </c>
      <c r="I326" s="6">
        <v>562259.09</v>
      </c>
      <c r="J326" s="6">
        <v>149840.59</v>
      </c>
      <c r="K326" s="6">
        <v>6830.58</v>
      </c>
      <c r="L326" s="6">
        <v>97024.34</v>
      </c>
      <c r="M326" s="6">
        <v>207901.84</v>
      </c>
    </row>
    <row r="327" spans="1:13" x14ac:dyDescent="0.25">
      <c r="A327" s="1" t="s">
        <v>706</v>
      </c>
      <c r="B327" t="s">
        <v>707</v>
      </c>
      <c r="C327" t="s">
        <v>71</v>
      </c>
      <c r="D327" s="37">
        <v>10077411.700000001</v>
      </c>
      <c r="E327" s="37">
        <f>VLOOKUP(A327,'Core Foundation Funding (Ha)'!A:I,9,FALSE)</f>
        <v>46400.550000000017</v>
      </c>
      <c r="F327" s="6">
        <f>D327-E327</f>
        <v>10031011.15</v>
      </c>
      <c r="G327" s="6">
        <f>F327-H327-I327-J327-K327-L327-M327</f>
        <v>6901769.1900000013</v>
      </c>
      <c r="H327" s="6">
        <v>1617497.8599999999</v>
      </c>
      <c r="I327" s="6">
        <v>959077.16</v>
      </c>
      <c r="J327" s="6">
        <v>314325.51</v>
      </c>
      <c r="K327" s="6">
        <v>0</v>
      </c>
      <c r="L327" s="6">
        <v>71994.77</v>
      </c>
      <c r="M327" s="6">
        <v>166346.66</v>
      </c>
    </row>
    <row r="328" spans="1:13" x14ac:dyDescent="0.25">
      <c r="A328" s="1" t="s">
        <v>708</v>
      </c>
      <c r="B328" t="s">
        <v>709</v>
      </c>
      <c r="C328" t="s">
        <v>399</v>
      </c>
      <c r="D328" s="37">
        <v>18788376.98</v>
      </c>
      <c r="E328" s="37">
        <f>VLOOKUP(A328,'Core Foundation Funding (Ha)'!A:I,9,FALSE)</f>
        <v>-62048.369999999995</v>
      </c>
      <c r="F328" s="6">
        <f>D328-E328</f>
        <v>18850425.350000001</v>
      </c>
      <c r="G328" s="6">
        <f>F328-H328-I328-J328-K328-L328-M328</f>
        <v>13700659.789999999</v>
      </c>
      <c r="H328" s="6">
        <v>2357969.75</v>
      </c>
      <c r="I328" s="6">
        <v>2412334.14</v>
      </c>
      <c r="J328" s="6">
        <v>47510.01</v>
      </c>
      <c r="K328" s="6">
        <v>19304.060000000001</v>
      </c>
      <c r="L328" s="6">
        <v>257845.88</v>
      </c>
      <c r="M328" s="6">
        <v>54801.719999999987</v>
      </c>
    </row>
    <row r="329" spans="1:13" x14ac:dyDescent="0.25">
      <c r="A329" s="1" t="s">
        <v>710</v>
      </c>
      <c r="B329" t="s">
        <v>711</v>
      </c>
      <c r="C329" t="s">
        <v>211</v>
      </c>
      <c r="D329" s="37">
        <v>32314543.449999996</v>
      </c>
      <c r="E329" s="37">
        <f>VLOOKUP(A329,'Core Foundation Funding (Ha)'!A:I,9,FALSE)</f>
        <v>954620.6399999999</v>
      </c>
      <c r="F329" s="6">
        <f>D329-E329</f>
        <v>31359922.809999995</v>
      </c>
      <c r="G329" s="6">
        <f>F329-H329-I329-J329-K329-L329-M329</f>
        <v>28232630.819999997</v>
      </c>
      <c r="H329" s="6">
        <v>0</v>
      </c>
      <c r="I329" s="6">
        <v>2282558.92</v>
      </c>
      <c r="J329" s="6">
        <v>7394.38</v>
      </c>
      <c r="K329" s="6">
        <v>338380.63</v>
      </c>
      <c r="L329" s="6">
        <v>497509.54</v>
      </c>
      <c r="M329" s="6">
        <v>1448.5200000000004</v>
      </c>
    </row>
    <row r="330" spans="1:13" x14ac:dyDescent="0.25">
      <c r="A330" s="1" t="s">
        <v>712</v>
      </c>
      <c r="B330" t="s">
        <v>713</v>
      </c>
      <c r="C330" t="s">
        <v>17</v>
      </c>
      <c r="D330" s="37">
        <v>26963325.82</v>
      </c>
      <c r="E330" s="37">
        <f>VLOOKUP(A330,'Core Foundation Funding (Ha)'!A:I,9,FALSE)</f>
        <v>-57188.820000000007</v>
      </c>
      <c r="F330" s="6">
        <f>D330-E330</f>
        <v>27020514.640000001</v>
      </c>
      <c r="G330" s="6">
        <f>F330-H330-I330-J330-K330-L330-M330</f>
        <v>16135503.899999999</v>
      </c>
      <c r="H330" s="6">
        <v>3592079.53</v>
      </c>
      <c r="I330" s="6">
        <v>2305669.0400000005</v>
      </c>
      <c r="J330" s="6">
        <v>3851800.0500000003</v>
      </c>
      <c r="K330" s="6">
        <v>88332.54</v>
      </c>
      <c r="L330" s="6">
        <v>195383.94</v>
      </c>
      <c r="M330" s="6">
        <v>851745.6399999999</v>
      </c>
    </row>
    <row r="331" spans="1:13" x14ac:dyDescent="0.25">
      <c r="A331" s="1" t="s">
        <v>714</v>
      </c>
      <c r="B331" t="s">
        <v>715</v>
      </c>
      <c r="C331" t="s">
        <v>137</v>
      </c>
      <c r="D331" s="37">
        <v>1790509.7400000002</v>
      </c>
      <c r="E331" s="37">
        <f>VLOOKUP(A331,'Core Foundation Funding (Ha)'!A:I,9,FALSE)</f>
        <v>37790.930000000008</v>
      </c>
      <c r="F331" s="6">
        <f>D331-E331</f>
        <v>1752718.8100000003</v>
      </c>
      <c r="G331" s="6">
        <f>F331-H331-I331-J331-K331-L331-M331</f>
        <v>1085893.6900000004</v>
      </c>
      <c r="H331" s="6">
        <v>506962.93</v>
      </c>
      <c r="I331" s="6">
        <v>80443.16</v>
      </c>
      <c r="J331" s="6">
        <v>33999.279999999999</v>
      </c>
      <c r="K331" s="6">
        <v>0</v>
      </c>
      <c r="L331" s="6">
        <v>45419.75</v>
      </c>
      <c r="M331" s="6">
        <v>0</v>
      </c>
    </row>
    <row r="332" spans="1:13" x14ac:dyDescent="0.25">
      <c r="A332" s="1" t="s">
        <v>716</v>
      </c>
      <c r="B332" t="s">
        <v>717</v>
      </c>
      <c r="C332" t="s">
        <v>32</v>
      </c>
      <c r="D332" s="37">
        <v>4612814.38</v>
      </c>
      <c r="E332" s="37">
        <f>VLOOKUP(A332,'Core Foundation Funding (Ha)'!A:I,9,FALSE)</f>
        <v>18385.599999999999</v>
      </c>
      <c r="F332" s="6">
        <f>D332-E332</f>
        <v>4594428.78</v>
      </c>
      <c r="G332" s="6">
        <f>F332-H332-I332-J332-K332-L332-M332</f>
        <v>3763074.83</v>
      </c>
      <c r="H332" s="6">
        <v>139284.28</v>
      </c>
      <c r="I332" s="6">
        <v>497530.55000000005</v>
      </c>
      <c r="J332" s="6">
        <v>88398.87999999999</v>
      </c>
      <c r="K332" s="6">
        <v>7799.22</v>
      </c>
      <c r="L332" s="6">
        <v>88192.09</v>
      </c>
      <c r="M332" s="6">
        <v>10148.929999999995</v>
      </c>
    </row>
    <row r="333" spans="1:13" x14ac:dyDescent="0.25">
      <c r="A333" s="1" t="s">
        <v>718</v>
      </c>
      <c r="B333" t="s">
        <v>719</v>
      </c>
      <c r="C333" t="s">
        <v>79</v>
      </c>
      <c r="D333" s="37">
        <v>1417658.8500000006</v>
      </c>
      <c r="E333" s="37">
        <f>VLOOKUP(A333,'Core Foundation Funding (Ha)'!A:I,9,FALSE)</f>
        <v>175064.6</v>
      </c>
      <c r="F333" s="6">
        <f>D333-E333</f>
        <v>1242594.2500000005</v>
      </c>
      <c r="G333" s="6">
        <f>F333-H333-I333-J333-K333-L333-M333</f>
        <v>913669.0400000005</v>
      </c>
      <c r="H333" s="6">
        <v>0</v>
      </c>
      <c r="I333" s="6">
        <v>0</v>
      </c>
      <c r="J333" s="6">
        <v>103555.69</v>
      </c>
      <c r="K333" s="6">
        <v>8028.21</v>
      </c>
      <c r="L333" s="6">
        <v>199130.39</v>
      </c>
      <c r="M333" s="6">
        <v>18210.919999999998</v>
      </c>
    </row>
    <row r="334" spans="1:13" x14ac:dyDescent="0.25">
      <c r="A334" s="1" t="s">
        <v>720</v>
      </c>
      <c r="B334" t="s">
        <v>721</v>
      </c>
      <c r="C334" t="s">
        <v>359</v>
      </c>
      <c r="D334" s="37">
        <v>13660294.500000002</v>
      </c>
      <c r="E334" s="37">
        <f>VLOOKUP(A334,'Core Foundation Funding (Ha)'!A:I,9,FALSE)</f>
        <v>-82052.77</v>
      </c>
      <c r="F334" s="6">
        <f>D334-E334</f>
        <v>13742347.270000001</v>
      </c>
      <c r="G334" s="6">
        <f>F334-H334-I334-J334-K334-L334-M334</f>
        <v>8784427.7200000025</v>
      </c>
      <c r="H334" s="6">
        <v>2157452.98</v>
      </c>
      <c r="I334" s="6">
        <v>1029824.2999999998</v>
      </c>
      <c r="J334" s="6">
        <v>1611857.57</v>
      </c>
      <c r="K334" s="6">
        <v>777.87</v>
      </c>
      <c r="L334" s="6">
        <v>81345.3</v>
      </c>
      <c r="M334" s="6">
        <v>76661.53</v>
      </c>
    </row>
    <row r="335" spans="1:13" x14ac:dyDescent="0.25">
      <c r="A335" s="1" t="s">
        <v>722</v>
      </c>
      <c r="B335" t="s">
        <v>723</v>
      </c>
      <c r="C335" t="s">
        <v>38</v>
      </c>
      <c r="D335" s="37">
        <v>3885286.96</v>
      </c>
      <c r="E335" s="37">
        <f>VLOOKUP(A335,'Core Foundation Funding (Ha)'!A:I,9,FALSE)</f>
        <v>-46268.560000000005</v>
      </c>
      <c r="F335" s="6">
        <f>D335-E335</f>
        <v>3931555.52</v>
      </c>
      <c r="G335" s="6">
        <f>F335-H335-I335-J335-K335-L335-M335</f>
        <v>1896574.56</v>
      </c>
      <c r="H335" s="6">
        <v>1713295.3900000001</v>
      </c>
      <c r="I335" s="6">
        <v>176534.88</v>
      </c>
      <c r="J335" s="6">
        <v>32316.91</v>
      </c>
      <c r="K335" s="6">
        <v>9160.51</v>
      </c>
      <c r="L335" s="6">
        <v>46179.07</v>
      </c>
      <c r="M335" s="6">
        <v>57494.2</v>
      </c>
    </row>
    <row r="336" spans="1:13" x14ac:dyDescent="0.25">
      <c r="A336" s="1" t="s">
        <v>724</v>
      </c>
      <c r="B336" t="s">
        <v>725</v>
      </c>
      <c r="C336" t="s">
        <v>137</v>
      </c>
      <c r="D336" s="37">
        <v>6561456.5599999987</v>
      </c>
      <c r="E336" s="37">
        <f>VLOOKUP(A336,'Core Foundation Funding (Ha)'!A:I,9,FALSE)</f>
        <v>143175.28000000003</v>
      </c>
      <c r="F336" s="6">
        <f>D336-E336</f>
        <v>6418281.2799999984</v>
      </c>
      <c r="G336" s="6">
        <f>F336-H336-I336-J336-K336-L336-M336</f>
        <v>4009789.4399999981</v>
      </c>
      <c r="H336" s="6">
        <v>1944749.87</v>
      </c>
      <c r="I336" s="6">
        <v>395868.10000000003</v>
      </c>
      <c r="J336" s="6">
        <v>22701.25</v>
      </c>
      <c r="K336" s="6">
        <v>0</v>
      </c>
      <c r="L336" s="6">
        <v>41939.64</v>
      </c>
      <c r="M336" s="6">
        <v>3232.9799999999996</v>
      </c>
    </row>
    <row r="337" spans="1:13" x14ac:dyDescent="0.25">
      <c r="A337" s="1" t="s">
        <v>726</v>
      </c>
      <c r="B337" t="s">
        <v>727</v>
      </c>
      <c r="C337" t="s">
        <v>485</v>
      </c>
      <c r="D337" s="37">
        <v>5127322.129999999</v>
      </c>
      <c r="E337" s="37">
        <f>VLOOKUP(A337,'Core Foundation Funding (Ha)'!A:I,9,FALSE)</f>
        <v>54783.519999999997</v>
      </c>
      <c r="F337" s="6">
        <f>D337-E337</f>
        <v>5072538.6099999994</v>
      </c>
      <c r="G337" s="6">
        <f>F337-H337-I337-J337-K337-L337-M337</f>
        <v>2904532.5999999992</v>
      </c>
      <c r="H337" s="6">
        <v>1689844.45</v>
      </c>
      <c r="I337" s="6">
        <v>370100.04</v>
      </c>
      <c r="J337" s="6">
        <v>24956.22</v>
      </c>
      <c r="K337" s="6">
        <v>0</v>
      </c>
      <c r="L337" s="6">
        <v>47890.82</v>
      </c>
      <c r="M337" s="6">
        <v>35214.479999999996</v>
      </c>
    </row>
    <row r="338" spans="1:13" x14ac:dyDescent="0.25">
      <c r="A338" s="1" t="s">
        <v>728</v>
      </c>
      <c r="B338" t="s">
        <v>729</v>
      </c>
      <c r="C338" t="s">
        <v>126</v>
      </c>
      <c r="D338" s="37">
        <v>15681781.210000005</v>
      </c>
      <c r="E338" s="37">
        <f>VLOOKUP(A338,'Core Foundation Funding (Ha)'!A:I,9,FALSE)</f>
        <v>-150176.09999999998</v>
      </c>
      <c r="F338" s="6">
        <f>D338-E338</f>
        <v>15831957.310000004</v>
      </c>
      <c r="G338" s="6">
        <f>F338-H338-I338-J338-K338-L338-M338</f>
        <v>13694871.470000006</v>
      </c>
      <c r="H338" s="6">
        <v>0</v>
      </c>
      <c r="I338" s="6">
        <v>1703321.9300000002</v>
      </c>
      <c r="J338" s="6">
        <v>48417.78</v>
      </c>
      <c r="K338" s="6">
        <v>26846.01</v>
      </c>
      <c r="L338" s="6">
        <v>336035.43</v>
      </c>
      <c r="M338" s="6">
        <v>22464.690000000002</v>
      </c>
    </row>
    <row r="339" spans="1:13" x14ac:dyDescent="0.25">
      <c r="A339" s="1" t="s">
        <v>730</v>
      </c>
      <c r="B339" t="s">
        <v>731</v>
      </c>
      <c r="C339" t="s">
        <v>366</v>
      </c>
      <c r="D339" s="37">
        <v>14967904.250000002</v>
      </c>
      <c r="E339" s="37">
        <f>VLOOKUP(A339,'Core Foundation Funding (Ha)'!A:I,9,FALSE)</f>
        <v>-52187.48</v>
      </c>
      <c r="F339" s="6">
        <f>D339-E339</f>
        <v>15020091.730000002</v>
      </c>
      <c r="G339" s="6">
        <f>F339-H339-I339-J339-K339-L339-M339</f>
        <v>7456130.8000000017</v>
      </c>
      <c r="H339" s="6">
        <v>4188621.7199999997</v>
      </c>
      <c r="I339" s="6">
        <v>1324614.4100000001</v>
      </c>
      <c r="J339" s="6">
        <v>1631982.82</v>
      </c>
      <c r="K339" s="6">
        <v>0</v>
      </c>
      <c r="L339" s="6">
        <v>89453.93</v>
      </c>
      <c r="M339" s="6">
        <v>329288.04999999993</v>
      </c>
    </row>
    <row r="340" spans="1:13" x14ac:dyDescent="0.25">
      <c r="A340" s="1" t="s">
        <v>732</v>
      </c>
      <c r="B340" t="s">
        <v>733</v>
      </c>
      <c r="C340" t="s">
        <v>416</v>
      </c>
      <c r="D340" s="37">
        <v>13117743.949999999</v>
      </c>
      <c r="E340" s="37">
        <f>VLOOKUP(A340,'Core Foundation Funding (Ha)'!A:I,9,FALSE)</f>
        <v>-89359.28</v>
      </c>
      <c r="F340" s="6">
        <f>D340-E340</f>
        <v>13207103.229999999</v>
      </c>
      <c r="G340" s="6">
        <f>F340-H340-I340-J340-K340-L340-M340</f>
        <v>11293456.099999998</v>
      </c>
      <c r="H340" s="6">
        <v>0</v>
      </c>
      <c r="I340" s="6">
        <v>1123689.31</v>
      </c>
      <c r="J340" s="6">
        <v>205652.65</v>
      </c>
      <c r="K340" s="6">
        <v>35216.93</v>
      </c>
      <c r="L340" s="6">
        <v>380844.39</v>
      </c>
      <c r="M340" s="6">
        <v>168243.85</v>
      </c>
    </row>
    <row r="341" spans="1:13" x14ac:dyDescent="0.25">
      <c r="A341" s="1" t="s">
        <v>734</v>
      </c>
      <c r="B341" t="s">
        <v>735</v>
      </c>
      <c r="C341" t="s">
        <v>115</v>
      </c>
      <c r="D341" s="37">
        <v>4639775.5199999996</v>
      </c>
      <c r="E341" s="37">
        <f>VLOOKUP(A341,'Core Foundation Funding (Ha)'!A:I,9,FALSE)</f>
        <v>-8120.75</v>
      </c>
      <c r="F341" s="6">
        <f>D341-E341</f>
        <v>4647896.2699999996</v>
      </c>
      <c r="G341" s="6">
        <f>F341-H341-I341-J341-K341-L341-M341</f>
        <v>3130824.0500000003</v>
      </c>
      <c r="H341" s="6">
        <v>1160611.5599999998</v>
      </c>
      <c r="I341" s="6">
        <v>273576.32000000001</v>
      </c>
      <c r="J341" s="6">
        <v>10858.09</v>
      </c>
      <c r="K341" s="6">
        <v>1328.37</v>
      </c>
      <c r="L341" s="6">
        <v>70697.88</v>
      </c>
      <c r="M341" s="6">
        <v>0</v>
      </c>
    </row>
    <row r="342" spans="1:13" x14ac:dyDescent="0.25">
      <c r="A342" s="1" t="s">
        <v>736</v>
      </c>
      <c r="B342" t="s">
        <v>737</v>
      </c>
      <c r="C342" t="s">
        <v>738</v>
      </c>
      <c r="D342" s="37">
        <v>9955771.2900000028</v>
      </c>
      <c r="E342" s="37">
        <f>VLOOKUP(A342,'Core Foundation Funding (Ha)'!A:I,9,FALSE)</f>
        <v>224164.31</v>
      </c>
      <c r="F342" s="6">
        <f>D342-E342</f>
        <v>9731606.9800000023</v>
      </c>
      <c r="G342" s="6">
        <f>F342-H342-I342-J342-K342-L342-M342</f>
        <v>6009612.0700000012</v>
      </c>
      <c r="H342" s="6">
        <v>2827910.57</v>
      </c>
      <c r="I342" s="6">
        <v>564924.79</v>
      </c>
      <c r="J342" s="6">
        <v>201141.69999999998</v>
      </c>
      <c r="K342" s="6">
        <v>8602.07</v>
      </c>
      <c r="L342" s="6">
        <v>119415.78</v>
      </c>
      <c r="M342" s="6">
        <v>0</v>
      </c>
    </row>
    <row r="343" spans="1:13" x14ac:dyDescent="0.25">
      <c r="A343" s="1" t="s">
        <v>739</v>
      </c>
      <c r="B343" t="s">
        <v>740</v>
      </c>
      <c r="C343" t="s">
        <v>164</v>
      </c>
      <c r="D343" s="37">
        <v>13560985.930000002</v>
      </c>
      <c r="E343" s="37">
        <f>VLOOKUP(A343,'Core Foundation Funding (Ha)'!A:I,9,FALSE)</f>
        <v>63417.09</v>
      </c>
      <c r="F343" s="6">
        <f>D343-E343</f>
        <v>13497568.840000002</v>
      </c>
      <c r="G343" s="6">
        <f>F343-H343-I343-J343-K343-L343-M343</f>
        <v>10004957.090000002</v>
      </c>
      <c r="H343" s="6">
        <v>816747.06</v>
      </c>
      <c r="I343" s="6">
        <v>1995762.1700000002</v>
      </c>
      <c r="J343" s="6">
        <v>308064.07</v>
      </c>
      <c r="K343" s="6">
        <v>46998.62</v>
      </c>
      <c r="L343" s="6">
        <v>207724.59</v>
      </c>
      <c r="M343" s="6">
        <v>117315.23999999999</v>
      </c>
    </row>
    <row r="344" spans="1:13" x14ac:dyDescent="0.25">
      <c r="A344" s="1" t="s">
        <v>741</v>
      </c>
      <c r="B344" t="s">
        <v>742</v>
      </c>
      <c r="C344" t="s">
        <v>377</v>
      </c>
      <c r="D344" s="37">
        <v>25691778.830000009</v>
      </c>
      <c r="E344" s="37">
        <f>VLOOKUP(A344,'Core Foundation Funding (Ha)'!A:I,9,FALSE)</f>
        <v>-635749.85</v>
      </c>
      <c r="F344" s="6">
        <f>D344-E344</f>
        <v>26327528.680000011</v>
      </c>
      <c r="G344" s="6">
        <f>F344-H344-I344-J344-K344-L344-M344</f>
        <v>13141901.360000009</v>
      </c>
      <c r="H344" s="6">
        <v>4442385.76</v>
      </c>
      <c r="I344" s="6">
        <v>4823661.7799999993</v>
      </c>
      <c r="J344" s="6">
        <v>3532534.77</v>
      </c>
      <c r="K344" s="6">
        <v>173466.74000000002</v>
      </c>
      <c r="L344" s="6">
        <v>213578.27</v>
      </c>
      <c r="M344" s="6">
        <v>0</v>
      </c>
    </row>
    <row r="345" spans="1:13" x14ac:dyDescent="0.25">
      <c r="A345" s="1" t="s">
        <v>743</v>
      </c>
      <c r="B345" t="s">
        <v>744</v>
      </c>
      <c r="C345" t="s">
        <v>23</v>
      </c>
      <c r="D345" s="37">
        <v>11555745.76</v>
      </c>
      <c r="E345" s="37">
        <f>VLOOKUP(A345,'Core Foundation Funding (Ha)'!A:I,9,FALSE)</f>
        <v>32805.839999999997</v>
      </c>
      <c r="F345" s="6">
        <f>D345-E345</f>
        <v>11522939.92</v>
      </c>
      <c r="G345" s="6">
        <f>F345-H345-I345-J345-K345-L345-M345</f>
        <v>10329220.85</v>
      </c>
      <c r="H345" s="6">
        <v>216479.78</v>
      </c>
      <c r="I345" s="6">
        <v>594917.95000000007</v>
      </c>
      <c r="J345" s="6">
        <v>117910.39</v>
      </c>
      <c r="K345" s="6">
        <v>952.96</v>
      </c>
      <c r="L345" s="6">
        <v>125383.07</v>
      </c>
      <c r="M345" s="6">
        <v>138074.91999999998</v>
      </c>
    </row>
    <row r="346" spans="1:13" x14ac:dyDescent="0.25">
      <c r="A346" s="1" t="s">
        <v>745</v>
      </c>
      <c r="B346" t="s">
        <v>746</v>
      </c>
      <c r="C346" t="s">
        <v>74</v>
      </c>
      <c r="D346" s="37">
        <v>20643617.110000003</v>
      </c>
      <c r="E346" s="37">
        <f>VLOOKUP(A346,'Core Foundation Funding (Ha)'!A:I,9,FALSE)</f>
        <v>-72483.97</v>
      </c>
      <c r="F346" s="6">
        <f>D346-E346</f>
        <v>20716101.080000002</v>
      </c>
      <c r="G346" s="6">
        <f>F346-H346-I346-J346-K346-L346-M346</f>
        <v>17796101.390000001</v>
      </c>
      <c r="H346" s="6">
        <v>721595.11</v>
      </c>
      <c r="I346" s="6">
        <v>1801678.3900000001</v>
      </c>
      <c r="J346" s="6">
        <v>58819.539999999994</v>
      </c>
      <c r="K346" s="6">
        <v>27482.6</v>
      </c>
      <c r="L346" s="6">
        <v>310424.05</v>
      </c>
      <c r="M346" s="6">
        <v>0</v>
      </c>
    </row>
    <row r="347" spans="1:13" x14ac:dyDescent="0.25">
      <c r="A347" s="1" t="s">
        <v>747</v>
      </c>
      <c r="B347" t="s">
        <v>748</v>
      </c>
      <c r="C347" t="s">
        <v>172</v>
      </c>
      <c r="D347" s="37">
        <v>3932144.83</v>
      </c>
      <c r="E347" s="37">
        <f>VLOOKUP(A347,'Core Foundation Funding (Ha)'!A:I,9,FALSE)</f>
        <v>29553.769999999997</v>
      </c>
      <c r="F347" s="6">
        <f>D347-E347</f>
        <v>3902591.06</v>
      </c>
      <c r="G347" s="6">
        <f>F347-H347-I347-J347-K347-L347-M347</f>
        <v>2108609.66</v>
      </c>
      <c r="H347" s="6">
        <v>1528517.2</v>
      </c>
      <c r="I347" s="6">
        <v>149130.38999999998</v>
      </c>
      <c r="J347" s="6">
        <v>40487.93</v>
      </c>
      <c r="K347" s="6">
        <v>0</v>
      </c>
      <c r="L347" s="6">
        <v>37606.04</v>
      </c>
      <c r="M347" s="6">
        <v>38239.839999999997</v>
      </c>
    </row>
    <row r="348" spans="1:13" x14ac:dyDescent="0.25">
      <c r="A348" s="1" t="s">
        <v>749</v>
      </c>
      <c r="B348" t="s">
        <v>750</v>
      </c>
      <c r="C348" t="s">
        <v>287</v>
      </c>
      <c r="D348" s="37">
        <v>3366240.51</v>
      </c>
      <c r="E348" s="37">
        <f>VLOOKUP(A348,'Core Foundation Funding (Ha)'!A:I,9,FALSE)</f>
        <v>-9843.48</v>
      </c>
      <c r="F348" s="6">
        <f>D348-E348</f>
        <v>3376083.9899999998</v>
      </c>
      <c r="G348" s="6">
        <f>F348-H348-I348-J348-K348-L348-M348</f>
        <v>1535506.3499999999</v>
      </c>
      <c r="H348" s="6">
        <v>1594631.4</v>
      </c>
      <c r="I348" s="6">
        <v>109079.25</v>
      </c>
      <c r="J348" s="6">
        <v>173.43</v>
      </c>
      <c r="K348" s="6">
        <v>0</v>
      </c>
      <c r="L348" s="6">
        <v>34570.730000000003</v>
      </c>
      <c r="M348" s="6">
        <v>102122.83</v>
      </c>
    </row>
    <row r="349" spans="1:13" x14ac:dyDescent="0.25">
      <c r="A349" s="1" t="s">
        <v>751</v>
      </c>
      <c r="B349" t="s">
        <v>752</v>
      </c>
      <c r="C349" t="s">
        <v>115</v>
      </c>
      <c r="D349" s="37">
        <v>6078525.9600000009</v>
      </c>
      <c r="E349" s="37">
        <f>VLOOKUP(A349,'Core Foundation Funding (Ha)'!A:I,9,FALSE)</f>
        <v>60572.059999999983</v>
      </c>
      <c r="F349" s="6">
        <f>D349-E349</f>
        <v>6017953.9000000013</v>
      </c>
      <c r="G349" s="6">
        <f>F349-H349-I349-J349-K349-L349-M349</f>
        <v>4448475.9800000023</v>
      </c>
      <c r="H349" s="6">
        <v>963534.48</v>
      </c>
      <c r="I349" s="6">
        <v>445323.30999999994</v>
      </c>
      <c r="J349" s="6">
        <v>90352.61</v>
      </c>
      <c r="K349" s="6">
        <v>0</v>
      </c>
      <c r="L349" s="6">
        <v>70267.520000000004</v>
      </c>
      <c r="M349" s="6">
        <v>0</v>
      </c>
    </row>
    <row r="350" spans="1:13" x14ac:dyDescent="0.25">
      <c r="A350" s="1" t="s">
        <v>753</v>
      </c>
      <c r="B350" t="s">
        <v>754</v>
      </c>
      <c r="C350" t="s">
        <v>17</v>
      </c>
      <c r="D350" s="37">
        <v>10708033.91</v>
      </c>
      <c r="E350" s="37">
        <f>VLOOKUP(A350,'Core Foundation Funding (Ha)'!A:I,9,FALSE)</f>
        <v>90697.049999999988</v>
      </c>
      <c r="F350" s="6">
        <f>D350-E350</f>
        <v>10617336.859999999</v>
      </c>
      <c r="G350" s="6">
        <f>F350-H350-I350-J350-K350-L350-M350</f>
        <v>7076383.9900000002</v>
      </c>
      <c r="H350" s="6">
        <v>1897331.27</v>
      </c>
      <c r="I350" s="6">
        <v>1324555.5900000001</v>
      </c>
      <c r="J350" s="6">
        <v>227565.09000000003</v>
      </c>
      <c r="K350" s="6">
        <v>0</v>
      </c>
      <c r="L350" s="6">
        <v>88646.84</v>
      </c>
      <c r="M350" s="6">
        <v>2854.08</v>
      </c>
    </row>
    <row r="351" spans="1:13" x14ac:dyDescent="0.25">
      <c r="A351" s="1" t="s">
        <v>755</v>
      </c>
      <c r="B351" t="s">
        <v>756</v>
      </c>
      <c r="C351" t="s">
        <v>134</v>
      </c>
      <c r="D351" s="37">
        <v>10537930.880000003</v>
      </c>
      <c r="E351" s="37">
        <f>VLOOKUP(A351,'Core Foundation Funding (Ha)'!A:I,9,FALSE)</f>
        <v>32347.550000000003</v>
      </c>
      <c r="F351" s="6">
        <f>D351-E351</f>
        <v>10505583.330000002</v>
      </c>
      <c r="G351" s="6">
        <f>F351-H351-I351-J351-K351-L351-M351</f>
        <v>5833630.8000000026</v>
      </c>
      <c r="H351" s="6">
        <v>3343035.8499999996</v>
      </c>
      <c r="I351" s="6">
        <v>1054300.8500000001</v>
      </c>
      <c r="J351" s="6">
        <v>185204.69</v>
      </c>
      <c r="K351" s="6">
        <v>0</v>
      </c>
      <c r="L351" s="6">
        <v>67364.929999999993</v>
      </c>
      <c r="M351" s="6">
        <v>22046.21</v>
      </c>
    </row>
    <row r="352" spans="1:13" x14ac:dyDescent="0.25">
      <c r="A352" s="1" t="s">
        <v>757</v>
      </c>
      <c r="B352" t="s">
        <v>758</v>
      </c>
      <c r="C352" t="s">
        <v>759</v>
      </c>
      <c r="D352" s="37">
        <v>3217359.0800000005</v>
      </c>
      <c r="E352" s="37">
        <f>VLOOKUP(A352,'Core Foundation Funding (Ha)'!A:I,9,FALSE)</f>
        <v>-35729.03</v>
      </c>
      <c r="F352" s="6">
        <f>D352-E352</f>
        <v>3253088.1100000003</v>
      </c>
      <c r="G352" s="6">
        <f>F352-H352-I352-J352-K352-L352-M352</f>
        <v>2157443.21</v>
      </c>
      <c r="H352" s="6">
        <v>785160.15999999992</v>
      </c>
      <c r="I352" s="6">
        <v>189835.57</v>
      </c>
      <c r="J352" s="6">
        <v>738.43</v>
      </c>
      <c r="K352" s="6">
        <v>1424.79</v>
      </c>
      <c r="L352" s="6">
        <v>51298.71</v>
      </c>
      <c r="M352" s="6">
        <v>67187.240000000005</v>
      </c>
    </row>
    <row r="353" spans="1:13" x14ac:dyDescent="0.25">
      <c r="A353" s="1" t="s">
        <v>760</v>
      </c>
      <c r="B353" t="s">
        <v>761</v>
      </c>
      <c r="C353" t="s">
        <v>29</v>
      </c>
      <c r="D353" s="37">
        <v>4085104.5700000003</v>
      </c>
      <c r="E353" s="37">
        <f>VLOOKUP(A353,'Core Foundation Funding (Ha)'!A:I,9,FALSE)</f>
        <v>-55970.44</v>
      </c>
      <c r="F353" s="6">
        <f>D353-E353</f>
        <v>4141075.0100000002</v>
      </c>
      <c r="G353" s="6">
        <f>F353-H353-I353-J353-K353-L353-M353</f>
        <v>1658929.6000000003</v>
      </c>
      <c r="H353" s="6">
        <v>2032997.77</v>
      </c>
      <c r="I353" s="6">
        <v>287695.94</v>
      </c>
      <c r="J353" s="6">
        <v>111780.54</v>
      </c>
      <c r="K353" s="6">
        <v>6668.92</v>
      </c>
      <c r="L353" s="6">
        <v>42607.32</v>
      </c>
      <c r="M353" s="6">
        <v>394.92000000000098</v>
      </c>
    </row>
    <row r="354" spans="1:13" x14ac:dyDescent="0.25">
      <c r="A354" s="1" t="s">
        <v>762</v>
      </c>
      <c r="B354" t="s">
        <v>763</v>
      </c>
      <c r="C354" t="s">
        <v>8</v>
      </c>
      <c r="D354" s="37">
        <v>4909362.0799999991</v>
      </c>
      <c r="E354" s="37">
        <f>VLOOKUP(A354,'Core Foundation Funding (Ha)'!A:I,9,FALSE)</f>
        <v>-37835.760000000002</v>
      </c>
      <c r="F354" s="6">
        <f>D354-E354</f>
        <v>4947197.8399999989</v>
      </c>
      <c r="G354" s="6">
        <f>F354-H354-I354-J354-K354-L354-M354</f>
        <v>3282859.6099999994</v>
      </c>
      <c r="H354" s="6">
        <v>1335319.3399999999</v>
      </c>
      <c r="I354" s="6">
        <v>243453.05999999997</v>
      </c>
      <c r="J354" s="6">
        <v>27306.53</v>
      </c>
      <c r="K354" s="6">
        <v>0</v>
      </c>
      <c r="L354" s="6">
        <v>41763.980000000003</v>
      </c>
      <c r="M354" s="6">
        <v>16495.32</v>
      </c>
    </row>
    <row r="355" spans="1:13" x14ac:dyDescent="0.25">
      <c r="A355" s="1" t="s">
        <v>764</v>
      </c>
      <c r="B355" t="s">
        <v>765</v>
      </c>
      <c r="C355" t="s">
        <v>208</v>
      </c>
      <c r="D355" s="37">
        <v>4513136.5099999988</v>
      </c>
      <c r="E355" s="37">
        <f>VLOOKUP(A355,'Core Foundation Funding (Ha)'!A:I,9,FALSE)</f>
        <v>121253.48</v>
      </c>
      <c r="F355" s="6">
        <f>D355-E355</f>
        <v>4391883.0299999984</v>
      </c>
      <c r="G355" s="6">
        <f>F355-H355-I355-J355-K355-L355-M355</f>
        <v>2757124.3399999985</v>
      </c>
      <c r="H355" s="6">
        <v>1328866.33</v>
      </c>
      <c r="I355" s="6">
        <v>211826.58999999997</v>
      </c>
      <c r="J355" s="6">
        <v>16185.23</v>
      </c>
      <c r="K355" s="6">
        <v>0</v>
      </c>
      <c r="L355" s="6">
        <v>49358.400000000001</v>
      </c>
      <c r="M355" s="6">
        <v>28522.140000000003</v>
      </c>
    </row>
    <row r="356" spans="1:13" x14ac:dyDescent="0.25">
      <c r="A356" s="1" t="s">
        <v>766</v>
      </c>
      <c r="B356" t="s">
        <v>767</v>
      </c>
      <c r="C356" t="s">
        <v>377</v>
      </c>
      <c r="D356" s="37">
        <v>6180704.5499999998</v>
      </c>
      <c r="E356" s="37">
        <f>VLOOKUP(A356,'Core Foundation Funding (Ha)'!A:I,9,FALSE)</f>
        <v>12300.009999999995</v>
      </c>
      <c r="F356" s="6">
        <f>D356-E356</f>
        <v>6168404.54</v>
      </c>
      <c r="G356" s="6">
        <f>F356-H356-I356-J356-K356-L356-M356</f>
        <v>4183091.8500000006</v>
      </c>
      <c r="H356" s="6">
        <v>846475.59</v>
      </c>
      <c r="I356" s="6">
        <v>1030468.2499999999</v>
      </c>
      <c r="J356" s="6">
        <v>22873.559999999998</v>
      </c>
      <c r="K356" s="6">
        <v>26471.279999999999</v>
      </c>
      <c r="L356" s="6">
        <v>59024.01</v>
      </c>
      <c r="M356" s="6">
        <v>0</v>
      </c>
    </row>
    <row r="357" spans="1:13" x14ac:dyDescent="0.25">
      <c r="A357" s="1" t="s">
        <v>768</v>
      </c>
      <c r="B357" t="s">
        <v>769</v>
      </c>
      <c r="C357" t="s">
        <v>97</v>
      </c>
      <c r="D357" s="37">
        <v>3028750.02</v>
      </c>
      <c r="E357" s="37">
        <f>VLOOKUP(A357,'Core Foundation Funding (Ha)'!A:I,9,FALSE)</f>
        <v>7418.8699999999953</v>
      </c>
      <c r="F357" s="6">
        <f>D357-E357</f>
        <v>3021331.15</v>
      </c>
      <c r="G357" s="6">
        <f>F357-H357-I357-J357-K357-L357-M357</f>
        <v>1782730.69</v>
      </c>
      <c r="H357" s="6">
        <v>974692.92</v>
      </c>
      <c r="I357" s="6">
        <v>183108.84999999998</v>
      </c>
      <c r="J357" s="6">
        <v>17005.54</v>
      </c>
      <c r="K357" s="6">
        <v>0</v>
      </c>
      <c r="L357" s="6">
        <v>38509.99</v>
      </c>
      <c r="M357" s="6">
        <v>25283.159999999996</v>
      </c>
    </row>
    <row r="358" spans="1:13" x14ac:dyDescent="0.25">
      <c r="A358" s="1" t="s">
        <v>770</v>
      </c>
      <c r="B358" t="s">
        <v>771</v>
      </c>
      <c r="C358" t="s">
        <v>172</v>
      </c>
      <c r="D358" s="37">
        <v>6810530.3199999994</v>
      </c>
      <c r="E358" s="37">
        <f>VLOOKUP(A358,'Core Foundation Funding (Ha)'!A:I,9,FALSE)</f>
        <v>-32829.200000000012</v>
      </c>
      <c r="F358" s="6">
        <f>D358-E358</f>
        <v>6843359.5199999996</v>
      </c>
      <c r="G358" s="6">
        <f>F358-H358-I358-J358-K358-L358-M358</f>
        <v>3617227.85</v>
      </c>
      <c r="H358" s="6">
        <v>2615698.1399999997</v>
      </c>
      <c r="I358" s="6">
        <v>451757.75999999995</v>
      </c>
      <c r="J358" s="6">
        <v>99946.63</v>
      </c>
      <c r="K358" s="6">
        <v>2219.98</v>
      </c>
      <c r="L358" s="6">
        <v>54785.23</v>
      </c>
      <c r="M358" s="6">
        <v>1723.9300000000003</v>
      </c>
    </row>
    <row r="359" spans="1:13" x14ac:dyDescent="0.25">
      <c r="A359" s="1" t="s">
        <v>772</v>
      </c>
      <c r="B359" t="s">
        <v>773</v>
      </c>
      <c r="C359" t="s">
        <v>774</v>
      </c>
      <c r="D359" s="37">
        <v>11350214.369999999</v>
      </c>
      <c r="E359" s="37">
        <f>VLOOKUP(A359,'Core Foundation Funding (Ha)'!A:I,9,FALSE)</f>
        <v>-120179.45999999999</v>
      </c>
      <c r="F359" s="6">
        <f>D359-E359</f>
        <v>11470393.83</v>
      </c>
      <c r="G359" s="6">
        <f>F359-H359-I359-J359-K359-L359-M359</f>
        <v>5452278.8499999996</v>
      </c>
      <c r="H359" s="6">
        <v>2716060.94</v>
      </c>
      <c r="I359" s="6">
        <v>913182.65</v>
      </c>
      <c r="J359" s="6">
        <v>1998707.57</v>
      </c>
      <c r="K359" s="6">
        <v>433.65</v>
      </c>
      <c r="L359" s="6">
        <v>92004.18</v>
      </c>
      <c r="M359" s="6">
        <v>297725.99</v>
      </c>
    </row>
    <row r="360" spans="1:13" x14ac:dyDescent="0.25">
      <c r="A360" s="1" t="s">
        <v>775</v>
      </c>
      <c r="B360" t="s">
        <v>776</v>
      </c>
      <c r="C360" t="s">
        <v>205</v>
      </c>
      <c r="D360" s="37">
        <v>6012360.6999999993</v>
      </c>
      <c r="E360" s="37">
        <f>VLOOKUP(A360,'Core Foundation Funding (Ha)'!A:I,9,FALSE)</f>
        <v>-116212.45999999999</v>
      </c>
      <c r="F360" s="6">
        <f>D360-E360</f>
        <v>6128573.1599999992</v>
      </c>
      <c r="G360" s="6">
        <f>F360-H360-I360-J360-K360-L360-M360</f>
        <v>3785538.4599999986</v>
      </c>
      <c r="H360" s="6">
        <v>1522981.4000000001</v>
      </c>
      <c r="I360" s="6">
        <v>509976.94999999995</v>
      </c>
      <c r="J360" s="6">
        <v>190816.11</v>
      </c>
      <c r="K360" s="6">
        <v>1816.68</v>
      </c>
      <c r="L360" s="6">
        <v>63162.67</v>
      </c>
      <c r="M360" s="6">
        <v>54280.89</v>
      </c>
    </row>
    <row r="361" spans="1:13" x14ac:dyDescent="0.25">
      <c r="A361" s="1" t="s">
        <v>777</v>
      </c>
      <c r="B361" t="s">
        <v>778</v>
      </c>
      <c r="C361" t="s">
        <v>242</v>
      </c>
      <c r="D361" s="37">
        <v>22261079.869999997</v>
      </c>
      <c r="E361" s="37">
        <f>VLOOKUP(A361,'Core Foundation Funding (Ha)'!A:I,9,FALSE)</f>
        <v>80160.51999999999</v>
      </c>
      <c r="F361" s="6">
        <f>D361-E361</f>
        <v>22180919.349999998</v>
      </c>
      <c r="G361" s="6">
        <f>F361-H361-I361-J361-K361-L361-M361</f>
        <v>11883343.479999997</v>
      </c>
      <c r="H361" s="6">
        <v>4234831.79</v>
      </c>
      <c r="I361" s="6">
        <v>3112890.62</v>
      </c>
      <c r="J361" s="6">
        <v>2684098.41</v>
      </c>
      <c r="K361" s="6">
        <v>105420.64</v>
      </c>
      <c r="L361" s="6">
        <v>160334.41</v>
      </c>
      <c r="M361" s="6">
        <v>0</v>
      </c>
    </row>
    <row r="362" spans="1:13" x14ac:dyDescent="0.25">
      <c r="A362" s="1" t="s">
        <v>779</v>
      </c>
      <c r="B362" t="s">
        <v>780</v>
      </c>
      <c r="C362" t="s">
        <v>221</v>
      </c>
      <c r="D362" s="37">
        <v>14405015.67</v>
      </c>
      <c r="E362" s="37">
        <f>VLOOKUP(A362,'Core Foundation Funding (Ha)'!A:I,9,FALSE)</f>
        <v>-223117.8</v>
      </c>
      <c r="F362" s="6">
        <f>D362-E362</f>
        <v>14628133.470000001</v>
      </c>
      <c r="G362" s="6">
        <f>F362-H362-I362-J362-K362-L362-M362</f>
        <v>10300478.470000001</v>
      </c>
      <c r="H362" s="6">
        <v>1901227.31</v>
      </c>
      <c r="I362" s="6">
        <v>1628703.5600000003</v>
      </c>
      <c r="J362" s="6">
        <v>568395.60000000009</v>
      </c>
      <c r="K362" s="6">
        <v>24408.18</v>
      </c>
      <c r="L362" s="6">
        <v>189420.9</v>
      </c>
      <c r="M362" s="6">
        <v>15499.449999999997</v>
      </c>
    </row>
    <row r="363" spans="1:13" x14ac:dyDescent="0.25">
      <c r="A363" s="1" t="s">
        <v>781</v>
      </c>
      <c r="B363" t="s">
        <v>782</v>
      </c>
      <c r="C363" t="s">
        <v>532</v>
      </c>
      <c r="D363" s="37">
        <v>6924605.71</v>
      </c>
      <c r="E363" s="37">
        <f>VLOOKUP(A363,'Core Foundation Funding (Ha)'!A:I,9,FALSE)</f>
        <v>-73379.459999999992</v>
      </c>
      <c r="F363" s="6">
        <f>D363-E363</f>
        <v>6997985.1699999999</v>
      </c>
      <c r="G363" s="6">
        <f>F363-H363-I363-J363-K363-L363-M363</f>
        <v>4852793.9700000007</v>
      </c>
      <c r="H363" s="6">
        <v>1423154.18</v>
      </c>
      <c r="I363" s="6">
        <v>501224.76000000018</v>
      </c>
      <c r="J363" s="6">
        <v>114094.3</v>
      </c>
      <c r="K363" s="6">
        <v>5636.05</v>
      </c>
      <c r="L363" s="6">
        <v>101081.91</v>
      </c>
      <c r="M363" s="6">
        <v>0</v>
      </c>
    </row>
    <row r="364" spans="1:13" x14ac:dyDescent="0.25">
      <c r="A364" s="1" t="s">
        <v>783</v>
      </c>
      <c r="B364" t="s">
        <v>784</v>
      </c>
      <c r="C364" t="s">
        <v>276</v>
      </c>
      <c r="D364" s="37">
        <v>5662861.919999999</v>
      </c>
      <c r="E364" s="37">
        <f>VLOOKUP(A364,'Core Foundation Funding (Ha)'!A:I,9,FALSE)</f>
        <v>22263.919999999998</v>
      </c>
      <c r="F364" s="6">
        <f>D364-E364</f>
        <v>5640597.9999999991</v>
      </c>
      <c r="G364" s="6">
        <f>F364-H364-I364-J364-K364-L364-M364</f>
        <v>3140331.8499999992</v>
      </c>
      <c r="H364" s="6">
        <v>1926547.75</v>
      </c>
      <c r="I364" s="6">
        <v>433536.01</v>
      </c>
      <c r="J364" s="6">
        <v>78762.509999999995</v>
      </c>
      <c r="K364" s="6">
        <v>1189.47</v>
      </c>
      <c r="L364" s="6">
        <v>57453.14</v>
      </c>
      <c r="M364" s="6">
        <v>2777.27</v>
      </c>
    </row>
    <row r="365" spans="1:13" x14ac:dyDescent="0.25">
      <c r="A365" s="1" t="s">
        <v>785</v>
      </c>
      <c r="B365" t="s">
        <v>786</v>
      </c>
      <c r="C365" t="s">
        <v>11</v>
      </c>
      <c r="D365" s="37">
        <v>10132001.040000001</v>
      </c>
      <c r="E365" s="37">
        <f>VLOOKUP(A365,'Core Foundation Funding (Ha)'!A:I,9,FALSE)</f>
        <v>1612.2800000000134</v>
      </c>
      <c r="F365" s="6">
        <f>D365-E365</f>
        <v>10130388.760000002</v>
      </c>
      <c r="G365" s="6">
        <f>F365-H365-I365-J365-K365-L365-M365</f>
        <v>5156366.0000000019</v>
      </c>
      <c r="H365" s="6">
        <v>2692578.38</v>
      </c>
      <c r="I365" s="6">
        <v>932443.9</v>
      </c>
      <c r="J365" s="6">
        <v>1203391.8999999999</v>
      </c>
      <c r="K365" s="6">
        <v>542.87</v>
      </c>
      <c r="L365" s="6">
        <v>61117.4</v>
      </c>
      <c r="M365" s="6">
        <v>83948.31</v>
      </c>
    </row>
    <row r="366" spans="1:13" x14ac:dyDescent="0.25">
      <c r="A366" s="1" t="s">
        <v>787</v>
      </c>
      <c r="B366" t="s">
        <v>788</v>
      </c>
      <c r="C366" t="s">
        <v>120</v>
      </c>
      <c r="D366" s="37">
        <v>1994385.43</v>
      </c>
      <c r="E366" s="37">
        <f>VLOOKUP(A366,'Core Foundation Funding (Ha)'!A:I,9,FALSE)</f>
        <v>-16684.46</v>
      </c>
      <c r="F366" s="6">
        <f>D366-E366</f>
        <v>2011069.89</v>
      </c>
      <c r="G366" s="6">
        <f>F366-H366-I366-J366-K366-L366-M366</f>
        <v>1172111.5299999998</v>
      </c>
      <c r="H366" s="6">
        <v>0</v>
      </c>
      <c r="I366" s="6">
        <v>796112.65000000014</v>
      </c>
      <c r="J366" s="6">
        <v>148.28</v>
      </c>
      <c r="K366" s="6">
        <v>4196.7099999999991</v>
      </c>
      <c r="L366" s="6">
        <v>38500.720000000001</v>
      </c>
      <c r="M366" s="6">
        <v>0</v>
      </c>
    </row>
    <row r="367" spans="1:13" x14ac:dyDescent="0.25">
      <c r="A367" s="1" t="s">
        <v>789</v>
      </c>
      <c r="B367" t="s">
        <v>790</v>
      </c>
      <c r="C367" t="s">
        <v>134</v>
      </c>
      <c r="D367" s="37">
        <v>3744447.11</v>
      </c>
      <c r="E367" s="37">
        <f>VLOOKUP(A367,'Core Foundation Funding (Ha)'!A:I,9,FALSE)</f>
        <v>0</v>
      </c>
      <c r="F367" s="6">
        <f>D367-E367</f>
        <v>3744447.11</v>
      </c>
      <c r="G367" s="6">
        <f>F367-H367-I367-J367-K367-L367-M367</f>
        <v>1920813.5999999999</v>
      </c>
      <c r="H367" s="6">
        <v>1212143.46</v>
      </c>
      <c r="I367" s="6">
        <v>311343.2</v>
      </c>
      <c r="J367" s="6">
        <v>265118.90000000002</v>
      </c>
      <c r="K367" s="6">
        <v>0</v>
      </c>
      <c r="L367" s="6">
        <v>31490.49</v>
      </c>
      <c r="M367" s="6">
        <v>3537.46</v>
      </c>
    </row>
    <row r="368" spans="1:13" x14ac:dyDescent="0.25">
      <c r="A368" s="1" t="s">
        <v>791</v>
      </c>
      <c r="B368" t="s">
        <v>792</v>
      </c>
      <c r="C368" t="s">
        <v>759</v>
      </c>
      <c r="D368" s="37">
        <v>3460350.5000000005</v>
      </c>
      <c r="E368" s="37">
        <f>VLOOKUP(A368,'Core Foundation Funding (Ha)'!A:I,9,FALSE)</f>
        <v>108606.64</v>
      </c>
      <c r="F368" s="6">
        <f>D368-E368</f>
        <v>3351743.8600000003</v>
      </c>
      <c r="G368" s="6">
        <f>F368-H368-I368-J368-K368-L368-M368</f>
        <v>2178043.7000000007</v>
      </c>
      <c r="H368" s="6">
        <v>890099.71</v>
      </c>
      <c r="I368" s="6">
        <v>185117.52000000002</v>
      </c>
      <c r="J368" s="6">
        <v>261.5</v>
      </c>
      <c r="K368" s="6">
        <v>1579.52</v>
      </c>
      <c r="L368" s="6">
        <v>47038.78</v>
      </c>
      <c r="M368" s="6">
        <v>49603.13</v>
      </c>
    </row>
    <row r="369" spans="1:13" x14ac:dyDescent="0.25">
      <c r="A369" s="1" t="s">
        <v>793</v>
      </c>
      <c r="B369" t="s">
        <v>794</v>
      </c>
      <c r="C369" t="s">
        <v>759</v>
      </c>
      <c r="D369" s="37">
        <v>2329188.9299999997</v>
      </c>
      <c r="E369" s="37">
        <f>VLOOKUP(A369,'Core Foundation Funding (Ha)'!A:I,9,FALSE)</f>
        <v>-24889.579999999998</v>
      </c>
      <c r="F369" s="6">
        <f>D369-E369</f>
        <v>2354078.5099999998</v>
      </c>
      <c r="G369" s="6">
        <f>F369-H369-I369-J369-K369-L369-M369</f>
        <v>904166.70999999961</v>
      </c>
      <c r="H369" s="6">
        <v>1335900.6200000001</v>
      </c>
      <c r="I369" s="6">
        <v>78138.039999999994</v>
      </c>
      <c r="J369" s="6">
        <v>538.36</v>
      </c>
      <c r="K369" s="6">
        <v>0</v>
      </c>
      <c r="L369" s="6">
        <v>33713.800000000003</v>
      </c>
      <c r="M369" s="6">
        <v>1620.9799999999996</v>
      </c>
    </row>
    <row r="370" spans="1:13" x14ac:dyDescent="0.25">
      <c r="A370" s="1" t="s">
        <v>795</v>
      </c>
      <c r="B370" t="s">
        <v>796</v>
      </c>
      <c r="C370" t="s">
        <v>164</v>
      </c>
      <c r="D370" s="37">
        <v>7727563.2699999996</v>
      </c>
      <c r="E370" s="37">
        <f>VLOOKUP(A370,'Core Foundation Funding (Ha)'!A:I,9,FALSE)</f>
        <v>224272.82</v>
      </c>
      <c r="F370" s="6">
        <f>D370-E370</f>
        <v>7503290.4499999993</v>
      </c>
      <c r="G370" s="6">
        <f>F370-H370-I370-J370-K370-L370-M370</f>
        <v>4659286.3899999997</v>
      </c>
      <c r="H370" s="6">
        <v>2096938.37</v>
      </c>
      <c r="I370" s="6">
        <v>550635.06000000006</v>
      </c>
      <c r="J370" s="6">
        <v>141041.32</v>
      </c>
      <c r="K370" s="6">
        <v>0</v>
      </c>
      <c r="L370" s="6">
        <v>55240.639999999999</v>
      </c>
      <c r="M370" s="6">
        <v>148.66999999999956</v>
      </c>
    </row>
    <row r="371" spans="1:13" x14ac:dyDescent="0.25">
      <c r="A371" s="1" t="s">
        <v>797</v>
      </c>
      <c r="B371" t="s">
        <v>798</v>
      </c>
      <c r="C371" t="s">
        <v>317</v>
      </c>
      <c r="D371" s="37">
        <v>14505260.180000002</v>
      </c>
      <c r="E371" s="37">
        <f>VLOOKUP(A371,'Core Foundation Funding (Ha)'!A:I,9,FALSE)</f>
        <v>123291.23</v>
      </c>
      <c r="F371" s="6">
        <f>D371-E371</f>
        <v>14381968.950000001</v>
      </c>
      <c r="G371" s="6">
        <f>F371-H371-I371-J371-K371-L371-M371</f>
        <v>7936534.9600000018</v>
      </c>
      <c r="H371" s="6">
        <v>3174190.5300000003</v>
      </c>
      <c r="I371" s="6">
        <v>1120709.71</v>
      </c>
      <c r="J371" s="6">
        <v>1721655.3599999999</v>
      </c>
      <c r="K371" s="6">
        <v>754.54</v>
      </c>
      <c r="L371" s="6">
        <v>83723.5</v>
      </c>
      <c r="M371" s="6">
        <v>344400.35000000003</v>
      </c>
    </row>
    <row r="372" spans="1:13" x14ac:dyDescent="0.25">
      <c r="A372" s="1" t="s">
        <v>799</v>
      </c>
      <c r="B372" t="s">
        <v>800</v>
      </c>
      <c r="C372" t="s">
        <v>97</v>
      </c>
      <c r="D372" s="37">
        <v>6127759.370000001</v>
      </c>
      <c r="E372" s="37">
        <f>VLOOKUP(A372,'Core Foundation Funding (Ha)'!A:I,9,FALSE)</f>
        <v>-64770.829999999994</v>
      </c>
      <c r="F372" s="6">
        <f>D372-E372</f>
        <v>6192530.2000000011</v>
      </c>
      <c r="G372" s="6">
        <f>F372-H372-I372-J372-K372-L372-M372</f>
        <v>3837539.7900000005</v>
      </c>
      <c r="H372" s="6">
        <v>1884742.11</v>
      </c>
      <c r="I372" s="6">
        <v>286070.94</v>
      </c>
      <c r="J372" s="6">
        <v>76734.010000000009</v>
      </c>
      <c r="K372" s="6">
        <v>227.71</v>
      </c>
      <c r="L372" s="6">
        <v>51067.37</v>
      </c>
      <c r="M372" s="6">
        <v>56148.27</v>
      </c>
    </row>
    <row r="373" spans="1:13" x14ac:dyDescent="0.25">
      <c r="A373" s="1" t="s">
        <v>801</v>
      </c>
      <c r="B373" t="s">
        <v>802</v>
      </c>
      <c r="C373" t="s">
        <v>377</v>
      </c>
      <c r="D373" s="37">
        <v>6160433.8799999999</v>
      </c>
      <c r="E373" s="37">
        <f>VLOOKUP(A373,'Core Foundation Funding (Ha)'!A:I,9,FALSE)</f>
        <v>101967.1</v>
      </c>
      <c r="F373" s="6">
        <f>D373-E373</f>
        <v>6058466.7800000003</v>
      </c>
      <c r="G373" s="6">
        <f>F373-H373-I373-J373-K373-L373-M373</f>
        <v>2973903.17</v>
      </c>
      <c r="H373" s="6">
        <v>2180321.2800000003</v>
      </c>
      <c r="I373" s="6">
        <v>399136.37</v>
      </c>
      <c r="J373" s="6">
        <v>461651.15</v>
      </c>
      <c r="K373" s="6">
        <v>0</v>
      </c>
      <c r="L373" s="6">
        <v>40242.089999999997</v>
      </c>
      <c r="M373" s="6">
        <v>3212.7200000000003</v>
      </c>
    </row>
    <row r="374" spans="1:13" x14ac:dyDescent="0.25">
      <c r="A374" s="1" t="s">
        <v>803</v>
      </c>
      <c r="B374" t="s">
        <v>804</v>
      </c>
      <c r="C374" t="s">
        <v>253</v>
      </c>
      <c r="D374" s="37">
        <v>10874461.92</v>
      </c>
      <c r="E374" s="37">
        <f>VLOOKUP(A374,'Core Foundation Funding (Ha)'!A:I,9,FALSE)</f>
        <v>-66190.819999999992</v>
      </c>
      <c r="F374" s="6">
        <f>D374-E374</f>
        <v>10940652.74</v>
      </c>
      <c r="G374" s="6">
        <f>F374-H374-I374-J374-K374-L374-M374</f>
        <v>7949968.9200000018</v>
      </c>
      <c r="H374" s="6">
        <v>1273558.5099999998</v>
      </c>
      <c r="I374" s="6">
        <v>1182821.04</v>
      </c>
      <c r="J374" s="6">
        <v>155335.01</v>
      </c>
      <c r="K374" s="6">
        <v>158645.28</v>
      </c>
      <c r="L374" s="6">
        <v>149832.72</v>
      </c>
      <c r="M374" s="6">
        <v>70491.259999999995</v>
      </c>
    </row>
    <row r="375" spans="1:13" x14ac:dyDescent="0.25">
      <c r="A375" s="1" t="s">
        <v>805</v>
      </c>
      <c r="B375" t="s">
        <v>806</v>
      </c>
      <c r="C375" t="s">
        <v>74</v>
      </c>
      <c r="D375" s="37">
        <v>5078030.1300000008</v>
      </c>
      <c r="E375" s="37">
        <f>VLOOKUP(A375,'Core Foundation Funding (Ha)'!A:I,9,FALSE)</f>
        <v>224013.65</v>
      </c>
      <c r="F375" s="6">
        <f>D375-E375</f>
        <v>4854016.4800000004</v>
      </c>
      <c r="G375" s="6">
        <f>F375-H375-I375-J375-K375-L375-M375</f>
        <v>4015351.0700000008</v>
      </c>
      <c r="H375" s="6">
        <v>0</v>
      </c>
      <c r="I375" s="6">
        <v>542305.92000000016</v>
      </c>
      <c r="J375" s="6">
        <v>195090.65</v>
      </c>
      <c r="K375" s="6">
        <v>959.07</v>
      </c>
      <c r="L375" s="6">
        <v>100309.77</v>
      </c>
      <c r="M375" s="6">
        <v>0</v>
      </c>
    </row>
    <row r="376" spans="1:13" x14ac:dyDescent="0.25">
      <c r="A376" s="1" t="s">
        <v>807</v>
      </c>
      <c r="B376" t="s">
        <v>808</v>
      </c>
      <c r="C376" t="s">
        <v>445</v>
      </c>
      <c r="D376" s="37">
        <v>2998773.61</v>
      </c>
      <c r="E376" s="37">
        <f>VLOOKUP(A376,'Core Foundation Funding (Ha)'!A:I,9,FALSE)</f>
        <v>135217.34000000003</v>
      </c>
      <c r="F376" s="6">
        <f>D376-E376</f>
        <v>2863556.27</v>
      </c>
      <c r="G376" s="6">
        <f>F376-H376-I376-J376-K376-L376-M376</f>
        <v>1613620.19</v>
      </c>
      <c r="H376" s="6">
        <v>1150457.1599999999</v>
      </c>
      <c r="I376" s="6">
        <v>63468.99</v>
      </c>
      <c r="J376" s="6">
        <v>3317.03</v>
      </c>
      <c r="K376" s="6">
        <v>0</v>
      </c>
      <c r="L376" s="6">
        <v>31408.37</v>
      </c>
      <c r="M376" s="6">
        <v>1284.53</v>
      </c>
    </row>
    <row r="377" spans="1:13" x14ac:dyDescent="0.25">
      <c r="A377" s="1" t="s">
        <v>809</v>
      </c>
      <c r="B377" t="s">
        <v>810</v>
      </c>
      <c r="C377" t="s">
        <v>492</v>
      </c>
      <c r="D377" s="37">
        <v>31744049.120000001</v>
      </c>
      <c r="E377" s="37">
        <f>VLOOKUP(A377,'Core Foundation Funding (Ha)'!A:I,9,FALSE)</f>
        <v>-146343.84000000003</v>
      </c>
      <c r="F377" s="6">
        <f>D377-E377</f>
        <v>31890392.960000001</v>
      </c>
      <c r="G377" s="6">
        <f>F377-H377-I377-J377-K377-L377-M377</f>
        <v>20834647.079999998</v>
      </c>
      <c r="H377" s="6">
        <v>4858195.63</v>
      </c>
      <c r="I377" s="6">
        <v>4299637.76</v>
      </c>
      <c r="J377" s="6">
        <v>1510651.77</v>
      </c>
      <c r="K377" s="6">
        <v>20976.59</v>
      </c>
      <c r="L377" s="6">
        <v>312727.19</v>
      </c>
      <c r="M377" s="6">
        <v>53556.94</v>
      </c>
    </row>
    <row r="378" spans="1:13" x14ac:dyDescent="0.25">
      <c r="A378" s="1" t="s">
        <v>811</v>
      </c>
      <c r="B378" t="s">
        <v>812</v>
      </c>
      <c r="C378" t="s">
        <v>253</v>
      </c>
      <c r="D378" s="37">
        <v>7147597.9400000013</v>
      </c>
      <c r="E378" s="37">
        <f>VLOOKUP(A378,'Core Foundation Funding (Ha)'!A:I,9,FALSE)</f>
        <v>62791.990000000005</v>
      </c>
      <c r="F378" s="6">
        <f>D378-E378</f>
        <v>7084805.9500000011</v>
      </c>
      <c r="G378" s="6">
        <f>F378-H378-I378-J378-K378-L378-M378</f>
        <v>3810321.600000001</v>
      </c>
      <c r="H378" s="6">
        <v>2128727.83</v>
      </c>
      <c r="I378" s="6">
        <v>808665</v>
      </c>
      <c r="J378" s="6">
        <v>281857.45</v>
      </c>
      <c r="K378" s="6">
        <v>0</v>
      </c>
      <c r="L378" s="6">
        <v>55234.07</v>
      </c>
      <c r="M378" s="6">
        <v>0</v>
      </c>
    </row>
    <row r="379" spans="1:13" x14ac:dyDescent="0.25">
      <c r="A379" s="1" t="s">
        <v>813</v>
      </c>
      <c r="B379" t="s">
        <v>814</v>
      </c>
      <c r="C379" t="s">
        <v>137</v>
      </c>
      <c r="D379" s="37">
        <v>6234600.959999999</v>
      </c>
      <c r="E379" s="37">
        <f>VLOOKUP(A379,'Core Foundation Funding (Ha)'!A:I,9,FALSE)</f>
        <v>-30146.930000000008</v>
      </c>
      <c r="F379" s="6">
        <f>D379-E379</f>
        <v>6264747.8899999987</v>
      </c>
      <c r="G379" s="6">
        <f>F379-H379-I379-J379-K379-L379-M379</f>
        <v>4038967.1999999993</v>
      </c>
      <c r="H379" s="6">
        <v>1500877.51</v>
      </c>
      <c r="I379" s="6">
        <v>468980.06</v>
      </c>
      <c r="J379" s="6">
        <v>163557.89000000001</v>
      </c>
      <c r="K379" s="6">
        <v>0</v>
      </c>
      <c r="L379" s="6">
        <v>59184.03</v>
      </c>
      <c r="M379" s="6">
        <v>33181.19999999999</v>
      </c>
    </row>
    <row r="380" spans="1:13" x14ac:dyDescent="0.25">
      <c r="A380" s="1" t="s">
        <v>815</v>
      </c>
      <c r="B380" t="s">
        <v>816</v>
      </c>
      <c r="C380" t="s">
        <v>115</v>
      </c>
      <c r="D380" s="37">
        <v>3551013.52</v>
      </c>
      <c r="E380" s="37">
        <f>VLOOKUP(A380,'Core Foundation Funding (Ha)'!A:I,9,FALSE)</f>
        <v>-26246.75</v>
      </c>
      <c r="F380" s="6">
        <f>D380-E380</f>
        <v>3577260.27</v>
      </c>
      <c r="G380" s="6">
        <f>F380-H380-I380-J380-K380-L380-M380</f>
        <v>2013966.75</v>
      </c>
      <c r="H380" s="6">
        <v>1404107.43</v>
      </c>
      <c r="I380" s="6">
        <v>115014.39999999999</v>
      </c>
      <c r="J380" s="6">
        <v>3478.46</v>
      </c>
      <c r="K380" s="6">
        <v>2668.95</v>
      </c>
      <c r="L380" s="6">
        <v>38024.28</v>
      </c>
      <c r="M380" s="6">
        <v>0</v>
      </c>
    </row>
    <row r="381" spans="1:13" x14ac:dyDescent="0.25">
      <c r="A381" s="1" t="s">
        <v>817</v>
      </c>
      <c r="B381" t="s">
        <v>818</v>
      </c>
      <c r="C381" t="s">
        <v>137</v>
      </c>
      <c r="D381" s="37">
        <v>14650722.100000001</v>
      </c>
      <c r="E381" s="37">
        <f>VLOOKUP(A381,'Core Foundation Funding (Ha)'!A:I,9,FALSE)</f>
        <v>-189809.21000000002</v>
      </c>
      <c r="F381" s="6">
        <f>D381-E381</f>
        <v>14840531.310000002</v>
      </c>
      <c r="G381" s="6">
        <f>F381-H381-I381-J381-K381-L381-M381</f>
        <v>9725293.8400000036</v>
      </c>
      <c r="H381" s="6">
        <v>2388299.5100000002</v>
      </c>
      <c r="I381" s="6">
        <v>1311748.9000000001</v>
      </c>
      <c r="J381" s="6">
        <v>1260021.6099999999</v>
      </c>
      <c r="K381" s="6">
        <v>4213.42</v>
      </c>
      <c r="L381" s="6">
        <v>118366.75</v>
      </c>
      <c r="M381" s="6">
        <v>32587.280000000006</v>
      </c>
    </row>
    <row r="382" spans="1:13" x14ac:dyDescent="0.25">
      <c r="A382" s="1" t="s">
        <v>819</v>
      </c>
      <c r="B382" t="s">
        <v>820</v>
      </c>
      <c r="C382" t="s">
        <v>187</v>
      </c>
      <c r="D382" s="37">
        <v>5301384.2299999995</v>
      </c>
      <c r="E382" s="37">
        <f>VLOOKUP(A382,'Core Foundation Funding (Ha)'!A:I,9,FALSE)</f>
        <v>163833.35999999999</v>
      </c>
      <c r="F382" s="6">
        <f>D382-E382</f>
        <v>5137550.8699999992</v>
      </c>
      <c r="G382" s="6">
        <f>F382-H382-I382-J382-K382-L382-M382</f>
        <v>4610121.3500000006</v>
      </c>
      <c r="H382" s="6">
        <v>407074.06</v>
      </c>
      <c r="I382" s="6">
        <v>0</v>
      </c>
      <c r="J382" s="6">
        <v>34203.22</v>
      </c>
      <c r="K382" s="6">
        <v>0</v>
      </c>
      <c r="L382" s="6">
        <v>49667.81</v>
      </c>
      <c r="M382" s="6">
        <v>36484.43</v>
      </c>
    </row>
    <row r="383" spans="1:13" x14ac:dyDescent="0.25">
      <c r="A383" s="1" t="s">
        <v>821</v>
      </c>
      <c r="B383" t="s">
        <v>822</v>
      </c>
      <c r="C383" t="s">
        <v>8</v>
      </c>
      <c r="D383" s="37">
        <v>3271714.6499999994</v>
      </c>
      <c r="E383" s="37">
        <f>VLOOKUP(A383,'Core Foundation Funding (Ha)'!A:I,9,FALSE)</f>
        <v>-51742.62</v>
      </c>
      <c r="F383" s="6">
        <f>D383-E383</f>
        <v>3323457.2699999996</v>
      </c>
      <c r="G383" s="6">
        <f>F383-H383-I383-J383-K383-L383-M383</f>
        <v>3121321.6599999997</v>
      </c>
      <c r="H383" s="6">
        <v>0</v>
      </c>
      <c r="I383" s="6">
        <v>0</v>
      </c>
      <c r="J383" s="6">
        <v>14556.48</v>
      </c>
      <c r="K383" s="6">
        <v>4063.56</v>
      </c>
      <c r="L383" s="6">
        <v>176265.96</v>
      </c>
      <c r="M383" s="6">
        <v>7249.6100000000006</v>
      </c>
    </row>
    <row r="384" spans="1:13" x14ac:dyDescent="0.25">
      <c r="A384" s="1" t="s">
        <v>823</v>
      </c>
      <c r="B384" t="s">
        <v>824</v>
      </c>
      <c r="C384" t="s">
        <v>146</v>
      </c>
      <c r="D384" s="37">
        <v>3797754.64</v>
      </c>
      <c r="E384" s="37">
        <f>VLOOKUP(A384,'Core Foundation Funding (Ha)'!A:I,9,FALSE)</f>
        <v>-11583</v>
      </c>
      <c r="F384" s="6">
        <f>D384-E384</f>
        <v>3809337.64</v>
      </c>
      <c r="G384" s="6">
        <f>F384-H384-I384-J384-K384-L384-M384</f>
        <v>2176831.77</v>
      </c>
      <c r="H384" s="6">
        <v>1375270.85</v>
      </c>
      <c r="I384" s="6">
        <v>142964.04000000004</v>
      </c>
      <c r="J384" s="6">
        <v>71137.5</v>
      </c>
      <c r="K384" s="6">
        <v>0</v>
      </c>
      <c r="L384" s="6">
        <v>42756.43</v>
      </c>
      <c r="M384" s="6">
        <v>377.04999999999973</v>
      </c>
    </row>
    <row r="385" spans="1:13" x14ac:dyDescent="0.25">
      <c r="A385" s="1" t="s">
        <v>1368</v>
      </c>
      <c r="B385" t="s">
        <v>1369</v>
      </c>
      <c r="C385" t="s">
        <v>105</v>
      </c>
      <c r="D385" s="37">
        <v>19672.64</v>
      </c>
      <c r="E385" s="37">
        <v>0</v>
      </c>
      <c r="F385" s="6">
        <f>D385-E385</f>
        <v>19672.64</v>
      </c>
      <c r="G385" s="6">
        <f>F385-H385-I385-J385-K385-L385-M385</f>
        <v>19672.64</v>
      </c>
      <c r="H385" s="6">
        <v>0</v>
      </c>
      <c r="I385" s="6">
        <v>0</v>
      </c>
      <c r="J385" s="6">
        <v>0</v>
      </c>
      <c r="K385" s="6">
        <v>0</v>
      </c>
      <c r="L385" s="6">
        <v>0</v>
      </c>
      <c r="M385" s="6">
        <v>0</v>
      </c>
    </row>
    <row r="386" spans="1:13" x14ac:dyDescent="0.25">
      <c r="A386" s="1" t="s">
        <v>825</v>
      </c>
      <c r="B386" t="s">
        <v>826</v>
      </c>
      <c r="C386" t="s">
        <v>17</v>
      </c>
      <c r="D386" s="37">
        <v>14386093.680000002</v>
      </c>
      <c r="E386" s="37">
        <f>VLOOKUP(A386,'Core Foundation Funding (Ha)'!A:I,9,FALSE)</f>
        <v>10707.609999999999</v>
      </c>
      <c r="F386" s="6">
        <f>D386-E386</f>
        <v>14375386.070000002</v>
      </c>
      <c r="G386" s="6">
        <f>F386-H386-I386-J386-K386-L386-M386</f>
        <v>12048421.590000004</v>
      </c>
      <c r="H386" s="6">
        <v>268822.78999999998</v>
      </c>
      <c r="I386" s="6">
        <v>1324446</v>
      </c>
      <c r="J386" s="6">
        <v>33366.950000000004</v>
      </c>
      <c r="K386" s="6">
        <v>5282.07</v>
      </c>
      <c r="L386" s="6">
        <v>211306.7</v>
      </c>
      <c r="M386" s="6">
        <v>483739.97</v>
      </c>
    </row>
    <row r="387" spans="1:13" x14ac:dyDescent="0.25">
      <c r="A387" s="1" t="s">
        <v>827</v>
      </c>
      <c r="B387" t="s">
        <v>828</v>
      </c>
      <c r="C387" t="s">
        <v>172</v>
      </c>
      <c r="D387" s="37">
        <v>3190120.4099999997</v>
      </c>
      <c r="E387" s="37">
        <f>VLOOKUP(A387,'Core Foundation Funding (Ha)'!A:I,9,FALSE)</f>
        <v>-78922.260000000009</v>
      </c>
      <c r="F387" s="6">
        <f>D387-E387</f>
        <v>3269042.67</v>
      </c>
      <c r="G387" s="6">
        <f>F387-H387-I387-J387-K387-L387-M387</f>
        <v>1744448.0499999998</v>
      </c>
      <c r="H387" s="6">
        <v>1282043.1200000001</v>
      </c>
      <c r="I387" s="6">
        <v>130892.95000000001</v>
      </c>
      <c r="J387" s="6">
        <v>36032.959999999999</v>
      </c>
      <c r="K387" s="6">
        <v>5497.59</v>
      </c>
      <c r="L387" s="6">
        <v>41892.980000000003</v>
      </c>
      <c r="M387" s="6">
        <v>28235.020000000004</v>
      </c>
    </row>
    <row r="388" spans="1:13" x14ac:dyDescent="0.25">
      <c r="A388" s="1" t="s">
        <v>829</v>
      </c>
      <c r="B388" t="s">
        <v>830</v>
      </c>
      <c r="C388" t="s">
        <v>242</v>
      </c>
      <c r="D388" s="37">
        <v>10722332.410000002</v>
      </c>
      <c r="E388" s="37">
        <f>VLOOKUP(A388,'Core Foundation Funding (Ha)'!A:I,9,FALSE)</f>
        <v>47766.11</v>
      </c>
      <c r="F388" s="6">
        <f>D388-E388</f>
        <v>10674566.300000003</v>
      </c>
      <c r="G388" s="6">
        <f>F388-H388-I388-J388-K388-L388-M388</f>
        <v>4961282.6200000029</v>
      </c>
      <c r="H388" s="6">
        <v>3161239.4299999997</v>
      </c>
      <c r="I388" s="6">
        <v>2052584.8800000001</v>
      </c>
      <c r="J388" s="6">
        <v>414750.19</v>
      </c>
      <c r="K388" s="6">
        <v>13063.13</v>
      </c>
      <c r="L388" s="6">
        <v>61473.96</v>
      </c>
      <c r="M388" s="6">
        <v>10172.09</v>
      </c>
    </row>
    <row r="389" spans="1:13" x14ac:dyDescent="0.25">
      <c r="A389" s="1" t="s">
        <v>831</v>
      </c>
      <c r="B389" t="s">
        <v>832</v>
      </c>
      <c r="C389" t="s">
        <v>492</v>
      </c>
      <c r="D389" s="37">
        <v>6610196.1600000011</v>
      </c>
      <c r="E389" s="37">
        <f>VLOOKUP(A389,'Core Foundation Funding (Ha)'!A:I,9,FALSE)</f>
        <v>8797.3000000000029</v>
      </c>
      <c r="F389" s="6">
        <f>D389-E389</f>
        <v>6601398.8600000013</v>
      </c>
      <c r="G389" s="6">
        <f>F389-H389-I389-J389-K389-L389-M389</f>
        <v>4379970.5300000021</v>
      </c>
      <c r="H389" s="6">
        <v>1500818.95</v>
      </c>
      <c r="I389" s="6">
        <v>527945.06000000006</v>
      </c>
      <c r="J389" s="6">
        <v>76249.42</v>
      </c>
      <c r="K389" s="6">
        <v>521.46</v>
      </c>
      <c r="L389" s="6">
        <v>80288.639999999999</v>
      </c>
      <c r="M389" s="6">
        <v>35604.799999999996</v>
      </c>
    </row>
    <row r="390" spans="1:13" x14ac:dyDescent="0.25">
      <c r="A390" s="1" t="s">
        <v>833</v>
      </c>
      <c r="B390" t="s">
        <v>834</v>
      </c>
      <c r="C390" t="s">
        <v>79</v>
      </c>
      <c r="D390" s="37">
        <v>7387648.8700000001</v>
      </c>
      <c r="E390" s="37">
        <f>VLOOKUP(A390,'Core Foundation Funding (Ha)'!A:I,9,FALSE)</f>
        <v>63433.409999999996</v>
      </c>
      <c r="F390" s="6">
        <f>D390-E390</f>
        <v>7324215.46</v>
      </c>
      <c r="G390" s="6">
        <f>F390-H390-I390-J390-K390-L390-M390</f>
        <v>6073115.9500000002</v>
      </c>
      <c r="H390" s="6">
        <v>0</v>
      </c>
      <c r="I390" s="6">
        <v>749810.83000000007</v>
      </c>
      <c r="J390" s="6">
        <v>237418.6</v>
      </c>
      <c r="K390" s="6">
        <v>86447.88</v>
      </c>
      <c r="L390" s="6">
        <v>177422.2</v>
      </c>
      <c r="M390" s="6">
        <v>0</v>
      </c>
    </row>
    <row r="391" spans="1:13" x14ac:dyDescent="0.25">
      <c r="A391" s="1" t="s">
        <v>835</v>
      </c>
      <c r="B391" t="s">
        <v>836</v>
      </c>
      <c r="C391" t="s">
        <v>23</v>
      </c>
      <c r="D391" s="37">
        <v>9747986.7400000002</v>
      </c>
      <c r="E391" s="37">
        <f>VLOOKUP(A391,'Core Foundation Funding (Ha)'!A:I,9,FALSE)</f>
        <v>6478.010000000002</v>
      </c>
      <c r="F391" s="6">
        <f>D391-E391</f>
        <v>9741508.7300000004</v>
      </c>
      <c r="G391" s="6">
        <f>F391-H391-I391-J391-K391-L391-M391</f>
        <v>8212471.6900000004</v>
      </c>
      <c r="H391" s="6">
        <v>254546.09</v>
      </c>
      <c r="I391" s="6">
        <v>1018033.08</v>
      </c>
      <c r="J391" s="6">
        <v>44728.72</v>
      </c>
      <c r="K391" s="6">
        <v>8227.36</v>
      </c>
      <c r="L391" s="6">
        <v>203501.79</v>
      </c>
      <c r="M391" s="6">
        <v>0</v>
      </c>
    </row>
    <row r="392" spans="1:13" x14ac:dyDescent="0.25">
      <c r="A392" s="1" t="s">
        <v>837</v>
      </c>
      <c r="B392" t="s">
        <v>838</v>
      </c>
      <c r="C392" t="s">
        <v>79</v>
      </c>
      <c r="D392" s="37">
        <v>3983393.0599999996</v>
      </c>
      <c r="E392" s="37">
        <f>VLOOKUP(A392,'Core Foundation Funding (Ha)'!A:I,9,FALSE)</f>
        <v>-76516.78</v>
      </c>
      <c r="F392" s="6">
        <f>D392-E392</f>
        <v>4059909.8399999994</v>
      </c>
      <c r="G392" s="6">
        <f>F392-H392-I392-J392-K392-L392-M392</f>
        <v>3813130.3499999996</v>
      </c>
      <c r="H392" s="6">
        <v>0</v>
      </c>
      <c r="I392" s="6">
        <v>0</v>
      </c>
      <c r="J392" s="6">
        <v>29012.21</v>
      </c>
      <c r="K392" s="6">
        <v>10458.5</v>
      </c>
      <c r="L392" s="6">
        <v>194337.94</v>
      </c>
      <c r="M392" s="6">
        <v>12970.840000000002</v>
      </c>
    </row>
    <row r="393" spans="1:13" x14ac:dyDescent="0.25">
      <c r="A393" s="1" t="s">
        <v>839</v>
      </c>
      <c r="B393" t="s">
        <v>840</v>
      </c>
      <c r="C393" t="s">
        <v>399</v>
      </c>
      <c r="D393" s="37">
        <v>8096628.709999999</v>
      </c>
      <c r="E393" s="37">
        <f>VLOOKUP(A393,'Core Foundation Funding (Ha)'!A:I,9,FALSE)</f>
        <v>164814.35</v>
      </c>
      <c r="F393" s="6">
        <f>D393-E393</f>
        <v>7931814.3599999994</v>
      </c>
      <c r="G393" s="6">
        <f>F393-H393-I393-J393-K393-L393-M393</f>
        <v>5113014.4799999986</v>
      </c>
      <c r="H393" s="6">
        <v>1971295.71</v>
      </c>
      <c r="I393" s="6">
        <v>493405.32000000007</v>
      </c>
      <c r="J393" s="6">
        <v>79260.790000000008</v>
      </c>
      <c r="K393" s="6">
        <v>34.69</v>
      </c>
      <c r="L393" s="6">
        <v>71579.61</v>
      </c>
      <c r="M393" s="6">
        <v>203223.76</v>
      </c>
    </row>
    <row r="394" spans="1:13" x14ac:dyDescent="0.25">
      <c r="A394" s="1" t="s">
        <v>843</v>
      </c>
      <c r="B394" t="s">
        <v>842</v>
      </c>
      <c r="C394" t="s">
        <v>66</v>
      </c>
      <c r="D394" s="37">
        <v>2901115.9999999995</v>
      </c>
      <c r="E394" s="37">
        <f>VLOOKUP(A394,'Core Foundation Funding (Ha)'!A:I,9,FALSE)</f>
        <v>26615.260000000009</v>
      </c>
      <c r="F394" s="6">
        <f>D394-E394</f>
        <v>2874500.7399999993</v>
      </c>
      <c r="G394" s="6">
        <f>F394-H394-I394-J394-K394-L394-M394</f>
        <v>2169889.3499999992</v>
      </c>
      <c r="H394" s="6">
        <v>557468.02</v>
      </c>
      <c r="I394" s="6">
        <v>76122.959999999992</v>
      </c>
      <c r="J394" s="6">
        <v>11938.14</v>
      </c>
      <c r="K394" s="6">
        <v>0</v>
      </c>
      <c r="L394" s="6">
        <v>59082.27</v>
      </c>
      <c r="M394" s="6">
        <v>0</v>
      </c>
    </row>
    <row r="395" spans="1:13" x14ac:dyDescent="0.25">
      <c r="A395" s="1" t="s">
        <v>841</v>
      </c>
      <c r="B395" t="s">
        <v>842</v>
      </c>
      <c r="C395" t="s">
        <v>248</v>
      </c>
      <c r="D395" s="37">
        <v>10467950.550000001</v>
      </c>
      <c r="E395" s="37">
        <f>VLOOKUP(A395,'Core Foundation Funding (Ha)'!A:I,9,FALSE)</f>
        <v>85446.8</v>
      </c>
      <c r="F395" s="6">
        <f>D395-E395</f>
        <v>10382503.75</v>
      </c>
      <c r="G395" s="6">
        <f>F395-H395-I395-J395-K395-L395-M395</f>
        <v>8214126.379999999</v>
      </c>
      <c r="H395" s="6">
        <v>1069699.1399999999</v>
      </c>
      <c r="I395" s="6">
        <v>848393.38</v>
      </c>
      <c r="J395" s="6">
        <v>90102.900000000009</v>
      </c>
      <c r="K395" s="6">
        <v>6365.0599999999995</v>
      </c>
      <c r="L395" s="6">
        <v>153816.89000000001</v>
      </c>
      <c r="M395" s="6">
        <v>0</v>
      </c>
    </row>
    <row r="396" spans="1:13" x14ac:dyDescent="0.25">
      <c r="A396" s="1" t="s">
        <v>844</v>
      </c>
      <c r="B396" t="s">
        <v>845</v>
      </c>
      <c r="C396" t="s">
        <v>317</v>
      </c>
      <c r="D396" s="37">
        <v>10319993.649999999</v>
      </c>
      <c r="E396" s="37">
        <f>VLOOKUP(A396,'Core Foundation Funding (Ha)'!A:I,9,FALSE)</f>
        <v>67469.299999999988</v>
      </c>
      <c r="F396" s="6">
        <f>D396-E396</f>
        <v>10252524.349999998</v>
      </c>
      <c r="G396" s="6">
        <f>F396-H396-I396-J396-K396-L396-M396</f>
        <v>7766696.8199999975</v>
      </c>
      <c r="H396" s="6">
        <v>1537686.5</v>
      </c>
      <c r="I396" s="6">
        <v>593229.56000000006</v>
      </c>
      <c r="J396" s="6">
        <v>119802.89</v>
      </c>
      <c r="K396" s="6">
        <v>0</v>
      </c>
      <c r="L396" s="6">
        <v>109379.41</v>
      </c>
      <c r="M396" s="6">
        <v>125729.17</v>
      </c>
    </row>
    <row r="397" spans="1:13" x14ac:dyDescent="0.25">
      <c r="A397" s="1" t="s">
        <v>846</v>
      </c>
      <c r="B397" t="s">
        <v>847</v>
      </c>
      <c r="C397" t="s">
        <v>164</v>
      </c>
      <c r="D397" s="37">
        <v>21041019.999999996</v>
      </c>
      <c r="E397" s="37">
        <f>VLOOKUP(A397,'Core Foundation Funding (Ha)'!A:I,9,FALSE)</f>
        <v>220693.06</v>
      </c>
      <c r="F397" s="6">
        <f>D397-E397</f>
        <v>20820326.939999998</v>
      </c>
      <c r="G397" s="6">
        <f>F397-H397-I397-J397-K397-L397-M397</f>
        <v>16201162.049999995</v>
      </c>
      <c r="H397" s="6">
        <v>2039043.8499999999</v>
      </c>
      <c r="I397" s="6">
        <v>2041297.5</v>
      </c>
      <c r="J397" s="6">
        <v>209637.18000000002</v>
      </c>
      <c r="K397" s="6">
        <v>50484.219999999994</v>
      </c>
      <c r="L397" s="6">
        <v>247678.01</v>
      </c>
      <c r="M397" s="6">
        <v>31024.13</v>
      </c>
    </row>
    <row r="398" spans="1:13" x14ac:dyDescent="0.25">
      <c r="A398" s="1" t="s">
        <v>848</v>
      </c>
      <c r="B398" t="s">
        <v>849</v>
      </c>
      <c r="C398" t="s">
        <v>205</v>
      </c>
      <c r="D398" s="37">
        <v>4415803.3900000006</v>
      </c>
      <c r="E398" s="37">
        <f>VLOOKUP(A398,'Core Foundation Funding (Ha)'!A:I,9,FALSE)</f>
        <v>-66472.349999999991</v>
      </c>
      <c r="F398" s="6">
        <f>D398-E398</f>
        <v>4482275.74</v>
      </c>
      <c r="G398" s="6">
        <f>F398-H398-I398-J398-K398-L398-M398</f>
        <v>2897201.0300000003</v>
      </c>
      <c r="H398" s="6">
        <v>973222.06</v>
      </c>
      <c r="I398" s="6">
        <v>435249.67000000004</v>
      </c>
      <c r="J398" s="6">
        <v>85685.4</v>
      </c>
      <c r="K398" s="6">
        <v>0</v>
      </c>
      <c r="L398" s="6">
        <v>59699.69</v>
      </c>
      <c r="M398" s="6">
        <v>31217.89</v>
      </c>
    </row>
    <row r="399" spans="1:13" x14ac:dyDescent="0.25">
      <c r="A399" s="1" t="s">
        <v>850</v>
      </c>
      <c r="B399" t="s">
        <v>851</v>
      </c>
      <c r="C399" t="s">
        <v>492</v>
      </c>
      <c r="D399" s="37">
        <v>3642646.3099999996</v>
      </c>
      <c r="E399" s="37">
        <f>VLOOKUP(A399,'Core Foundation Funding (Ha)'!A:I,9,FALSE)</f>
        <v>108770.42</v>
      </c>
      <c r="F399" s="6">
        <f>D399-E399</f>
        <v>3533875.8899999997</v>
      </c>
      <c r="G399" s="6">
        <f>F399-H399-I399-J399-K399-L399-M399</f>
        <v>2717526.5000000005</v>
      </c>
      <c r="H399" s="6">
        <v>671444.38</v>
      </c>
      <c r="I399" s="6">
        <v>24242.80000000001</v>
      </c>
      <c r="J399" s="6">
        <v>29051</v>
      </c>
      <c r="K399" s="6">
        <v>3050.51</v>
      </c>
      <c r="L399" s="6">
        <v>63011.17</v>
      </c>
      <c r="M399" s="6">
        <v>25549.53</v>
      </c>
    </row>
    <row r="400" spans="1:13" x14ac:dyDescent="0.25">
      <c r="A400" s="1" t="s">
        <v>852</v>
      </c>
      <c r="B400" t="s">
        <v>851</v>
      </c>
      <c r="C400" t="s">
        <v>164</v>
      </c>
      <c r="D400" s="37">
        <v>11748190.790000001</v>
      </c>
      <c r="E400" s="37">
        <f>VLOOKUP(A400,'Core Foundation Funding (Ha)'!A:I,9,FALSE)</f>
        <v>148459.53999999998</v>
      </c>
      <c r="F400" s="6">
        <f>D400-E400</f>
        <v>11599731.250000002</v>
      </c>
      <c r="G400" s="6">
        <f>F400-H400-I400-J400-K400-L400-M400</f>
        <v>6429425.8400000008</v>
      </c>
      <c r="H400" s="6">
        <v>2708435.79</v>
      </c>
      <c r="I400" s="6">
        <v>1002592.45</v>
      </c>
      <c r="J400" s="6">
        <v>1378224.93</v>
      </c>
      <c r="K400" s="6">
        <v>14087.36</v>
      </c>
      <c r="L400" s="6">
        <v>66964.88</v>
      </c>
      <c r="M400" s="6">
        <v>0</v>
      </c>
    </row>
    <row r="401" spans="1:13" x14ac:dyDescent="0.25">
      <c r="A401" s="1" t="s">
        <v>855</v>
      </c>
      <c r="B401" t="s">
        <v>854</v>
      </c>
      <c r="C401" t="s">
        <v>134</v>
      </c>
      <c r="D401" s="37">
        <v>13064423.68</v>
      </c>
      <c r="E401" s="37">
        <f>VLOOKUP(A401,'Core Foundation Funding (Ha)'!A:I,9,FALSE)</f>
        <v>44522.11</v>
      </c>
      <c r="F401" s="6">
        <f>D401-E401</f>
        <v>13019901.57</v>
      </c>
      <c r="G401" s="6">
        <f>F401-H401-I401-J401-K401-L401-M401</f>
        <v>6452448.25</v>
      </c>
      <c r="H401" s="6">
        <v>4429863.4799999995</v>
      </c>
      <c r="I401" s="6">
        <v>1418912.5399999998</v>
      </c>
      <c r="J401" s="6">
        <v>636235.27999999991</v>
      </c>
      <c r="K401" s="6">
        <v>0</v>
      </c>
      <c r="L401" s="6">
        <v>75898.92</v>
      </c>
      <c r="M401" s="6">
        <v>6543.0999999999995</v>
      </c>
    </row>
    <row r="402" spans="1:13" x14ac:dyDescent="0.25">
      <c r="A402" s="1" t="s">
        <v>856</v>
      </c>
      <c r="B402" t="s">
        <v>854</v>
      </c>
      <c r="C402" t="s">
        <v>17</v>
      </c>
      <c r="D402" s="37">
        <v>8186897.04</v>
      </c>
      <c r="E402" s="37">
        <f>VLOOKUP(A402,'Core Foundation Funding (Ha)'!A:I,9,FALSE)</f>
        <v>-92389.25</v>
      </c>
      <c r="F402" s="6">
        <f>D402-E402</f>
        <v>8279286.29</v>
      </c>
      <c r="G402" s="6">
        <f>F402-H402-I402-J402-K402-L402-M402</f>
        <v>7311524.7399999993</v>
      </c>
      <c r="H402" s="6">
        <v>378868.18</v>
      </c>
      <c r="I402" s="6">
        <v>451975.19999999995</v>
      </c>
      <c r="J402" s="6">
        <v>47172.45</v>
      </c>
      <c r="K402" s="6">
        <v>1816.36</v>
      </c>
      <c r="L402" s="6">
        <v>86588.160000000003</v>
      </c>
      <c r="M402" s="6">
        <v>1341.2000000000007</v>
      </c>
    </row>
    <row r="403" spans="1:13" x14ac:dyDescent="0.25">
      <c r="A403" s="1" t="s">
        <v>853</v>
      </c>
      <c r="B403" t="s">
        <v>854</v>
      </c>
      <c r="C403" t="s">
        <v>242</v>
      </c>
      <c r="D403" s="37">
        <v>23838724.829999998</v>
      </c>
      <c r="E403" s="37">
        <f>VLOOKUP(A403,'Core Foundation Funding (Ha)'!A:I,9,FALSE)</f>
        <v>252514.61000000002</v>
      </c>
      <c r="F403" s="6">
        <f>D403-E403</f>
        <v>23586210.219999999</v>
      </c>
      <c r="G403" s="6">
        <f>F403-H403-I403-J403-K403-L403-M403</f>
        <v>17635841.870000001</v>
      </c>
      <c r="H403" s="6">
        <v>791537.01</v>
      </c>
      <c r="I403" s="6">
        <v>2134703.63</v>
      </c>
      <c r="J403" s="6">
        <v>2421870.88</v>
      </c>
      <c r="K403" s="6">
        <v>202936.95</v>
      </c>
      <c r="L403" s="6">
        <v>399319.88</v>
      </c>
      <c r="M403" s="6">
        <v>0</v>
      </c>
    </row>
    <row r="404" spans="1:13" x14ac:dyDescent="0.25">
      <c r="A404" s="1" t="s">
        <v>857</v>
      </c>
      <c r="B404" t="s">
        <v>858</v>
      </c>
      <c r="C404" t="s">
        <v>248</v>
      </c>
      <c r="D404" s="37">
        <v>6431795.5599999996</v>
      </c>
      <c r="E404" s="37">
        <f>VLOOKUP(A404,'Core Foundation Funding (Ha)'!A:I,9,FALSE)</f>
        <v>33150.159999999996</v>
      </c>
      <c r="F404" s="6">
        <f>D404-E404</f>
        <v>6398645.3999999994</v>
      </c>
      <c r="G404" s="6">
        <f>F404-H404-I404-J404-K404-L404-M404</f>
        <v>4770549.05</v>
      </c>
      <c r="H404" s="6">
        <v>957158.75000000012</v>
      </c>
      <c r="I404" s="6">
        <v>538324.55999999994</v>
      </c>
      <c r="J404" s="6">
        <v>57391.83</v>
      </c>
      <c r="K404" s="6">
        <v>0</v>
      </c>
      <c r="L404" s="6">
        <v>75221.210000000006</v>
      </c>
      <c r="M404" s="6">
        <v>0</v>
      </c>
    </row>
    <row r="405" spans="1:13" x14ac:dyDescent="0.25">
      <c r="A405" s="1" t="s">
        <v>859</v>
      </c>
      <c r="B405" t="s">
        <v>858</v>
      </c>
      <c r="C405" t="s">
        <v>239</v>
      </c>
      <c r="D405" s="37">
        <v>7453144.7999999998</v>
      </c>
      <c r="E405" s="37">
        <f>VLOOKUP(A405,'Core Foundation Funding (Ha)'!A:I,9,FALSE)</f>
        <v>-45763.320000000007</v>
      </c>
      <c r="F405" s="6">
        <f>D405-E405</f>
        <v>7498908.1200000001</v>
      </c>
      <c r="G405" s="6">
        <f>F405-H405-I405-J405-K405-L405-M405</f>
        <v>4967282.92</v>
      </c>
      <c r="H405" s="6">
        <v>1758340.61</v>
      </c>
      <c r="I405" s="6">
        <v>427241</v>
      </c>
      <c r="J405" s="6">
        <v>78973.05</v>
      </c>
      <c r="K405" s="6">
        <v>3028.2</v>
      </c>
      <c r="L405" s="6">
        <v>62172.01</v>
      </c>
      <c r="M405" s="6">
        <v>201870.33</v>
      </c>
    </row>
    <row r="406" spans="1:13" x14ac:dyDescent="0.25">
      <c r="A406" s="1" t="s">
        <v>860</v>
      </c>
      <c r="B406" t="s">
        <v>861</v>
      </c>
      <c r="C406" t="s">
        <v>146</v>
      </c>
      <c r="D406" s="37">
        <v>4639539.6100000003</v>
      </c>
      <c r="E406" s="37">
        <f>VLOOKUP(A406,'Core Foundation Funding (Ha)'!A:I,9,FALSE)</f>
        <v>168546</v>
      </c>
      <c r="F406" s="6">
        <f>D406-E406</f>
        <v>4470993.6100000003</v>
      </c>
      <c r="G406" s="6">
        <f>F406-H406-I406-J406-K406-L406-M406</f>
        <v>3106490.3100000005</v>
      </c>
      <c r="H406" s="6">
        <v>904142.96</v>
      </c>
      <c r="I406" s="6">
        <v>337487.84</v>
      </c>
      <c r="J406" s="6">
        <v>76221.960000000006</v>
      </c>
      <c r="K406" s="6">
        <v>0</v>
      </c>
      <c r="L406" s="6">
        <v>46650.54</v>
      </c>
      <c r="M406" s="6">
        <v>0</v>
      </c>
    </row>
    <row r="407" spans="1:13" x14ac:dyDescent="0.25">
      <c r="A407" s="1" t="s">
        <v>862</v>
      </c>
      <c r="B407" t="s">
        <v>863</v>
      </c>
      <c r="C407" t="s">
        <v>8</v>
      </c>
      <c r="D407" s="37">
        <v>11081962.369999999</v>
      </c>
      <c r="E407" s="37">
        <f>VLOOKUP(A407,'Core Foundation Funding (Ha)'!A:I,9,FALSE)</f>
        <v>1035889.4600000001</v>
      </c>
      <c r="F407" s="6">
        <f>D407-E407</f>
        <v>10046072.909999998</v>
      </c>
      <c r="G407" s="6">
        <f>F407-H407-I407-J407-K407-L407-M407</f>
        <v>8183428.9799999977</v>
      </c>
      <c r="H407" s="6">
        <v>604623.9</v>
      </c>
      <c r="I407" s="6">
        <v>874906.89</v>
      </c>
      <c r="J407" s="6">
        <v>86156.160000000003</v>
      </c>
      <c r="K407" s="6">
        <v>8094.27</v>
      </c>
      <c r="L407" s="6">
        <v>96992.77</v>
      </c>
      <c r="M407" s="6">
        <v>191869.94</v>
      </c>
    </row>
    <row r="408" spans="1:13" x14ac:dyDescent="0.25">
      <c r="A408" s="1" t="s">
        <v>864</v>
      </c>
      <c r="B408" t="s">
        <v>865</v>
      </c>
      <c r="C408" t="s">
        <v>97</v>
      </c>
      <c r="D408" s="37">
        <v>13121120.42</v>
      </c>
      <c r="E408" s="37">
        <f>VLOOKUP(A408,'Core Foundation Funding (Ha)'!A:I,9,FALSE)</f>
        <v>10839.309999999998</v>
      </c>
      <c r="F408" s="6">
        <f>D408-E408</f>
        <v>13110281.109999999</v>
      </c>
      <c r="G408" s="6">
        <f>F408-H408-I408-J408-K408-L408-M408</f>
        <v>9310311.0199999996</v>
      </c>
      <c r="H408" s="6">
        <v>1608142.58</v>
      </c>
      <c r="I408" s="6">
        <v>1376078.63</v>
      </c>
      <c r="J408" s="6">
        <v>412731.69</v>
      </c>
      <c r="K408" s="6">
        <v>77102.19</v>
      </c>
      <c r="L408" s="6">
        <v>134526.9</v>
      </c>
      <c r="M408" s="6">
        <v>191388.1</v>
      </c>
    </row>
    <row r="409" spans="1:13" x14ac:dyDescent="0.25">
      <c r="A409" s="1" t="s">
        <v>866</v>
      </c>
      <c r="B409" t="s">
        <v>867</v>
      </c>
      <c r="C409" t="s">
        <v>239</v>
      </c>
      <c r="D409" s="37">
        <v>6068787.5300000003</v>
      </c>
      <c r="E409" s="37">
        <f>VLOOKUP(A409,'Core Foundation Funding (Ha)'!A:I,9,FALSE)</f>
        <v>301.6299999999992</v>
      </c>
      <c r="F409" s="6">
        <f>D409-E409</f>
        <v>6068485.9000000004</v>
      </c>
      <c r="G409" s="6">
        <f>F409-H409-I409-J409-K409-L409-M409</f>
        <v>3953067.3299999996</v>
      </c>
      <c r="H409" s="6">
        <v>1616647.31</v>
      </c>
      <c r="I409" s="6">
        <v>376149.1</v>
      </c>
      <c r="J409" s="6">
        <v>32889.539999999994</v>
      </c>
      <c r="K409" s="6">
        <v>1476.08</v>
      </c>
      <c r="L409" s="6">
        <v>69853.67</v>
      </c>
      <c r="M409" s="6">
        <v>18402.870000000003</v>
      </c>
    </row>
    <row r="410" spans="1:13" x14ac:dyDescent="0.25">
      <c r="A410" s="1" t="s">
        <v>868</v>
      </c>
      <c r="B410" t="s">
        <v>869</v>
      </c>
      <c r="C410" t="s">
        <v>242</v>
      </c>
      <c r="D410" s="37">
        <v>6419060.5</v>
      </c>
      <c r="E410" s="37">
        <f>VLOOKUP(A410,'Core Foundation Funding (Ha)'!A:I,9,FALSE)</f>
        <v>127406.15</v>
      </c>
      <c r="F410" s="6">
        <f>D410-E410</f>
        <v>6291654.3499999996</v>
      </c>
      <c r="G410" s="6">
        <f>F410-H410-I410-J410-K410-L410-M410</f>
        <v>4496474.8400000008</v>
      </c>
      <c r="H410" s="6">
        <v>252868.39</v>
      </c>
      <c r="I410" s="6">
        <v>634974.31000000006</v>
      </c>
      <c r="J410" s="6">
        <v>775226.6</v>
      </c>
      <c r="K410" s="6">
        <v>38194.65</v>
      </c>
      <c r="L410" s="6">
        <v>93915.56</v>
      </c>
      <c r="M410" s="6">
        <v>0</v>
      </c>
    </row>
    <row r="411" spans="1:13" x14ac:dyDescent="0.25">
      <c r="A411" s="1" t="s">
        <v>870</v>
      </c>
      <c r="B411" t="s">
        <v>871</v>
      </c>
      <c r="C411" t="s">
        <v>563</v>
      </c>
      <c r="D411" s="37">
        <v>8840889.7000000011</v>
      </c>
      <c r="E411" s="37">
        <f>VLOOKUP(A411,'Core Foundation Funding (Ha)'!A:I,9,FALSE)</f>
        <v>22485.809999999998</v>
      </c>
      <c r="F411" s="6">
        <f>D411-E411</f>
        <v>8818403.8900000006</v>
      </c>
      <c r="G411" s="6">
        <f>F411-H411-I411-J411-K411-L411-M411</f>
        <v>5240645.37</v>
      </c>
      <c r="H411" s="6">
        <v>2334185.14</v>
      </c>
      <c r="I411" s="6">
        <v>619184.21</v>
      </c>
      <c r="J411" s="6">
        <v>560592.87</v>
      </c>
      <c r="K411" s="6">
        <v>0</v>
      </c>
      <c r="L411" s="6">
        <v>63796.3</v>
      </c>
      <c r="M411" s="6">
        <v>0</v>
      </c>
    </row>
    <row r="412" spans="1:13" x14ac:dyDescent="0.25">
      <c r="A412" s="1" t="s">
        <v>872</v>
      </c>
      <c r="B412" t="s">
        <v>873</v>
      </c>
      <c r="C412" t="s">
        <v>242</v>
      </c>
      <c r="D412" s="37">
        <v>24549784.680000003</v>
      </c>
      <c r="E412" s="37">
        <f>VLOOKUP(A412,'Core Foundation Funding (Ha)'!A:I,9,FALSE)</f>
        <v>202389.25999999998</v>
      </c>
      <c r="F412" s="6">
        <f>D412-E412</f>
        <v>24347395.420000002</v>
      </c>
      <c r="G412" s="6">
        <f>F412-H412-I412-J412-K412-L412-M412</f>
        <v>21007897.940000001</v>
      </c>
      <c r="H412" s="6">
        <v>112321</v>
      </c>
      <c r="I412" s="6">
        <v>2712595.05</v>
      </c>
      <c r="J412" s="6">
        <v>76698.12</v>
      </c>
      <c r="K412" s="6">
        <v>62160.86</v>
      </c>
      <c r="L412" s="6">
        <v>375722.45</v>
      </c>
      <c r="M412" s="6">
        <v>0</v>
      </c>
    </row>
    <row r="413" spans="1:13" x14ac:dyDescent="0.25">
      <c r="A413" s="1" t="s">
        <v>874</v>
      </c>
      <c r="B413" t="s">
        <v>875</v>
      </c>
      <c r="C413" t="s">
        <v>164</v>
      </c>
      <c r="D413" s="37">
        <v>6257259.7799999993</v>
      </c>
      <c r="E413" s="37">
        <f>VLOOKUP(A413,'Core Foundation Funding (Ha)'!A:I,9,FALSE)</f>
        <v>-4215.07</v>
      </c>
      <c r="F413" s="6">
        <f>D413-E413</f>
        <v>6261474.8499999996</v>
      </c>
      <c r="G413" s="6">
        <f>F413-H413-I413-J413-K413-L413-M413</f>
        <v>5568488.709999999</v>
      </c>
      <c r="H413" s="6">
        <v>0</v>
      </c>
      <c r="I413" s="6">
        <v>526718.64999999991</v>
      </c>
      <c r="J413" s="6">
        <v>63.13</v>
      </c>
      <c r="K413" s="6">
        <v>11227.01</v>
      </c>
      <c r="L413" s="6">
        <v>100972.73</v>
      </c>
      <c r="M413" s="6">
        <v>54004.619999999995</v>
      </c>
    </row>
    <row r="414" spans="1:13" x14ac:dyDescent="0.25">
      <c r="A414" s="1" t="s">
        <v>876</v>
      </c>
      <c r="B414" t="s">
        <v>877</v>
      </c>
      <c r="C414" t="s">
        <v>23</v>
      </c>
      <c r="D414" s="37">
        <v>3196116.31</v>
      </c>
      <c r="E414" s="37">
        <f>VLOOKUP(A414,'Core Foundation Funding (Ha)'!A:I,9,FALSE)</f>
        <v>-57833.81</v>
      </c>
      <c r="F414" s="6">
        <f>D414-E414</f>
        <v>3253950.12</v>
      </c>
      <c r="G414" s="6">
        <f>F414-H414-I414-J414-K414-L414-M414</f>
        <v>2357865.1800000002</v>
      </c>
      <c r="H414" s="6">
        <v>214805.35</v>
      </c>
      <c r="I414" s="6">
        <v>308550.63999999996</v>
      </c>
      <c r="J414" s="6">
        <v>310248.05</v>
      </c>
      <c r="K414" s="6">
        <v>6339.85</v>
      </c>
      <c r="L414" s="6">
        <v>56141.05</v>
      </c>
      <c r="M414" s="6">
        <v>0</v>
      </c>
    </row>
    <row r="415" spans="1:13" x14ac:dyDescent="0.25">
      <c r="A415" s="1" t="s">
        <v>878</v>
      </c>
      <c r="B415" t="s">
        <v>879</v>
      </c>
      <c r="C415" t="s">
        <v>684</v>
      </c>
      <c r="D415" s="37">
        <v>26937090.780000001</v>
      </c>
      <c r="E415" s="37">
        <f>VLOOKUP(A415,'Core Foundation Funding (Ha)'!A:I,9,FALSE)</f>
        <v>-59180.48000000001</v>
      </c>
      <c r="F415" s="6">
        <f>D415-E415</f>
        <v>26996271.260000002</v>
      </c>
      <c r="G415" s="6">
        <f>F415-H415-I415-J415-K415-L415-M415</f>
        <v>16626599.020000003</v>
      </c>
      <c r="H415" s="6">
        <v>6339437.6600000001</v>
      </c>
      <c r="I415" s="6">
        <v>2464222.5500000003</v>
      </c>
      <c r="J415" s="6">
        <v>815029.66</v>
      </c>
      <c r="K415" s="6">
        <v>1821.33</v>
      </c>
      <c r="L415" s="6">
        <v>184357.72</v>
      </c>
      <c r="M415" s="6">
        <v>564803.31999999995</v>
      </c>
    </row>
    <row r="416" spans="1:13" x14ac:dyDescent="0.25">
      <c r="A416" s="1" t="s">
        <v>880</v>
      </c>
      <c r="B416" t="s">
        <v>881</v>
      </c>
      <c r="C416" t="s">
        <v>445</v>
      </c>
      <c r="D416" s="37">
        <v>3635589.5199999996</v>
      </c>
      <c r="E416" s="37">
        <f>VLOOKUP(A416,'Core Foundation Funding (Ha)'!A:I,9,FALSE)</f>
        <v>137577.75</v>
      </c>
      <c r="F416" s="6">
        <f>D416-E416</f>
        <v>3498011.7699999996</v>
      </c>
      <c r="G416" s="6">
        <f>F416-H416-I416-J416-K416-L416-M416</f>
        <v>2124934.9499999993</v>
      </c>
      <c r="H416" s="6">
        <v>1201233.07</v>
      </c>
      <c r="I416" s="6">
        <v>88466.92</v>
      </c>
      <c r="J416" s="6">
        <v>22622.260000000002</v>
      </c>
      <c r="K416" s="6">
        <v>327.10000000000002</v>
      </c>
      <c r="L416" s="6">
        <v>37223.699999999997</v>
      </c>
      <c r="M416" s="6">
        <v>23203.77</v>
      </c>
    </row>
    <row r="417" spans="1:13" x14ac:dyDescent="0.25">
      <c r="A417" s="1" t="s">
        <v>882</v>
      </c>
      <c r="B417" t="s">
        <v>883</v>
      </c>
      <c r="C417" t="s">
        <v>123</v>
      </c>
      <c r="D417" s="37">
        <v>6195508.700000002</v>
      </c>
      <c r="E417" s="37">
        <f>VLOOKUP(A417,'Core Foundation Funding (Ha)'!A:I,9,FALSE)</f>
        <v>2967.5499999999993</v>
      </c>
      <c r="F417" s="6">
        <f>D417-E417</f>
        <v>6192541.1500000022</v>
      </c>
      <c r="G417" s="6">
        <f>F417-H417-I417-J417-K417-L417-M417</f>
        <v>1381385.3200000017</v>
      </c>
      <c r="H417" s="6">
        <v>35124.239999999998</v>
      </c>
      <c r="I417" s="6">
        <v>4532354.4800000004</v>
      </c>
      <c r="J417" s="6">
        <v>213.15</v>
      </c>
      <c r="K417" s="6">
        <v>1422.5299999999997</v>
      </c>
      <c r="L417" s="6">
        <v>42722.58</v>
      </c>
      <c r="M417" s="6">
        <v>199318.84999999998</v>
      </c>
    </row>
    <row r="418" spans="1:13" x14ac:dyDescent="0.25">
      <c r="A418" s="1" t="s">
        <v>884</v>
      </c>
      <c r="B418" t="s">
        <v>885</v>
      </c>
      <c r="C418" t="s">
        <v>79</v>
      </c>
      <c r="D418" s="37">
        <v>11905210.860000001</v>
      </c>
      <c r="E418" s="37">
        <f>VLOOKUP(A418,'Core Foundation Funding (Ha)'!A:I,9,FALSE)</f>
        <v>15728.039999999999</v>
      </c>
      <c r="F418" s="6">
        <f>D418-E418</f>
        <v>11889482.820000002</v>
      </c>
      <c r="G418" s="6">
        <f>F418-H418-I418-J418-K418-L418-M418</f>
        <v>9769086.7900000047</v>
      </c>
      <c r="H418" s="6">
        <v>680504.91999999993</v>
      </c>
      <c r="I418" s="6">
        <v>1247550.2000000002</v>
      </c>
      <c r="J418" s="6">
        <v>11018.04</v>
      </c>
      <c r="K418" s="6">
        <v>4542.12</v>
      </c>
      <c r="L418" s="6">
        <v>176780.75</v>
      </c>
      <c r="M418" s="6">
        <v>0</v>
      </c>
    </row>
    <row r="419" spans="1:13" x14ac:dyDescent="0.25">
      <c r="A419" s="1" t="s">
        <v>886</v>
      </c>
      <c r="B419" t="s">
        <v>887</v>
      </c>
      <c r="C419" t="s">
        <v>256</v>
      </c>
      <c r="D419" s="37">
        <v>4352525.54</v>
      </c>
      <c r="E419" s="37">
        <f>VLOOKUP(A419,'Core Foundation Funding (Ha)'!A:I,9,FALSE)</f>
        <v>99725.37</v>
      </c>
      <c r="F419" s="6">
        <f>D419-E419</f>
        <v>4252800.17</v>
      </c>
      <c r="G419" s="6">
        <f>F419-H419-I419-J419-K419-L419-M419</f>
        <v>3643853.95</v>
      </c>
      <c r="H419" s="6">
        <v>182505.47</v>
      </c>
      <c r="I419" s="6">
        <v>349702.40000000002</v>
      </c>
      <c r="J419" s="6">
        <v>25555.19</v>
      </c>
      <c r="K419" s="6">
        <v>4150.6099999999997</v>
      </c>
      <c r="L419" s="6">
        <v>38628.42</v>
      </c>
      <c r="M419" s="6">
        <v>8404.130000000001</v>
      </c>
    </row>
    <row r="420" spans="1:13" x14ac:dyDescent="0.25">
      <c r="A420" s="1" t="s">
        <v>888</v>
      </c>
      <c r="B420" t="s">
        <v>889</v>
      </c>
      <c r="C420" t="s">
        <v>79</v>
      </c>
      <c r="D420" s="37">
        <v>666780.35000000009</v>
      </c>
      <c r="E420" s="37">
        <f>VLOOKUP(A420,'Core Foundation Funding (Ha)'!A:I,9,FALSE)</f>
        <v>6587.1400000000012</v>
      </c>
      <c r="F420" s="6">
        <f>D420-E420</f>
        <v>660193.21000000008</v>
      </c>
      <c r="G420" s="6">
        <f>F420-H420-I420-J420-K420-L420-M420</f>
        <v>549906.07000000007</v>
      </c>
      <c r="H420" s="6">
        <v>0</v>
      </c>
      <c r="I420" s="6">
        <v>0</v>
      </c>
      <c r="J420" s="6">
        <v>3163.86</v>
      </c>
      <c r="K420" s="6">
        <v>2508.5100000000002</v>
      </c>
      <c r="L420" s="6">
        <v>100951.42</v>
      </c>
      <c r="M420" s="6">
        <v>3663.35</v>
      </c>
    </row>
    <row r="421" spans="1:13" x14ac:dyDescent="0.25">
      <c r="A421" s="1" t="s">
        <v>890</v>
      </c>
      <c r="B421" t="s">
        <v>891</v>
      </c>
      <c r="C421" t="s">
        <v>32</v>
      </c>
      <c r="D421" s="37">
        <v>13059105.820000002</v>
      </c>
      <c r="E421" s="37">
        <f>VLOOKUP(A421,'Core Foundation Funding (Ha)'!A:I,9,FALSE)</f>
        <v>639829.55000000005</v>
      </c>
      <c r="F421" s="6">
        <f>D421-E421</f>
        <v>12419276.270000001</v>
      </c>
      <c r="G421" s="6">
        <f>F421-H421-I421-J421-K421-L421-M421</f>
        <v>9137311.1300000027</v>
      </c>
      <c r="H421" s="6">
        <v>969949.14999999991</v>
      </c>
      <c r="I421" s="6">
        <v>1347059.4400000002</v>
      </c>
      <c r="J421" s="6">
        <v>306834.78999999998</v>
      </c>
      <c r="K421" s="6">
        <v>5824.34</v>
      </c>
      <c r="L421" s="6">
        <v>148142.64000000001</v>
      </c>
      <c r="M421" s="6">
        <v>504154.77999999997</v>
      </c>
    </row>
    <row r="422" spans="1:13" x14ac:dyDescent="0.25">
      <c r="A422" s="1" t="s">
        <v>892</v>
      </c>
      <c r="B422" t="s">
        <v>893</v>
      </c>
      <c r="C422" t="s">
        <v>239</v>
      </c>
      <c r="D422" s="37">
        <v>5984704.0900000008</v>
      </c>
      <c r="E422" s="37">
        <f>VLOOKUP(A422,'Core Foundation Funding (Ha)'!A:I,9,FALSE)</f>
        <v>28033.47</v>
      </c>
      <c r="F422" s="6">
        <f>D422-E422</f>
        <v>5956670.620000001</v>
      </c>
      <c r="G422" s="6">
        <f>F422-H422-I422-J422-K422-L422-M422</f>
        <v>4331754.410000002</v>
      </c>
      <c r="H422" s="6">
        <v>718002.22</v>
      </c>
      <c r="I422" s="6">
        <v>530785.66999999993</v>
      </c>
      <c r="J422" s="6">
        <v>243747.89</v>
      </c>
      <c r="K422" s="6">
        <v>46158.17</v>
      </c>
      <c r="L422" s="6">
        <v>81073.56</v>
      </c>
      <c r="M422" s="6">
        <v>5148.7</v>
      </c>
    </row>
    <row r="423" spans="1:13" x14ac:dyDescent="0.25">
      <c r="A423" s="1" t="s">
        <v>894</v>
      </c>
      <c r="B423" t="s">
        <v>895</v>
      </c>
      <c r="C423" t="s">
        <v>17</v>
      </c>
      <c r="D423" s="37">
        <v>5572504.3100000005</v>
      </c>
      <c r="E423" s="37">
        <f>VLOOKUP(A423,'Core Foundation Funding (Ha)'!A:I,9,FALSE)</f>
        <v>21419.650000000009</v>
      </c>
      <c r="F423" s="6">
        <f>D423-E423</f>
        <v>5551084.6600000001</v>
      </c>
      <c r="G423" s="6">
        <f>F423-H423-I423-J423-K423-L423-M423</f>
        <v>3054940.31</v>
      </c>
      <c r="H423" s="6">
        <v>1747626.2</v>
      </c>
      <c r="I423" s="6">
        <v>544951.68999999994</v>
      </c>
      <c r="J423" s="6">
        <v>88063.72</v>
      </c>
      <c r="K423" s="6">
        <v>3325.98</v>
      </c>
      <c r="L423" s="6">
        <v>50521.01</v>
      </c>
      <c r="M423" s="6">
        <v>61655.75</v>
      </c>
    </row>
    <row r="424" spans="1:13" x14ac:dyDescent="0.25">
      <c r="A424" s="1" t="s">
        <v>896</v>
      </c>
      <c r="B424" t="s">
        <v>897</v>
      </c>
      <c r="C424" t="s">
        <v>146</v>
      </c>
      <c r="D424" s="37">
        <v>4972842.4600000009</v>
      </c>
      <c r="E424" s="37">
        <f>VLOOKUP(A424,'Core Foundation Funding (Ha)'!A:I,9,FALSE)</f>
        <v>8050.3799999999974</v>
      </c>
      <c r="F424" s="6">
        <f>D424-E424</f>
        <v>4964792.080000001</v>
      </c>
      <c r="G424" s="6">
        <f>F424-H424-I424-J424-K424-L424-M424</f>
        <v>3832793.4900000007</v>
      </c>
      <c r="H424" s="6">
        <v>695884.04999999993</v>
      </c>
      <c r="I424" s="6">
        <v>336425.69999999995</v>
      </c>
      <c r="J424" s="6">
        <v>24654.85</v>
      </c>
      <c r="K424" s="6">
        <v>2145.37</v>
      </c>
      <c r="L424" s="6">
        <v>72888.62</v>
      </c>
      <c r="M424" s="6">
        <v>0</v>
      </c>
    </row>
    <row r="425" spans="1:13" x14ac:dyDescent="0.25">
      <c r="A425" s="1" t="s">
        <v>898</v>
      </c>
      <c r="B425" t="s">
        <v>899</v>
      </c>
      <c r="C425" t="s">
        <v>32</v>
      </c>
      <c r="D425" s="37">
        <v>2353935.75</v>
      </c>
      <c r="E425" s="37">
        <f>VLOOKUP(A425,'Core Foundation Funding (Ha)'!A:I,9,FALSE)</f>
        <v>0</v>
      </c>
      <c r="F425" s="6">
        <f>D425-E425</f>
        <v>2353935.75</v>
      </c>
      <c r="G425" s="6">
        <f>F425-H425-I425-J425-K425-L425-M425</f>
        <v>1777280.6300000001</v>
      </c>
      <c r="H425" s="6">
        <v>420256.21</v>
      </c>
      <c r="I425" s="6">
        <v>110036.95000000001</v>
      </c>
      <c r="J425" s="6">
        <v>0</v>
      </c>
      <c r="K425" s="6">
        <v>2027.7399999999998</v>
      </c>
      <c r="L425" s="6">
        <v>44334.22</v>
      </c>
      <c r="M425" s="6">
        <v>0</v>
      </c>
    </row>
    <row r="426" spans="1:13" x14ac:dyDescent="0.25">
      <c r="A426" s="1" t="s">
        <v>900</v>
      </c>
      <c r="B426" t="s">
        <v>901</v>
      </c>
      <c r="C426" t="s">
        <v>287</v>
      </c>
      <c r="D426" s="37">
        <v>5701562.870000001</v>
      </c>
      <c r="E426" s="37">
        <f>VLOOKUP(A426,'Core Foundation Funding (Ha)'!A:I,9,FALSE)</f>
        <v>-65918.820000000007</v>
      </c>
      <c r="F426" s="6">
        <f>D426-E426</f>
        <v>5767481.6900000013</v>
      </c>
      <c r="G426" s="6">
        <f>F426-H426-I426-J426-K426-L426-M426</f>
        <v>4099581.120000002</v>
      </c>
      <c r="H426" s="6">
        <v>973182.04</v>
      </c>
      <c r="I426" s="6">
        <v>527248.98</v>
      </c>
      <c r="J426" s="6">
        <v>11192.11</v>
      </c>
      <c r="K426" s="6">
        <v>3295.35</v>
      </c>
      <c r="L426" s="6">
        <v>77127.59</v>
      </c>
      <c r="M426" s="6">
        <v>75854.5</v>
      </c>
    </row>
    <row r="427" spans="1:13" x14ac:dyDescent="0.25">
      <c r="A427" s="1" t="s">
        <v>902</v>
      </c>
      <c r="B427" t="s">
        <v>903</v>
      </c>
      <c r="C427" t="s">
        <v>287</v>
      </c>
      <c r="D427" s="37">
        <v>2485321.3099999996</v>
      </c>
      <c r="E427" s="37">
        <f>VLOOKUP(A427,'Core Foundation Funding (Ha)'!A:I,9,FALSE)</f>
        <v>-20482.09</v>
      </c>
      <c r="F427" s="6">
        <f>D427-E427</f>
        <v>2505803.3999999994</v>
      </c>
      <c r="G427" s="6">
        <f>F427-H427-I427-J427-K427-L427-M427</f>
        <v>1281951.7399999993</v>
      </c>
      <c r="H427" s="6">
        <v>1071725.04</v>
      </c>
      <c r="I427" s="6">
        <v>113371.27</v>
      </c>
      <c r="J427" s="6">
        <v>1213.51</v>
      </c>
      <c r="K427" s="6">
        <v>0</v>
      </c>
      <c r="L427" s="6">
        <v>34988.269999999997</v>
      </c>
      <c r="M427" s="6">
        <v>2553.5700000000002</v>
      </c>
    </row>
    <row r="428" spans="1:13" x14ac:dyDescent="0.25">
      <c r="A428" s="1" t="s">
        <v>904</v>
      </c>
      <c r="B428" t="s">
        <v>905</v>
      </c>
      <c r="C428" t="s">
        <v>416</v>
      </c>
      <c r="D428" s="37">
        <v>24480054.82</v>
      </c>
      <c r="E428" s="37">
        <f>VLOOKUP(A428,'Core Foundation Funding (Ha)'!A:I,9,FALSE)</f>
        <v>-288275.52</v>
      </c>
      <c r="F428" s="6">
        <f>D428-E428</f>
        <v>24768330.34</v>
      </c>
      <c r="G428" s="6">
        <f>F428-H428-I428-J428-K428-L428-M428</f>
        <v>12896576.160000002</v>
      </c>
      <c r="H428" s="6">
        <v>6724943.1099999994</v>
      </c>
      <c r="I428" s="6">
        <v>2734731.19</v>
      </c>
      <c r="J428" s="6">
        <v>1524157.5999999999</v>
      </c>
      <c r="K428" s="6">
        <v>657262.98</v>
      </c>
      <c r="L428" s="6">
        <v>134747.45000000001</v>
      </c>
      <c r="M428" s="6">
        <v>95911.85</v>
      </c>
    </row>
    <row r="429" spans="1:13" x14ac:dyDescent="0.25">
      <c r="A429" s="1" t="s">
        <v>906</v>
      </c>
      <c r="B429" t="s">
        <v>907</v>
      </c>
      <c r="C429" t="s">
        <v>5</v>
      </c>
      <c r="D429" s="37">
        <v>6909350.6400000006</v>
      </c>
      <c r="E429" s="37">
        <f>VLOOKUP(A429,'Core Foundation Funding (Ha)'!A:I,9,FALSE)</f>
        <v>-20354.769999999997</v>
      </c>
      <c r="F429" s="6">
        <f>D429-E429</f>
        <v>6929705.4100000001</v>
      </c>
      <c r="G429" s="6">
        <f>F429-H429-I429-J429-K429-L429-M429</f>
        <v>3259407.0900000003</v>
      </c>
      <c r="H429" s="6">
        <v>2408836.66</v>
      </c>
      <c r="I429" s="6">
        <v>385514.01</v>
      </c>
      <c r="J429" s="6">
        <v>799497.04</v>
      </c>
      <c r="K429" s="6">
        <v>1912.39</v>
      </c>
      <c r="L429" s="6">
        <v>52250.28</v>
      </c>
      <c r="M429" s="6">
        <v>22287.939999999995</v>
      </c>
    </row>
    <row r="430" spans="1:13" x14ac:dyDescent="0.25">
      <c r="A430" s="1" t="s">
        <v>908</v>
      </c>
      <c r="B430" t="s">
        <v>909</v>
      </c>
      <c r="C430" t="s">
        <v>287</v>
      </c>
      <c r="D430" s="37">
        <v>2813435.02</v>
      </c>
      <c r="E430" s="37">
        <f>VLOOKUP(A430,'Core Foundation Funding (Ha)'!A:I,9,FALSE)</f>
        <v>20250.57</v>
      </c>
      <c r="F430" s="6">
        <f>D430-E430</f>
        <v>2793184.45</v>
      </c>
      <c r="G430" s="6">
        <f>F430-H430-I430-J430-K430-L430-M430</f>
        <v>1277926.7100000002</v>
      </c>
      <c r="H430" s="6">
        <v>1293382.92</v>
      </c>
      <c r="I430" s="6">
        <v>144988.52000000002</v>
      </c>
      <c r="J430" s="6">
        <v>5735.52</v>
      </c>
      <c r="K430" s="6">
        <v>1485.98</v>
      </c>
      <c r="L430" s="6">
        <v>39758.699999999997</v>
      </c>
      <c r="M430" s="6">
        <v>29906.1</v>
      </c>
    </row>
    <row r="431" spans="1:13" x14ac:dyDescent="0.25">
      <c r="A431" s="1" t="s">
        <v>910</v>
      </c>
      <c r="B431" t="s">
        <v>911</v>
      </c>
      <c r="C431" t="s">
        <v>218</v>
      </c>
      <c r="D431" s="37">
        <v>5693698.5499999998</v>
      </c>
      <c r="E431" s="37">
        <f>VLOOKUP(A431,'Core Foundation Funding (Ha)'!A:I,9,FALSE)</f>
        <v>138514.93</v>
      </c>
      <c r="F431" s="6">
        <f>D431-E431</f>
        <v>5555183.6200000001</v>
      </c>
      <c r="G431" s="6">
        <f>F431-H431-I431-J431-K431-L431-M431</f>
        <v>3418984.1299999994</v>
      </c>
      <c r="H431" s="6">
        <v>1696731.86</v>
      </c>
      <c r="I431" s="6">
        <v>318007.02</v>
      </c>
      <c r="J431" s="6">
        <v>23601.7</v>
      </c>
      <c r="K431" s="6">
        <v>1056.7</v>
      </c>
      <c r="L431" s="6">
        <v>54345.17</v>
      </c>
      <c r="M431" s="6">
        <v>42457.04</v>
      </c>
    </row>
    <row r="432" spans="1:13" x14ac:dyDescent="0.25">
      <c r="A432" s="1" t="s">
        <v>912</v>
      </c>
      <c r="B432" t="s">
        <v>913</v>
      </c>
      <c r="C432" t="s">
        <v>79</v>
      </c>
      <c r="D432" s="37">
        <v>17215040.690000005</v>
      </c>
      <c r="E432" s="37">
        <f>VLOOKUP(A432,'Core Foundation Funding (Ha)'!A:I,9,FALSE)</f>
        <v>287874.72000000003</v>
      </c>
      <c r="F432" s="6">
        <f>D432-E432</f>
        <v>16927165.970000006</v>
      </c>
      <c r="G432" s="6">
        <f>F432-H432-I432-J432-K432-L432-M432</f>
        <v>12235424.390000004</v>
      </c>
      <c r="H432" s="6">
        <v>628750.88</v>
      </c>
      <c r="I432" s="6">
        <v>1754197.22</v>
      </c>
      <c r="J432" s="6">
        <v>1070526.22</v>
      </c>
      <c r="K432" s="6">
        <v>10122.520000000019</v>
      </c>
      <c r="L432" s="6">
        <v>464231.12</v>
      </c>
      <c r="M432" s="6">
        <v>763913.62000000011</v>
      </c>
    </row>
    <row r="433" spans="1:13" x14ac:dyDescent="0.25">
      <c r="A433" s="1" t="s">
        <v>914</v>
      </c>
      <c r="B433" t="s">
        <v>915</v>
      </c>
      <c r="C433" t="s">
        <v>532</v>
      </c>
      <c r="D433" s="37">
        <v>4234211.4399999995</v>
      </c>
      <c r="E433" s="37">
        <f>VLOOKUP(A433,'Core Foundation Funding (Ha)'!A:I,9,FALSE)</f>
        <v>50766.37999999999</v>
      </c>
      <c r="F433" s="6">
        <f>D433-E433</f>
        <v>4183445.0599999996</v>
      </c>
      <c r="G433" s="6">
        <f>F433-H433-I433-J433-K433-L433-M433</f>
        <v>2624214.2199999993</v>
      </c>
      <c r="H433" s="6">
        <v>1338485.6000000001</v>
      </c>
      <c r="I433" s="6">
        <v>146176.69</v>
      </c>
      <c r="J433" s="6">
        <v>23783.64</v>
      </c>
      <c r="K433" s="6">
        <v>675.33</v>
      </c>
      <c r="L433" s="6">
        <v>50109.58</v>
      </c>
      <c r="M433" s="6">
        <v>0</v>
      </c>
    </row>
    <row r="434" spans="1:13" x14ac:dyDescent="0.25">
      <c r="A434" s="1" t="s">
        <v>916</v>
      </c>
      <c r="B434" t="s">
        <v>917</v>
      </c>
      <c r="C434" t="s">
        <v>35</v>
      </c>
      <c r="D434" s="37">
        <v>6577427.8200000012</v>
      </c>
      <c r="E434" s="37">
        <f>VLOOKUP(A434,'Core Foundation Funding (Ha)'!A:I,9,FALSE)</f>
        <v>-196163.22999999998</v>
      </c>
      <c r="F434" s="6">
        <f>D434-E434</f>
        <v>6773591.0500000007</v>
      </c>
      <c r="G434" s="6">
        <f>F434-H434-I434-J434-K434-L434-M434</f>
        <v>3786243.1900000004</v>
      </c>
      <c r="H434" s="6">
        <v>2058692.01</v>
      </c>
      <c r="I434" s="6">
        <v>651571.75</v>
      </c>
      <c r="J434" s="6">
        <v>180476.83</v>
      </c>
      <c r="K434" s="6">
        <v>2174.9299999999998</v>
      </c>
      <c r="L434" s="6">
        <v>77204.2</v>
      </c>
      <c r="M434" s="6">
        <v>17228.140000000003</v>
      </c>
    </row>
    <row r="435" spans="1:13" x14ac:dyDescent="0.25">
      <c r="A435" s="1" t="s">
        <v>918</v>
      </c>
      <c r="B435" t="s">
        <v>919</v>
      </c>
      <c r="C435" t="s">
        <v>380</v>
      </c>
      <c r="D435" s="37">
        <v>4123909.58</v>
      </c>
      <c r="E435" s="37">
        <f>VLOOKUP(A435,'Core Foundation Funding (Ha)'!A:I,9,FALSE)</f>
        <v>330830.90000000002</v>
      </c>
      <c r="F435" s="6">
        <f>D435-E435</f>
        <v>3793078.68</v>
      </c>
      <c r="G435" s="6">
        <f>F435-H435-I435-J435-K435-L435-M435</f>
        <v>3576070.29</v>
      </c>
      <c r="H435" s="6">
        <v>0</v>
      </c>
      <c r="I435" s="6">
        <v>74495.400000000038</v>
      </c>
      <c r="J435" s="6">
        <v>50036.159999999996</v>
      </c>
      <c r="K435" s="6">
        <v>1644.44</v>
      </c>
      <c r="L435" s="6">
        <v>84976.25</v>
      </c>
      <c r="M435" s="6">
        <v>5856.1399999999994</v>
      </c>
    </row>
    <row r="436" spans="1:13" x14ac:dyDescent="0.25">
      <c r="A436" s="1" t="s">
        <v>920</v>
      </c>
      <c r="B436" t="s">
        <v>921</v>
      </c>
      <c r="C436" t="s">
        <v>14</v>
      </c>
      <c r="D436" s="37">
        <v>3359159.1799999997</v>
      </c>
      <c r="E436" s="37">
        <f>VLOOKUP(A436,'Core Foundation Funding (Ha)'!A:I,9,FALSE)</f>
        <v>154226.38</v>
      </c>
      <c r="F436" s="6">
        <f>D436-E436</f>
        <v>3204932.8</v>
      </c>
      <c r="G436" s="6">
        <f>F436-H436-I436-J436-K436-L436-M436</f>
        <v>2156427.3499999996</v>
      </c>
      <c r="H436" s="6">
        <v>561810.06000000006</v>
      </c>
      <c r="I436" s="6">
        <v>119491.7</v>
      </c>
      <c r="J436" s="6">
        <v>329582.40000000002</v>
      </c>
      <c r="K436" s="6">
        <v>0</v>
      </c>
      <c r="L436" s="6">
        <v>37621.29</v>
      </c>
      <c r="M436" s="6">
        <v>0</v>
      </c>
    </row>
    <row r="437" spans="1:13" x14ac:dyDescent="0.25">
      <c r="A437" s="1" t="s">
        <v>922</v>
      </c>
      <c r="B437" t="s">
        <v>921</v>
      </c>
      <c r="C437" t="s">
        <v>416</v>
      </c>
      <c r="D437" s="37">
        <v>3043207.71</v>
      </c>
      <c r="E437" s="37">
        <f>VLOOKUP(A437,'Core Foundation Funding (Ha)'!A:I,9,FALSE)</f>
        <v>-23037.96</v>
      </c>
      <c r="F437" s="6">
        <f>D437-E437</f>
        <v>3066245.67</v>
      </c>
      <c r="G437" s="6">
        <f>F437-H437-I437-J437-K437-L437-M437</f>
        <v>2582225.2399999998</v>
      </c>
      <c r="H437" s="6">
        <v>122934.04000000001</v>
      </c>
      <c r="I437" s="6">
        <v>245681.52999999997</v>
      </c>
      <c r="J437" s="6">
        <v>21323.39</v>
      </c>
      <c r="K437" s="6">
        <v>18032.71</v>
      </c>
      <c r="L437" s="6">
        <v>72719.87</v>
      </c>
      <c r="M437" s="6">
        <v>3328.8900000000003</v>
      </c>
    </row>
    <row r="438" spans="1:13" x14ac:dyDescent="0.25">
      <c r="A438" s="1" t="s">
        <v>923</v>
      </c>
      <c r="B438" t="s">
        <v>921</v>
      </c>
      <c r="C438" t="s">
        <v>17</v>
      </c>
      <c r="D438" s="37">
        <v>19302544.93</v>
      </c>
      <c r="E438" s="37">
        <f>VLOOKUP(A438,'Core Foundation Funding (Ha)'!A:I,9,FALSE)</f>
        <v>308762.49</v>
      </c>
      <c r="F438" s="6">
        <f>D438-E438</f>
        <v>18993782.440000001</v>
      </c>
      <c r="G438" s="6">
        <f>F438-H438-I438-J438-K438-L438-M438</f>
        <v>14576457.650000002</v>
      </c>
      <c r="H438" s="6">
        <v>1950908.06</v>
      </c>
      <c r="I438" s="6">
        <v>1341909.8999999999</v>
      </c>
      <c r="J438" s="6">
        <v>347129.19</v>
      </c>
      <c r="K438" s="6">
        <v>16497.43</v>
      </c>
      <c r="L438" s="6">
        <v>218584.25</v>
      </c>
      <c r="M438" s="6">
        <v>542295.96</v>
      </c>
    </row>
    <row r="439" spans="1:13" x14ac:dyDescent="0.25">
      <c r="A439" s="1" t="s">
        <v>924</v>
      </c>
      <c r="B439" t="s">
        <v>925</v>
      </c>
      <c r="C439" t="s">
        <v>146</v>
      </c>
      <c r="D439" s="37">
        <v>9820355.870000001</v>
      </c>
      <c r="E439" s="37">
        <f>VLOOKUP(A439,'Core Foundation Funding (Ha)'!A:I,9,FALSE)</f>
        <v>62392.78</v>
      </c>
      <c r="F439" s="6">
        <f>D439-E439</f>
        <v>9757963.0900000017</v>
      </c>
      <c r="G439" s="6">
        <f>F439-H439-I439-J439-K439-L439-M439</f>
        <v>8200484.2600000007</v>
      </c>
      <c r="H439" s="6">
        <v>67840.180000000008</v>
      </c>
      <c r="I439" s="6">
        <v>1184376.58</v>
      </c>
      <c r="J439" s="6">
        <v>6919.65</v>
      </c>
      <c r="K439" s="6">
        <v>15831.21</v>
      </c>
      <c r="L439" s="6">
        <v>181688.09</v>
      </c>
      <c r="M439" s="6">
        <v>100823.12000000001</v>
      </c>
    </row>
    <row r="440" spans="1:13" x14ac:dyDescent="0.25">
      <c r="A440" s="1" t="s">
        <v>926</v>
      </c>
      <c r="B440" t="s">
        <v>927</v>
      </c>
      <c r="C440" t="s">
        <v>43</v>
      </c>
      <c r="D440" s="37">
        <v>3430691.5599999996</v>
      </c>
      <c r="E440" s="37">
        <f>VLOOKUP(A440,'Core Foundation Funding (Ha)'!A:I,9,FALSE)</f>
        <v>0</v>
      </c>
      <c r="F440" s="6">
        <f>D440-E440</f>
        <v>3430691.5599999996</v>
      </c>
      <c r="G440" s="6">
        <f>F440-H440-I440-J440-K440-L440-M440</f>
        <v>2099043.9699999997</v>
      </c>
      <c r="H440" s="6">
        <v>1181312.1499999999</v>
      </c>
      <c r="I440" s="6">
        <v>70866.600000000006</v>
      </c>
      <c r="J440" s="6">
        <v>4068.71</v>
      </c>
      <c r="K440" s="6">
        <v>0</v>
      </c>
      <c r="L440" s="6">
        <v>30705.35</v>
      </c>
      <c r="M440" s="6">
        <v>44694.78</v>
      </c>
    </row>
    <row r="441" spans="1:13" x14ac:dyDescent="0.25">
      <c r="A441" s="1" t="s">
        <v>928</v>
      </c>
      <c r="B441" t="s">
        <v>929</v>
      </c>
      <c r="C441" t="s">
        <v>20</v>
      </c>
      <c r="D441" s="37">
        <v>50125575.559999995</v>
      </c>
      <c r="E441" s="37">
        <f>VLOOKUP(A441,'Core Foundation Funding (Ha)'!A:I,9,FALSE)</f>
        <v>138307.87</v>
      </c>
      <c r="F441" s="6">
        <f>D441-E441</f>
        <v>49987267.689999998</v>
      </c>
      <c r="G441" s="6">
        <f>F441-H441-I441-J441-K441-L441-M441</f>
        <v>36300787.289999992</v>
      </c>
      <c r="H441" s="6">
        <v>6381048.7399999993</v>
      </c>
      <c r="I441" s="6">
        <v>5661849.5200000005</v>
      </c>
      <c r="J441" s="6">
        <v>278788.20999999996</v>
      </c>
      <c r="K441" s="6">
        <v>307777.98</v>
      </c>
      <c r="L441" s="6">
        <v>514641.49</v>
      </c>
      <c r="M441" s="6">
        <v>542374.46000000008</v>
      </c>
    </row>
    <row r="442" spans="1:13" x14ac:dyDescent="0.25">
      <c r="A442" s="1" t="s">
        <v>930</v>
      </c>
      <c r="B442" t="s">
        <v>931</v>
      </c>
      <c r="C442" t="s">
        <v>43</v>
      </c>
      <c r="D442" s="37">
        <v>5973911.8000000007</v>
      </c>
      <c r="E442" s="37">
        <f>VLOOKUP(A442,'Core Foundation Funding (Ha)'!A:I,9,FALSE)</f>
        <v>14939.150000000009</v>
      </c>
      <c r="F442" s="6">
        <f>D442-E442</f>
        <v>5958972.6500000004</v>
      </c>
      <c r="G442" s="6">
        <f>F442-H442-I442-J442-K442-L442-M442</f>
        <v>3711271.64</v>
      </c>
      <c r="H442" s="6">
        <v>1697890.72</v>
      </c>
      <c r="I442" s="6">
        <v>359298.15</v>
      </c>
      <c r="J442" s="6">
        <v>59937.97</v>
      </c>
      <c r="K442" s="6">
        <v>7823.95</v>
      </c>
      <c r="L442" s="6">
        <v>69430.48</v>
      </c>
      <c r="M442" s="6">
        <v>53319.74</v>
      </c>
    </row>
    <row r="443" spans="1:13" x14ac:dyDescent="0.25">
      <c r="A443" s="1" t="s">
        <v>932</v>
      </c>
      <c r="B443" t="s">
        <v>933</v>
      </c>
      <c r="C443" t="s">
        <v>115</v>
      </c>
      <c r="D443" s="37">
        <v>16092163.520000001</v>
      </c>
      <c r="E443" s="37">
        <f>VLOOKUP(A443,'Core Foundation Funding (Ha)'!A:I,9,FALSE)</f>
        <v>-126231.88</v>
      </c>
      <c r="F443" s="6">
        <f>D443-E443</f>
        <v>16218395.400000002</v>
      </c>
      <c r="G443" s="6">
        <f>F443-H443-I443-J443-K443-L443-M443</f>
        <v>11659145.180000002</v>
      </c>
      <c r="H443" s="6">
        <v>2253774.5</v>
      </c>
      <c r="I443" s="6">
        <v>1655245.77</v>
      </c>
      <c r="J443" s="6">
        <v>476099.64999999997</v>
      </c>
      <c r="K443" s="6">
        <v>8446.25</v>
      </c>
      <c r="L443" s="6">
        <v>165684.04999999999</v>
      </c>
      <c r="M443" s="6">
        <v>0</v>
      </c>
    </row>
    <row r="444" spans="1:13" x14ac:dyDescent="0.25">
      <c r="A444" s="1" t="s">
        <v>934</v>
      </c>
      <c r="B444" t="s">
        <v>935</v>
      </c>
      <c r="C444" t="s">
        <v>17</v>
      </c>
      <c r="D444" s="37">
        <v>19421736.529999997</v>
      </c>
      <c r="E444" s="37">
        <f>VLOOKUP(A444,'Core Foundation Funding (Ha)'!A:I,9,FALSE)</f>
        <v>7652.8600000000006</v>
      </c>
      <c r="F444" s="6">
        <f>D444-E444</f>
        <v>19414083.669999998</v>
      </c>
      <c r="G444" s="6">
        <f>F444-H444-I444-J444-K444-L444-M444</f>
        <v>14841010.979999999</v>
      </c>
      <c r="H444" s="6">
        <v>1242198.06</v>
      </c>
      <c r="I444" s="6">
        <v>2035007.14</v>
      </c>
      <c r="J444" s="6">
        <v>540885.93999999994</v>
      </c>
      <c r="K444" s="6">
        <v>29856.66</v>
      </c>
      <c r="L444" s="6">
        <v>306559.88</v>
      </c>
      <c r="M444" s="6">
        <v>418565.00999999995</v>
      </c>
    </row>
    <row r="445" spans="1:13" x14ac:dyDescent="0.25">
      <c r="A445" s="1" t="s">
        <v>936</v>
      </c>
      <c r="B445" t="s">
        <v>937</v>
      </c>
      <c r="C445" t="s">
        <v>386</v>
      </c>
      <c r="D445" s="37">
        <v>4528932.9799999995</v>
      </c>
      <c r="E445" s="37">
        <f>VLOOKUP(A445,'Core Foundation Funding (Ha)'!A:I,9,FALSE)</f>
        <v>-51719.569999999978</v>
      </c>
      <c r="F445" s="6">
        <f>D445-E445</f>
        <v>4580652.55</v>
      </c>
      <c r="G445" s="6">
        <f>F445-H445-I445-J445-K445-L445-M445</f>
        <v>3655047.2300000004</v>
      </c>
      <c r="H445" s="6">
        <v>475768.18999999994</v>
      </c>
      <c r="I445" s="6">
        <v>299494.76999999996</v>
      </c>
      <c r="J445" s="6">
        <v>72368.53</v>
      </c>
      <c r="K445" s="6">
        <v>10877.01</v>
      </c>
      <c r="L445" s="6">
        <v>58467.19</v>
      </c>
      <c r="M445" s="6">
        <v>8629.6299999999992</v>
      </c>
    </row>
    <row r="446" spans="1:13" x14ac:dyDescent="0.25">
      <c r="A446" s="1" t="s">
        <v>938</v>
      </c>
      <c r="B446" t="s">
        <v>939</v>
      </c>
      <c r="C446" t="s">
        <v>256</v>
      </c>
      <c r="D446" s="37">
        <v>5225672.16</v>
      </c>
      <c r="E446" s="37">
        <f>VLOOKUP(A446,'Core Foundation Funding (Ha)'!A:I,9,FALSE)</f>
        <v>92486.63</v>
      </c>
      <c r="F446" s="6">
        <f>D446-E446</f>
        <v>5133185.53</v>
      </c>
      <c r="G446" s="6">
        <f>F446-H446-I446-J446-K446-L446-M446</f>
        <v>2559671.5500000003</v>
      </c>
      <c r="H446" s="6">
        <v>2048534.3699999999</v>
      </c>
      <c r="I446" s="6">
        <v>307823.36000000004</v>
      </c>
      <c r="J446" s="6">
        <v>131719</v>
      </c>
      <c r="K446" s="6">
        <v>2455.81</v>
      </c>
      <c r="L446" s="6">
        <v>43327.43</v>
      </c>
      <c r="M446" s="6">
        <v>39654.01</v>
      </c>
    </row>
    <row r="447" spans="1:13" x14ac:dyDescent="0.25">
      <c r="A447" s="1" t="s">
        <v>940</v>
      </c>
      <c r="B447" t="s">
        <v>941</v>
      </c>
      <c r="C447" t="s">
        <v>59</v>
      </c>
      <c r="D447" s="37">
        <v>4293155.1500000004</v>
      </c>
      <c r="E447" s="37">
        <f>VLOOKUP(A447,'Core Foundation Funding (Ha)'!A:I,9,FALSE)</f>
        <v>-20201.280000000002</v>
      </c>
      <c r="F447" s="6">
        <f>D447-E447</f>
        <v>4313356.4300000006</v>
      </c>
      <c r="G447" s="6">
        <f>F447-H447-I447-J447-K447-L447-M447</f>
        <v>4107329.6100000008</v>
      </c>
      <c r="H447" s="6">
        <v>0</v>
      </c>
      <c r="I447" s="6">
        <v>91643.99000000002</v>
      </c>
      <c r="J447" s="6">
        <v>4401.55</v>
      </c>
      <c r="K447" s="6">
        <v>3581.68</v>
      </c>
      <c r="L447" s="6">
        <v>92763.85</v>
      </c>
      <c r="M447" s="6">
        <v>13635.75</v>
      </c>
    </row>
    <row r="448" spans="1:13" x14ac:dyDescent="0.25">
      <c r="A448" s="1" t="s">
        <v>942</v>
      </c>
      <c r="B448" t="s">
        <v>943</v>
      </c>
      <c r="C448" t="s">
        <v>105</v>
      </c>
      <c r="D448" s="37">
        <v>2288488.81</v>
      </c>
      <c r="E448" s="37">
        <f>VLOOKUP(A448,'Core Foundation Funding (Ha)'!A:I,9,FALSE)</f>
        <v>-63694.84</v>
      </c>
      <c r="F448" s="6">
        <f>D448-E448</f>
        <v>2352183.65</v>
      </c>
      <c r="G448" s="6">
        <f>F448-H448-I448-J448-K448-L448-M448</f>
        <v>2102715.0099999998</v>
      </c>
      <c r="H448" s="6">
        <v>0</v>
      </c>
      <c r="I448" s="6">
        <v>0</v>
      </c>
      <c r="J448" s="6">
        <v>169178.41999999998</v>
      </c>
      <c r="K448" s="6">
        <v>132.93</v>
      </c>
      <c r="L448" s="6">
        <v>80157.289999999994</v>
      </c>
      <c r="M448" s="6">
        <v>0</v>
      </c>
    </row>
    <row r="449" spans="1:13" x14ac:dyDescent="0.25">
      <c r="A449" s="1" t="s">
        <v>944</v>
      </c>
      <c r="B449" t="s">
        <v>945</v>
      </c>
      <c r="C449" t="s">
        <v>134</v>
      </c>
      <c r="D449" s="37">
        <v>13191891.510000005</v>
      </c>
      <c r="E449" s="37">
        <f>VLOOKUP(A449,'Core Foundation Funding (Ha)'!A:I,9,FALSE)</f>
        <v>-125953.89</v>
      </c>
      <c r="F449" s="6">
        <f>D449-E449</f>
        <v>13317845.400000006</v>
      </c>
      <c r="G449" s="6">
        <f>F449-H449-I449-J449-K449-L449-M449</f>
        <v>6528860.9400000079</v>
      </c>
      <c r="H449" s="6">
        <v>2727141.38</v>
      </c>
      <c r="I449" s="6">
        <v>2113317.88</v>
      </c>
      <c r="J449" s="6">
        <v>1748503.72</v>
      </c>
      <c r="K449" s="6">
        <v>10169.200000000001</v>
      </c>
      <c r="L449" s="6">
        <v>120893.87</v>
      </c>
      <c r="M449" s="6">
        <v>68958.409999999989</v>
      </c>
    </row>
    <row r="450" spans="1:13" x14ac:dyDescent="0.25">
      <c r="A450" s="1" t="s">
        <v>946</v>
      </c>
      <c r="B450" t="s">
        <v>947</v>
      </c>
      <c r="C450" t="s">
        <v>276</v>
      </c>
      <c r="D450" s="37">
        <v>6975496.6500000004</v>
      </c>
      <c r="E450" s="37">
        <f>VLOOKUP(A450,'Core Foundation Funding (Ha)'!A:I,9,FALSE)</f>
        <v>-13013.439999999995</v>
      </c>
      <c r="F450" s="6">
        <f>D450-E450</f>
        <v>6988510.0900000008</v>
      </c>
      <c r="G450" s="6">
        <f>F450-H450-I450-J450-K450-L450-M450</f>
        <v>4027252.4900000012</v>
      </c>
      <c r="H450" s="6">
        <v>2119759.4299999997</v>
      </c>
      <c r="I450" s="6">
        <v>533913.47</v>
      </c>
      <c r="J450" s="6">
        <v>212024.74</v>
      </c>
      <c r="K450" s="6">
        <v>591.74</v>
      </c>
      <c r="L450" s="6">
        <v>70813.17</v>
      </c>
      <c r="M450" s="6">
        <v>24155.050000000003</v>
      </c>
    </row>
    <row r="451" spans="1:13" s="30" customFormat="1" x14ac:dyDescent="0.25">
      <c r="A451" s="29" t="s">
        <v>948</v>
      </c>
      <c r="B451" s="30" t="s">
        <v>949</v>
      </c>
      <c r="C451" s="30" t="s">
        <v>242</v>
      </c>
      <c r="D451" s="37">
        <v>4827188.9799999995</v>
      </c>
      <c r="E451" s="37">
        <f>VLOOKUP(A451,'Core Foundation Funding (Ha)'!A:I,9,FALSE)</f>
        <v>387470.70999999996</v>
      </c>
      <c r="F451" s="6">
        <f>D451-E451</f>
        <v>4439718.2699999996</v>
      </c>
      <c r="G451" s="6">
        <f>F451-H451-I451-J451-K451-L451-M451</f>
        <v>2600902.2799999993</v>
      </c>
      <c r="H451" s="6">
        <v>0</v>
      </c>
      <c r="I451" s="6">
        <v>608890.43999999994</v>
      </c>
      <c r="J451" s="6">
        <v>960694.33000000007</v>
      </c>
      <c r="K451" s="6">
        <v>130049</v>
      </c>
      <c r="L451" s="6">
        <v>139182.22</v>
      </c>
      <c r="M451" s="6">
        <v>0</v>
      </c>
    </row>
    <row r="452" spans="1:13" x14ac:dyDescent="0.25">
      <c r="A452" s="29" t="s">
        <v>950</v>
      </c>
      <c r="B452" s="30" t="s">
        <v>951</v>
      </c>
      <c r="C452" s="30" t="s">
        <v>105</v>
      </c>
      <c r="D452" s="37">
        <v>35006.389999999992</v>
      </c>
      <c r="E452" s="37">
        <f>VLOOKUP(A452,'Core Foundation Funding (Ha)'!A:I,9,FALSE)</f>
        <v>0</v>
      </c>
      <c r="F452" s="6">
        <f>D452-E452</f>
        <v>35006.389999999992</v>
      </c>
      <c r="G452" s="6">
        <f>F452-H452-I452-J452-K452-L452-M452</f>
        <v>35006.209999999992</v>
      </c>
      <c r="H452" s="6">
        <v>0</v>
      </c>
      <c r="I452" s="6">
        <v>0</v>
      </c>
      <c r="J452" s="6">
        <v>0.18</v>
      </c>
      <c r="K452" s="6">
        <v>0</v>
      </c>
      <c r="L452" s="6">
        <v>0</v>
      </c>
      <c r="M452" s="6">
        <v>0</v>
      </c>
    </row>
    <row r="453" spans="1:13" x14ac:dyDescent="0.25">
      <c r="A453" s="1" t="s">
        <v>952</v>
      </c>
      <c r="B453" t="s">
        <v>953</v>
      </c>
      <c r="C453" t="s">
        <v>51</v>
      </c>
      <c r="D453" s="37">
        <v>6895261.8099999996</v>
      </c>
      <c r="E453" s="37">
        <f>VLOOKUP(A453,'Core Foundation Funding (Ha)'!A:I,9,FALSE)</f>
        <v>-17758.710000000006</v>
      </c>
      <c r="F453" s="6">
        <f>D453-E453</f>
        <v>6913020.5199999996</v>
      </c>
      <c r="G453" s="6">
        <f>F453-H453-I453-J453-K453-L453-M453</f>
        <v>4108122.69</v>
      </c>
      <c r="H453" s="6">
        <v>2017388.58</v>
      </c>
      <c r="I453" s="6">
        <v>422703.10000000003</v>
      </c>
      <c r="J453" s="6">
        <v>251260.34</v>
      </c>
      <c r="K453" s="6">
        <v>1805.32</v>
      </c>
      <c r="L453" s="6">
        <v>62596.82</v>
      </c>
      <c r="M453" s="6">
        <v>49143.670000000006</v>
      </c>
    </row>
    <row r="454" spans="1:13" x14ac:dyDescent="0.25">
      <c r="A454" s="1" t="s">
        <v>954</v>
      </c>
      <c r="B454" t="s">
        <v>955</v>
      </c>
      <c r="C454" t="s">
        <v>56</v>
      </c>
      <c r="D454" s="37">
        <v>12017968.18</v>
      </c>
      <c r="E454" s="37">
        <f>VLOOKUP(A454,'Core Foundation Funding (Ha)'!A:I,9,FALSE)</f>
        <v>-175635.52999999997</v>
      </c>
      <c r="F454" s="6">
        <f>D454-E454</f>
        <v>12193603.709999999</v>
      </c>
      <c r="G454" s="6">
        <f>F454-H454-I454-J454-K454-L454-M454</f>
        <v>6747920.1599999992</v>
      </c>
      <c r="H454" s="6">
        <v>1543460.03</v>
      </c>
      <c r="I454" s="6">
        <v>1778190.5999999996</v>
      </c>
      <c r="J454" s="6">
        <v>1991521.2200000002</v>
      </c>
      <c r="K454" s="6">
        <v>10022.99</v>
      </c>
      <c r="L454" s="6">
        <v>122488.71</v>
      </c>
      <c r="M454" s="6">
        <v>0</v>
      </c>
    </row>
    <row r="455" spans="1:13" x14ac:dyDescent="0.25">
      <c r="A455" s="1" t="s">
        <v>956</v>
      </c>
      <c r="B455" t="s">
        <v>957</v>
      </c>
      <c r="C455" t="s">
        <v>242</v>
      </c>
      <c r="D455" s="37">
        <v>6528680.0599999987</v>
      </c>
      <c r="E455" s="37">
        <f>VLOOKUP(A455,'Core Foundation Funding (Ha)'!A:I,9,FALSE)</f>
        <v>233777.39</v>
      </c>
      <c r="F455" s="6">
        <f>D455-E455</f>
        <v>6294902.669999999</v>
      </c>
      <c r="G455" s="6">
        <f>F455-H455-I455-J455-K455-L455-M455</f>
        <v>4820743.4399999995</v>
      </c>
      <c r="H455" s="6">
        <v>686537.55999999994</v>
      </c>
      <c r="I455" s="6">
        <v>458763.92000000004</v>
      </c>
      <c r="J455" s="6">
        <v>253912.37</v>
      </c>
      <c r="K455" s="6">
        <v>19897.71</v>
      </c>
      <c r="L455" s="6">
        <v>55047.67</v>
      </c>
      <c r="M455" s="6">
        <v>0</v>
      </c>
    </row>
    <row r="456" spans="1:13" x14ac:dyDescent="0.25">
      <c r="A456" s="1" t="s">
        <v>958</v>
      </c>
      <c r="B456" t="s">
        <v>959</v>
      </c>
      <c r="C456" t="s">
        <v>8</v>
      </c>
      <c r="D456" s="37">
        <v>1112015.71</v>
      </c>
      <c r="E456" s="37">
        <f>VLOOKUP(A456,'Core Foundation Funding (Ha)'!A:I,9,FALSE)</f>
        <v>-6591</v>
      </c>
      <c r="F456" s="6">
        <f>D456-E456</f>
        <v>1118606.71</v>
      </c>
      <c r="G456" s="6">
        <f>F456-H456-I456-J456-K456-L456-M456</f>
        <v>981353.48</v>
      </c>
      <c r="H456" s="6">
        <v>0</v>
      </c>
      <c r="I456" s="6">
        <v>0</v>
      </c>
      <c r="J456" s="6">
        <v>1155.69</v>
      </c>
      <c r="K456" s="6">
        <v>1379.8</v>
      </c>
      <c r="L456" s="6">
        <v>134717.74</v>
      </c>
      <c r="M456" s="6">
        <v>0</v>
      </c>
    </row>
    <row r="457" spans="1:13" x14ac:dyDescent="0.25">
      <c r="A457" s="1" t="s">
        <v>960</v>
      </c>
      <c r="B457" t="s">
        <v>961</v>
      </c>
      <c r="C457" t="s">
        <v>120</v>
      </c>
      <c r="D457" s="37">
        <v>35901103.659999996</v>
      </c>
      <c r="E457" s="37">
        <f>VLOOKUP(A457,'Core Foundation Funding (Ha)'!A:I,9,FALSE)</f>
        <v>387216.97000000003</v>
      </c>
      <c r="F457" s="6">
        <f>D457-E457</f>
        <v>35513886.689999998</v>
      </c>
      <c r="G457" s="6">
        <f>F457-H457-I457-J457-K457-L457-M457</f>
        <v>25226627.229999997</v>
      </c>
      <c r="H457" s="6">
        <v>4885907.34</v>
      </c>
      <c r="I457" s="6">
        <v>3430631.0900000003</v>
      </c>
      <c r="J457" s="6">
        <v>1030818.5099999999</v>
      </c>
      <c r="K457" s="6">
        <v>508002.36999999994</v>
      </c>
      <c r="L457" s="6">
        <v>282672.90999999997</v>
      </c>
      <c r="M457" s="6">
        <v>149227.24000000002</v>
      </c>
    </row>
    <row r="458" spans="1:13" x14ac:dyDescent="0.25">
      <c r="A458" s="1" t="s">
        <v>962</v>
      </c>
      <c r="B458" t="s">
        <v>963</v>
      </c>
      <c r="C458" t="s">
        <v>79</v>
      </c>
      <c r="D458" s="37">
        <v>-44365.989999999991</v>
      </c>
      <c r="E458" s="37">
        <f>VLOOKUP(A458,'Core Foundation Funding (Ha)'!A:I,9,FALSE)</f>
        <v>-4186.760000000002</v>
      </c>
      <c r="F458" s="6">
        <f>D458-E458</f>
        <v>-40179.229999999989</v>
      </c>
      <c r="G458" s="6">
        <f>F458-H458-I458-J458-K458-L458-M458</f>
        <v>-193759.64999999997</v>
      </c>
      <c r="H458" s="6">
        <v>0</v>
      </c>
      <c r="I458" s="6">
        <v>0</v>
      </c>
      <c r="J458" s="6">
        <v>153580.41999999998</v>
      </c>
      <c r="K458" s="6">
        <v>0</v>
      </c>
      <c r="L458" s="6">
        <v>0</v>
      </c>
      <c r="M458" s="6">
        <v>0</v>
      </c>
    </row>
    <row r="459" spans="1:13" x14ac:dyDescent="0.25">
      <c r="A459" s="1" t="s">
        <v>964</v>
      </c>
      <c r="B459" t="s">
        <v>965</v>
      </c>
      <c r="C459" t="s">
        <v>386</v>
      </c>
      <c r="D459" s="37">
        <v>2782767.1999999997</v>
      </c>
      <c r="E459" s="37">
        <f>VLOOKUP(A459,'Core Foundation Funding (Ha)'!A:I,9,FALSE)</f>
        <v>49451.159999999989</v>
      </c>
      <c r="F459" s="6">
        <f>D459-E459</f>
        <v>2733316.0399999996</v>
      </c>
      <c r="G459" s="6">
        <f>F459-H459-I459-J459-K459-L459-M459</f>
        <v>1412863.2899999993</v>
      </c>
      <c r="H459" s="6">
        <v>1023114.99</v>
      </c>
      <c r="I459" s="6">
        <v>149222.88</v>
      </c>
      <c r="J459" s="6">
        <v>48897.96</v>
      </c>
      <c r="K459" s="6">
        <v>0</v>
      </c>
      <c r="L459" s="6">
        <v>42857.84</v>
      </c>
      <c r="M459" s="6">
        <v>56359.08</v>
      </c>
    </row>
    <row r="460" spans="1:13" x14ac:dyDescent="0.25">
      <c r="A460" s="1" t="s">
        <v>966</v>
      </c>
      <c r="B460" t="s">
        <v>967</v>
      </c>
      <c r="C460" t="s">
        <v>2</v>
      </c>
      <c r="D460" s="37">
        <v>2757668.02</v>
      </c>
      <c r="E460" s="37">
        <f>VLOOKUP(A460,'Core Foundation Funding (Ha)'!A:I,9,FALSE)</f>
        <v>9605.7399999999907</v>
      </c>
      <c r="F460" s="6">
        <f>D460-E460</f>
        <v>2748062.2800000003</v>
      </c>
      <c r="G460" s="6">
        <f>F460-H460-I460-J460-K460-L460-M460</f>
        <v>1111252.8800000004</v>
      </c>
      <c r="H460" s="6">
        <v>1426284.69</v>
      </c>
      <c r="I460" s="6">
        <v>110558.31</v>
      </c>
      <c r="J460" s="6">
        <v>20889.879999999997</v>
      </c>
      <c r="K460" s="6">
        <v>0</v>
      </c>
      <c r="L460" s="6">
        <v>37495.68</v>
      </c>
      <c r="M460" s="6">
        <v>41580.839999999997</v>
      </c>
    </row>
    <row r="461" spans="1:13" x14ac:dyDescent="0.25">
      <c r="A461" s="1" t="s">
        <v>968</v>
      </c>
      <c r="B461" t="s">
        <v>969</v>
      </c>
      <c r="C461" t="s">
        <v>301</v>
      </c>
      <c r="D461" s="37">
        <v>7463419.8899999997</v>
      </c>
      <c r="E461" s="37">
        <f>VLOOKUP(A461,'Core Foundation Funding (Ha)'!A:I,9,FALSE)</f>
        <v>-95063.62</v>
      </c>
      <c r="F461" s="6">
        <f>D461-E461</f>
        <v>7558483.5099999998</v>
      </c>
      <c r="G461" s="6">
        <f>F461-H461-I461-J461-K461-L461-M461</f>
        <v>4548626.7</v>
      </c>
      <c r="H461" s="6">
        <v>2000123.1700000002</v>
      </c>
      <c r="I461" s="6">
        <v>576671.74</v>
      </c>
      <c r="J461" s="6">
        <v>300883.77</v>
      </c>
      <c r="K461" s="6">
        <v>0</v>
      </c>
      <c r="L461" s="6">
        <v>66817.16</v>
      </c>
      <c r="M461" s="6">
        <v>65360.969999999987</v>
      </c>
    </row>
    <row r="462" spans="1:13" x14ac:dyDescent="0.25">
      <c r="A462" s="1" t="s">
        <v>970</v>
      </c>
      <c r="B462" t="s">
        <v>971</v>
      </c>
      <c r="C462" t="s">
        <v>364</v>
      </c>
      <c r="D462" s="37">
        <v>6283045.3700000001</v>
      </c>
      <c r="E462" s="37">
        <f>VLOOKUP(A462,'Core Foundation Funding (Ha)'!A:I,9,FALSE)</f>
        <v>-49626</v>
      </c>
      <c r="F462" s="6">
        <f>D462-E462</f>
        <v>6332671.3700000001</v>
      </c>
      <c r="G462" s="6">
        <f>F462-H462-I462-J462-K462-L462-M462</f>
        <v>3534171.76</v>
      </c>
      <c r="H462" s="6">
        <v>1871706.85</v>
      </c>
      <c r="I462" s="6">
        <v>572760.36</v>
      </c>
      <c r="J462" s="6">
        <v>204443.82</v>
      </c>
      <c r="K462" s="6">
        <v>0</v>
      </c>
      <c r="L462" s="6">
        <v>50945.61</v>
      </c>
      <c r="M462" s="6">
        <v>98642.969999999987</v>
      </c>
    </row>
    <row r="463" spans="1:13" x14ac:dyDescent="0.25">
      <c r="A463" s="1" t="s">
        <v>972</v>
      </c>
      <c r="B463" t="s">
        <v>973</v>
      </c>
      <c r="C463" t="s">
        <v>239</v>
      </c>
      <c r="D463" s="37">
        <v>6674344.2200000007</v>
      </c>
      <c r="E463" s="37">
        <f>VLOOKUP(A463,'Core Foundation Funding (Ha)'!A:I,9,FALSE)</f>
        <v>-31447.85</v>
      </c>
      <c r="F463" s="6">
        <f>D463-E463</f>
        <v>6705792.0700000003</v>
      </c>
      <c r="G463" s="6">
        <f>F463-H463-I463-J463-K463-L463-M463</f>
        <v>3849713.7900000005</v>
      </c>
      <c r="H463" s="6">
        <v>2144738.35</v>
      </c>
      <c r="I463" s="6">
        <v>520127.68000000005</v>
      </c>
      <c r="J463" s="6">
        <v>133326.35</v>
      </c>
      <c r="K463" s="6">
        <v>910.31</v>
      </c>
      <c r="L463" s="6">
        <v>56975.59</v>
      </c>
      <c r="M463" s="6">
        <v>0</v>
      </c>
    </row>
    <row r="464" spans="1:13" x14ac:dyDescent="0.25">
      <c r="A464" s="1" t="s">
        <v>974</v>
      </c>
      <c r="B464" t="s">
        <v>975</v>
      </c>
      <c r="C464" t="s">
        <v>386</v>
      </c>
      <c r="D464" s="37">
        <v>7407559.75</v>
      </c>
      <c r="E464" s="37">
        <f>VLOOKUP(A464,'Core Foundation Funding (Ha)'!A:I,9,FALSE)</f>
        <v>116558.23999999999</v>
      </c>
      <c r="F464" s="6">
        <f>D464-E464</f>
        <v>7291001.5099999998</v>
      </c>
      <c r="G464" s="6">
        <f>F464-H464-I464-J464-K464-L464-M464</f>
        <v>5455488.5099999998</v>
      </c>
      <c r="H464" s="6">
        <v>1139323.26</v>
      </c>
      <c r="I464" s="6">
        <v>343420.42000000004</v>
      </c>
      <c r="J464" s="6">
        <v>115062.07</v>
      </c>
      <c r="K464" s="6">
        <v>1395.32</v>
      </c>
      <c r="L464" s="6">
        <v>85401.91</v>
      </c>
      <c r="M464" s="6">
        <v>150910.01999999999</v>
      </c>
    </row>
    <row r="465" spans="1:13" x14ac:dyDescent="0.25">
      <c r="A465" s="1" t="s">
        <v>976</v>
      </c>
      <c r="B465" t="s">
        <v>977</v>
      </c>
      <c r="C465" t="s">
        <v>301</v>
      </c>
      <c r="D465" s="37">
        <v>6902975.5599999987</v>
      </c>
      <c r="E465" s="37">
        <f>VLOOKUP(A465,'Core Foundation Funding (Ha)'!A:I,9,FALSE)</f>
        <v>147437.68</v>
      </c>
      <c r="F465" s="6">
        <f>D465-E465</f>
        <v>6755537.879999999</v>
      </c>
      <c r="G465" s="6">
        <f>F465-H465-I465-J465-K465-L465-M465</f>
        <v>4312527.6799999988</v>
      </c>
      <c r="H465" s="6">
        <v>1545530.15</v>
      </c>
      <c r="I465" s="6">
        <v>474311.29999999993</v>
      </c>
      <c r="J465" s="6">
        <v>296987.13999999996</v>
      </c>
      <c r="K465" s="6">
        <v>420.78</v>
      </c>
      <c r="L465" s="6">
        <v>94507.47</v>
      </c>
      <c r="M465" s="6">
        <v>31253.359999999993</v>
      </c>
    </row>
    <row r="466" spans="1:13" x14ac:dyDescent="0.25">
      <c r="A466" s="1" t="s">
        <v>978</v>
      </c>
      <c r="B466" t="s">
        <v>979</v>
      </c>
      <c r="C466" t="s">
        <v>38</v>
      </c>
      <c r="D466" s="37">
        <v>5507011.5399999991</v>
      </c>
      <c r="E466" s="37">
        <f>VLOOKUP(A466,'Core Foundation Funding (Ha)'!A:I,9,FALSE)</f>
        <v>-152395.88</v>
      </c>
      <c r="F466" s="6">
        <f>D466-E466</f>
        <v>5659407.419999999</v>
      </c>
      <c r="G466" s="6">
        <f>F466-H466-I466-J466-K466-L466-M466</f>
        <v>2884587.3599999989</v>
      </c>
      <c r="H466" s="6">
        <v>2257725.7800000003</v>
      </c>
      <c r="I466" s="6">
        <v>332169.71999999997</v>
      </c>
      <c r="J466" s="6">
        <v>46517.120000000003</v>
      </c>
      <c r="K466" s="6">
        <v>203.96</v>
      </c>
      <c r="L466" s="6">
        <v>59527.68</v>
      </c>
      <c r="M466" s="6">
        <v>78675.800000000017</v>
      </c>
    </row>
    <row r="467" spans="1:13" x14ac:dyDescent="0.25">
      <c r="A467" s="1" t="s">
        <v>982</v>
      </c>
      <c r="B467" t="s">
        <v>981</v>
      </c>
      <c r="C467" t="s">
        <v>94</v>
      </c>
      <c r="D467" s="37">
        <v>4811942.7299999995</v>
      </c>
      <c r="E467" s="37">
        <f>VLOOKUP(A467,'Core Foundation Funding (Ha)'!A:I,9,FALSE)</f>
        <v>-53779.17</v>
      </c>
      <c r="F467" s="6">
        <f>D467-E467</f>
        <v>4865721.8999999994</v>
      </c>
      <c r="G467" s="6">
        <f>F467-H467-I467-J467-K467-L467-M467</f>
        <v>2392485.3099999991</v>
      </c>
      <c r="H467" s="6">
        <v>2114202.44</v>
      </c>
      <c r="I467" s="6">
        <v>277368.99000000005</v>
      </c>
      <c r="J467" s="6">
        <v>39327.68</v>
      </c>
      <c r="K467" s="6">
        <v>0</v>
      </c>
      <c r="L467" s="6">
        <v>42337.48</v>
      </c>
      <c r="M467" s="6">
        <v>0</v>
      </c>
    </row>
    <row r="468" spans="1:13" x14ac:dyDescent="0.25">
      <c r="A468" s="1" t="s">
        <v>980</v>
      </c>
      <c r="B468" t="s">
        <v>981</v>
      </c>
      <c r="C468" t="s">
        <v>416</v>
      </c>
      <c r="D468" s="37">
        <v>5819124.8799999999</v>
      </c>
      <c r="E468" s="37">
        <f>VLOOKUP(A468,'Core Foundation Funding (Ha)'!A:I,9,FALSE)</f>
        <v>84209.750000000015</v>
      </c>
      <c r="F468" s="6">
        <f>D468-E468</f>
        <v>5734915.1299999999</v>
      </c>
      <c r="G468" s="6">
        <f>F468-H468-I468-J468-K468-L468-M468</f>
        <v>5188349.51</v>
      </c>
      <c r="H468" s="6">
        <v>0</v>
      </c>
      <c r="I468" s="6">
        <v>213752.47999999998</v>
      </c>
      <c r="J468" s="6">
        <v>95521.489999999991</v>
      </c>
      <c r="K468" s="6">
        <v>27296.65</v>
      </c>
      <c r="L468" s="6">
        <v>208661.35</v>
      </c>
      <c r="M468" s="6">
        <v>1333.6500000000003</v>
      </c>
    </row>
    <row r="469" spans="1:13" x14ac:dyDescent="0.25">
      <c r="A469" s="1" t="s">
        <v>983</v>
      </c>
      <c r="B469" t="s">
        <v>984</v>
      </c>
      <c r="C469" t="s">
        <v>234</v>
      </c>
      <c r="D469" s="37">
        <v>10423655.809999999</v>
      </c>
      <c r="E469" s="37">
        <f>VLOOKUP(A469,'Core Foundation Funding (Ha)'!A:I,9,FALSE)</f>
        <v>-11230.95</v>
      </c>
      <c r="F469" s="6">
        <f>D469-E469</f>
        <v>10434886.759999998</v>
      </c>
      <c r="G469" s="6">
        <f>F469-H469-I469-J469-K469-L469-M469</f>
        <v>7485869.7499999981</v>
      </c>
      <c r="H469" s="6">
        <v>717941.18</v>
      </c>
      <c r="I469" s="6">
        <v>602569.75</v>
      </c>
      <c r="J469" s="6">
        <v>1556071.3499999999</v>
      </c>
      <c r="K469" s="6">
        <v>0</v>
      </c>
      <c r="L469" s="6">
        <v>72434.73</v>
      </c>
      <c r="M469" s="6">
        <v>0</v>
      </c>
    </row>
    <row r="470" spans="1:13" x14ac:dyDescent="0.25">
      <c r="A470" s="1" t="s">
        <v>985</v>
      </c>
      <c r="B470" t="s">
        <v>986</v>
      </c>
      <c r="C470" t="s">
        <v>79</v>
      </c>
      <c r="D470" s="37">
        <v>865914.6399999999</v>
      </c>
      <c r="E470" s="37">
        <f>VLOOKUP(A470,'Core Foundation Funding (Ha)'!A:I,9,FALSE)</f>
        <v>-3570.01</v>
      </c>
      <c r="F470" s="6">
        <f>D470-E470</f>
        <v>869484.64999999991</v>
      </c>
      <c r="G470" s="6">
        <f>F470-H470-I470-J470-K470-L470-M470</f>
        <v>729089.74999999988</v>
      </c>
      <c r="H470" s="6">
        <v>0</v>
      </c>
      <c r="I470" s="6">
        <v>0</v>
      </c>
      <c r="J470" s="6">
        <v>4663.07</v>
      </c>
      <c r="K470" s="6">
        <v>2812.8</v>
      </c>
      <c r="L470" s="6">
        <v>132569.62</v>
      </c>
      <c r="M470" s="6">
        <v>349.41000000000031</v>
      </c>
    </row>
    <row r="471" spans="1:13" x14ac:dyDescent="0.25">
      <c r="A471" s="1" t="s">
        <v>987</v>
      </c>
      <c r="B471" t="s">
        <v>988</v>
      </c>
      <c r="C471" t="s">
        <v>190</v>
      </c>
      <c r="D471" s="37">
        <v>7911689.7400000021</v>
      </c>
      <c r="E471" s="37">
        <f>VLOOKUP(A471,'Core Foundation Funding (Ha)'!A:I,9,FALSE)</f>
        <v>-89848.080000000016</v>
      </c>
      <c r="F471" s="6">
        <f>D471-E471</f>
        <v>8001537.8200000022</v>
      </c>
      <c r="G471" s="6">
        <f>F471-H471-I471-J471-K471-L471-M471</f>
        <v>5783347.4000000022</v>
      </c>
      <c r="H471" s="6">
        <v>777530.29</v>
      </c>
      <c r="I471" s="6">
        <v>624328.94999999995</v>
      </c>
      <c r="J471" s="6">
        <v>590466.43999999994</v>
      </c>
      <c r="K471" s="6">
        <v>951.89</v>
      </c>
      <c r="L471" s="6">
        <v>81103.199999999997</v>
      </c>
      <c r="M471" s="6">
        <v>143809.65</v>
      </c>
    </row>
    <row r="472" spans="1:13" x14ac:dyDescent="0.25">
      <c r="A472" s="1" t="s">
        <v>989</v>
      </c>
      <c r="B472" t="s">
        <v>990</v>
      </c>
      <c r="C472" t="s">
        <v>56</v>
      </c>
      <c r="D472" s="37">
        <v>3771640.5900000003</v>
      </c>
      <c r="E472" s="37">
        <f>VLOOKUP(A472,'Core Foundation Funding (Ha)'!A:I,9,FALSE)</f>
        <v>-63157.500000000015</v>
      </c>
      <c r="F472" s="6">
        <f>D472-E472</f>
        <v>3834798.0900000003</v>
      </c>
      <c r="G472" s="6">
        <f>F472-H472-I472-J472-K472-L472-M472</f>
        <v>2852891.99</v>
      </c>
      <c r="H472" s="6">
        <v>581660.41</v>
      </c>
      <c r="I472" s="6">
        <v>313675.20999999996</v>
      </c>
      <c r="J472" s="6">
        <v>18636.830000000002</v>
      </c>
      <c r="K472" s="6">
        <v>4922.9799999999996</v>
      </c>
      <c r="L472" s="6">
        <v>63010.67</v>
      </c>
      <c r="M472" s="6">
        <v>0</v>
      </c>
    </row>
    <row r="473" spans="1:13" x14ac:dyDescent="0.25">
      <c r="A473" s="1" t="s">
        <v>991</v>
      </c>
      <c r="B473" t="s">
        <v>992</v>
      </c>
      <c r="C473" t="s">
        <v>377</v>
      </c>
      <c r="D473" s="37">
        <v>8879434.709999999</v>
      </c>
      <c r="E473" s="37">
        <f>VLOOKUP(A473,'Core Foundation Funding (Ha)'!A:I,9,FALSE)</f>
        <v>35820.14</v>
      </c>
      <c r="F473" s="6">
        <f>D473-E473</f>
        <v>8843614.5699999984</v>
      </c>
      <c r="G473" s="6">
        <f>F473-H473-I473-J473-K473-L473-M473</f>
        <v>7248824.8099999977</v>
      </c>
      <c r="H473" s="6">
        <v>897568.61</v>
      </c>
      <c r="I473" s="6">
        <v>511365.85999999993</v>
      </c>
      <c r="J473" s="6">
        <v>52011.81</v>
      </c>
      <c r="K473" s="6">
        <v>2812.19</v>
      </c>
      <c r="L473" s="6">
        <v>131031.29</v>
      </c>
      <c r="M473" s="6">
        <v>0</v>
      </c>
    </row>
    <row r="474" spans="1:13" x14ac:dyDescent="0.25">
      <c r="A474" s="1" t="s">
        <v>993</v>
      </c>
      <c r="B474" t="s">
        <v>994</v>
      </c>
      <c r="C474" t="s">
        <v>146</v>
      </c>
      <c r="D474" s="37">
        <v>3275436.02</v>
      </c>
      <c r="E474" s="37">
        <f>VLOOKUP(A474,'Core Foundation Funding (Ha)'!A:I,9,FALSE)</f>
        <v>167343.08000000002</v>
      </c>
      <c r="F474" s="6">
        <f>D474-E474</f>
        <v>3108092.94</v>
      </c>
      <c r="G474" s="6">
        <f>F474-H474-I474-J474-K474-L474-M474</f>
        <v>2760507.3099999996</v>
      </c>
      <c r="H474" s="6">
        <v>0</v>
      </c>
      <c r="I474" s="6">
        <v>132323.21000000002</v>
      </c>
      <c r="J474" s="6">
        <v>144803.40999999997</v>
      </c>
      <c r="K474" s="6">
        <v>1191.04</v>
      </c>
      <c r="L474" s="6">
        <v>69267.97</v>
      </c>
      <c r="M474" s="6">
        <v>0</v>
      </c>
    </row>
    <row r="475" spans="1:13" x14ac:dyDescent="0.25">
      <c r="A475" s="1" t="s">
        <v>995</v>
      </c>
      <c r="B475" t="s">
        <v>996</v>
      </c>
      <c r="C475" t="s">
        <v>26</v>
      </c>
      <c r="D475" s="37">
        <v>2660401.1000000006</v>
      </c>
      <c r="E475" s="37">
        <f>VLOOKUP(A475,'Core Foundation Funding (Ha)'!A:I,9,FALSE)</f>
        <v>28342.820000000003</v>
      </c>
      <c r="F475" s="6">
        <f>D475-E475</f>
        <v>2632058.2800000007</v>
      </c>
      <c r="G475" s="6">
        <f>F475-H475-I475-J475-K475-L475-M475</f>
        <v>1442136.7600000009</v>
      </c>
      <c r="H475" s="6">
        <v>1061765.6499999999</v>
      </c>
      <c r="I475" s="6">
        <v>85900.72</v>
      </c>
      <c r="J475" s="6">
        <v>593.77</v>
      </c>
      <c r="K475" s="6">
        <v>0</v>
      </c>
      <c r="L475" s="6">
        <v>31548.97</v>
      </c>
      <c r="M475" s="6">
        <v>10112.41</v>
      </c>
    </row>
    <row r="476" spans="1:13" x14ac:dyDescent="0.25">
      <c r="A476" s="1" t="s">
        <v>997</v>
      </c>
      <c r="B476" t="s">
        <v>998</v>
      </c>
      <c r="C476" t="s">
        <v>84</v>
      </c>
      <c r="D476" s="37">
        <v>6999380.79</v>
      </c>
      <c r="E476" s="37">
        <f>VLOOKUP(A476,'Core Foundation Funding (Ha)'!A:I,9,FALSE)</f>
        <v>-290120.46999999997</v>
      </c>
      <c r="F476" s="6">
        <f>D476-E476</f>
        <v>7289501.2599999998</v>
      </c>
      <c r="G476" s="6">
        <f>F476-H476-I476-J476-K476-L476-M476</f>
        <v>4971143.4399999985</v>
      </c>
      <c r="H476" s="6">
        <v>1001388.96</v>
      </c>
      <c r="I476" s="6">
        <v>853753.61</v>
      </c>
      <c r="J476" s="6">
        <v>299586.32</v>
      </c>
      <c r="K476" s="6">
        <v>59779.69</v>
      </c>
      <c r="L476" s="6">
        <v>103849.24</v>
      </c>
      <c r="M476" s="6">
        <v>0</v>
      </c>
    </row>
    <row r="477" spans="1:13" x14ac:dyDescent="0.25">
      <c r="A477" s="1" t="s">
        <v>999</v>
      </c>
      <c r="B477" t="s">
        <v>1000</v>
      </c>
      <c r="C477" t="s">
        <v>380</v>
      </c>
      <c r="D477" s="37">
        <v>14977336.620000001</v>
      </c>
      <c r="E477" s="37">
        <f>VLOOKUP(A477,'Core Foundation Funding (Ha)'!A:I,9,FALSE)</f>
        <v>-702166</v>
      </c>
      <c r="F477" s="6">
        <f>D477-E477</f>
        <v>15679502.620000001</v>
      </c>
      <c r="G477" s="6">
        <f>F477-H477-I477-J477-K477-L477-M477</f>
        <v>8011642.4700000025</v>
      </c>
      <c r="H477" s="6">
        <v>2793562.6199999996</v>
      </c>
      <c r="I477" s="6">
        <v>1922922.5999999996</v>
      </c>
      <c r="J477" s="6">
        <v>2500322.33</v>
      </c>
      <c r="K477" s="6">
        <v>11223.6</v>
      </c>
      <c r="L477" s="6">
        <v>158645.78</v>
      </c>
      <c r="M477" s="6">
        <v>281183.22000000003</v>
      </c>
    </row>
    <row r="478" spans="1:13" x14ac:dyDescent="0.25">
      <c r="A478" s="1" t="s">
        <v>1001</v>
      </c>
      <c r="B478" t="s">
        <v>1002</v>
      </c>
      <c r="C478" t="s">
        <v>17</v>
      </c>
      <c r="D478" s="37">
        <v>9342819.8500000015</v>
      </c>
      <c r="E478" s="37">
        <f>VLOOKUP(A478,'Core Foundation Funding (Ha)'!A:I,9,FALSE)</f>
        <v>-20307.22</v>
      </c>
      <c r="F478" s="6">
        <f>D478-E478</f>
        <v>9363127.0700000022</v>
      </c>
      <c r="G478" s="6">
        <f>F478-H478-I478-J478-K478-L478-M478</f>
        <v>6320032.9900000012</v>
      </c>
      <c r="H478" s="6">
        <v>1940975.86</v>
      </c>
      <c r="I478" s="6">
        <v>743030.95</v>
      </c>
      <c r="J478" s="6">
        <v>122665.19</v>
      </c>
      <c r="K478" s="6">
        <v>1988.24</v>
      </c>
      <c r="L478" s="6">
        <v>69034.81</v>
      </c>
      <c r="M478" s="6">
        <v>165399.03000000003</v>
      </c>
    </row>
    <row r="479" spans="1:13" x14ac:dyDescent="0.25">
      <c r="A479" s="1" t="s">
        <v>1003</v>
      </c>
      <c r="B479" t="s">
        <v>1004</v>
      </c>
      <c r="C479" t="s">
        <v>368</v>
      </c>
      <c r="D479" s="37">
        <v>9147845.5100000016</v>
      </c>
      <c r="E479" s="37">
        <f>VLOOKUP(A479,'Core Foundation Funding (Ha)'!A:I,9,FALSE)</f>
        <v>-128630.98999999999</v>
      </c>
      <c r="F479" s="6">
        <f>D479-E479</f>
        <v>9276476.5000000019</v>
      </c>
      <c r="G479" s="6">
        <f>F479-H479-I479-J479-K479-L479-M479</f>
        <v>4515256.8800000018</v>
      </c>
      <c r="H479" s="6">
        <v>2498608.9500000002</v>
      </c>
      <c r="I479" s="6">
        <v>806071.92999999993</v>
      </c>
      <c r="J479" s="6">
        <v>1350402.37</v>
      </c>
      <c r="K479" s="6">
        <v>0</v>
      </c>
      <c r="L479" s="6">
        <v>68586.78</v>
      </c>
      <c r="M479" s="6">
        <v>37549.589999999997</v>
      </c>
    </row>
    <row r="480" spans="1:13" x14ac:dyDescent="0.25">
      <c r="A480" s="1" t="s">
        <v>1005</v>
      </c>
      <c r="B480" t="s">
        <v>1006</v>
      </c>
      <c r="C480" t="s">
        <v>59</v>
      </c>
      <c r="D480" s="37">
        <v>4419871.76</v>
      </c>
      <c r="E480" s="37">
        <f>VLOOKUP(A480,'Core Foundation Funding (Ha)'!A:I,9,FALSE)</f>
        <v>-191268.35</v>
      </c>
      <c r="F480" s="6">
        <f>D480-E480</f>
        <v>4611140.1099999994</v>
      </c>
      <c r="G480" s="6">
        <f>F480-H480-I480-J480-K480-L480-M480</f>
        <v>2097884.5799999991</v>
      </c>
      <c r="H480" s="6">
        <v>1596518.0799999998</v>
      </c>
      <c r="I480" s="6">
        <v>524828.39</v>
      </c>
      <c r="J480" s="6">
        <v>352549.49000000005</v>
      </c>
      <c r="K480" s="6">
        <v>1717.88</v>
      </c>
      <c r="L480" s="6">
        <v>37641.69</v>
      </c>
      <c r="M480" s="6">
        <v>0</v>
      </c>
    </row>
    <row r="481" spans="1:13" x14ac:dyDescent="0.25">
      <c r="A481" s="1" t="s">
        <v>1007</v>
      </c>
      <c r="B481" t="s">
        <v>1008</v>
      </c>
      <c r="C481" t="s">
        <v>445</v>
      </c>
      <c r="D481" s="37">
        <v>4564891.8499999996</v>
      </c>
      <c r="E481" s="37">
        <f>VLOOKUP(A481,'Core Foundation Funding (Ha)'!A:I,9,FALSE)</f>
        <v>-26064.050000000003</v>
      </c>
      <c r="F481" s="6">
        <f>D481-E481</f>
        <v>4590955.8999999994</v>
      </c>
      <c r="G481" s="6">
        <f>F481-H481-I481-J481-K481-L481-M481</f>
        <v>2685448.5599999991</v>
      </c>
      <c r="H481" s="6">
        <v>1563151.35</v>
      </c>
      <c r="I481" s="6">
        <v>232607.69</v>
      </c>
      <c r="J481" s="6">
        <v>20157.100000000002</v>
      </c>
      <c r="K481" s="6">
        <v>850.36</v>
      </c>
      <c r="L481" s="6">
        <v>50072.62</v>
      </c>
      <c r="M481" s="6">
        <v>38668.22</v>
      </c>
    </row>
    <row r="482" spans="1:13" x14ac:dyDescent="0.25">
      <c r="A482" s="1" t="s">
        <v>1009</v>
      </c>
      <c r="B482" t="s">
        <v>1010</v>
      </c>
      <c r="C482" t="s">
        <v>71</v>
      </c>
      <c r="D482" s="37">
        <v>3941338.47</v>
      </c>
      <c r="E482" s="37">
        <f>VLOOKUP(A482,'Core Foundation Funding (Ha)'!A:I,9,FALSE)</f>
        <v>-96799.88</v>
      </c>
      <c r="F482" s="6">
        <f>D482-E482</f>
        <v>4038138.35</v>
      </c>
      <c r="G482" s="6">
        <f>F482-H482-I482-J482-K482-L482-M482</f>
        <v>2587375.7399999998</v>
      </c>
      <c r="H482" s="6">
        <v>1098232.97</v>
      </c>
      <c r="I482" s="6">
        <v>279998.91000000003</v>
      </c>
      <c r="J482" s="6">
        <v>20067.64</v>
      </c>
      <c r="K482" s="6">
        <v>0</v>
      </c>
      <c r="L482" s="6">
        <v>43077.3</v>
      </c>
      <c r="M482" s="6">
        <v>9385.7900000000009</v>
      </c>
    </row>
    <row r="483" spans="1:13" x14ac:dyDescent="0.25">
      <c r="A483" s="1" t="s">
        <v>1011</v>
      </c>
      <c r="B483" t="s">
        <v>1012</v>
      </c>
      <c r="C483" t="s">
        <v>79</v>
      </c>
      <c r="D483" s="37">
        <v>15214112.93</v>
      </c>
      <c r="E483" s="37">
        <f>VLOOKUP(A483,'Core Foundation Funding (Ha)'!A:I,9,FALSE)</f>
        <v>-14082.160000000003</v>
      </c>
      <c r="F483" s="6">
        <f>D483-E483</f>
        <v>15228195.09</v>
      </c>
      <c r="G483" s="6">
        <f>F483-H483-I483-J483-K483-L483-M483</f>
        <v>12984932.33</v>
      </c>
      <c r="H483" s="6">
        <v>0</v>
      </c>
      <c r="I483" s="6">
        <v>1682138.14</v>
      </c>
      <c r="J483" s="6">
        <v>240087.28</v>
      </c>
      <c r="K483" s="6">
        <v>39890.07</v>
      </c>
      <c r="L483" s="6">
        <v>246653.11</v>
      </c>
      <c r="M483" s="6">
        <v>34494.160000000003</v>
      </c>
    </row>
    <row r="484" spans="1:13" x14ac:dyDescent="0.25">
      <c r="A484" s="1" t="s">
        <v>1013</v>
      </c>
      <c r="B484" t="s">
        <v>1014</v>
      </c>
      <c r="C484" t="s">
        <v>14</v>
      </c>
      <c r="D484" s="37">
        <v>4819946.3499999996</v>
      </c>
      <c r="E484" s="37">
        <f>VLOOKUP(A484,'Core Foundation Funding (Ha)'!A:I,9,FALSE)</f>
        <v>-83176.02</v>
      </c>
      <c r="F484" s="6">
        <f>D484-E484</f>
        <v>4903122.3699999992</v>
      </c>
      <c r="G484" s="6">
        <f>F484-H484-I484-J484-K484-L484-M484</f>
        <v>4582164.42</v>
      </c>
      <c r="H484" s="6">
        <v>0</v>
      </c>
      <c r="I484" s="6">
        <v>177937.68</v>
      </c>
      <c r="J484" s="6">
        <v>44618.89</v>
      </c>
      <c r="K484" s="6">
        <v>3504.46</v>
      </c>
      <c r="L484" s="6">
        <v>94896.92</v>
      </c>
      <c r="M484" s="6">
        <v>0</v>
      </c>
    </row>
    <row r="485" spans="1:13" x14ac:dyDescent="0.25">
      <c r="A485" s="1" t="s">
        <v>1015</v>
      </c>
      <c r="B485" t="s">
        <v>1016</v>
      </c>
      <c r="C485" t="s">
        <v>23</v>
      </c>
      <c r="D485" s="37">
        <v>4481460.7700000005</v>
      </c>
      <c r="E485" s="37">
        <f>VLOOKUP(A485,'Core Foundation Funding (Ha)'!A:I,9,FALSE)</f>
        <v>179925.13</v>
      </c>
      <c r="F485" s="6">
        <f>D485-E485</f>
        <v>4301535.6400000006</v>
      </c>
      <c r="G485" s="6">
        <f>F485-H485-I485-J485-K485-L485-M485</f>
        <v>3702577.9800000004</v>
      </c>
      <c r="H485" s="6">
        <v>77479.44</v>
      </c>
      <c r="I485" s="6">
        <v>295551.59000000008</v>
      </c>
      <c r="J485" s="6">
        <v>145837.74</v>
      </c>
      <c r="K485" s="6">
        <v>0</v>
      </c>
      <c r="L485" s="6">
        <v>78136.53</v>
      </c>
      <c r="M485" s="6">
        <v>1952.3599999999992</v>
      </c>
    </row>
    <row r="486" spans="1:13" x14ac:dyDescent="0.25">
      <c r="A486" s="1" t="s">
        <v>1017</v>
      </c>
      <c r="B486" t="s">
        <v>1018</v>
      </c>
      <c r="C486" t="s">
        <v>256</v>
      </c>
      <c r="D486" s="37">
        <v>9452383.5700000003</v>
      </c>
      <c r="E486" s="37">
        <f>VLOOKUP(A486,'Core Foundation Funding (Ha)'!A:I,9,FALSE)</f>
        <v>-39780.979999999996</v>
      </c>
      <c r="F486" s="6">
        <f>D486-E486</f>
        <v>9492164.5500000007</v>
      </c>
      <c r="G486" s="6">
        <f>F486-H486-I486-J486-K486-L486-M486</f>
        <v>6699538.1300000008</v>
      </c>
      <c r="H486" s="6">
        <v>1608056.05</v>
      </c>
      <c r="I486" s="6">
        <v>760146.75999999989</v>
      </c>
      <c r="J486" s="6">
        <v>296679.5</v>
      </c>
      <c r="K486" s="6">
        <v>990.49</v>
      </c>
      <c r="L486" s="6">
        <v>88676.96</v>
      </c>
      <c r="M486" s="6">
        <v>38076.659999999996</v>
      </c>
    </row>
    <row r="487" spans="1:13" x14ac:dyDescent="0.25">
      <c r="A487" s="1" t="s">
        <v>1019</v>
      </c>
      <c r="B487" t="s">
        <v>1020</v>
      </c>
      <c r="C487" t="s">
        <v>26</v>
      </c>
      <c r="D487" s="37">
        <v>14143312.750000002</v>
      </c>
      <c r="E487" s="37">
        <f>VLOOKUP(A487,'Core Foundation Funding (Ha)'!A:I,9,FALSE)</f>
        <v>-619052.81999999995</v>
      </c>
      <c r="F487" s="6">
        <f>D487-E487</f>
        <v>14762365.570000002</v>
      </c>
      <c r="G487" s="6">
        <f>F487-H487-I487-J487-K487-L487-M487</f>
        <v>9945110.7700000014</v>
      </c>
      <c r="H487" s="6">
        <v>2046919.03</v>
      </c>
      <c r="I487" s="6">
        <v>1932226.71</v>
      </c>
      <c r="J487" s="6">
        <v>546630.74</v>
      </c>
      <c r="K487" s="6">
        <v>44918.19</v>
      </c>
      <c r="L487" s="6">
        <v>186726.17</v>
      </c>
      <c r="M487" s="6">
        <v>59833.959999999992</v>
      </c>
    </row>
    <row r="488" spans="1:13" x14ac:dyDescent="0.25">
      <c r="A488" s="1" t="s">
        <v>1021</v>
      </c>
      <c r="B488" t="s">
        <v>1022</v>
      </c>
      <c r="C488" t="s">
        <v>79</v>
      </c>
      <c r="D488" s="37">
        <v>2394601.2600000002</v>
      </c>
      <c r="E488" s="37">
        <f>VLOOKUP(A488,'Core Foundation Funding (Ha)'!A:I,9,FALSE)</f>
        <v>7576.2200000000012</v>
      </c>
      <c r="F488" s="6">
        <f>D488-E488</f>
        <v>2387025.04</v>
      </c>
      <c r="G488" s="6">
        <f>F488-H488-I488-J488-K488-L488-M488</f>
        <v>2147700.44</v>
      </c>
      <c r="H488" s="6">
        <v>0</v>
      </c>
      <c r="I488" s="6">
        <v>0</v>
      </c>
      <c r="J488" s="6">
        <v>5947.1</v>
      </c>
      <c r="K488" s="6">
        <v>4939.53</v>
      </c>
      <c r="L488" s="6">
        <v>222701.41</v>
      </c>
      <c r="M488" s="6">
        <v>5736.56</v>
      </c>
    </row>
    <row r="489" spans="1:13" x14ac:dyDescent="0.25">
      <c r="A489" s="1" t="s">
        <v>1023</v>
      </c>
      <c r="B489" t="s">
        <v>1024</v>
      </c>
      <c r="C489" t="s">
        <v>97</v>
      </c>
      <c r="D489" s="37">
        <v>5609988.1199999992</v>
      </c>
      <c r="E489" s="37">
        <f>VLOOKUP(A489,'Core Foundation Funding (Ha)'!A:I,9,FALSE)</f>
        <v>40001.89</v>
      </c>
      <c r="F489" s="6">
        <f>D489-E489</f>
        <v>5569986.2299999995</v>
      </c>
      <c r="G489" s="6">
        <f>F489-H489-I489-J489-K489-L489-M489</f>
        <v>2999585.709999999</v>
      </c>
      <c r="H489" s="6">
        <v>2123886.08</v>
      </c>
      <c r="I489" s="6">
        <v>320869.09999999998</v>
      </c>
      <c r="J489" s="6">
        <v>60774.54</v>
      </c>
      <c r="K489" s="6">
        <v>4695.12</v>
      </c>
      <c r="L489" s="6">
        <v>46238.71</v>
      </c>
      <c r="M489" s="6">
        <v>13936.970000000001</v>
      </c>
    </row>
    <row r="490" spans="1:13" x14ac:dyDescent="0.25">
      <c r="A490" s="1" t="s">
        <v>1025</v>
      </c>
      <c r="B490" t="s">
        <v>1026</v>
      </c>
      <c r="C490" t="s">
        <v>79</v>
      </c>
      <c r="D490" s="37">
        <v>5143305.43</v>
      </c>
      <c r="E490" s="37">
        <f>VLOOKUP(A490,'Core Foundation Funding (Ha)'!A:I,9,FALSE)</f>
        <v>-107064.51000000004</v>
      </c>
      <c r="F490" s="6">
        <f>D490-E490</f>
        <v>5250369.9399999995</v>
      </c>
      <c r="G490" s="6">
        <f>F490-H490-I490-J490-K490-L490-M490</f>
        <v>4081599.8699999996</v>
      </c>
      <c r="H490" s="6">
        <v>0</v>
      </c>
      <c r="I490" s="6">
        <v>242218.26000000013</v>
      </c>
      <c r="J490" s="6">
        <v>676524.86</v>
      </c>
      <c r="K490" s="6">
        <v>20109.84</v>
      </c>
      <c r="L490" s="6">
        <v>175730.71</v>
      </c>
      <c r="M490" s="6">
        <v>54186.400000000001</v>
      </c>
    </row>
    <row r="491" spans="1:13" x14ac:dyDescent="0.25">
      <c r="A491" s="1" t="s">
        <v>1027</v>
      </c>
      <c r="B491" t="s">
        <v>1028</v>
      </c>
      <c r="C491" t="s">
        <v>234</v>
      </c>
      <c r="D491" s="37">
        <v>9900435.2200000007</v>
      </c>
      <c r="E491" s="37">
        <f>VLOOKUP(A491,'Core Foundation Funding (Ha)'!A:I,9,FALSE)</f>
        <v>-5567.48</v>
      </c>
      <c r="F491" s="6">
        <f>D491-E491</f>
        <v>9906002.7000000011</v>
      </c>
      <c r="G491" s="6">
        <f>F491-H491-I491-J491-K491-L491-M491</f>
        <v>5518081.2700000014</v>
      </c>
      <c r="H491" s="6">
        <v>1818755.6</v>
      </c>
      <c r="I491" s="6">
        <v>796336.69000000006</v>
      </c>
      <c r="J491" s="6">
        <v>1652570.78</v>
      </c>
      <c r="K491" s="6">
        <v>926.64</v>
      </c>
      <c r="L491" s="6">
        <v>87168.960000000006</v>
      </c>
      <c r="M491" s="6">
        <v>32162.76</v>
      </c>
    </row>
    <row r="492" spans="1:13" x14ac:dyDescent="0.25">
      <c r="A492" s="1" t="s">
        <v>1029</v>
      </c>
      <c r="B492" t="s">
        <v>1030</v>
      </c>
      <c r="C492" t="s">
        <v>59</v>
      </c>
      <c r="D492" s="37">
        <v>5702303.4500000002</v>
      </c>
      <c r="E492" s="37">
        <f>VLOOKUP(A492,'Core Foundation Funding (Ha)'!A:I,9,FALSE)</f>
        <v>255995.33</v>
      </c>
      <c r="F492" s="6">
        <f>D492-E492</f>
        <v>5446308.1200000001</v>
      </c>
      <c r="G492" s="6">
        <f>F492-H492-I492-J492-K492-L492-M492</f>
        <v>4830582.4500000011</v>
      </c>
      <c r="H492" s="6">
        <v>429647</v>
      </c>
      <c r="I492" s="6">
        <v>110799.05000000003</v>
      </c>
      <c r="J492" s="6">
        <v>8553.31</v>
      </c>
      <c r="K492" s="6">
        <v>0</v>
      </c>
      <c r="L492" s="6">
        <v>56200.59</v>
      </c>
      <c r="M492" s="6">
        <v>10525.72</v>
      </c>
    </row>
    <row r="493" spans="1:13" x14ac:dyDescent="0.25">
      <c r="A493" s="1" t="s">
        <v>1035</v>
      </c>
      <c r="B493" t="s">
        <v>1034</v>
      </c>
      <c r="C493" t="s">
        <v>239</v>
      </c>
      <c r="D493" s="37">
        <v>4837264.8599999994</v>
      </c>
      <c r="E493" s="37">
        <f>VLOOKUP(A493,'Core Foundation Funding (Ha)'!A:I,9,FALSE)</f>
        <v>74892.010000000009</v>
      </c>
      <c r="F493" s="6">
        <f>D493-E493</f>
        <v>4762372.8499999996</v>
      </c>
      <c r="G493" s="6">
        <f>F493-H493-I493-J493-K493-L493-M493</f>
        <v>3605479.2999999993</v>
      </c>
      <c r="H493" s="6">
        <v>646693.14</v>
      </c>
      <c r="I493" s="6">
        <v>330962.96000000002</v>
      </c>
      <c r="J493" s="6">
        <v>75348.83</v>
      </c>
      <c r="K493" s="6">
        <v>26189.68</v>
      </c>
      <c r="L493" s="6">
        <v>66597.08</v>
      </c>
      <c r="M493" s="6">
        <v>11101.86</v>
      </c>
    </row>
    <row r="494" spans="1:13" x14ac:dyDescent="0.25">
      <c r="A494" s="1" t="s">
        <v>1033</v>
      </c>
      <c r="B494" t="s">
        <v>1034</v>
      </c>
      <c r="C494" t="s">
        <v>56</v>
      </c>
      <c r="D494" s="37">
        <v>8786957.9800000004</v>
      </c>
      <c r="E494" s="37">
        <f>VLOOKUP(A494,'Core Foundation Funding (Ha)'!A:I,9,FALSE)</f>
        <v>105383.50000000001</v>
      </c>
      <c r="F494" s="6">
        <f>D494-E494</f>
        <v>8681574.4800000004</v>
      </c>
      <c r="G494" s="6">
        <f>F494-H494-I494-J494-K494-L494-M494</f>
        <v>6928982.5800000001</v>
      </c>
      <c r="H494" s="6">
        <v>893471.57</v>
      </c>
      <c r="I494" s="6">
        <v>617051.61999999988</v>
      </c>
      <c r="J494" s="6">
        <v>136514.96</v>
      </c>
      <c r="K494" s="6">
        <v>576.74</v>
      </c>
      <c r="L494" s="6">
        <v>77899.89</v>
      </c>
      <c r="M494" s="6">
        <v>27077.119999999999</v>
      </c>
    </row>
    <row r="495" spans="1:13" x14ac:dyDescent="0.25">
      <c r="A495" s="1" t="s">
        <v>1036</v>
      </c>
      <c r="B495" t="s">
        <v>1037</v>
      </c>
      <c r="C495" t="s">
        <v>248</v>
      </c>
      <c r="D495" s="37">
        <v>3836734.82</v>
      </c>
      <c r="E495" s="37">
        <f>VLOOKUP(A495,'Core Foundation Funding (Ha)'!A:I,9,FALSE)</f>
        <v>103986.62000000001</v>
      </c>
      <c r="F495" s="6">
        <f>D495-E495</f>
        <v>3732748.1999999997</v>
      </c>
      <c r="G495" s="6">
        <f>F495-H495-I495-J495-K495-L495-M495</f>
        <v>2036591.8499999996</v>
      </c>
      <c r="H495" s="6">
        <v>1371472.81</v>
      </c>
      <c r="I495" s="6">
        <v>266351.79000000004</v>
      </c>
      <c r="J495" s="6">
        <v>14101.17</v>
      </c>
      <c r="K495" s="6">
        <v>0</v>
      </c>
      <c r="L495" s="6">
        <v>44230.58</v>
      </c>
      <c r="M495" s="6">
        <v>0</v>
      </c>
    </row>
    <row r="496" spans="1:13" x14ac:dyDescent="0.25">
      <c r="A496" s="1" t="s">
        <v>1038</v>
      </c>
      <c r="B496" t="s">
        <v>1037</v>
      </c>
      <c r="C496" t="s">
        <v>5</v>
      </c>
      <c r="D496" s="37">
        <v>8971946.5</v>
      </c>
      <c r="E496" s="37">
        <f>VLOOKUP(A496,'Core Foundation Funding (Ha)'!A:I,9,FALSE)</f>
        <v>28178.53</v>
      </c>
      <c r="F496" s="6">
        <f>D496-E496</f>
        <v>8943767.9700000007</v>
      </c>
      <c r="G496" s="6">
        <f>F496-H496-I496-J496-K496-L496-M496</f>
        <v>5706327.3600000013</v>
      </c>
      <c r="H496" s="6">
        <v>2502774.63</v>
      </c>
      <c r="I496" s="6">
        <v>475104.83999999997</v>
      </c>
      <c r="J496" s="6">
        <v>200988.16</v>
      </c>
      <c r="K496" s="6">
        <v>0</v>
      </c>
      <c r="L496" s="6">
        <v>54404.46</v>
      </c>
      <c r="M496" s="6">
        <v>4168.5200000000004</v>
      </c>
    </row>
    <row r="497" spans="1:13" x14ac:dyDescent="0.25">
      <c r="A497" s="1" t="s">
        <v>1039</v>
      </c>
      <c r="B497" t="s">
        <v>1040</v>
      </c>
      <c r="C497" t="s">
        <v>84</v>
      </c>
      <c r="D497" s="37">
        <v>4489242.1899999995</v>
      </c>
      <c r="E497" s="37">
        <f>VLOOKUP(A497,'Core Foundation Funding (Ha)'!A:I,9,FALSE)</f>
        <v>238200.32000000001</v>
      </c>
      <c r="F497" s="6">
        <f>D497-E497</f>
        <v>4251041.8699999992</v>
      </c>
      <c r="G497" s="6">
        <f>F497-H497-I497-J497-K497-L497-M497</f>
        <v>2004667.1099999992</v>
      </c>
      <c r="H497" s="6">
        <v>1233833.69</v>
      </c>
      <c r="I497" s="6">
        <v>453595.2</v>
      </c>
      <c r="J497" s="6">
        <v>489387.25</v>
      </c>
      <c r="K497" s="6">
        <v>9.5</v>
      </c>
      <c r="L497" s="6">
        <v>36196.639999999999</v>
      </c>
      <c r="M497" s="6">
        <v>33352.479999999996</v>
      </c>
    </row>
    <row r="498" spans="1:13" x14ac:dyDescent="0.25">
      <c r="A498" s="1" t="s">
        <v>1041</v>
      </c>
      <c r="B498" t="s">
        <v>1040</v>
      </c>
      <c r="C498" t="s">
        <v>366</v>
      </c>
      <c r="D498" s="37">
        <v>5123545.419999999</v>
      </c>
      <c r="E498" s="37">
        <f>VLOOKUP(A498,'Core Foundation Funding (Ha)'!A:I,9,FALSE)</f>
        <v>-355.45</v>
      </c>
      <c r="F498" s="6">
        <f>D498-E498</f>
        <v>5123900.8699999992</v>
      </c>
      <c r="G498" s="6">
        <f>F498-H498-I498-J498-K498-L498-M498</f>
        <v>2610229.88</v>
      </c>
      <c r="H498" s="6">
        <v>1818668.72</v>
      </c>
      <c r="I498" s="6">
        <v>333599.75</v>
      </c>
      <c r="J498" s="6">
        <v>259745.63</v>
      </c>
      <c r="K498" s="6">
        <v>0</v>
      </c>
      <c r="L498" s="6">
        <v>46651.34</v>
      </c>
      <c r="M498" s="6">
        <v>55005.55</v>
      </c>
    </row>
    <row r="499" spans="1:13" x14ac:dyDescent="0.25">
      <c r="A499" s="1" t="s">
        <v>1042</v>
      </c>
      <c r="B499" t="s">
        <v>1040</v>
      </c>
      <c r="C499" t="s">
        <v>317</v>
      </c>
      <c r="D499" s="37">
        <v>7241850.5800000001</v>
      </c>
      <c r="E499" s="37">
        <f>VLOOKUP(A499,'Core Foundation Funding (Ha)'!A:I,9,FALSE)</f>
        <v>-82256.72</v>
      </c>
      <c r="F499" s="6">
        <f>D499-E499</f>
        <v>7324107.2999999998</v>
      </c>
      <c r="G499" s="6">
        <f>F499-H499-I499-J499-K499-L499-M499</f>
        <v>2868707.0799999996</v>
      </c>
      <c r="H499" s="6">
        <v>2951512.16</v>
      </c>
      <c r="I499" s="6">
        <v>627427</v>
      </c>
      <c r="J499" s="6">
        <v>776974.83</v>
      </c>
      <c r="K499" s="6">
        <v>0</v>
      </c>
      <c r="L499" s="6">
        <v>45557.37</v>
      </c>
      <c r="M499" s="6">
        <v>53928.86</v>
      </c>
    </row>
    <row r="500" spans="1:13" x14ac:dyDescent="0.25">
      <c r="A500" s="1" t="s">
        <v>1043</v>
      </c>
      <c r="B500" t="s">
        <v>1044</v>
      </c>
      <c r="C500" t="s">
        <v>137</v>
      </c>
      <c r="D500" s="37">
        <v>3524013.2500000009</v>
      </c>
      <c r="E500" s="37">
        <f>VLOOKUP(A500,'Core Foundation Funding (Ha)'!A:I,9,FALSE)</f>
        <v>-19250.14</v>
      </c>
      <c r="F500" s="6">
        <f>D500-E500</f>
        <v>3543263.3900000011</v>
      </c>
      <c r="G500" s="6">
        <f>F500-H500-I500-J500-K500-L500-M500</f>
        <v>1770884.8900000011</v>
      </c>
      <c r="H500" s="6">
        <v>1478220.3499999999</v>
      </c>
      <c r="I500" s="6">
        <v>186448.86</v>
      </c>
      <c r="J500" s="6">
        <v>54645.07</v>
      </c>
      <c r="K500" s="6">
        <v>16689.07</v>
      </c>
      <c r="L500" s="6">
        <v>36375.15</v>
      </c>
      <c r="M500" s="6">
        <v>0</v>
      </c>
    </row>
    <row r="501" spans="1:13" x14ac:dyDescent="0.25">
      <c r="A501" s="1" t="s">
        <v>1045</v>
      </c>
      <c r="B501" t="s">
        <v>1046</v>
      </c>
      <c r="C501" t="s">
        <v>492</v>
      </c>
      <c r="D501" s="37">
        <v>13525515.75</v>
      </c>
      <c r="E501" s="37">
        <f>VLOOKUP(A501,'Core Foundation Funding (Ha)'!A:I,9,FALSE)</f>
        <v>-62144.579999999994</v>
      </c>
      <c r="F501" s="6">
        <f>D501-E501</f>
        <v>13587660.33</v>
      </c>
      <c r="G501" s="6">
        <f>F501-H501-I501-J501-K501-L501-M501</f>
        <v>10489582.4</v>
      </c>
      <c r="H501" s="6">
        <v>1548607.43</v>
      </c>
      <c r="I501" s="6">
        <v>1092378.1500000001</v>
      </c>
      <c r="J501" s="6">
        <v>104152.70999999999</v>
      </c>
      <c r="K501" s="6">
        <v>47123.93</v>
      </c>
      <c r="L501" s="6">
        <v>207428.45</v>
      </c>
      <c r="M501" s="6">
        <v>98387.260000000009</v>
      </c>
    </row>
    <row r="502" spans="1:13" x14ac:dyDescent="0.25">
      <c r="A502" s="1" t="s">
        <v>1047</v>
      </c>
      <c r="B502" t="s">
        <v>1048</v>
      </c>
      <c r="C502" t="s">
        <v>242</v>
      </c>
      <c r="D502" s="37">
        <v>12540587.739999998</v>
      </c>
      <c r="E502" s="37">
        <f>VLOOKUP(A502,'Core Foundation Funding (Ha)'!A:I,9,FALSE)</f>
        <v>-46475.969999999994</v>
      </c>
      <c r="F502" s="6">
        <f>D502-E502</f>
        <v>12587063.709999999</v>
      </c>
      <c r="G502" s="6">
        <f>F502-H502-I502-J502-K502-L502-M502</f>
        <v>9746444.4899999984</v>
      </c>
      <c r="H502" s="6">
        <v>1429923.55</v>
      </c>
      <c r="I502" s="6">
        <v>933136.42999999993</v>
      </c>
      <c r="J502" s="6">
        <v>285904.32</v>
      </c>
      <c r="K502" s="6">
        <v>6811.62</v>
      </c>
      <c r="L502" s="6">
        <v>184412.71</v>
      </c>
      <c r="M502" s="6">
        <v>430.58999999999992</v>
      </c>
    </row>
    <row r="503" spans="1:13" x14ac:dyDescent="0.25">
      <c r="A503" s="1" t="s">
        <v>1031</v>
      </c>
      <c r="B503" t="s">
        <v>1032</v>
      </c>
      <c r="C503" t="s">
        <v>120</v>
      </c>
      <c r="D503" s="37">
        <v>116650842.78</v>
      </c>
      <c r="E503" s="37">
        <f>VLOOKUP(A503,'Core Foundation Funding (Ha)'!A:I,9,FALSE)</f>
        <v>72040.38</v>
      </c>
      <c r="F503" s="6">
        <f>D503-E503</f>
        <v>116578802.40000001</v>
      </c>
      <c r="G503" s="6">
        <f>F503-H503-I503-J503-K503-L503-M503</f>
        <v>74509242.550000027</v>
      </c>
      <c r="H503" s="6">
        <v>18273551.169999998</v>
      </c>
      <c r="I503" s="6">
        <v>13846121.490000002</v>
      </c>
      <c r="J503" s="6">
        <v>4979540.3499999996</v>
      </c>
      <c r="K503" s="6">
        <v>1760179.2999999998</v>
      </c>
      <c r="L503" s="6">
        <v>1033696.66</v>
      </c>
      <c r="M503" s="6">
        <v>2176470.8800000004</v>
      </c>
    </row>
    <row r="504" spans="1:13" x14ac:dyDescent="0.25">
      <c r="A504" s="1" t="s">
        <v>1049</v>
      </c>
      <c r="B504" t="s">
        <v>1050</v>
      </c>
      <c r="C504" t="s">
        <v>14</v>
      </c>
      <c r="D504" s="37">
        <v>5890851.5099999998</v>
      </c>
      <c r="E504" s="37">
        <f>VLOOKUP(A504,'Core Foundation Funding (Ha)'!A:I,9,FALSE)</f>
        <v>8564.2300000000032</v>
      </c>
      <c r="F504" s="6">
        <f>D504-E504</f>
        <v>5882287.2799999993</v>
      </c>
      <c r="G504" s="6">
        <f>F504-H504-I504-J504-K504-L504-M504</f>
        <v>3377563.0099999988</v>
      </c>
      <c r="H504" s="6">
        <v>1945743.9300000002</v>
      </c>
      <c r="I504" s="6">
        <v>414082.44</v>
      </c>
      <c r="J504" s="6">
        <v>58509.72</v>
      </c>
      <c r="K504" s="6">
        <v>162.79</v>
      </c>
      <c r="L504" s="6">
        <v>53033.99</v>
      </c>
      <c r="M504" s="6">
        <v>33191.4</v>
      </c>
    </row>
    <row r="505" spans="1:13" x14ac:dyDescent="0.25">
      <c r="A505" s="1" t="s">
        <v>1051</v>
      </c>
      <c r="B505" t="s">
        <v>1052</v>
      </c>
      <c r="C505" t="s">
        <v>211</v>
      </c>
      <c r="D505" s="37">
        <v>12989743.240000002</v>
      </c>
      <c r="E505" s="37">
        <f>VLOOKUP(A505,'Core Foundation Funding (Ha)'!A:I,9,FALSE)</f>
        <v>9959.7400000000016</v>
      </c>
      <c r="F505" s="6">
        <f>D505-E505</f>
        <v>12979783.500000002</v>
      </c>
      <c r="G505" s="6">
        <f>F505-H505-I505-J505-K505-L505-M505</f>
        <v>11750850.660000002</v>
      </c>
      <c r="H505" s="6">
        <v>0</v>
      </c>
      <c r="I505" s="6">
        <v>946918.49</v>
      </c>
      <c r="J505" s="6">
        <v>2363.42</v>
      </c>
      <c r="K505" s="6">
        <v>5603.7</v>
      </c>
      <c r="L505" s="6">
        <v>274047.23</v>
      </c>
      <c r="M505" s="6">
        <v>0</v>
      </c>
    </row>
    <row r="506" spans="1:13" x14ac:dyDescent="0.25">
      <c r="A506" s="1" t="s">
        <v>1053</v>
      </c>
      <c r="B506" t="s">
        <v>1054</v>
      </c>
      <c r="C506" t="s">
        <v>248</v>
      </c>
      <c r="D506" s="37">
        <v>63906475.859999999</v>
      </c>
      <c r="E506" s="37">
        <f>VLOOKUP(A506,'Core Foundation Funding (Ha)'!A:I,9,FALSE)</f>
        <v>-522108.99</v>
      </c>
      <c r="F506" s="6">
        <f>D506-E506</f>
        <v>64428584.850000001</v>
      </c>
      <c r="G506" s="6">
        <f>F506-H506-I506-J506-K506-L506-M506</f>
        <v>35975399.189999998</v>
      </c>
      <c r="H506" s="6">
        <v>13879238.6</v>
      </c>
      <c r="I506" s="6">
        <v>7036121.3399999999</v>
      </c>
      <c r="J506" s="6">
        <v>6843943.7700000005</v>
      </c>
      <c r="K506" s="6">
        <v>282729.78999999998</v>
      </c>
      <c r="L506" s="6">
        <v>411152.16</v>
      </c>
      <c r="M506" s="6">
        <v>0</v>
      </c>
    </row>
    <row r="507" spans="1:13" x14ac:dyDescent="0.25">
      <c r="A507" s="1" t="s">
        <v>1057</v>
      </c>
      <c r="B507" t="s">
        <v>1056</v>
      </c>
      <c r="C507" t="s">
        <v>59</v>
      </c>
      <c r="D507" s="37">
        <v>3694495.8999999994</v>
      </c>
      <c r="E507" s="37">
        <f>VLOOKUP(A507,'Core Foundation Funding (Ha)'!A:I,9,FALSE)</f>
        <v>-22990.18</v>
      </c>
      <c r="F507" s="6">
        <f>D507-E507</f>
        <v>3717486.0799999996</v>
      </c>
      <c r="G507" s="6">
        <f>F507-H507-I507-J507-K507-L507-M507</f>
        <v>3256557.6099999994</v>
      </c>
      <c r="H507" s="6">
        <v>298552.3</v>
      </c>
      <c r="I507" s="6">
        <v>77870.439999999973</v>
      </c>
      <c r="J507" s="6">
        <v>23084.29</v>
      </c>
      <c r="K507" s="6">
        <v>456.54</v>
      </c>
      <c r="L507" s="6">
        <v>57466.93</v>
      </c>
      <c r="M507" s="6">
        <v>3497.97</v>
      </c>
    </row>
    <row r="508" spans="1:13" x14ac:dyDescent="0.25">
      <c r="A508" s="1" t="s">
        <v>1055</v>
      </c>
      <c r="B508" t="s">
        <v>1056</v>
      </c>
      <c r="C508" t="s">
        <v>32</v>
      </c>
      <c r="D508" s="37">
        <v>4749467.7799999993</v>
      </c>
      <c r="E508" s="37">
        <f>VLOOKUP(A508,'Core Foundation Funding (Ha)'!A:I,9,FALSE)</f>
        <v>6519.8800000000047</v>
      </c>
      <c r="F508" s="6">
        <f>D508-E508</f>
        <v>4742947.8999999994</v>
      </c>
      <c r="G508" s="6">
        <f>F508-H508-I508-J508-K508-L508-M508</f>
        <v>3468803.7399999988</v>
      </c>
      <c r="H508" s="6">
        <v>117545.99</v>
      </c>
      <c r="I508" s="6">
        <v>801027.62000000011</v>
      </c>
      <c r="J508" s="6">
        <v>206156.66</v>
      </c>
      <c r="K508" s="6">
        <v>12069.689999999999</v>
      </c>
      <c r="L508" s="6">
        <v>105818.5</v>
      </c>
      <c r="M508" s="6">
        <v>31525.699999999993</v>
      </c>
    </row>
    <row r="509" spans="1:13" x14ac:dyDescent="0.25">
      <c r="A509" s="1" t="s">
        <v>1058</v>
      </c>
      <c r="B509" t="s">
        <v>1056</v>
      </c>
      <c r="C509" t="s">
        <v>8</v>
      </c>
      <c r="D509" s="37">
        <v>7559352.1600000011</v>
      </c>
      <c r="E509" s="37">
        <f>VLOOKUP(A509,'Core Foundation Funding (Ha)'!A:I,9,FALSE)</f>
        <v>-71418.920000000013</v>
      </c>
      <c r="F509" s="6">
        <f>D509-E509</f>
        <v>7630771.080000001</v>
      </c>
      <c r="G509" s="6">
        <f>F509-H509-I509-J509-K509-L509-M509</f>
        <v>6061181.4500000011</v>
      </c>
      <c r="H509" s="6">
        <v>535225.54</v>
      </c>
      <c r="I509" s="6">
        <v>599324.41</v>
      </c>
      <c r="J509" s="6">
        <v>312263.71000000002</v>
      </c>
      <c r="K509" s="6">
        <v>16324.95</v>
      </c>
      <c r="L509" s="6">
        <v>106451.02</v>
      </c>
      <c r="M509" s="6">
        <v>0</v>
      </c>
    </row>
    <row r="510" spans="1:13" x14ac:dyDescent="0.25">
      <c r="A510" s="1" t="s">
        <v>1059</v>
      </c>
      <c r="B510" t="s">
        <v>1060</v>
      </c>
      <c r="C510" t="s">
        <v>242</v>
      </c>
      <c r="D510" s="37">
        <v>5243044.1499999994</v>
      </c>
      <c r="E510" s="37">
        <f>VLOOKUP(A510,'Core Foundation Funding (Ha)'!A:I,9,FALSE)</f>
        <v>194338.59999999998</v>
      </c>
      <c r="F510" s="6">
        <f>D510-E510</f>
        <v>5048705.55</v>
      </c>
      <c r="G510" s="6">
        <f>F510-H510-I510-J510-K510-L510-M510</f>
        <v>2969132.74</v>
      </c>
      <c r="H510" s="6">
        <v>1308531.4500000002</v>
      </c>
      <c r="I510" s="6">
        <v>253403.16999999998</v>
      </c>
      <c r="J510" s="6">
        <v>463617.76</v>
      </c>
      <c r="K510" s="6">
        <v>9134.48</v>
      </c>
      <c r="L510" s="6">
        <v>43097.57</v>
      </c>
      <c r="M510" s="6">
        <v>1788.3799999999997</v>
      </c>
    </row>
    <row r="511" spans="1:13" x14ac:dyDescent="0.25">
      <c r="A511" s="1" t="s">
        <v>1061</v>
      </c>
      <c r="B511" t="s">
        <v>1062</v>
      </c>
      <c r="C511" t="s">
        <v>71</v>
      </c>
      <c r="D511" s="37">
        <v>3310647.47</v>
      </c>
      <c r="E511" s="37">
        <f>VLOOKUP(A511,'Core Foundation Funding (Ha)'!A:I,9,FALSE)</f>
        <v>-111593.44</v>
      </c>
      <c r="F511" s="6">
        <f>D511-E511</f>
        <v>3422240.91</v>
      </c>
      <c r="G511" s="6">
        <f>F511-H511-I511-J511-K511-L511-M511</f>
        <v>3163665.15</v>
      </c>
      <c r="H511" s="6">
        <v>0</v>
      </c>
      <c r="I511" s="6">
        <v>145550.85999999999</v>
      </c>
      <c r="J511" s="6">
        <v>33345.96</v>
      </c>
      <c r="K511" s="6">
        <v>1214.97</v>
      </c>
      <c r="L511" s="6">
        <v>78463.97</v>
      </c>
      <c r="M511" s="6">
        <v>0</v>
      </c>
    </row>
    <row r="512" spans="1:13" x14ac:dyDescent="0.25">
      <c r="A512" s="1" t="s">
        <v>1063</v>
      </c>
      <c r="B512" t="s">
        <v>1064</v>
      </c>
      <c r="C512" t="s">
        <v>218</v>
      </c>
      <c r="D512" s="37">
        <v>5330198.3699999992</v>
      </c>
      <c r="E512" s="37">
        <f>VLOOKUP(A512,'Core Foundation Funding (Ha)'!A:I,9,FALSE)</f>
        <v>24901.049999999996</v>
      </c>
      <c r="F512" s="6">
        <f>D512-E512</f>
        <v>5305297.3199999994</v>
      </c>
      <c r="G512" s="6">
        <f>F512-H512-I512-J512-K512-L512-M512</f>
        <v>3521594.09</v>
      </c>
      <c r="H512" s="6">
        <v>1416012.2999999998</v>
      </c>
      <c r="I512" s="6">
        <v>197308</v>
      </c>
      <c r="J512" s="6">
        <v>945.9</v>
      </c>
      <c r="K512" s="6">
        <v>3791.86</v>
      </c>
      <c r="L512" s="6">
        <v>55187.76</v>
      </c>
      <c r="M512" s="6">
        <v>110457.41</v>
      </c>
    </row>
    <row r="513" spans="1:13" x14ac:dyDescent="0.25">
      <c r="A513" s="1" t="s">
        <v>1065</v>
      </c>
      <c r="B513" t="s">
        <v>1066</v>
      </c>
      <c r="C513" t="s">
        <v>759</v>
      </c>
      <c r="D513" s="37">
        <v>9422186.7800000031</v>
      </c>
      <c r="E513" s="37">
        <f>VLOOKUP(A513,'Core Foundation Funding (Ha)'!A:I,9,FALSE)</f>
        <v>-148820.27000000002</v>
      </c>
      <c r="F513" s="6">
        <f>D513-E513</f>
        <v>9571007.0500000026</v>
      </c>
      <c r="G513" s="6">
        <f>F513-H513-I513-J513-K513-L513-M513</f>
        <v>6736362.3900000043</v>
      </c>
      <c r="H513" s="6">
        <v>1457801.52</v>
      </c>
      <c r="I513" s="6">
        <v>855681.79999999993</v>
      </c>
      <c r="J513" s="6">
        <v>291256.81</v>
      </c>
      <c r="K513" s="6">
        <v>3128.85</v>
      </c>
      <c r="L513" s="6">
        <v>101471.27</v>
      </c>
      <c r="M513" s="6">
        <v>125304.41000000002</v>
      </c>
    </row>
    <row r="514" spans="1:13" x14ac:dyDescent="0.25">
      <c r="A514" s="1" t="s">
        <v>1067</v>
      </c>
      <c r="B514" t="s">
        <v>1068</v>
      </c>
      <c r="C514" t="s">
        <v>179</v>
      </c>
      <c r="D514" s="37">
        <v>17725460.590000004</v>
      </c>
      <c r="E514" s="37">
        <f>VLOOKUP(A514,'Core Foundation Funding (Ha)'!A:I,9,FALSE)</f>
        <v>-12767.789999999979</v>
      </c>
      <c r="F514" s="6">
        <f>D514-E514</f>
        <v>17738228.380000003</v>
      </c>
      <c r="G514" s="6">
        <f>F514-H514-I514-J514-K514-L514-M514</f>
        <v>11159375.260000002</v>
      </c>
      <c r="H514" s="6">
        <v>2724739.37</v>
      </c>
      <c r="I514" s="6">
        <v>1389049.62</v>
      </c>
      <c r="J514" s="6">
        <v>1825707.7899999998</v>
      </c>
      <c r="K514" s="6">
        <v>2125.79</v>
      </c>
      <c r="L514" s="6">
        <v>88879.98</v>
      </c>
      <c r="M514" s="6">
        <v>548350.57000000007</v>
      </c>
    </row>
    <row r="515" spans="1:13" x14ac:dyDescent="0.25">
      <c r="A515" s="1" t="s">
        <v>1069</v>
      </c>
      <c r="B515" t="s">
        <v>1070</v>
      </c>
      <c r="C515" t="s">
        <v>8</v>
      </c>
      <c r="D515" s="37">
        <v>14414693.280000001</v>
      </c>
      <c r="E515" s="37">
        <f>VLOOKUP(A515,'Core Foundation Funding (Ha)'!A:I,9,FALSE)</f>
        <v>370305.33999999997</v>
      </c>
      <c r="F515" s="6">
        <f>D515-E515</f>
        <v>14044387.940000001</v>
      </c>
      <c r="G515" s="6">
        <f>F515-H515-I515-J515-K515-L515-M515</f>
        <v>12101039.380000001</v>
      </c>
      <c r="H515" s="6">
        <v>0</v>
      </c>
      <c r="I515" s="6">
        <v>1236329.08</v>
      </c>
      <c r="J515" s="6">
        <v>61779.63</v>
      </c>
      <c r="K515" s="6">
        <v>35989.760000000002</v>
      </c>
      <c r="L515" s="6">
        <v>251599.59</v>
      </c>
      <c r="M515" s="6">
        <v>357650.5</v>
      </c>
    </row>
    <row r="516" spans="1:13" x14ac:dyDescent="0.25">
      <c r="A516" s="1" t="s">
        <v>1071</v>
      </c>
      <c r="B516" t="s">
        <v>1072</v>
      </c>
      <c r="C516" t="s">
        <v>253</v>
      </c>
      <c r="D516" s="37">
        <v>2588229.2199999997</v>
      </c>
      <c r="E516" s="37">
        <f>VLOOKUP(A516,'Core Foundation Funding (Ha)'!A:I,9,FALSE)</f>
        <v>-8228.1999999999971</v>
      </c>
      <c r="F516" s="6">
        <f>D516-E516</f>
        <v>2596457.42</v>
      </c>
      <c r="G516" s="6">
        <f>F516-H516-I516-J516-K516-L516-M516</f>
        <v>1596294.42</v>
      </c>
      <c r="H516" s="6">
        <v>794032.51</v>
      </c>
      <c r="I516" s="6">
        <v>147188.22000000003</v>
      </c>
      <c r="J516" s="6">
        <v>13629.34</v>
      </c>
      <c r="K516" s="6">
        <v>4279.41</v>
      </c>
      <c r="L516" s="6">
        <v>41033.519999999997</v>
      </c>
      <c r="M516" s="6">
        <v>0</v>
      </c>
    </row>
    <row r="517" spans="1:13" x14ac:dyDescent="0.25">
      <c r="A517" s="1" t="s">
        <v>1073</v>
      </c>
      <c r="B517" t="s">
        <v>1074</v>
      </c>
      <c r="C517" t="s">
        <v>56</v>
      </c>
      <c r="D517" s="37">
        <v>4564494.370000001</v>
      </c>
      <c r="E517" s="37">
        <f>VLOOKUP(A517,'Core Foundation Funding (Ha)'!A:I,9,FALSE)</f>
        <v>38503</v>
      </c>
      <c r="F517" s="6">
        <f>D517-E517</f>
        <v>4525991.370000001</v>
      </c>
      <c r="G517" s="6">
        <f>F517-H517-I517-J517-K517-L517-M517</f>
        <v>3724669.2500000009</v>
      </c>
      <c r="H517" s="6">
        <v>95205.790000000008</v>
      </c>
      <c r="I517" s="6">
        <v>456985.17000000004</v>
      </c>
      <c r="J517" s="6">
        <v>129365.46</v>
      </c>
      <c r="K517" s="6">
        <v>15930.04</v>
      </c>
      <c r="L517" s="6">
        <v>99219.1</v>
      </c>
      <c r="M517" s="6">
        <v>4616.5600000000013</v>
      </c>
    </row>
    <row r="518" spans="1:13" x14ac:dyDescent="0.25">
      <c r="A518" s="1" t="s">
        <v>1075</v>
      </c>
      <c r="B518" t="s">
        <v>1076</v>
      </c>
      <c r="C518" t="s">
        <v>79</v>
      </c>
      <c r="D518" s="37">
        <v>6358164.0499999998</v>
      </c>
      <c r="E518" s="37">
        <f>VLOOKUP(A518,'Core Foundation Funding (Ha)'!A:I,9,FALSE)</f>
        <v>11325.62</v>
      </c>
      <c r="F518" s="6">
        <f>D518-E518</f>
        <v>6346838.4299999997</v>
      </c>
      <c r="G518" s="6">
        <f>F518-H518-I518-J518-K518-L518-M518</f>
        <v>6022838.5699999994</v>
      </c>
      <c r="H518" s="6">
        <v>0</v>
      </c>
      <c r="I518" s="6">
        <v>0</v>
      </c>
      <c r="J518" s="6">
        <v>46977.09</v>
      </c>
      <c r="K518" s="6">
        <v>0</v>
      </c>
      <c r="L518" s="6">
        <v>261560.86</v>
      </c>
      <c r="M518" s="6">
        <v>15461.909999999998</v>
      </c>
    </row>
    <row r="519" spans="1:13" x14ac:dyDescent="0.25">
      <c r="A519" s="1" t="s">
        <v>1077</v>
      </c>
      <c r="B519" t="s">
        <v>1078</v>
      </c>
      <c r="C519" t="s">
        <v>59</v>
      </c>
      <c r="D519" s="37">
        <v>13231247.179999998</v>
      </c>
      <c r="E519" s="37">
        <f>VLOOKUP(A519,'Core Foundation Funding (Ha)'!A:I,9,FALSE)</f>
        <v>128239.01999999999</v>
      </c>
      <c r="F519" s="6">
        <f>D519-E519</f>
        <v>13103008.159999998</v>
      </c>
      <c r="G519" s="6">
        <f>F519-H519-I519-J519-K519-L519-M519</f>
        <v>8485907.9099999983</v>
      </c>
      <c r="H519" s="6">
        <v>2827462.8699999996</v>
      </c>
      <c r="I519" s="6">
        <v>861853.54999999981</v>
      </c>
      <c r="J519" s="6">
        <v>755255.78999999992</v>
      </c>
      <c r="K519" s="6">
        <v>12702.77</v>
      </c>
      <c r="L519" s="6">
        <v>80386.3</v>
      </c>
      <c r="M519" s="6">
        <v>79438.97</v>
      </c>
    </row>
    <row r="520" spans="1:13" x14ac:dyDescent="0.25">
      <c r="A520" s="1" t="s">
        <v>1079</v>
      </c>
      <c r="B520" t="s">
        <v>1080</v>
      </c>
      <c r="C520" t="s">
        <v>172</v>
      </c>
      <c r="D520" s="37">
        <v>2829354.48</v>
      </c>
      <c r="E520" s="37">
        <f>VLOOKUP(A520,'Core Foundation Funding (Ha)'!A:I,9,FALSE)</f>
        <v>11706.21</v>
      </c>
      <c r="F520" s="6">
        <f>D520-E520</f>
        <v>2817648.27</v>
      </c>
      <c r="G520" s="6">
        <f>F520-H520-I520-J520-K520-L520-M520</f>
        <v>1224278.7899999998</v>
      </c>
      <c r="H520" s="6">
        <v>1396159.08</v>
      </c>
      <c r="I520" s="6">
        <v>105025.87</v>
      </c>
      <c r="J520" s="6">
        <v>28866.89</v>
      </c>
      <c r="K520" s="6">
        <v>690.06</v>
      </c>
      <c r="L520" s="6">
        <v>35452.31</v>
      </c>
      <c r="M520" s="6">
        <v>27175.27</v>
      </c>
    </row>
    <row r="521" spans="1:13" x14ac:dyDescent="0.25">
      <c r="A521" s="1" t="s">
        <v>1081</v>
      </c>
      <c r="B521" t="s">
        <v>1082</v>
      </c>
      <c r="C521" t="s">
        <v>87</v>
      </c>
      <c r="D521" s="37">
        <v>5182072.95</v>
      </c>
      <c r="E521" s="37">
        <f>VLOOKUP(A521,'Core Foundation Funding (Ha)'!A:I,9,FALSE)</f>
        <v>8652.2099999999991</v>
      </c>
      <c r="F521" s="6">
        <f>D521-E521</f>
        <v>5173420.74</v>
      </c>
      <c r="G521" s="6">
        <f>F521-H521-I521-J521-K521-L521-M521</f>
        <v>4461457.3499999996</v>
      </c>
      <c r="H521" s="6">
        <v>0</v>
      </c>
      <c r="I521" s="6">
        <v>520895.7</v>
      </c>
      <c r="J521" s="6">
        <v>6598.9800000000005</v>
      </c>
      <c r="K521" s="6">
        <v>17789.939999999999</v>
      </c>
      <c r="L521" s="6">
        <v>133084.17000000001</v>
      </c>
      <c r="M521" s="6">
        <v>33594.6</v>
      </c>
    </row>
    <row r="522" spans="1:13" x14ac:dyDescent="0.25">
      <c r="A522" s="1" t="s">
        <v>1083</v>
      </c>
      <c r="B522" t="s">
        <v>1084</v>
      </c>
      <c r="C522" t="s">
        <v>43</v>
      </c>
      <c r="D522" s="37">
        <v>4807956.8599999985</v>
      </c>
      <c r="E522" s="37">
        <f>VLOOKUP(A522,'Core Foundation Funding (Ha)'!A:I,9,FALSE)</f>
        <v>152894.66</v>
      </c>
      <c r="F522" s="6">
        <f>D522-E522</f>
        <v>4655062.1999999983</v>
      </c>
      <c r="G522" s="6">
        <f>F522-H522-I522-J522-K522-L522-M522</f>
        <v>3475124.7899999982</v>
      </c>
      <c r="H522" s="6">
        <v>696462.86</v>
      </c>
      <c r="I522" s="6">
        <v>328917.24000000011</v>
      </c>
      <c r="J522" s="6">
        <v>78181.38</v>
      </c>
      <c r="K522" s="6">
        <v>1391.97</v>
      </c>
      <c r="L522" s="6">
        <v>65578.59</v>
      </c>
      <c r="M522" s="6">
        <v>9405.3699999999972</v>
      </c>
    </row>
    <row r="523" spans="1:13" x14ac:dyDescent="0.25">
      <c r="A523" s="1" t="s">
        <v>1085</v>
      </c>
      <c r="B523" t="s">
        <v>1086</v>
      </c>
      <c r="C523" t="s">
        <v>1087</v>
      </c>
      <c r="D523" s="37">
        <v>10816348.069999998</v>
      </c>
      <c r="E523" s="37">
        <f>VLOOKUP(A523,'Core Foundation Funding (Ha)'!A:I,9,FALSE)</f>
        <v>-35114.339999999982</v>
      </c>
      <c r="F523" s="6">
        <f>D523-E523</f>
        <v>10851462.409999998</v>
      </c>
      <c r="G523" s="6">
        <f>F523-H523-I523-J523-K523-L523-M523</f>
        <v>8236004.6599999974</v>
      </c>
      <c r="H523" s="6">
        <v>1327599.05</v>
      </c>
      <c r="I523" s="6">
        <v>579543.17999999993</v>
      </c>
      <c r="J523" s="6">
        <v>381260.7</v>
      </c>
      <c r="K523" s="6">
        <v>1029.21</v>
      </c>
      <c r="L523" s="6">
        <v>109835.08</v>
      </c>
      <c r="M523" s="6">
        <v>216190.53</v>
      </c>
    </row>
    <row r="524" spans="1:13" x14ac:dyDescent="0.25">
      <c r="A524" s="1" t="s">
        <v>1088</v>
      </c>
      <c r="B524" t="s">
        <v>1089</v>
      </c>
      <c r="C524" t="s">
        <v>242</v>
      </c>
      <c r="D524" s="37">
        <v>1801101.1300000001</v>
      </c>
      <c r="E524" s="37">
        <f>VLOOKUP(A524,'Core Foundation Funding (Ha)'!A:I,9,FALSE)</f>
        <v>54131.03</v>
      </c>
      <c r="F524" s="6">
        <f>D524-E524</f>
        <v>1746970.1</v>
      </c>
      <c r="G524" s="6">
        <f>F524-H524-I524-J524-K524-L524-M524</f>
        <v>1452935.5</v>
      </c>
      <c r="H524" s="6">
        <v>0</v>
      </c>
      <c r="I524" s="6">
        <v>0</v>
      </c>
      <c r="J524" s="6">
        <v>16737.329999999998</v>
      </c>
      <c r="K524" s="6">
        <v>12584.3</v>
      </c>
      <c r="L524" s="6">
        <v>264712.96999999997</v>
      </c>
      <c r="M524" s="6">
        <v>0</v>
      </c>
    </row>
    <row r="525" spans="1:13" x14ac:dyDescent="0.25">
      <c r="A525" s="1" t="s">
        <v>1090</v>
      </c>
      <c r="B525" t="s">
        <v>1091</v>
      </c>
      <c r="C525" t="s">
        <v>32</v>
      </c>
      <c r="D525" s="37">
        <v>14666794.810000001</v>
      </c>
      <c r="E525" s="37">
        <f>VLOOKUP(A525,'Core Foundation Funding (Ha)'!A:I,9,FALSE)</f>
        <v>80199.149999999965</v>
      </c>
      <c r="F525" s="6">
        <f>D525-E525</f>
        <v>14586595.66</v>
      </c>
      <c r="G525" s="6">
        <f>F525-H525-I525-J525-K525-L525-M525</f>
        <v>11944853.810000001</v>
      </c>
      <c r="H525" s="6">
        <v>0</v>
      </c>
      <c r="I525" s="6">
        <v>1723275.4099999997</v>
      </c>
      <c r="J525" s="6">
        <v>68084.44</v>
      </c>
      <c r="K525" s="6">
        <v>66909.48</v>
      </c>
      <c r="L525" s="6">
        <v>315027.76</v>
      </c>
      <c r="M525" s="6">
        <v>468444.76</v>
      </c>
    </row>
    <row r="526" spans="1:13" x14ac:dyDescent="0.25">
      <c r="A526" s="1" t="s">
        <v>1092</v>
      </c>
      <c r="B526" t="s">
        <v>1093</v>
      </c>
      <c r="C526" t="s">
        <v>234</v>
      </c>
      <c r="D526" s="37">
        <v>7613368.129999999</v>
      </c>
      <c r="E526" s="37">
        <f>VLOOKUP(A526,'Core Foundation Funding (Ha)'!A:I,9,FALSE)</f>
        <v>-7621.69</v>
      </c>
      <c r="F526" s="6">
        <f>D526-E526</f>
        <v>7620989.8199999994</v>
      </c>
      <c r="G526" s="6">
        <f>F526-H526-I526-J526-K526-L526-M526</f>
        <v>3150238.7399999998</v>
      </c>
      <c r="H526" s="6">
        <v>3061210.76</v>
      </c>
      <c r="I526" s="6">
        <v>673468.90999999992</v>
      </c>
      <c r="J526" s="6">
        <v>659927.38</v>
      </c>
      <c r="K526" s="6">
        <v>0</v>
      </c>
      <c r="L526" s="6">
        <v>43220.76</v>
      </c>
      <c r="M526" s="6">
        <v>32923.269999999997</v>
      </c>
    </row>
    <row r="527" spans="1:13" x14ac:dyDescent="0.25">
      <c r="A527" s="1" t="s">
        <v>1094</v>
      </c>
      <c r="B527" t="s">
        <v>1095</v>
      </c>
      <c r="C527" t="s">
        <v>377</v>
      </c>
      <c r="D527" s="37">
        <v>7189751.0599999996</v>
      </c>
      <c r="E527" s="37">
        <f>VLOOKUP(A527,'Core Foundation Funding (Ha)'!A:I,9,FALSE)</f>
        <v>151920.91</v>
      </c>
      <c r="F527" s="6">
        <f>D527-E527</f>
        <v>7037830.1499999994</v>
      </c>
      <c r="G527" s="6">
        <f>F527-H527-I527-J527-K527-L527-M527</f>
        <v>6079606.96</v>
      </c>
      <c r="H527" s="6">
        <v>211162.42</v>
      </c>
      <c r="I527" s="6">
        <v>446240.25</v>
      </c>
      <c r="J527" s="6">
        <v>132009.13</v>
      </c>
      <c r="K527" s="6">
        <v>14792.5</v>
      </c>
      <c r="L527" s="6">
        <v>145974.39000000001</v>
      </c>
      <c r="M527" s="6">
        <v>8044.5</v>
      </c>
    </row>
    <row r="528" spans="1:13" x14ac:dyDescent="0.25">
      <c r="A528" s="1" t="s">
        <v>1096</v>
      </c>
      <c r="B528" t="s">
        <v>1097</v>
      </c>
      <c r="C528" t="s">
        <v>8</v>
      </c>
      <c r="D528" s="37">
        <v>7201204.3500000006</v>
      </c>
      <c r="E528" s="37">
        <f>VLOOKUP(A528,'Core Foundation Funding (Ha)'!A:I,9,FALSE)</f>
        <v>-58120.88</v>
      </c>
      <c r="F528" s="6">
        <f>D528-E528</f>
        <v>7259325.2300000004</v>
      </c>
      <c r="G528" s="6">
        <f>F528-H528-I528-J528-K528-L528-M528</f>
        <v>5780801</v>
      </c>
      <c r="H528" s="6">
        <v>539396.02999999991</v>
      </c>
      <c r="I528" s="6">
        <v>604014.19000000006</v>
      </c>
      <c r="J528" s="6">
        <v>31137.79</v>
      </c>
      <c r="K528" s="6">
        <v>32981.18</v>
      </c>
      <c r="L528" s="6">
        <v>126566.48</v>
      </c>
      <c r="M528" s="6">
        <v>144428.55999999997</v>
      </c>
    </row>
    <row r="529" spans="1:13" x14ac:dyDescent="0.25">
      <c r="A529" s="1" t="s">
        <v>1098</v>
      </c>
      <c r="B529" t="s">
        <v>1099</v>
      </c>
      <c r="C529" t="s">
        <v>245</v>
      </c>
      <c r="D529" s="37">
        <v>18944679.559999999</v>
      </c>
      <c r="E529" s="37">
        <f>VLOOKUP(A529,'Core Foundation Funding (Ha)'!A:I,9,FALSE)</f>
        <v>4695.5900000000038</v>
      </c>
      <c r="F529" s="6">
        <f>D529-E529</f>
        <v>18939983.969999999</v>
      </c>
      <c r="G529" s="6">
        <f>F529-H529-I529-J529-K529-L529-M529</f>
        <v>12778327.429999998</v>
      </c>
      <c r="H529" s="6">
        <v>4172662.1599999997</v>
      </c>
      <c r="I529" s="6">
        <v>1420278.0699999998</v>
      </c>
      <c r="J529" s="6">
        <v>102509.56</v>
      </c>
      <c r="K529" s="6">
        <v>10370.33</v>
      </c>
      <c r="L529" s="6">
        <v>201825.72</v>
      </c>
      <c r="M529" s="6">
        <v>254010.70000000004</v>
      </c>
    </row>
    <row r="530" spans="1:13" x14ac:dyDescent="0.25">
      <c r="A530" s="1" t="s">
        <v>1100</v>
      </c>
      <c r="B530" t="s">
        <v>1101</v>
      </c>
      <c r="C530" t="s">
        <v>248</v>
      </c>
      <c r="D530" s="37">
        <v>17828207.93</v>
      </c>
      <c r="E530" s="37">
        <f>VLOOKUP(A530,'Core Foundation Funding (Ha)'!A:I,9,FALSE)</f>
        <v>202050.23</v>
      </c>
      <c r="F530" s="6">
        <f>D530-E530</f>
        <v>17626157.699999999</v>
      </c>
      <c r="G530" s="6">
        <f>F530-H530-I530-J530-K530-L530-M530</f>
        <v>12726755.649999999</v>
      </c>
      <c r="H530" s="6">
        <v>2497006.1100000003</v>
      </c>
      <c r="I530" s="6">
        <v>1545574.6600000001</v>
      </c>
      <c r="J530" s="6">
        <v>416968.46</v>
      </c>
      <c r="K530" s="6">
        <v>186533.19</v>
      </c>
      <c r="L530" s="6">
        <v>141021.81</v>
      </c>
      <c r="M530" s="6">
        <v>112297.82</v>
      </c>
    </row>
    <row r="531" spans="1:13" x14ac:dyDescent="0.25">
      <c r="A531" s="1" t="s">
        <v>1102</v>
      </c>
      <c r="B531" t="s">
        <v>1103</v>
      </c>
      <c r="C531" t="s">
        <v>242</v>
      </c>
      <c r="D531" s="37">
        <v>5680730.9100000001</v>
      </c>
      <c r="E531" s="37">
        <f>VLOOKUP(A531,'Core Foundation Funding (Ha)'!A:I,9,FALSE)</f>
        <v>218936.76</v>
      </c>
      <c r="F531" s="6">
        <f>D531-E531</f>
        <v>5461794.1500000004</v>
      </c>
      <c r="G531" s="6">
        <f>F531-H531-I531-J531-K531-L531-M531</f>
        <v>4956868.169999999</v>
      </c>
      <c r="H531" s="6">
        <v>0</v>
      </c>
      <c r="I531" s="6">
        <v>332844.06000000011</v>
      </c>
      <c r="J531" s="6">
        <v>78085.650000000009</v>
      </c>
      <c r="K531" s="6">
        <v>1314.24</v>
      </c>
      <c r="L531" s="6">
        <v>92682.03</v>
      </c>
      <c r="M531" s="6">
        <v>0</v>
      </c>
    </row>
    <row r="532" spans="1:13" x14ac:dyDescent="0.25">
      <c r="A532" s="1" t="s">
        <v>1104</v>
      </c>
      <c r="B532" t="s">
        <v>1105</v>
      </c>
      <c r="C532" t="s">
        <v>445</v>
      </c>
      <c r="D532" s="37">
        <v>10561081.950000003</v>
      </c>
      <c r="E532" s="37">
        <f>VLOOKUP(A532,'Core Foundation Funding (Ha)'!A:I,9,FALSE)</f>
        <v>-118522.94</v>
      </c>
      <c r="F532" s="6">
        <f>D532-E532</f>
        <v>10679604.890000002</v>
      </c>
      <c r="G532" s="6">
        <f>F532-H532-I532-J532-K532-L532-M532</f>
        <v>7933522.5300000021</v>
      </c>
      <c r="H532" s="6">
        <v>1282234.9000000001</v>
      </c>
      <c r="I532" s="6">
        <v>1071603.5799999998</v>
      </c>
      <c r="J532" s="6">
        <v>218819.11</v>
      </c>
      <c r="K532" s="6">
        <v>19688.34</v>
      </c>
      <c r="L532" s="6">
        <v>131681.57999999999</v>
      </c>
      <c r="M532" s="6">
        <v>22054.85</v>
      </c>
    </row>
    <row r="533" spans="1:13" x14ac:dyDescent="0.25">
      <c r="A533" s="1" t="s">
        <v>1106</v>
      </c>
      <c r="B533" t="s">
        <v>1107</v>
      </c>
      <c r="C533" t="s">
        <v>115</v>
      </c>
      <c r="D533" s="37">
        <v>7604637.3599999994</v>
      </c>
      <c r="E533" s="37">
        <f>VLOOKUP(A533,'Core Foundation Funding (Ha)'!A:I,9,FALSE)</f>
        <v>98397.22</v>
      </c>
      <c r="F533" s="6">
        <f>D533-E533</f>
        <v>7506240.1399999997</v>
      </c>
      <c r="G533" s="6">
        <f>F533-H533-I533-J533-K533-L533-M533</f>
        <v>6213073.0499999998</v>
      </c>
      <c r="H533" s="6">
        <v>430767.51</v>
      </c>
      <c r="I533" s="6">
        <v>680215.04000000004</v>
      </c>
      <c r="J533" s="6">
        <v>8392.24</v>
      </c>
      <c r="K533" s="6">
        <v>15408.96</v>
      </c>
      <c r="L533" s="6">
        <v>123741.13</v>
      </c>
      <c r="M533" s="6">
        <v>34642.210000000006</v>
      </c>
    </row>
    <row r="534" spans="1:13" x14ac:dyDescent="0.25">
      <c r="A534" s="1" t="s">
        <v>1108</v>
      </c>
      <c r="B534" t="s">
        <v>1109</v>
      </c>
      <c r="C534" t="s">
        <v>32</v>
      </c>
      <c r="D534" s="37">
        <v>172881680.41000003</v>
      </c>
      <c r="E534" s="37">
        <f>VLOOKUP(A534,'Core Foundation Funding (Ha)'!A:I,9,FALSE)</f>
        <v>-906302.96000000008</v>
      </c>
      <c r="F534" s="6">
        <f>D534-E534</f>
        <v>173787983.37000003</v>
      </c>
      <c r="G534" s="6">
        <f>F534-H534-I534-J534-K534-L534-M534</f>
        <v>94164066.450000018</v>
      </c>
      <c r="H534" s="6">
        <v>35147452.890000001</v>
      </c>
      <c r="I534" s="6">
        <v>22356950.879999999</v>
      </c>
      <c r="J534" s="6">
        <v>16733132.199999999</v>
      </c>
      <c r="K534" s="6">
        <v>358884.39</v>
      </c>
      <c r="L534" s="6">
        <v>1258828.5</v>
      </c>
      <c r="M534" s="6">
        <v>3768668.06</v>
      </c>
    </row>
    <row r="535" spans="1:13" x14ac:dyDescent="0.25">
      <c r="A535" s="1" t="s">
        <v>1110</v>
      </c>
      <c r="B535" t="s">
        <v>1111</v>
      </c>
      <c r="C535" t="s">
        <v>179</v>
      </c>
      <c r="D535" s="37">
        <v>6158643.8100000005</v>
      </c>
      <c r="E535" s="37">
        <f>VLOOKUP(A535,'Core Foundation Funding (Ha)'!A:I,9,FALSE)</f>
        <v>17514.870000000003</v>
      </c>
      <c r="F535" s="6">
        <f>D535-E535</f>
        <v>6141128.9400000004</v>
      </c>
      <c r="G535" s="6">
        <f>F535-H535-I535-J535-K535-L535-M535</f>
        <v>3470575.0200000005</v>
      </c>
      <c r="H535" s="6">
        <v>2050463.8199999998</v>
      </c>
      <c r="I535" s="6">
        <v>342916.89</v>
      </c>
      <c r="J535" s="6">
        <v>228530.34</v>
      </c>
      <c r="K535" s="6">
        <v>0</v>
      </c>
      <c r="L535" s="6">
        <v>48642.87</v>
      </c>
      <c r="M535" s="6">
        <v>0</v>
      </c>
    </row>
    <row r="536" spans="1:13" x14ac:dyDescent="0.25">
      <c r="A536" s="1" t="s">
        <v>1118</v>
      </c>
      <c r="B536" t="s">
        <v>1119</v>
      </c>
      <c r="C536" t="s">
        <v>485</v>
      </c>
      <c r="D536" s="37">
        <v>4685970.1099999994</v>
      </c>
      <c r="E536" s="37">
        <f>VLOOKUP(A536,'Core Foundation Funding (Ha)'!A:I,9,FALSE)</f>
        <v>-10615.739999999998</v>
      </c>
      <c r="F536" s="6">
        <f>D536-E536</f>
        <v>4696585.8499999996</v>
      </c>
      <c r="G536" s="6">
        <f>F536-H536-I536-J536-K536-L536-M536</f>
        <v>2424257.4699999997</v>
      </c>
      <c r="H536" s="6">
        <v>1771284.44</v>
      </c>
      <c r="I536" s="6">
        <v>403326.83</v>
      </c>
      <c r="J536" s="6">
        <v>40277.06</v>
      </c>
      <c r="K536" s="6">
        <v>0</v>
      </c>
      <c r="L536" s="6">
        <v>52659.48</v>
      </c>
      <c r="M536" s="6">
        <v>4780.57</v>
      </c>
    </row>
    <row r="537" spans="1:13" x14ac:dyDescent="0.25">
      <c r="A537" s="1" t="s">
        <v>1112</v>
      </c>
      <c r="B537" t="s">
        <v>1113</v>
      </c>
      <c r="C537" t="s">
        <v>276</v>
      </c>
      <c r="D537" s="37">
        <v>4014719.05</v>
      </c>
      <c r="E537" s="37">
        <f>VLOOKUP(A537,'Core Foundation Funding (Ha)'!A:I,9,FALSE)</f>
        <v>107480.45999999999</v>
      </c>
      <c r="F537" s="6">
        <f>D537-E537</f>
        <v>3907238.59</v>
      </c>
      <c r="G537" s="6">
        <f>F537-H537-I537-J537-K537-L537-M537</f>
        <v>2317900.9299999997</v>
      </c>
      <c r="H537" s="6">
        <v>1327177.74</v>
      </c>
      <c r="I537" s="6">
        <v>167327.78999999998</v>
      </c>
      <c r="J537" s="6">
        <v>39978.42</v>
      </c>
      <c r="K537" s="6">
        <v>0</v>
      </c>
      <c r="L537" s="6">
        <v>49647.76</v>
      </c>
      <c r="M537" s="6">
        <v>5205.95</v>
      </c>
    </row>
    <row r="538" spans="1:13" x14ac:dyDescent="0.25">
      <c r="A538" s="1" t="s">
        <v>1120</v>
      </c>
      <c r="B538" t="s">
        <v>1121</v>
      </c>
      <c r="C538" t="s">
        <v>11</v>
      </c>
      <c r="D538" s="37">
        <v>9569153.5499999989</v>
      </c>
      <c r="E538" s="37">
        <f>VLOOKUP(A538,'Core Foundation Funding (Ha)'!A:I,9,FALSE)</f>
        <v>-79405.81</v>
      </c>
      <c r="F538" s="6">
        <f>D538-E538</f>
        <v>9648559.3599999994</v>
      </c>
      <c r="G538" s="6">
        <f>F538-H538-I538-J538-K538-L538-M538</f>
        <v>4297351.4799999995</v>
      </c>
      <c r="H538" s="6">
        <v>3608368.2899999996</v>
      </c>
      <c r="I538" s="6">
        <v>898476.36</v>
      </c>
      <c r="J538" s="6">
        <v>792337.24</v>
      </c>
      <c r="K538" s="6">
        <v>0</v>
      </c>
      <c r="L538" s="6">
        <v>48354.41</v>
      </c>
      <c r="M538" s="6">
        <v>3671.5799999999995</v>
      </c>
    </row>
    <row r="539" spans="1:13" x14ac:dyDescent="0.25">
      <c r="A539" s="1" t="s">
        <v>1114</v>
      </c>
      <c r="B539" t="s">
        <v>1115</v>
      </c>
      <c r="C539" t="s">
        <v>359</v>
      </c>
      <c r="D539" s="37">
        <v>15954830.779999999</v>
      </c>
      <c r="E539" s="37">
        <f>VLOOKUP(A539,'Core Foundation Funding (Ha)'!A:I,9,FALSE)</f>
        <v>80745.320000000007</v>
      </c>
      <c r="F539" s="6">
        <f>D539-E539</f>
        <v>15874085.459999999</v>
      </c>
      <c r="G539" s="6">
        <f>F539-H539-I539-J539-K539-L539-M539</f>
        <v>11793969.629999999</v>
      </c>
      <c r="H539" s="6">
        <v>2349025.1</v>
      </c>
      <c r="I539" s="6">
        <v>1320552.83</v>
      </c>
      <c r="J539" s="6">
        <v>215777.84</v>
      </c>
      <c r="K539" s="6">
        <v>3998.22</v>
      </c>
      <c r="L539" s="6">
        <v>141292.59</v>
      </c>
      <c r="M539" s="6">
        <v>49469.25</v>
      </c>
    </row>
    <row r="540" spans="1:13" x14ac:dyDescent="0.25">
      <c r="A540" s="1" t="s">
        <v>1116</v>
      </c>
      <c r="B540" t="s">
        <v>1117</v>
      </c>
      <c r="C540" t="s">
        <v>29</v>
      </c>
      <c r="D540" s="37">
        <v>4581382.6300000008</v>
      </c>
      <c r="E540" s="37">
        <f>VLOOKUP(A540,'Core Foundation Funding (Ha)'!A:I,9,FALSE)</f>
        <v>54476.95</v>
      </c>
      <c r="F540" s="6">
        <f>D540-E540</f>
        <v>4526905.6800000006</v>
      </c>
      <c r="G540" s="6">
        <f>F540-H540-I540-J540-K540-L540-M540</f>
        <v>2755349.350000001</v>
      </c>
      <c r="H540" s="6">
        <v>1501362.6099999999</v>
      </c>
      <c r="I540" s="6">
        <v>181312.14</v>
      </c>
      <c r="J540" s="6">
        <v>38308.36</v>
      </c>
      <c r="K540" s="6">
        <v>1450.53</v>
      </c>
      <c r="L540" s="6">
        <v>45306.13</v>
      </c>
      <c r="M540" s="6">
        <v>3816.5600000000013</v>
      </c>
    </row>
    <row r="541" spans="1:13" x14ac:dyDescent="0.25">
      <c r="A541" s="1" t="s">
        <v>1122</v>
      </c>
      <c r="B541" t="s">
        <v>1123</v>
      </c>
      <c r="C541" t="s">
        <v>239</v>
      </c>
      <c r="D541" s="37">
        <v>6051637.3799999999</v>
      </c>
      <c r="E541" s="37">
        <f>VLOOKUP(A541,'Core Foundation Funding (Ha)'!A:I,9,FALSE)</f>
        <v>29755.899999999994</v>
      </c>
      <c r="F541" s="6">
        <f>D541-E541</f>
        <v>6021881.4799999995</v>
      </c>
      <c r="G541" s="6">
        <f>F541-H541-I541-J541-K541-L541-M541</f>
        <v>4725790.1799999988</v>
      </c>
      <c r="H541" s="6">
        <v>684628.6</v>
      </c>
      <c r="I541" s="6">
        <v>403687.39999999997</v>
      </c>
      <c r="J541" s="6">
        <v>70038.460000000006</v>
      </c>
      <c r="K541" s="6">
        <v>5352.4</v>
      </c>
      <c r="L541" s="6">
        <v>80169.36</v>
      </c>
      <c r="M541" s="6">
        <v>52215.08</v>
      </c>
    </row>
    <row r="542" spans="1:13" x14ac:dyDescent="0.25">
      <c r="A542" s="1" t="s">
        <v>1124</v>
      </c>
      <c r="B542" t="s">
        <v>1125</v>
      </c>
      <c r="C542" t="s">
        <v>164</v>
      </c>
      <c r="D542" s="37">
        <v>22096697.550000008</v>
      </c>
      <c r="E542" s="37">
        <f>VLOOKUP(A542,'Core Foundation Funding (Ha)'!A:I,9,FALSE)</f>
        <v>-111920.16</v>
      </c>
      <c r="F542" s="6">
        <f>D542-E542</f>
        <v>22208617.710000008</v>
      </c>
      <c r="G542" s="6">
        <f>F542-H542-I542-J542-K542-L542-M542</f>
        <v>12197747.770000011</v>
      </c>
      <c r="H542" s="6">
        <v>4910199.4000000004</v>
      </c>
      <c r="I542" s="6">
        <v>2281666.1800000002</v>
      </c>
      <c r="J542" s="6">
        <v>2572719.0499999998</v>
      </c>
      <c r="K542" s="6">
        <v>16906.43</v>
      </c>
      <c r="L542" s="6">
        <v>130618.03</v>
      </c>
      <c r="M542" s="6">
        <v>98760.849999999991</v>
      </c>
    </row>
    <row r="543" spans="1:13" x14ac:dyDescent="0.25">
      <c r="A543" s="1" t="s">
        <v>1126</v>
      </c>
      <c r="B543" t="s">
        <v>1127</v>
      </c>
      <c r="C543" t="s">
        <v>115</v>
      </c>
      <c r="D543" s="37">
        <v>13518959.68</v>
      </c>
      <c r="E543" s="37">
        <f>VLOOKUP(A543,'Core Foundation Funding (Ha)'!A:I,9,FALSE)</f>
        <v>35983.339999999997</v>
      </c>
      <c r="F543" s="6">
        <f>D543-E543</f>
        <v>13482976.34</v>
      </c>
      <c r="G543" s="6">
        <f>F543-H543-I543-J543-K543-L543-M543</f>
        <v>11001212.910000002</v>
      </c>
      <c r="H543" s="6">
        <v>887121.1</v>
      </c>
      <c r="I543" s="6">
        <v>1157011.3399999999</v>
      </c>
      <c r="J543" s="6">
        <v>180859.77</v>
      </c>
      <c r="K543" s="6">
        <v>48742.35</v>
      </c>
      <c r="L543" s="6">
        <v>208028.87</v>
      </c>
      <c r="M543" s="6">
        <v>0</v>
      </c>
    </row>
    <row r="544" spans="1:13" x14ac:dyDescent="0.25">
      <c r="A544" s="1" t="s">
        <v>1128</v>
      </c>
      <c r="B544" t="s">
        <v>1129</v>
      </c>
      <c r="C544" t="s">
        <v>253</v>
      </c>
      <c r="D544" s="37">
        <v>5172418.6400000006</v>
      </c>
      <c r="E544" s="37">
        <f>VLOOKUP(A544,'Core Foundation Funding (Ha)'!A:I,9,FALSE)</f>
        <v>69382.53</v>
      </c>
      <c r="F544" s="6">
        <f>D544-E544</f>
        <v>5103036.1100000003</v>
      </c>
      <c r="G544" s="6">
        <f>F544-H544-I544-J544-K544-L544-M544</f>
        <v>4228606</v>
      </c>
      <c r="H544" s="6">
        <v>473733.88</v>
      </c>
      <c r="I544" s="6">
        <v>292198.58</v>
      </c>
      <c r="J544" s="6">
        <v>27362.29</v>
      </c>
      <c r="K544" s="6">
        <v>787.13</v>
      </c>
      <c r="L544" s="6">
        <v>70735.45</v>
      </c>
      <c r="M544" s="6">
        <v>9612.7800000000025</v>
      </c>
    </row>
    <row r="545" spans="1:13" x14ac:dyDescent="0.25">
      <c r="A545" s="1" t="s">
        <v>1130</v>
      </c>
      <c r="B545" t="s">
        <v>1131</v>
      </c>
      <c r="C545" t="s">
        <v>17</v>
      </c>
      <c r="D545" s="37">
        <v>5406593.6799999988</v>
      </c>
      <c r="E545" s="37">
        <f>VLOOKUP(A545,'Core Foundation Funding (Ha)'!A:I,9,FALSE)</f>
        <v>48641.26999999999</v>
      </c>
      <c r="F545" s="6">
        <f>D545-E545</f>
        <v>5357952.4099999992</v>
      </c>
      <c r="G545" s="6">
        <f>F545-H545-I545-J545-K545-L545-M545</f>
        <v>4001817.3599999989</v>
      </c>
      <c r="H545" s="6">
        <v>784881.38</v>
      </c>
      <c r="I545" s="6">
        <v>451029.61</v>
      </c>
      <c r="J545" s="6">
        <v>35956.99</v>
      </c>
      <c r="K545" s="6">
        <v>543.67999999999995</v>
      </c>
      <c r="L545" s="6">
        <v>69001.58</v>
      </c>
      <c r="M545" s="6">
        <v>14721.810000000001</v>
      </c>
    </row>
    <row r="546" spans="1:13" x14ac:dyDescent="0.25">
      <c r="A546" s="1" t="s">
        <v>1132</v>
      </c>
      <c r="B546" t="s">
        <v>1133</v>
      </c>
      <c r="C546" t="s">
        <v>276</v>
      </c>
      <c r="D546" s="37">
        <v>4756846.03</v>
      </c>
      <c r="E546" s="37">
        <f>VLOOKUP(A546,'Core Foundation Funding (Ha)'!A:I,9,FALSE)</f>
        <v>116779.06</v>
      </c>
      <c r="F546" s="6">
        <f>D546-E546</f>
        <v>4640066.9700000007</v>
      </c>
      <c r="G546" s="6">
        <f>F546-H546-I546-J546-K546-L546-M546</f>
        <v>2628091.1500000008</v>
      </c>
      <c r="H546" s="6">
        <v>1507604.62</v>
      </c>
      <c r="I546" s="6">
        <v>387520.72</v>
      </c>
      <c r="J546" s="6">
        <v>55655.87</v>
      </c>
      <c r="K546" s="6">
        <v>2163.83</v>
      </c>
      <c r="L546" s="6">
        <v>48836.63</v>
      </c>
      <c r="M546" s="6">
        <v>10194.15</v>
      </c>
    </row>
    <row r="547" spans="1:13" x14ac:dyDescent="0.25">
      <c r="A547" s="1" t="s">
        <v>1134</v>
      </c>
      <c r="B547" t="s">
        <v>1135</v>
      </c>
      <c r="C547" t="s">
        <v>8</v>
      </c>
      <c r="D547" s="37">
        <v>4400667.1799999988</v>
      </c>
      <c r="E547" s="37">
        <f>VLOOKUP(A547,'Core Foundation Funding (Ha)'!A:I,9,FALSE)</f>
        <v>-101893.22</v>
      </c>
      <c r="F547" s="6">
        <f>D547-E547</f>
        <v>4502560.3999999985</v>
      </c>
      <c r="G547" s="6">
        <f>F547-H547-I547-J547-K547-L547-M547</f>
        <v>3893673.0899999989</v>
      </c>
      <c r="H547" s="6">
        <v>0</v>
      </c>
      <c r="I547" s="6">
        <v>444821.47</v>
      </c>
      <c r="J547" s="6">
        <v>10653.490000000002</v>
      </c>
      <c r="K547" s="6">
        <v>13390.94</v>
      </c>
      <c r="L547" s="6">
        <v>115021.13</v>
      </c>
      <c r="M547" s="6">
        <v>25000.28</v>
      </c>
    </row>
    <row r="548" spans="1:13" x14ac:dyDescent="0.25">
      <c r="A548" s="1" t="s">
        <v>1136</v>
      </c>
      <c r="B548" t="s">
        <v>1137</v>
      </c>
      <c r="C548" t="s">
        <v>71</v>
      </c>
      <c r="D548" s="37">
        <v>7294548.9800000004</v>
      </c>
      <c r="E548" s="37">
        <f>VLOOKUP(A548,'Core Foundation Funding (Ha)'!A:I,9,FALSE)</f>
        <v>143785.49</v>
      </c>
      <c r="F548" s="6">
        <f>D548-E548</f>
        <v>7150763.4900000002</v>
      </c>
      <c r="G548" s="6">
        <f>F548-H548-I548-J548-K548-L548-M548</f>
        <v>6007832.4800000004</v>
      </c>
      <c r="H548" s="6">
        <v>458246.73000000004</v>
      </c>
      <c r="I548" s="6">
        <v>414343.25</v>
      </c>
      <c r="J548" s="6">
        <v>50557.01</v>
      </c>
      <c r="K548" s="6">
        <v>544.03</v>
      </c>
      <c r="L548" s="6">
        <v>71115.77</v>
      </c>
      <c r="M548" s="6">
        <v>148124.22</v>
      </c>
    </row>
    <row r="549" spans="1:13" x14ac:dyDescent="0.25">
      <c r="A549" s="1" t="s">
        <v>1138</v>
      </c>
      <c r="B549" t="s">
        <v>1139</v>
      </c>
      <c r="C549" t="s">
        <v>5</v>
      </c>
      <c r="D549" s="37">
        <v>11632467.050000001</v>
      </c>
      <c r="E549" s="37">
        <f>VLOOKUP(A549,'Core Foundation Funding (Ha)'!A:I,9,FALSE)</f>
        <v>13081.889999999985</v>
      </c>
      <c r="F549" s="6">
        <f>D549-E549</f>
        <v>11619385.16</v>
      </c>
      <c r="G549" s="6">
        <f>F549-H549-I549-J549-K549-L549-M549</f>
        <v>9007382.6099999975</v>
      </c>
      <c r="H549" s="6">
        <v>1303751.02</v>
      </c>
      <c r="I549" s="6">
        <v>726936.71</v>
      </c>
      <c r="J549" s="6">
        <v>294360.72000000003</v>
      </c>
      <c r="K549" s="6">
        <v>0</v>
      </c>
      <c r="L549" s="6">
        <v>84838.13</v>
      </c>
      <c r="M549" s="6">
        <v>202115.97000000003</v>
      </c>
    </row>
    <row r="550" spans="1:13" x14ac:dyDescent="0.25">
      <c r="A550" s="1" t="s">
        <v>1140</v>
      </c>
      <c r="B550" t="s">
        <v>1141</v>
      </c>
      <c r="C550" t="s">
        <v>84</v>
      </c>
      <c r="D550" s="37">
        <v>6861915.9300000006</v>
      </c>
      <c r="E550" s="37">
        <f>VLOOKUP(A550,'Core Foundation Funding (Ha)'!A:I,9,FALSE)</f>
        <v>145750.60999999999</v>
      </c>
      <c r="F550" s="6">
        <f>D550-E550</f>
        <v>6716165.3200000003</v>
      </c>
      <c r="G550" s="6">
        <f>F550-H550-I550-J550-K550-L550-M550</f>
        <v>5016806.1800000006</v>
      </c>
      <c r="H550" s="6">
        <v>1182966.46</v>
      </c>
      <c r="I550" s="6">
        <v>349863.37</v>
      </c>
      <c r="J550" s="6">
        <v>55728.08</v>
      </c>
      <c r="K550" s="6">
        <v>247.31</v>
      </c>
      <c r="L550" s="6">
        <v>58612.88</v>
      </c>
      <c r="M550" s="6">
        <v>51941.04</v>
      </c>
    </row>
    <row r="551" spans="1:13" x14ac:dyDescent="0.25">
      <c r="A551" s="1" t="s">
        <v>1142</v>
      </c>
      <c r="B551" t="s">
        <v>1143</v>
      </c>
      <c r="C551" t="s">
        <v>120</v>
      </c>
      <c r="D551" s="37">
        <v>2084600.6300000001</v>
      </c>
      <c r="E551" s="37">
        <f>VLOOKUP(A551,'Core Foundation Funding (Ha)'!A:I,9,FALSE)</f>
        <v>-11686.59</v>
      </c>
      <c r="F551" s="6">
        <f>D551-E551</f>
        <v>2096287.2200000002</v>
      </c>
      <c r="G551" s="6">
        <f>F551-H551-I551-J551-K551-L551-M551</f>
        <v>1789181.7100000002</v>
      </c>
      <c r="H551" s="6">
        <v>0</v>
      </c>
      <c r="I551" s="6">
        <v>0</v>
      </c>
      <c r="J551" s="6">
        <v>150.83999999999997</v>
      </c>
      <c r="K551" s="6">
        <v>2436.5699999999997</v>
      </c>
      <c r="L551" s="6">
        <v>299366.68</v>
      </c>
      <c r="M551" s="6">
        <v>5151.42</v>
      </c>
    </row>
    <row r="552" spans="1:13" x14ac:dyDescent="0.25">
      <c r="A552" s="1" t="s">
        <v>1144</v>
      </c>
      <c r="B552" t="s">
        <v>1145</v>
      </c>
      <c r="C552" t="s">
        <v>208</v>
      </c>
      <c r="D552" s="37">
        <v>6387431.5499999998</v>
      </c>
      <c r="E552" s="37">
        <f>VLOOKUP(A552,'Core Foundation Funding (Ha)'!A:I,9,FALSE)</f>
        <v>78392.159999999989</v>
      </c>
      <c r="F552" s="6">
        <f>D552-E552</f>
        <v>6309039.3899999997</v>
      </c>
      <c r="G552" s="6">
        <f>F552-H552-I552-J552-K552-L552-M552</f>
        <v>3874515.6599999992</v>
      </c>
      <c r="H552" s="6">
        <v>1599527.28</v>
      </c>
      <c r="I552" s="6">
        <v>651474.08000000007</v>
      </c>
      <c r="J552" s="6">
        <v>80492.849999999991</v>
      </c>
      <c r="K552" s="6">
        <v>21898.59</v>
      </c>
      <c r="L552" s="6">
        <v>81130.929999999993</v>
      </c>
      <c r="M552" s="6">
        <v>0</v>
      </c>
    </row>
    <row r="553" spans="1:13" x14ac:dyDescent="0.25">
      <c r="A553" s="1" t="s">
        <v>1146</v>
      </c>
      <c r="B553" t="s">
        <v>1147</v>
      </c>
      <c r="C553" t="s">
        <v>2</v>
      </c>
      <c r="D553" s="37">
        <v>3043451.8600000003</v>
      </c>
      <c r="E553" s="37">
        <f>VLOOKUP(A553,'Core Foundation Funding (Ha)'!A:I,9,FALSE)</f>
        <v>-66078.84</v>
      </c>
      <c r="F553" s="6">
        <f>D553-E553</f>
        <v>3109530.7</v>
      </c>
      <c r="G553" s="6">
        <f>F553-H553-I553-J553-K553-L553-M553</f>
        <v>1370019.7000000002</v>
      </c>
      <c r="H553" s="6">
        <v>1428105.42</v>
      </c>
      <c r="I553" s="6">
        <v>191944.33</v>
      </c>
      <c r="J553" s="6">
        <v>78728.22</v>
      </c>
      <c r="K553" s="6">
        <v>922.26</v>
      </c>
      <c r="L553" s="6">
        <v>39810.769999999997</v>
      </c>
      <c r="M553" s="6">
        <v>0</v>
      </c>
    </row>
    <row r="554" spans="1:13" x14ac:dyDescent="0.25">
      <c r="A554" s="1" t="s">
        <v>1148</v>
      </c>
      <c r="B554" t="s">
        <v>1149</v>
      </c>
      <c r="C554" t="s">
        <v>485</v>
      </c>
      <c r="D554" s="37">
        <v>8941521.5499999989</v>
      </c>
      <c r="E554" s="37">
        <f>VLOOKUP(A554,'Core Foundation Funding (Ha)'!A:I,9,FALSE)</f>
        <v>49654.75</v>
      </c>
      <c r="F554" s="6">
        <f>D554-E554</f>
        <v>8891866.7999999989</v>
      </c>
      <c r="G554" s="6">
        <f>F554-H554-I554-J554-K554-L554-M554</f>
        <v>5960665.9900000002</v>
      </c>
      <c r="H554" s="6">
        <v>1288792.0799999998</v>
      </c>
      <c r="I554" s="6">
        <v>1182587.8499999999</v>
      </c>
      <c r="J554" s="6">
        <v>274469.76000000001</v>
      </c>
      <c r="K554" s="6">
        <v>3020.51</v>
      </c>
      <c r="L554" s="6">
        <v>102106.76</v>
      </c>
      <c r="M554" s="6">
        <v>80223.849999999991</v>
      </c>
    </row>
    <row r="555" spans="1:13" x14ac:dyDescent="0.25">
      <c r="A555" s="1" t="s">
        <v>1150</v>
      </c>
      <c r="B555" t="s">
        <v>1151</v>
      </c>
      <c r="C555" t="s">
        <v>134</v>
      </c>
      <c r="D555" s="37">
        <v>9508389.2300000004</v>
      </c>
      <c r="E555" s="37">
        <f>VLOOKUP(A555,'Core Foundation Funding (Ha)'!A:I,9,FALSE)</f>
        <v>53000.86</v>
      </c>
      <c r="F555" s="6">
        <f>D555-E555</f>
        <v>9455388.370000001</v>
      </c>
      <c r="G555" s="6">
        <f>F555-H555-I555-J555-K555-L555-M555</f>
        <v>5887428.1000000006</v>
      </c>
      <c r="H555" s="6">
        <v>2559542.48</v>
      </c>
      <c r="I555" s="6">
        <v>815248.57</v>
      </c>
      <c r="J555" s="6">
        <v>121517.34</v>
      </c>
      <c r="K555" s="6">
        <v>0</v>
      </c>
      <c r="L555" s="6">
        <v>50306.59</v>
      </c>
      <c r="M555" s="6">
        <v>21345.29</v>
      </c>
    </row>
    <row r="556" spans="1:13" x14ac:dyDescent="0.25">
      <c r="A556" s="1" t="s">
        <v>1152</v>
      </c>
      <c r="B556" t="s">
        <v>1153</v>
      </c>
      <c r="C556" t="s">
        <v>164</v>
      </c>
      <c r="D556" s="37">
        <v>7633731.1799999997</v>
      </c>
      <c r="E556" s="37">
        <f>VLOOKUP(A556,'Core Foundation Funding (Ha)'!A:I,9,FALSE)</f>
        <v>31348.639999999999</v>
      </c>
      <c r="F556" s="6">
        <f>D556-E556</f>
        <v>7602382.54</v>
      </c>
      <c r="G556" s="6">
        <f>F556-H556-I556-J556-K556-L556-M556</f>
        <v>5518702.2500000009</v>
      </c>
      <c r="H556" s="6">
        <v>1300568.0900000001</v>
      </c>
      <c r="I556" s="6">
        <v>594243.91</v>
      </c>
      <c r="J556" s="6">
        <v>79116.76999999999</v>
      </c>
      <c r="K556" s="6">
        <v>2800.05</v>
      </c>
      <c r="L556" s="6">
        <v>87734.31</v>
      </c>
      <c r="M556" s="6">
        <v>19217.16</v>
      </c>
    </row>
    <row r="557" spans="1:13" x14ac:dyDescent="0.25">
      <c r="A557" s="1" t="s">
        <v>1154</v>
      </c>
      <c r="B557" t="s">
        <v>1155</v>
      </c>
      <c r="C557" t="s">
        <v>38</v>
      </c>
      <c r="D557" s="37">
        <v>918662.36</v>
      </c>
      <c r="E557" s="37">
        <f>VLOOKUP(A557,'Core Foundation Funding (Ha)'!A:I,9,FALSE)</f>
        <v>-89453.18</v>
      </c>
      <c r="F557" s="6">
        <f>D557-E557</f>
        <v>1008115.54</v>
      </c>
      <c r="G557" s="6">
        <f>F557-H557-I557-J557-K557-L557-M557</f>
        <v>815680.27</v>
      </c>
      <c r="H557" s="6">
        <v>12694.86</v>
      </c>
      <c r="I557" s="6">
        <v>122599.52999999998</v>
      </c>
      <c r="J557" s="6">
        <v>1869.64</v>
      </c>
      <c r="K557" s="6">
        <v>1901.95</v>
      </c>
      <c r="L557" s="6">
        <v>40459.160000000003</v>
      </c>
      <c r="M557" s="6">
        <v>12910.13</v>
      </c>
    </row>
    <row r="558" spans="1:13" x14ac:dyDescent="0.25">
      <c r="A558" s="1" t="s">
        <v>1156</v>
      </c>
      <c r="B558" t="s">
        <v>1157</v>
      </c>
      <c r="C558" t="s">
        <v>312</v>
      </c>
      <c r="D558" s="37">
        <v>10343356.01</v>
      </c>
      <c r="E558" s="37">
        <f>VLOOKUP(A558,'Core Foundation Funding (Ha)'!A:I,9,FALSE)</f>
        <v>-412213.47</v>
      </c>
      <c r="F558" s="6">
        <f>D558-E558</f>
        <v>10755569.48</v>
      </c>
      <c r="G558" s="6">
        <f>F558-H558-I558-J558-K558-L558-M558</f>
        <v>7045342.1600000001</v>
      </c>
      <c r="H558" s="6">
        <v>1947019.51</v>
      </c>
      <c r="I558" s="6">
        <v>1224875.04</v>
      </c>
      <c r="J558" s="6">
        <v>239483.76</v>
      </c>
      <c r="K558" s="6">
        <v>7766.69</v>
      </c>
      <c r="L558" s="6">
        <v>104889.91</v>
      </c>
      <c r="M558" s="6">
        <v>186192.41</v>
      </c>
    </row>
    <row r="559" spans="1:13" x14ac:dyDescent="0.25">
      <c r="A559" s="1" t="s">
        <v>1158</v>
      </c>
      <c r="B559" t="s">
        <v>1159</v>
      </c>
      <c r="C559" t="s">
        <v>164</v>
      </c>
      <c r="D559" s="37">
        <v>4026071.5599999991</v>
      </c>
      <c r="E559" s="37">
        <f>VLOOKUP(A559,'Core Foundation Funding (Ha)'!A:I,9,FALSE)</f>
        <v>4164.1499999999942</v>
      </c>
      <c r="F559" s="6">
        <f>D559-E559</f>
        <v>4021907.4099999992</v>
      </c>
      <c r="G559" s="6">
        <f>F559-H559-I559-J559-K559-L559-M559</f>
        <v>3302630.9299999992</v>
      </c>
      <c r="H559" s="6">
        <v>0</v>
      </c>
      <c r="I559" s="6">
        <v>504751.3</v>
      </c>
      <c r="J559" s="6">
        <v>95054.63</v>
      </c>
      <c r="K559" s="6">
        <v>6628.62</v>
      </c>
      <c r="L559" s="6">
        <v>112841.93</v>
      </c>
      <c r="M559" s="6">
        <v>0</v>
      </c>
    </row>
    <row r="560" spans="1:13" x14ac:dyDescent="0.25">
      <c r="A560" s="1" t="s">
        <v>1160</v>
      </c>
      <c r="B560" t="s">
        <v>1161</v>
      </c>
      <c r="C560" t="s">
        <v>38</v>
      </c>
      <c r="D560" s="37">
        <v>1032209.7899999998</v>
      </c>
      <c r="E560" s="37">
        <f>VLOOKUP(A560,'Core Foundation Funding (Ha)'!A:I,9,FALSE)</f>
        <v>-17773.25</v>
      </c>
      <c r="F560" s="6">
        <f>D560-E560</f>
        <v>1049983.0399999998</v>
      </c>
      <c r="G560" s="6">
        <f>F560-H560-I560-J560-K560-L560-M560</f>
        <v>79682.319999999745</v>
      </c>
      <c r="H560" s="6">
        <v>890021.71000000008</v>
      </c>
      <c r="I560" s="6">
        <v>43648.340000000004</v>
      </c>
      <c r="J560" s="6">
        <v>4178.45</v>
      </c>
      <c r="K560" s="6">
        <v>0</v>
      </c>
      <c r="L560" s="6">
        <v>31138.6</v>
      </c>
      <c r="M560" s="6">
        <v>1313.6200000000008</v>
      </c>
    </row>
    <row r="561" spans="1:13" x14ac:dyDescent="0.25">
      <c r="A561" s="1" t="s">
        <v>1162</v>
      </c>
      <c r="B561" t="s">
        <v>1163</v>
      </c>
      <c r="C561" t="s">
        <v>380</v>
      </c>
      <c r="D561" s="37">
        <v>3829859.2199999997</v>
      </c>
      <c r="E561" s="37">
        <f>VLOOKUP(A561,'Core Foundation Funding (Ha)'!A:I,9,FALSE)</f>
        <v>4201.2599999999948</v>
      </c>
      <c r="F561" s="6">
        <f>D561-E561</f>
        <v>3825657.96</v>
      </c>
      <c r="G561" s="6">
        <f>F561-H561-I561-J561-K561-L561-M561</f>
        <v>3369406.7199999997</v>
      </c>
      <c r="H561" s="6">
        <v>0</v>
      </c>
      <c r="I561" s="6">
        <v>234151.77</v>
      </c>
      <c r="J561" s="6">
        <v>119973.29</v>
      </c>
      <c r="K561" s="6">
        <v>715.1</v>
      </c>
      <c r="L561" s="6">
        <v>87003.27</v>
      </c>
      <c r="M561" s="6">
        <v>14407.809999999998</v>
      </c>
    </row>
    <row r="562" spans="1:13" x14ac:dyDescent="0.25">
      <c r="A562" s="1" t="s">
        <v>1164</v>
      </c>
      <c r="B562" t="s">
        <v>1165</v>
      </c>
      <c r="C562" t="s">
        <v>29</v>
      </c>
      <c r="D562" s="37">
        <v>7801470.8099999996</v>
      </c>
      <c r="E562" s="37">
        <f>VLOOKUP(A562,'Core Foundation Funding (Ha)'!A:I,9,FALSE)</f>
        <v>-13778.020000000004</v>
      </c>
      <c r="F562" s="6">
        <f>D562-E562</f>
        <v>7815248.8299999991</v>
      </c>
      <c r="G562" s="6">
        <f>F562-H562-I562-J562-K562-L562-M562</f>
        <v>5402893.7599999988</v>
      </c>
      <c r="H562" s="6">
        <v>1906613.6700000002</v>
      </c>
      <c r="I562" s="6">
        <v>331836.25</v>
      </c>
      <c r="J562" s="6">
        <v>2019.58</v>
      </c>
      <c r="K562" s="6">
        <v>823.56</v>
      </c>
      <c r="L562" s="6">
        <v>69804.03</v>
      </c>
      <c r="M562" s="6">
        <v>101257.98</v>
      </c>
    </row>
    <row r="563" spans="1:13" x14ac:dyDescent="0.25">
      <c r="A563" s="1" t="s">
        <v>1166</v>
      </c>
      <c r="B563" t="s">
        <v>1167</v>
      </c>
      <c r="C563" t="s">
        <v>1168</v>
      </c>
      <c r="D563" s="37">
        <v>14605675.090000002</v>
      </c>
      <c r="E563" s="37">
        <f>VLOOKUP(A563,'Core Foundation Funding (Ha)'!A:I,9,FALSE)</f>
        <v>-83532.05</v>
      </c>
      <c r="F563" s="6">
        <f>D563-E563</f>
        <v>14689207.140000002</v>
      </c>
      <c r="G563" s="6">
        <f>F563-H563-I563-J563-K563-L563-M563</f>
        <v>8250241.1200000029</v>
      </c>
      <c r="H563" s="6">
        <v>3058595.71</v>
      </c>
      <c r="I563" s="6">
        <v>1105265.6400000001</v>
      </c>
      <c r="J563" s="6">
        <v>2108865.67</v>
      </c>
      <c r="K563" s="6">
        <v>0</v>
      </c>
      <c r="L563" s="6">
        <v>99415.71</v>
      </c>
      <c r="M563" s="6">
        <v>66823.289999999994</v>
      </c>
    </row>
    <row r="564" spans="1:13" x14ac:dyDescent="0.25">
      <c r="A564" s="1" t="s">
        <v>1169</v>
      </c>
      <c r="B564" t="s">
        <v>1170</v>
      </c>
      <c r="C564" t="s">
        <v>126</v>
      </c>
      <c r="D564" s="37">
        <v>16966922.560000002</v>
      </c>
      <c r="E564" s="37">
        <f>VLOOKUP(A564,'Core Foundation Funding (Ha)'!A:I,9,FALSE)</f>
        <v>-4380.8899999999994</v>
      </c>
      <c r="F564" s="6">
        <f>D564-E564</f>
        <v>16971303.450000003</v>
      </c>
      <c r="G564" s="6">
        <f>F564-H564-I564-J564-K564-L564-M564</f>
        <v>13553610.780000003</v>
      </c>
      <c r="H564" s="6">
        <v>1381130.77</v>
      </c>
      <c r="I564" s="6">
        <v>1431930.3900000001</v>
      </c>
      <c r="J564" s="6">
        <v>36013.840000000004</v>
      </c>
      <c r="K564" s="6">
        <v>7630.57</v>
      </c>
      <c r="L564" s="6">
        <v>228173.59</v>
      </c>
      <c r="M564" s="6">
        <v>332813.51000000007</v>
      </c>
    </row>
    <row r="565" spans="1:13" x14ac:dyDescent="0.25">
      <c r="A565" s="1" t="s">
        <v>1171</v>
      </c>
      <c r="B565" t="s">
        <v>1172</v>
      </c>
      <c r="C565" t="s">
        <v>20</v>
      </c>
      <c r="D565" s="37">
        <v>1211810.1500000001</v>
      </c>
      <c r="E565" s="37">
        <f>VLOOKUP(A565,'Core Foundation Funding (Ha)'!A:I,9,FALSE)</f>
        <v>94703.950000000012</v>
      </c>
      <c r="F565" s="6">
        <f>D565-E565</f>
        <v>1117106.2000000002</v>
      </c>
      <c r="G565" s="6">
        <f>F565-H565-I565-J565-K565-L565-M565</f>
        <v>682019.9600000002</v>
      </c>
      <c r="H565" s="6">
        <v>255165.76</v>
      </c>
      <c r="I565" s="6">
        <v>82858.510000000009</v>
      </c>
      <c r="J565" s="6">
        <v>57871.270000000004</v>
      </c>
      <c r="K565" s="6">
        <v>288.08</v>
      </c>
      <c r="L565" s="6">
        <v>38902.620000000003</v>
      </c>
      <c r="M565" s="6">
        <v>0</v>
      </c>
    </row>
    <row r="566" spans="1:13" x14ac:dyDescent="0.25">
      <c r="A566" s="1" t="s">
        <v>1173</v>
      </c>
      <c r="B566" t="s">
        <v>1174</v>
      </c>
      <c r="C566" t="s">
        <v>759</v>
      </c>
      <c r="D566" s="37">
        <v>15093455.989999998</v>
      </c>
      <c r="E566" s="37">
        <f>VLOOKUP(A566,'Core Foundation Funding (Ha)'!A:I,9,FALSE)</f>
        <v>-57217.159999999974</v>
      </c>
      <c r="F566" s="6">
        <f>D566-E566</f>
        <v>15150673.149999999</v>
      </c>
      <c r="G566" s="6">
        <f>F566-H566-I566-J566-K566-L566-M566</f>
        <v>10541915.949999997</v>
      </c>
      <c r="H566" s="6">
        <v>2852041.37</v>
      </c>
      <c r="I566" s="6">
        <v>1275638.75</v>
      </c>
      <c r="J566" s="6">
        <v>184345.16</v>
      </c>
      <c r="K566" s="6">
        <v>1239.23</v>
      </c>
      <c r="L566" s="6">
        <v>153051.76</v>
      </c>
      <c r="M566" s="6">
        <v>142440.93</v>
      </c>
    </row>
    <row r="567" spans="1:13" x14ac:dyDescent="0.25">
      <c r="A567" s="1" t="s">
        <v>1175</v>
      </c>
      <c r="B567" t="s">
        <v>1176</v>
      </c>
      <c r="C567" t="s">
        <v>137</v>
      </c>
      <c r="D567" s="37">
        <v>43657658.029999994</v>
      </c>
      <c r="E567" s="37">
        <f>VLOOKUP(A567,'Core Foundation Funding (Ha)'!A:I,9,FALSE)</f>
        <v>-151342</v>
      </c>
      <c r="F567" s="6">
        <f>D567-E567</f>
        <v>43809000.029999994</v>
      </c>
      <c r="G567" s="6">
        <f>F567-H567-I567-J567-K567-L567-M567</f>
        <v>24291294.109999996</v>
      </c>
      <c r="H567" s="6">
        <v>10384192.639999999</v>
      </c>
      <c r="I567" s="6">
        <v>4429687.9000000004</v>
      </c>
      <c r="J567" s="6">
        <v>4373168.3299999991</v>
      </c>
      <c r="K567" s="6">
        <v>28051.760000000002</v>
      </c>
      <c r="L567" s="6">
        <v>259515.16</v>
      </c>
      <c r="M567" s="6">
        <v>43090.13</v>
      </c>
    </row>
    <row r="568" spans="1:13" x14ac:dyDescent="0.25">
      <c r="A568" s="1" t="s">
        <v>1177</v>
      </c>
      <c r="B568" t="s">
        <v>1178</v>
      </c>
      <c r="C568" t="s">
        <v>100</v>
      </c>
      <c r="D568" s="37">
        <v>10361551.630000001</v>
      </c>
      <c r="E568" s="37">
        <f>VLOOKUP(A568,'Core Foundation Funding (Ha)'!A:I,9,FALSE)</f>
        <v>-67024.100000000006</v>
      </c>
      <c r="F568" s="6">
        <f>D568-E568</f>
        <v>10428575.73</v>
      </c>
      <c r="G568" s="6">
        <f>F568-H568-I568-J568-K568-L568-M568</f>
        <v>8025034.2100000018</v>
      </c>
      <c r="H568" s="6">
        <v>1291364.94</v>
      </c>
      <c r="I568" s="6">
        <v>661354.23</v>
      </c>
      <c r="J568" s="6">
        <v>129013.56</v>
      </c>
      <c r="K568" s="6">
        <v>499.77</v>
      </c>
      <c r="L568" s="6">
        <v>100241.84</v>
      </c>
      <c r="M568" s="6">
        <v>221067.18000000002</v>
      </c>
    </row>
    <row r="569" spans="1:13" x14ac:dyDescent="0.25">
      <c r="A569" s="1" t="s">
        <v>1179</v>
      </c>
      <c r="B569" t="s">
        <v>1180</v>
      </c>
      <c r="C569" t="s">
        <v>79</v>
      </c>
      <c r="D569" s="37">
        <v>6457616.5600000015</v>
      </c>
      <c r="E569" s="37">
        <f>VLOOKUP(A569,'Core Foundation Funding (Ha)'!A:I,9,FALSE)</f>
        <v>-139879.34000000003</v>
      </c>
      <c r="F569" s="6">
        <f>D569-E569</f>
        <v>6597495.9000000013</v>
      </c>
      <c r="G569" s="6">
        <f>F569-H569-I569-J569-K569-L569-M569</f>
        <v>2881369.8000000017</v>
      </c>
      <c r="H569" s="6">
        <v>1097618.81</v>
      </c>
      <c r="I569" s="6">
        <v>948048.24999999977</v>
      </c>
      <c r="J569" s="6">
        <v>1552612.16</v>
      </c>
      <c r="K569" s="6">
        <v>5413.5</v>
      </c>
      <c r="L569" s="6">
        <v>86720.25</v>
      </c>
      <c r="M569" s="6">
        <v>25713.130000000008</v>
      </c>
    </row>
    <row r="570" spans="1:13" x14ac:dyDescent="0.25">
      <c r="A570" s="1" t="s">
        <v>1181</v>
      </c>
      <c r="B570" t="s">
        <v>1182</v>
      </c>
      <c r="C570" t="s">
        <v>738</v>
      </c>
      <c r="D570" s="37">
        <v>14658673.340000002</v>
      </c>
      <c r="E570" s="37">
        <f>VLOOKUP(A570,'Core Foundation Funding (Ha)'!A:I,9,FALSE)</f>
        <v>-235210.65999999997</v>
      </c>
      <c r="F570" s="6">
        <f>D570-E570</f>
        <v>14893884.000000002</v>
      </c>
      <c r="G570" s="6">
        <f>F570-H570-I570-J570-K570-L570-M570</f>
        <v>9135004.2700000014</v>
      </c>
      <c r="H570" s="6">
        <v>3357999.56</v>
      </c>
      <c r="I570" s="6">
        <v>1790050.34</v>
      </c>
      <c r="J570" s="6">
        <v>480031.4</v>
      </c>
      <c r="K570" s="6">
        <v>18035.87</v>
      </c>
      <c r="L570" s="6">
        <v>112762.56</v>
      </c>
      <c r="M570" s="6">
        <v>0</v>
      </c>
    </row>
    <row r="571" spans="1:13" x14ac:dyDescent="0.25">
      <c r="A571" s="1" t="s">
        <v>1183</v>
      </c>
      <c r="B571" t="s">
        <v>1184</v>
      </c>
      <c r="C571" t="s">
        <v>32</v>
      </c>
      <c r="D571" s="37">
        <v>24596062.860000003</v>
      </c>
      <c r="E571" s="37">
        <f>VLOOKUP(A571,'Core Foundation Funding (Ha)'!A:I,9,FALSE)</f>
        <v>-47012.800000000003</v>
      </c>
      <c r="F571" s="6">
        <f>D571-E571</f>
        <v>24643075.660000004</v>
      </c>
      <c r="G571" s="6">
        <f>F571-H571-I571-J571-K571-L571-M571</f>
        <v>14325796.300000003</v>
      </c>
      <c r="H571" s="6">
        <v>3865492.46</v>
      </c>
      <c r="I571" s="6">
        <v>4147611.09</v>
      </c>
      <c r="J571" s="6">
        <v>779990.95000000007</v>
      </c>
      <c r="K571" s="6">
        <v>38987.06</v>
      </c>
      <c r="L571" s="6">
        <v>217445.13</v>
      </c>
      <c r="M571" s="6">
        <v>1267752.67</v>
      </c>
    </row>
    <row r="572" spans="1:13" x14ac:dyDescent="0.25">
      <c r="A572" s="1" t="s">
        <v>1185</v>
      </c>
      <c r="B572" t="s">
        <v>1186</v>
      </c>
      <c r="C572" t="s">
        <v>134</v>
      </c>
      <c r="D572" s="37">
        <v>13815189.329999998</v>
      </c>
      <c r="E572" s="37">
        <f>VLOOKUP(A572,'Core Foundation Funding (Ha)'!A:I,9,FALSE)</f>
        <v>-20696.16</v>
      </c>
      <c r="F572" s="6">
        <f>D572-E572</f>
        <v>13835885.489999998</v>
      </c>
      <c r="G572" s="6">
        <f>F572-H572-I572-J572-K572-L572-M572</f>
        <v>7222574.8499999978</v>
      </c>
      <c r="H572" s="6">
        <v>4255459.5999999996</v>
      </c>
      <c r="I572" s="6">
        <v>1217618.6400000001</v>
      </c>
      <c r="J572" s="6">
        <v>1039886.06</v>
      </c>
      <c r="K572" s="6">
        <v>0</v>
      </c>
      <c r="L572" s="6">
        <v>68374.070000000007</v>
      </c>
      <c r="M572" s="6">
        <v>31972.270000000004</v>
      </c>
    </row>
    <row r="573" spans="1:13" x14ac:dyDescent="0.25">
      <c r="A573" s="1" t="s">
        <v>1187</v>
      </c>
      <c r="B573" t="s">
        <v>1188</v>
      </c>
      <c r="C573" t="s">
        <v>56</v>
      </c>
      <c r="D573" s="37">
        <v>4295575.9000000013</v>
      </c>
      <c r="E573" s="37">
        <f>VLOOKUP(A573,'Core Foundation Funding (Ha)'!A:I,9,FALSE)</f>
        <v>-18237.689999999995</v>
      </c>
      <c r="F573" s="6">
        <f>D573-E573</f>
        <v>4313813.5900000017</v>
      </c>
      <c r="G573" s="6">
        <f>F573-H573-I573-J573-K573-L573-M573</f>
        <v>2754389.2200000021</v>
      </c>
      <c r="H573" s="6">
        <v>1078095.93</v>
      </c>
      <c r="I573" s="6">
        <v>353075.5</v>
      </c>
      <c r="J573" s="6">
        <v>67007.03</v>
      </c>
      <c r="K573" s="6">
        <v>548.6</v>
      </c>
      <c r="L573" s="6">
        <v>60697.31</v>
      </c>
      <c r="M573" s="6">
        <v>0</v>
      </c>
    </row>
    <row r="574" spans="1:13" x14ac:dyDescent="0.25">
      <c r="A574" s="1" t="s">
        <v>1189</v>
      </c>
      <c r="B574" t="s">
        <v>1190</v>
      </c>
      <c r="C574" t="s">
        <v>43</v>
      </c>
      <c r="D574" s="37">
        <v>9633676.910000002</v>
      </c>
      <c r="E574" s="37">
        <f>VLOOKUP(A574,'Core Foundation Funding (Ha)'!A:I,9,FALSE)</f>
        <v>-83189.42</v>
      </c>
      <c r="F574" s="6">
        <f>D574-E574</f>
        <v>9716866.3300000019</v>
      </c>
      <c r="G574" s="6">
        <f>F574-H574-I574-J574-K574-L574-M574</f>
        <v>6953136.4200000027</v>
      </c>
      <c r="H574" s="6">
        <v>2160706.94</v>
      </c>
      <c r="I574" s="6">
        <v>267993.84999999998</v>
      </c>
      <c r="J574" s="6">
        <v>77863.83</v>
      </c>
      <c r="K574" s="6">
        <v>32499.71</v>
      </c>
      <c r="L574" s="6">
        <v>91809.86</v>
      </c>
      <c r="M574" s="6">
        <v>132855.72</v>
      </c>
    </row>
    <row r="575" spans="1:13" x14ac:dyDescent="0.25">
      <c r="A575" s="1" t="s">
        <v>1191</v>
      </c>
      <c r="B575" t="s">
        <v>1192</v>
      </c>
      <c r="C575" t="s">
        <v>368</v>
      </c>
      <c r="D575" s="37">
        <v>13234928.600000001</v>
      </c>
      <c r="E575" s="37">
        <f>VLOOKUP(A575,'Core Foundation Funding (Ha)'!A:I,9,FALSE)</f>
        <v>-55669.910000000018</v>
      </c>
      <c r="F575" s="6">
        <f>D575-E575</f>
        <v>13290598.510000002</v>
      </c>
      <c r="G575" s="6">
        <f>F575-H575-I575-J575-K575-L575-M575</f>
        <v>7729156.1000000006</v>
      </c>
      <c r="H575" s="6">
        <v>2429486.0699999998</v>
      </c>
      <c r="I575" s="6">
        <v>1088992.4600000002</v>
      </c>
      <c r="J575" s="6">
        <v>1919594.17</v>
      </c>
      <c r="K575" s="6">
        <v>0</v>
      </c>
      <c r="L575" s="6">
        <v>90281.07</v>
      </c>
      <c r="M575" s="6">
        <v>33088.639999999999</v>
      </c>
    </row>
    <row r="576" spans="1:13" x14ac:dyDescent="0.25">
      <c r="A576" s="1" t="s">
        <v>1193</v>
      </c>
      <c r="B576" t="s">
        <v>1194</v>
      </c>
      <c r="C576" t="s">
        <v>211</v>
      </c>
      <c r="D576" s="37">
        <v>4099030.6999999997</v>
      </c>
      <c r="E576" s="37">
        <f>VLOOKUP(A576,'Core Foundation Funding (Ha)'!A:I,9,FALSE)</f>
        <v>10892.25</v>
      </c>
      <c r="F576" s="6">
        <f>D576-E576</f>
        <v>4088138.4499999997</v>
      </c>
      <c r="G576" s="6">
        <f>F576-H576-I576-J576-K576-L576-M576</f>
        <v>3651242.1</v>
      </c>
      <c r="H576" s="6">
        <v>165061.76999999999</v>
      </c>
      <c r="I576" s="6">
        <v>191001.87999999998</v>
      </c>
      <c r="J576" s="6">
        <v>8420.880000000001</v>
      </c>
      <c r="K576" s="6">
        <v>2538.0500000000002</v>
      </c>
      <c r="L576" s="6">
        <v>69873.77</v>
      </c>
      <c r="M576" s="6">
        <v>0</v>
      </c>
    </row>
    <row r="577" spans="1:13" x14ac:dyDescent="0.25">
      <c r="A577" s="1" t="s">
        <v>1195</v>
      </c>
      <c r="B577" t="s">
        <v>1196</v>
      </c>
      <c r="C577" t="s">
        <v>35</v>
      </c>
      <c r="D577" s="37">
        <v>4756102.9600000009</v>
      </c>
      <c r="E577" s="37">
        <f>VLOOKUP(A577,'Core Foundation Funding (Ha)'!A:I,9,FALSE)</f>
        <v>69730.81</v>
      </c>
      <c r="F577" s="6">
        <f>D577-E577</f>
        <v>4686372.1500000013</v>
      </c>
      <c r="G577" s="6">
        <f>F577-H577-I577-J577-K577-L577-M577</f>
        <v>2691806.0700000012</v>
      </c>
      <c r="H577" s="6">
        <v>1535795.91</v>
      </c>
      <c r="I577" s="6">
        <v>333413.98000000004</v>
      </c>
      <c r="J577" s="6">
        <v>49734.02</v>
      </c>
      <c r="K577" s="6">
        <v>2453.86</v>
      </c>
      <c r="L577" s="6">
        <v>53060.4</v>
      </c>
      <c r="M577" s="6">
        <v>20107.91</v>
      </c>
    </row>
    <row r="578" spans="1:13" x14ac:dyDescent="0.25">
      <c r="A578" s="1" t="s">
        <v>1197</v>
      </c>
      <c r="B578" t="s">
        <v>1198</v>
      </c>
      <c r="C578" t="s">
        <v>759</v>
      </c>
      <c r="D578" s="37">
        <v>3668830.24</v>
      </c>
      <c r="E578" s="37">
        <f>VLOOKUP(A578,'Core Foundation Funding (Ha)'!A:I,9,FALSE)</f>
        <v>81535.5</v>
      </c>
      <c r="F578" s="6">
        <f>D578-E578</f>
        <v>3587294.74</v>
      </c>
      <c r="G578" s="6">
        <f>F578-H578-I578-J578-K578-L578-M578</f>
        <v>1829579.4300000002</v>
      </c>
      <c r="H578" s="6">
        <v>1578632.96</v>
      </c>
      <c r="I578" s="6">
        <v>125978.64000000001</v>
      </c>
      <c r="J578" s="6">
        <v>8089.65</v>
      </c>
      <c r="K578" s="6">
        <v>0</v>
      </c>
      <c r="L578" s="6">
        <v>35867.57</v>
      </c>
      <c r="M578" s="6">
        <v>9146.4900000000016</v>
      </c>
    </row>
    <row r="579" spans="1:13" x14ac:dyDescent="0.25">
      <c r="A579" s="1" t="s">
        <v>1199</v>
      </c>
      <c r="B579" t="s">
        <v>1200</v>
      </c>
      <c r="C579" t="s">
        <v>137</v>
      </c>
      <c r="D579" s="37">
        <v>5942729.1699999999</v>
      </c>
      <c r="E579" s="37">
        <f>VLOOKUP(A579,'Core Foundation Funding (Ha)'!A:I,9,FALSE)</f>
        <v>151964.16999999998</v>
      </c>
      <c r="F579" s="6">
        <f>D579-E579</f>
        <v>5790765</v>
      </c>
      <c r="G579" s="6">
        <f>F579-H579-I579-J579-K579-L579-M579</f>
        <v>3808418.48</v>
      </c>
      <c r="H579" s="6">
        <v>1381041.6900000002</v>
      </c>
      <c r="I579" s="6">
        <v>429093.7300000001</v>
      </c>
      <c r="J579" s="6">
        <v>123370</v>
      </c>
      <c r="K579" s="6">
        <v>1183.1300000000001</v>
      </c>
      <c r="L579" s="6">
        <v>42354.05</v>
      </c>
      <c r="M579" s="6">
        <v>5303.92</v>
      </c>
    </row>
    <row r="580" spans="1:13" x14ac:dyDescent="0.25">
      <c r="A580" s="1" t="s">
        <v>1201</v>
      </c>
      <c r="B580" t="s">
        <v>1202</v>
      </c>
      <c r="C580" t="s">
        <v>23</v>
      </c>
      <c r="D580" s="37">
        <v>4262591.45</v>
      </c>
      <c r="E580" s="37">
        <f>VLOOKUP(A580,'Core Foundation Funding (Ha)'!A:I,9,FALSE)</f>
        <v>7634.6699999999983</v>
      </c>
      <c r="F580" s="6">
        <f>D580-E580</f>
        <v>4254956.78</v>
      </c>
      <c r="G580" s="6">
        <f>F580-H580-I580-J580-K580-L580-M580</f>
        <v>3193115.6099999994</v>
      </c>
      <c r="H580" s="6">
        <v>550488.76000000013</v>
      </c>
      <c r="I580" s="6">
        <v>338332.1</v>
      </c>
      <c r="J580" s="6">
        <v>42971.47</v>
      </c>
      <c r="K580" s="6">
        <v>1382.24</v>
      </c>
      <c r="L580" s="6">
        <v>60043.94</v>
      </c>
      <c r="M580" s="6">
        <v>68622.66</v>
      </c>
    </row>
    <row r="581" spans="1:13" x14ac:dyDescent="0.25">
      <c r="A581" s="1" t="s">
        <v>1203</v>
      </c>
      <c r="B581" t="s">
        <v>1204</v>
      </c>
      <c r="C581" t="s">
        <v>563</v>
      </c>
      <c r="D581" s="37">
        <v>12015815.819999998</v>
      </c>
      <c r="E581" s="37">
        <f>VLOOKUP(A581,'Core Foundation Funding (Ha)'!A:I,9,FALSE)</f>
        <v>-69037.610000000015</v>
      </c>
      <c r="F581" s="6">
        <f>D581-E581</f>
        <v>12084853.429999998</v>
      </c>
      <c r="G581" s="6">
        <f>F581-H581-I581-J581-K581-L581-M581</f>
        <v>6062082.9799999977</v>
      </c>
      <c r="H581" s="6">
        <v>3572549.07</v>
      </c>
      <c r="I581" s="6">
        <v>932346.55</v>
      </c>
      <c r="J581" s="6">
        <v>1414313.26</v>
      </c>
      <c r="K581" s="6">
        <v>0</v>
      </c>
      <c r="L581" s="6">
        <v>73740.960000000006</v>
      </c>
      <c r="M581" s="6">
        <v>29820.610000000004</v>
      </c>
    </row>
    <row r="582" spans="1:13" x14ac:dyDescent="0.25">
      <c r="A582" s="1" t="s">
        <v>1205</v>
      </c>
      <c r="B582" t="s">
        <v>1206</v>
      </c>
      <c r="C582" t="s">
        <v>84</v>
      </c>
      <c r="D582" s="37">
        <v>7989411.6499999994</v>
      </c>
      <c r="E582" s="37">
        <f>VLOOKUP(A582,'Core Foundation Funding (Ha)'!A:I,9,FALSE)</f>
        <v>-145488.34999999998</v>
      </c>
      <c r="F582" s="6">
        <f>D582-E582</f>
        <v>8134899.9999999991</v>
      </c>
      <c r="G582" s="6">
        <f>F582-H582-I582-J582-K582-L582-M582</f>
        <v>3705870.6699999995</v>
      </c>
      <c r="H582" s="6">
        <v>3074764.0199999996</v>
      </c>
      <c r="I582" s="6">
        <v>539026.22</v>
      </c>
      <c r="J582" s="6">
        <v>767709.45</v>
      </c>
      <c r="K582" s="6">
        <v>0</v>
      </c>
      <c r="L582" s="6">
        <v>47529.64</v>
      </c>
      <c r="M582" s="6">
        <v>0</v>
      </c>
    </row>
    <row r="583" spans="1:13" x14ac:dyDescent="0.25">
      <c r="A583" s="1" t="s">
        <v>1207</v>
      </c>
      <c r="B583" t="s">
        <v>1208</v>
      </c>
      <c r="C583" t="s">
        <v>59</v>
      </c>
      <c r="D583" s="37">
        <v>10953062.659999998</v>
      </c>
      <c r="E583" s="37">
        <f>VLOOKUP(A583,'Core Foundation Funding (Ha)'!A:I,9,FALSE)</f>
        <v>150426.28</v>
      </c>
      <c r="F583" s="6">
        <f>D583-E583</f>
        <v>10802636.379999999</v>
      </c>
      <c r="G583" s="6">
        <f>F583-H583-I583-J583-K583-L583-M583</f>
        <v>8398942.0499999989</v>
      </c>
      <c r="H583" s="6">
        <v>1407847.27</v>
      </c>
      <c r="I583" s="6">
        <v>723713.39</v>
      </c>
      <c r="J583" s="6">
        <v>109693.4</v>
      </c>
      <c r="K583" s="6">
        <v>5173.45</v>
      </c>
      <c r="L583" s="6">
        <v>88276.17</v>
      </c>
      <c r="M583" s="6">
        <v>68990.650000000009</v>
      </c>
    </row>
    <row r="584" spans="1:13" x14ac:dyDescent="0.25">
      <c r="A584" s="1" t="s">
        <v>1209</v>
      </c>
      <c r="B584" t="s">
        <v>1210</v>
      </c>
      <c r="C584" t="s">
        <v>164</v>
      </c>
      <c r="D584" s="37">
        <v>18578359.610000003</v>
      </c>
      <c r="E584" s="37">
        <f>VLOOKUP(A584,'Core Foundation Funding (Ha)'!A:I,9,FALSE)</f>
        <v>157438.29</v>
      </c>
      <c r="F584" s="6">
        <f>D584-E584</f>
        <v>18420921.320000004</v>
      </c>
      <c r="G584" s="6">
        <f>F584-H584-I584-J584-K584-L584-M584</f>
        <v>13255288.790000005</v>
      </c>
      <c r="H584" s="6">
        <v>1915707.3399999999</v>
      </c>
      <c r="I584" s="6">
        <v>2093316</v>
      </c>
      <c r="J584" s="6">
        <v>770060.62</v>
      </c>
      <c r="K584" s="6">
        <v>169573.42</v>
      </c>
      <c r="L584" s="6">
        <v>156526.5</v>
      </c>
      <c r="M584" s="6">
        <v>60448.650000000009</v>
      </c>
    </row>
    <row r="585" spans="1:13" x14ac:dyDescent="0.25">
      <c r="A585" s="1" t="s">
        <v>1211</v>
      </c>
      <c r="B585" t="s">
        <v>1212</v>
      </c>
      <c r="C585" t="s">
        <v>74</v>
      </c>
      <c r="D585" s="37">
        <v>24059365.969999999</v>
      </c>
      <c r="E585" s="37">
        <f>VLOOKUP(A585,'Core Foundation Funding (Ha)'!A:I,9,FALSE)</f>
        <v>-119839.18999999997</v>
      </c>
      <c r="F585" s="6">
        <f>D585-E585</f>
        <v>24179205.16</v>
      </c>
      <c r="G585" s="6">
        <f>F585-H585-I585-J585-K585-L585-M585</f>
        <v>19606401.829999998</v>
      </c>
      <c r="H585" s="6">
        <v>1670740.0499999998</v>
      </c>
      <c r="I585" s="6">
        <v>2108181.94</v>
      </c>
      <c r="J585" s="6">
        <v>325566.26</v>
      </c>
      <c r="K585" s="6">
        <v>64494.11</v>
      </c>
      <c r="L585" s="6">
        <v>403820.97</v>
      </c>
      <c r="M585" s="6">
        <v>0</v>
      </c>
    </row>
    <row r="586" spans="1:13" x14ac:dyDescent="0.25">
      <c r="A586" s="1" t="s">
        <v>1213</v>
      </c>
      <c r="B586" t="s">
        <v>1214</v>
      </c>
      <c r="C586" t="s">
        <v>110</v>
      </c>
      <c r="D586" s="37">
        <v>3561201.15</v>
      </c>
      <c r="E586" s="37">
        <f>VLOOKUP(A586,'Core Foundation Funding (Ha)'!A:I,9,FALSE)</f>
        <v>70610.86</v>
      </c>
      <c r="F586" s="6">
        <f>D586-E586</f>
        <v>3490590.29</v>
      </c>
      <c r="G586" s="6">
        <f>F586-H586-I586-J586-K586-L586-M586</f>
        <v>3132199.13</v>
      </c>
      <c r="H586" s="6">
        <v>218221.89</v>
      </c>
      <c r="I586" s="6">
        <v>0</v>
      </c>
      <c r="J586" s="6">
        <v>10951.1</v>
      </c>
      <c r="K586" s="6">
        <v>1032.79</v>
      </c>
      <c r="L586" s="6">
        <v>123693.59</v>
      </c>
      <c r="M586" s="6">
        <v>4491.79</v>
      </c>
    </row>
    <row r="587" spans="1:13" x14ac:dyDescent="0.25">
      <c r="A587" s="1" t="s">
        <v>1215</v>
      </c>
      <c r="B587" t="s">
        <v>1216</v>
      </c>
      <c r="C587" t="s">
        <v>352</v>
      </c>
      <c r="D587" s="37">
        <v>8602710.5800000019</v>
      </c>
      <c r="E587" s="37">
        <f>VLOOKUP(A587,'Core Foundation Funding (Ha)'!A:I,9,FALSE)</f>
        <v>-93802.25</v>
      </c>
      <c r="F587" s="6">
        <f>D587-E587</f>
        <v>8696512.8300000019</v>
      </c>
      <c r="G587" s="6">
        <f>F587-H587-I587-J587-K587-L587-M587</f>
        <v>6108032.2700000014</v>
      </c>
      <c r="H587" s="6">
        <v>1649681.56</v>
      </c>
      <c r="I587" s="6">
        <v>696301.24999999988</v>
      </c>
      <c r="J587" s="6">
        <v>82960.31</v>
      </c>
      <c r="K587" s="6">
        <v>9312.5400000000009</v>
      </c>
      <c r="L587" s="6">
        <v>109333.41</v>
      </c>
      <c r="M587" s="6">
        <v>40891.49</v>
      </c>
    </row>
    <row r="588" spans="1:13" x14ac:dyDescent="0.25">
      <c r="A588" s="1" t="s">
        <v>1217</v>
      </c>
      <c r="B588" t="s">
        <v>1218</v>
      </c>
      <c r="C588" t="s">
        <v>485</v>
      </c>
      <c r="D588" s="37">
        <v>6652490.4700000007</v>
      </c>
      <c r="E588" s="37">
        <f>VLOOKUP(A588,'Core Foundation Funding (Ha)'!A:I,9,FALSE)</f>
        <v>77836.739999999991</v>
      </c>
      <c r="F588" s="6">
        <f>D588-E588</f>
        <v>6574653.7300000004</v>
      </c>
      <c r="G588" s="6">
        <f>F588-H588-I588-J588-K588-L588-M588</f>
        <v>4385880.5600000005</v>
      </c>
      <c r="H588" s="6">
        <v>1729783.97</v>
      </c>
      <c r="I588" s="6">
        <v>336013.19</v>
      </c>
      <c r="J588" s="6">
        <v>8237.15</v>
      </c>
      <c r="K588" s="6">
        <v>0</v>
      </c>
      <c r="L588" s="6">
        <v>58194.89</v>
      </c>
      <c r="M588" s="6">
        <v>56543.969999999994</v>
      </c>
    </row>
    <row r="589" spans="1:13" x14ac:dyDescent="0.25">
      <c r="A589" s="1" t="s">
        <v>1219</v>
      </c>
      <c r="B589" t="s">
        <v>1220</v>
      </c>
      <c r="C589" t="s">
        <v>359</v>
      </c>
      <c r="D589" s="37">
        <v>3667302.36</v>
      </c>
      <c r="E589" s="37">
        <f>VLOOKUP(A589,'Core Foundation Funding (Ha)'!A:I,9,FALSE)</f>
        <v>-138103.06</v>
      </c>
      <c r="F589" s="6">
        <f>D589-E589</f>
        <v>3805405.42</v>
      </c>
      <c r="G589" s="6">
        <f>F589-H589-I589-J589-K589-L589-M589</f>
        <v>3370129.1999999997</v>
      </c>
      <c r="H589" s="6">
        <v>0</v>
      </c>
      <c r="I589" s="6">
        <v>177761.67000000004</v>
      </c>
      <c r="J589" s="6">
        <v>154537.57</v>
      </c>
      <c r="K589" s="6">
        <v>1491.7199999999998</v>
      </c>
      <c r="L589" s="6">
        <v>76967.199999999997</v>
      </c>
      <c r="M589" s="6">
        <v>24518.059999999998</v>
      </c>
    </row>
    <row r="590" spans="1:13" x14ac:dyDescent="0.25">
      <c r="A590" s="1" t="s">
        <v>1221</v>
      </c>
      <c r="B590" t="s">
        <v>1222</v>
      </c>
      <c r="C590" t="s">
        <v>364</v>
      </c>
      <c r="D590" s="37">
        <v>21986658.300000004</v>
      </c>
      <c r="E590" s="37">
        <f>VLOOKUP(A590,'Core Foundation Funding (Ha)'!A:I,9,FALSE)</f>
        <v>-119816.37</v>
      </c>
      <c r="F590" s="6">
        <f>D590-E590</f>
        <v>22106474.670000006</v>
      </c>
      <c r="G590" s="6">
        <f>F590-H590-I590-J590-K590-L590-M590</f>
        <v>14504916.430000007</v>
      </c>
      <c r="H590" s="6">
        <v>5019877.84</v>
      </c>
      <c r="I590" s="6">
        <v>1747299.97</v>
      </c>
      <c r="J590" s="6">
        <v>496885.77999999997</v>
      </c>
      <c r="K590" s="6">
        <v>2024.16</v>
      </c>
      <c r="L590" s="6">
        <v>150979.29</v>
      </c>
      <c r="M590" s="6">
        <v>184491.2</v>
      </c>
    </row>
    <row r="591" spans="1:13" x14ac:dyDescent="0.25">
      <c r="A591" s="1" t="s">
        <v>1223</v>
      </c>
      <c r="B591" t="s">
        <v>1224</v>
      </c>
      <c r="C591" t="s">
        <v>368</v>
      </c>
      <c r="D591" s="37">
        <v>8914789.5399999991</v>
      </c>
      <c r="E591" s="37">
        <f>VLOOKUP(A591,'Core Foundation Funding (Ha)'!A:I,9,FALSE)</f>
        <v>-36320.379999999997</v>
      </c>
      <c r="F591" s="6">
        <f>D591-E591</f>
        <v>8951109.9199999999</v>
      </c>
      <c r="G591" s="6">
        <f>F591-H591-I591-J591-K591-L591-M591</f>
        <v>3702439.6300000004</v>
      </c>
      <c r="H591" s="6">
        <v>3861718.4699999997</v>
      </c>
      <c r="I591" s="6">
        <v>553418.05999999994</v>
      </c>
      <c r="J591" s="6">
        <v>777944.23</v>
      </c>
      <c r="K591" s="6">
        <v>0</v>
      </c>
      <c r="L591" s="6">
        <v>47068.12</v>
      </c>
      <c r="M591" s="6">
        <v>8521.41</v>
      </c>
    </row>
    <row r="592" spans="1:13" x14ac:dyDescent="0.25">
      <c r="A592" s="1" t="s">
        <v>1227</v>
      </c>
      <c r="B592" t="s">
        <v>1226</v>
      </c>
      <c r="C592" t="s">
        <v>59</v>
      </c>
      <c r="D592" s="37">
        <v>3169729.29</v>
      </c>
      <c r="E592" s="37">
        <f>VLOOKUP(A592,'Core Foundation Funding (Ha)'!A:I,9,FALSE)</f>
        <v>117634.02</v>
      </c>
      <c r="F592" s="6">
        <f>D592-E592</f>
        <v>3052095.27</v>
      </c>
      <c r="G592" s="6">
        <f>F592-H592-I592-J592-K592-L592-M592</f>
        <v>2074426.5900000005</v>
      </c>
      <c r="H592" s="6">
        <v>833254.36</v>
      </c>
      <c r="I592" s="6">
        <v>50587.279999999984</v>
      </c>
      <c r="J592" s="6">
        <v>9819.5499999999993</v>
      </c>
      <c r="K592" s="6">
        <v>0</v>
      </c>
      <c r="L592" s="6">
        <v>37632.35</v>
      </c>
      <c r="M592" s="6">
        <v>46375.14</v>
      </c>
    </row>
    <row r="593" spans="1:13" x14ac:dyDescent="0.25">
      <c r="A593" s="1" t="s">
        <v>1225</v>
      </c>
      <c r="B593" t="s">
        <v>1226</v>
      </c>
      <c r="C593" t="s">
        <v>97</v>
      </c>
      <c r="D593" s="37">
        <v>5777130.6999999993</v>
      </c>
      <c r="E593" s="37">
        <f>VLOOKUP(A593,'Core Foundation Funding (Ha)'!A:I,9,FALSE)</f>
        <v>25388.009999999995</v>
      </c>
      <c r="F593" s="6">
        <f>D593-E593</f>
        <v>5751742.6899999995</v>
      </c>
      <c r="G593" s="6">
        <f>F593-H593-I593-J593-K593-L593-M593</f>
        <v>3452419.71</v>
      </c>
      <c r="H593" s="6">
        <v>1731708.3499999999</v>
      </c>
      <c r="I593" s="6">
        <v>386757.86</v>
      </c>
      <c r="J593" s="6">
        <v>89016</v>
      </c>
      <c r="K593" s="6">
        <v>1578.09</v>
      </c>
      <c r="L593" s="6">
        <v>56576.41</v>
      </c>
      <c r="M593" s="6">
        <v>33686.269999999997</v>
      </c>
    </row>
    <row r="594" spans="1:13" x14ac:dyDescent="0.25">
      <c r="A594" s="1" t="s">
        <v>1228</v>
      </c>
      <c r="B594" t="s">
        <v>1229</v>
      </c>
      <c r="C594" t="s">
        <v>120</v>
      </c>
      <c r="D594" s="37">
        <v>32531359.219999991</v>
      </c>
      <c r="E594" s="37">
        <f>VLOOKUP(A594,'Core Foundation Funding (Ha)'!A:I,9,FALSE)</f>
        <v>-6923.6500000000087</v>
      </c>
      <c r="F594" s="6">
        <f>D594-E594</f>
        <v>32538282.86999999</v>
      </c>
      <c r="G594" s="6">
        <f>F594-H594-I594-J594-K594-L594-M594</f>
        <v>25258079.969999991</v>
      </c>
      <c r="H594" s="6">
        <v>1781389.65</v>
      </c>
      <c r="I594" s="6">
        <v>3708325.16</v>
      </c>
      <c r="J594" s="6">
        <v>569947.75</v>
      </c>
      <c r="K594" s="6">
        <v>415392.66000000003</v>
      </c>
      <c r="L594" s="6">
        <v>553004.37</v>
      </c>
      <c r="M594" s="6">
        <v>252143.31000000006</v>
      </c>
    </row>
    <row r="595" spans="1:13" x14ac:dyDescent="0.25">
      <c r="A595" s="1" t="s">
        <v>1230</v>
      </c>
      <c r="B595" t="s">
        <v>1231</v>
      </c>
      <c r="C595" t="s">
        <v>245</v>
      </c>
      <c r="D595" s="37">
        <v>6696269.9899999993</v>
      </c>
      <c r="E595" s="37">
        <f>VLOOKUP(A595,'Core Foundation Funding (Ha)'!A:I,9,FALSE)</f>
        <v>37288.880000000005</v>
      </c>
      <c r="F595" s="6">
        <f>D595-E595</f>
        <v>6658981.1099999994</v>
      </c>
      <c r="G595" s="6">
        <f>F595-H595-I595-J595-K595-L595-M595</f>
        <v>4917421.7399999993</v>
      </c>
      <c r="H595" s="6">
        <v>1402984.72</v>
      </c>
      <c r="I595" s="6">
        <v>201156.66000000003</v>
      </c>
      <c r="J595" s="6">
        <v>67917.42</v>
      </c>
      <c r="K595" s="6">
        <v>0</v>
      </c>
      <c r="L595" s="6">
        <v>69500.570000000007</v>
      </c>
      <c r="M595" s="6">
        <v>0</v>
      </c>
    </row>
    <row r="596" spans="1:13" x14ac:dyDescent="0.25">
      <c r="A596" s="1" t="s">
        <v>1232</v>
      </c>
      <c r="B596" t="s">
        <v>1233</v>
      </c>
      <c r="C596" t="s">
        <v>79</v>
      </c>
      <c r="D596" s="37">
        <v>1291398.3500000001</v>
      </c>
      <c r="E596" s="37">
        <f>VLOOKUP(A596,'Core Foundation Funding (Ha)'!A:I,9,FALSE)</f>
        <v>-8338.86</v>
      </c>
      <c r="F596" s="6">
        <f>D596-E596</f>
        <v>1299737.2100000002</v>
      </c>
      <c r="G596" s="6">
        <f>F596-H596-I596-J596-K596-L596-M596</f>
        <v>1100907.5800000003</v>
      </c>
      <c r="H596" s="6">
        <v>0</v>
      </c>
      <c r="I596" s="6">
        <v>0</v>
      </c>
      <c r="J596" s="6">
        <v>19497.169999999998</v>
      </c>
      <c r="K596" s="6">
        <v>6890.5400000000009</v>
      </c>
      <c r="L596" s="6">
        <v>166490.72</v>
      </c>
      <c r="M596" s="6">
        <v>5951.2000000000007</v>
      </c>
    </row>
    <row r="597" spans="1:13" x14ac:dyDescent="0.25">
      <c r="A597" s="1" t="s">
        <v>1234</v>
      </c>
      <c r="B597" t="s">
        <v>1235</v>
      </c>
      <c r="C597" t="s">
        <v>134</v>
      </c>
      <c r="D597" s="37">
        <v>8197870.2000000011</v>
      </c>
      <c r="E597" s="37">
        <f>VLOOKUP(A597,'Core Foundation Funding (Ha)'!A:I,9,FALSE)</f>
        <v>-1315.43</v>
      </c>
      <c r="F597" s="6">
        <f>D597-E597</f>
        <v>8199185.6300000008</v>
      </c>
      <c r="G597" s="6">
        <f>F597-H597-I597-J597-K597-L597-M597</f>
        <v>5903078.0700000012</v>
      </c>
      <c r="H597" s="6">
        <v>1389156.6600000001</v>
      </c>
      <c r="I597" s="6">
        <v>716917.29999999993</v>
      </c>
      <c r="J597" s="6">
        <v>119445.57</v>
      </c>
      <c r="K597" s="6">
        <v>1406.31</v>
      </c>
      <c r="L597" s="6">
        <v>69181.72</v>
      </c>
      <c r="M597" s="6">
        <v>0</v>
      </c>
    </row>
    <row r="598" spans="1:13" x14ac:dyDescent="0.25">
      <c r="A598" s="1" t="s">
        <v>1236</v>
      </c>
      <c r="B598" t="s">
        <v>1237</v>
      </c>
      <c r="C598" t="s">
        <v>120</v>
      </c>
      <c r="D598" s="37">
        <v>22607295.670000002</v>
      </c>
      <c r="E598" s="37">
        <f>VLOOKUP(A598,'Core Foundation Funding (Ha)'!A:I,9,FALSE)</f>
        <v>-163130.02000000002</v>
      </c>
      <c r="F598" s="6">
        <f>D598-E598</f>
        <v>22770425.690000001</v>
      </c>
      <c r="G598" s="6">
        <f>F598-H598-I598-J598-K598-L598-M598</f>
        <v>11271283.790000003</v>
      </c>
      <c r="H598" s="6">
        <v>5401907.1999999993</v>
      </c>
      <c r="I598" s="6">
        <v>3280048.29</v>
      </c>
      <c r="J598" s="6">
        <v>2270076.56</v>
      </c>
      <c r="K598" s="6">
        <v>377121.85</v>
      </c>
      <c r="L598" s="6">
        <v>120784.62</v>
      </c>
      <c r="M598" s="6">
        <v>49203.380000000012</v>
      </c>
    </row>
    <row r="599" spans="1:13" x14ac:dyDescent="0.25">
      <c r="A599" s="1" t="s">
        <v>1238</v>
      </c>
      <c r="B599" t="s">
        <v>1239</v>
      </c>
      <c r="C599" t="s">
        <v>416</v>
      </c>
      <c r="D599" s="37">
        <v>1752310.68</v>
      </c>
      <c r="E599" s="37">
        <f>VLOOKUP(A599,'Core Foundation Funding (Ha)'!A:I,9,FALSE)</f>
        <v>-6921.62</v>
      </c>
      <c r="F599" s="6">
        <f>D599-E599</f>
        <v>1759232.3</v>
      </c>
      <c r="G599" s="6">
        <f>F599-H599-I599-J599-K599-L599-M599</f>
        <v>1445244.3800000001</v>
      </c>
      <c r="H599" s="6">
        <v>8386.7199999999993</v>
      </c>
      <c r="I599" s="6">
        <v>164334.15000000002</v>
      </c>
      <c r="J599" s="6">
        <v>63796.950000000004</v>
      </c>
      <c r="K599" s="6">
        <v>1419.1</v>
      </c>
      <c r="L599" s="6">
        <v>42748.49</v>
      </c>
      <c r="M599" s="6">
        <v>33302.51</v>
      </c>
    </row>
    <row r="600" spans="1:13" x14ac:dyDescent="0.25">
      <c r="A600" s="1" t="s">
        <v>1240</v>
      </c>
      <c r="B600" t="s">
        <v>1241</v>
      </c>
      <c r="C600" t="s">
        <v>97</v>
      </c>
      <c r="D600" s="37">
        <v>7541712.419999999</v>
      </c>
      <c r="E600" s="37">
        <f>VLOOKUP(A600,'Core Foundation Funding (Ha)'!A:I,9,FALSE)</f>
        <v>-46964.87</v>
      </c>
      <c r="F600" s="6">
        <f>D600-E600</f>
        <v>7588677.2899999991</v>
      </c>
      <c r="G600" s="6">
        <f>F600-H600-I600-J600-K600-L600-M600</f>
        <v>4653535.4799999995</v>
      </c>
      <c r="H600" s="6">
        <v>1740549.53</v>
      </c>
      <c r="I600" s="6">
        <v>511912.99</v>
      </c>
      <c r="J600" s="6">
        <v>347192.48</v>
      </c>
      <c r="K600" s="6">
        <v>119989.56999999999</v>
      </c>
      <c r="L600" s="6">
        <v>79337.52</v>
      </c>
      <c r="M600" s="6">
        <v>136159.72000000003</v>
      </c>
    </row>
    <row r="601" spans="1:13" x14ac:dyDescent="0.25">
      <c r="A601" s="1" t="s">
        <v>1242</v>
      </c>
      <c r="B601" t="s">
        <v>1243</v>
      </c>
      <c r="C601" t="s">
        <v>74</v>
      </c>
      <c r="D601" s="37">
        <v>5557592.46</v>
      </c>
      <c r="E601" s="37">
        <f>VLOOKUP(A601,'Core Foundation Funding (Ha)'!A:I,9,FALSE)</f>
        <v>101079.31000000001</v>
      </c>
      <c r="F601" s="6">
        <f>D601-E601</f>
        <v>5456513.1500000004</v>
      </c>
      <c r="G601" s="6">
        <f>F601-H601-I601-J601-K601-L601-M601</f>
        <v>3581641.49</v>
      </c>
      <c r="H601" s="6">
        <v>1355308.1300000001</v>
      </c>
      <c r="I601" s="6">
        <v>385659.32</v>
      </c>
      <c r="J601" s="6">
        <v>70944.7</v>
      </c>
      <c r="K601" s="6">
        <v>0</v>
      </c>
      <c r="L601" s="6">
        <v>53986.62</v>
      </c>
      <c r="M601" s="6">
        <v>8972.89</v>
      </c>
    </row>
    <row r="602" spans="1:13" x14ac:dyDescent="0.25">
      <c r="A602" s="1" t="s">
        <v>1244</v>
      </c>
      <c r="B602" t="s">
        <v>1245</v>
      </c>
      <c r="C602" t="s">
        <v>416</v>
      </c>
      <c r="D602" s="37">
        <v>13129162.01</v>
      </c>
      <c r="E602" s="37">
        <f>VLOOKUP(A602,'Core Foundation Funding (Ha)'!A:I,9,FALSE)</f>
        <v>-90798.98000000001</v>
      </c>
      <c r="F602" s="6">
        <f>D602-E602</f>
        <v>13219960.99</v>
      </c>
      <c r="G602" s="6">
        <f>F602-H602-I602-J602-K602-L602-M602</f>
        <v>10298464.75</v>
      </c>
      <c r="H602" s="6">
        <v>0</v>
      </c>
      <c r="I602" s="6">
        <v>2113337.71</v>
      </c>
      <c r="J602" s="6">
        <v>302035.91000000003</v>
      </c>
      <c r="K602" s="6">
        <v>24641.18</v>
      </c>
      <c r="L602" s="6">
        <v>283315.56</v>
      </c>
      <c r="M602" s="6">
        <v>198165.88</v>
      </c>
    </row>
    <row r="603" spans="1:13" x14ac:dyDescent="0.25">
      <c r="A603" s="1" t="s">
        <v>1246</v>
      </c>
      <c r="B603" t="s">
        <v>1247</v>
      </c>
      <c r="C603" t="s">
        <v>129</v>
      </c>
      <c r="D603" s="37">
        <v>8811788.7499999981</v>
      </c>
      <c r="E603" s="37">
        <f>VLOOKUP(A603,'Core Foundation Funding (Ha)'!A:I,9,FALSE)</f>
        <v>-13533.740000000005</v>
      </c>
      <c r="F603" s="6">
        <f>D603-E603</f>
        <v>8825322.4899999984</v>
      </c>
      <c r="G603" s="6">
        <f>F603-H603-I603-J603-K603-L603-M603</f>
        <v>5757743.5999999987</v>
      </c>
      <c r="H603" s="6">
        <v>1670364.2300000002</v>
      </c>
      <c r="I603" s="6">
        <v>814899.2699999999</v>
      </c>
      <c r="J603" s="6">
        <v>409271.02</v>
      </c>
      <c r="K603" s="6">
        <v>11768.36</v>
      </c>
      <c r="L603" s="6">
        <v>133758.84</v>
      </c>
      <c r="M603" s="6">
        <v>27517.169999999991</v>
      </c>
    </row>
    <row r="604" spans="1:13" x14ac:dyDescent="0.25">
      <c r="A604" s="1" t="s">
        <v>1248</v>
      </c>
      <c r="B604" t="s">
        <v>1249</v>
      </c>
      <c r="C604" t="s">
        <v>56</v>
      </c>
      <c r="D604" s="37">
        <v>5142322.51</v>
      </c>
      <c r="E604" s="37">
        <f>VLOOKUP(A604,'Core Foundation Funding (Ha)'!A:I,9,FALSE)</f>
        <v>-997.35000000000582</v>
      </c>
      <c r="F604" s="6">
        <f>D604-E604</f>
        <v>5143319.8599999994</v>
      </c>
      <c r="G604" s="6">
        <f>F604-H604-I604-J604-K604-L604-M604</f>
        <v>2508309.4500000002</v>
      </c>
      <c r="H604" s="6">
        <v>1729559.5999999999</v>
      </c>
      <c r="I604" s="6">
        <v>483908.26</v>
      </c>
      <c r="J604" s="6">
        <v>380786.22</v>
      </c>
      <c r="K604" s="6">
        <v>0</v>
      </c>
      <c r="L604" s="6">
        <v>38435.1</v>
      </c>
      <c r="M604" s="6">
        <v>2321.2299999999996</v>
      </c>
    </row>
    <row r="605" spans="1:13" x14ac:dyDescent="0.25">
      <c r="A605" s="1" t="s">
        <v>1250</v>
      </c>
      <c r="B605" t="s">
        <v>1251</v>
      </c>
      <c r="C605" t="s">
        <v>242</v>
      </c>
      <c r="D605" s="37">
        <v>16040597.899999999</v>
      </c>
      <c r="E605" s="37">
        <f>VLOOKUP(A605,'Core Foundation Funding (Ha)'!A:I,9,FALSE)</f>
        <v>263914.14999999997</v>
      </c>
      <c r="F605" s="6">
        <f>D605-E605</f>
        <v>15776683.749999998</v>
      </c>
      <c r="G605" s="6">
        <f>F605-H605-I605-J605-K605-L605-M605</f>
        <v>10667754.499999998</v>
      </c>
      <c r="H605" s="6">
        <v>1924690.6400000001</v>
      </c>
      <c r="I605" s="6">
        <v>1799259.8400000005</v>
      </c>
      <c r="J605" s="6">
        <v>829503.33</v>
      </c>
      <c r="K605" s="6">
        <v>397997.58</v>
      </c>
      <c r="L605" s="6">
        <v>157477.85999999999</v>
      </c>
      <c r="M605" s="6">
        <v>0</v>
      </c>
    </row>
    <row r="606" spans="1:13" x14ac:dyDescent="0.25">
      <c r="A606" s="1" t="s">
        <v>1252</v>
      </c>
      <c r="B606" t="s">
        <v>1253</v>
      </c>
      <c r="C606" t="s">
        <v>100</v>
      </c>
      <c r="D606" s="37">
        <v>2167908.5900000003</v>
      </c>
      <c r="E606" s="37">
        <f>VLOOKUP(A606,'Core Foundation Funding (Ha)'!A:I,9,FALSE)</f>
        <v>69101.91</v>
      </c>
      <c r="F606" s="6">
        <f>D606-E606</f>
        <v>2098806.6800000002</v>
      </c>
      <c r="G606" s="6">
        <f>F606-H606-I606-J606-K606-L606-M606</f>
        <v>1316925.6700000002</v>
      </c>
      <c r="H606" s="6">
        <v>556479.67999999993</v>
      </c>
      <c r="I606" s="6">
        <v>128903.07</v>
      </c>
      <c r="J606" s="6">
        <v>30505.29</v>
      </c>
      <c r="K606" s="6">
        <v>0</v>
      </c>
      <c r="L606" s="6">
        <v>39290.57</v>
      </c>
      <c r="M606" s="6">
        <v>26702.400000000001</v>
      </c>
    </row>
    <row r="607" spans="1:13" x14ac:dyDescent="0.25">
      <c r="A607" s="1" t="s">
        <v>1254</v>
      </c>
      <c r="B607" t="s">
        <v>1255</v>
      </c>
      <c r="C607" t="s">
        <v>271</v>
      </c>
      <c r="D607" s="37">
        <v>4201064.8400000008</v>
      </c>
      <c r="E607" s="37">
        <f>VLOOKUP(A607,'Core Foundation Funding (Ha)'!A:I,9,FALSE)</f>
        <v>105411.7</v>
      </c>
      <c r="F607" s="6">
        <f>D607-E607</f>
        <v>4095653.1400000006</v>
      </c>
      <c r="G607" s="6">
        <f>F607-H607-I607-J607-K607-L607-M607</f>
        <v>2721177.7900000005</v>
      </c>
      <c r="H607" s="6">
        <v>1002225.98</v>
      </c>
      <c r="I607" s="6">
        <v>298585.99000000005</v>
      </c>
      <c r="J607" s="6">
        <v>14743.849999999999</v>
      </c>
      <c r="K607" s="6">
        <v>489.84</v>
      </c>
      <c r="L607" s="6">
        <v>55281.39</v>
      </c>
      <c r="M607" s="6">
        <v>3148.2999999999993</v>
      </c>
    </row>
    <row r="608" spans="1:13" x14ac:dyDescent="0.25">
      <c r="A608" s="1" t="s">
        <v>1256</v>
      </c>
      <c r="B608" t="s">
        <v>1257</v>
      </c>
      <c r="C608" t="s">
        <v>8</v>
      </c>
      <c r="D608" s="37">
        <v>1667873.3699999996</v>
      </c>
      <c r="E608" s="37">
        <f>VLOOKUP(A608,'Core Foundation Funding (Ha)'!A:I,9,FALSE)</f>
        <v>83621.669999999984</v>
      </c>
      <c r="F608" s="6">
        <f>D608-E608</f>
        <v>1584251.6999999997</v>
      </c>
      <c r="G608" s="6">
        <f>F608-H608-I608-J608-K608-L608-M608</f>
        <v>1265616.5899999999</v>
      </c>
      <c r="H608" s="6">
        <v>0</v>
      </c>
      <c r="I608" s="6">
        <v>188819.82</v>
      </c>
      <c r="J608" s="6">
        <v>73581.42</v>
      </c>
      <c r="K608" s="6">
        <v>4962.4799999999996</v>
      </c>
      <c r="L608" s="6">
        <v>36943.269999999997</v>
      </c>
      <c r="M608" s="6">
        <v>14328.119999999995</v>
      </c>
    </row>
    <row r="609" spans="1:13" x14ac:dyDescent="0.25">
      <c r="A609" s="1" t="s">
        <v>1258</v>
      </c>
      <c r="B609" t="s">
        <v>1259</v>
      </c>
      <c r="C609" t="s">
        <v>239</v>
      </c>
      <c r="D609" s="37">
        <v>8306922.0899999989</v>
      </c>
      <c r="E609" s="37">
        <f>VLOOKUP(A609,'Core Foundation Funding (Ha)'!A:I,9,FALSE)</f>
        <v>-89559.87</v>
      </c>
      <c r="F609" s="6">
        <f>D609-E609</f>
        <v>8396481.959999999</v>
      </c>
      <c r="G609" s="6">
        <f>F609-H609-I609-J609-K609-L609-M609</f>
        <v>6268682.9199999981</v>
      </c>
      <c r="H609" s="6">
        <v>296454</v>
      </c>
      <c r="I609" s="6">
        <v>1306128.8900000001</v>
      </c>
      <c r="J609" s="6">
        <v>288673.32</v>
      </c>
      <c r="K609" s="6">
        <v>11916</v>
      </c>
      <c r="L609" s="6">
        <v>159076.46</v>
      </c>
      <c r="M609" s="6">
        <v>65550.37000000001</v>
      </c>
    </row>
    <row r="610" spans="1:13" x14ac:dyDescent="0.25">
      <c r="A610" s="1" t="s">
        <v>1260</v>
      </c>
      <c r="B610" t="s">
        <v>1261</v>
      </c>
      <c r="C610" t="s">
        <v>120</v>
      </c>
      <c r="D610" s="37">
        <v>16444884.660000002</v>
      </c>
      <c r="E610" s="37">
        <f>VLOOKUP(A610,'Core Foundation Funding (Ha)'!A:I,9,FALSE)</f>
        <v>-23728.640000000003</v>
      </c>
      <c r="F610" s="6">
        <f>D610-E610</f>
        <v>16468613.300000003</v>
      </c>
      <c r="G610" s="6">
        <f>F610-H610-I610-J610-K610-L610-M610</f>
        <v>14540498.770000001</v>
      </c>
      <c r="H610" s="6">
        <v>0</v>
      </c>
      <c r="I610" s="6">
        <v>1019946.46</v>
      </c>
      <c r="J610" s="6">
        <v>120434.16</v>
      </c>
      <c r="K610" s="6">
        <v>161749.65000000002</v>
      </c>
      <c r="L610" s="6">
        <v>396114.88</v>
      </c>
      <c r="M610" s="6">
        <v>229869.38</v>
      </c>
    </row>
    <row r="611" spans="1:13" x14ac:dyDescent="0.25">
      <c r="A611" s="1" t="s">
        <v>1262</v>
      </c>
      <c r="B611" t="s">
        <v>1263</v>
      </c>
      <c r="C611" t="s">
        <v>175</v>
      </c>
      <c r="D611" s="37">
        <v>5804648.620000001</v>
      </c>
      <c r="E611" s="37">
        <f>VLOOKUP(A611,'Core Foundation Funding (Ha)'!A:I,9,FALSE)</f>
        <v>60164.739999999991</v>
      </c>
      <c r="F611" s="6">
        <f>D611-E611</f>
        <v>5744483.8800000008</v>
      </c>
      <c r="G611" s="6">
        <f>F611-H611-I611-J611-K611-L611-M611</f>
        <v>3711208.9200000018</v>
      </c>
      <c r="H611" s="6">
        <v>1550007.27</v>
      </c>
      <c r="I611" s="6">
        <v>375221.61</v>
      </c>
      <c r="J611" s="6">
        <v>52558.07</v>
      </c>
      <c r="K611" s="6">
        <v>616.07000000000005</v>
      </c>
      <c r="L611" s="6">
        <v>54871.94</v>
      </c>
      <c r="M611" s="6">
        <v>0</v>
      </c>
    </row>
    <row r="612" spans="1:13" x14ac:dyDescent="0.25">
      <c r="A612" s="1" t="s">
        <v>1264</v>
      </c>
      <c r="B612" t="s">
        <v>1265</v>
      </c>
      <c r="C612" t="s">
        <v>242</v>
      </c>
      <c r="D612" s="37">
        <v>5427475.4299999997</v>
      </c>
      <c r="E612" s="37">
        <f>VLOOKUP(A612,'Core Foundation Funding (Ha)'!A:I,9,FALSE)</f>
        <v>22212.799999999999</v>
      </c>
      <c r="F612" s="6">
        <f>D612-E612</f>
        <v>5405262.6299999999</v>
      </c>
      <c r="G612" s="6">
        <f>F612-H612-I612-J612-K612-L612-M612</f>
        <v>4961378.37</v>
      </c>
      <c r="H612" s="6">
        <v>0</v>
      </c>
      <c r="I612" s="6">
        <v>333538.05000000005</v>
      </c>
      <c r="J612" s="6">
        <v>598.5</v>
      </c>
      <c r="K612" s="6">
        <v>4554.97</v>
      </c>
      <c r="L612" s="6">
        <v>97622.41</v>
      </c>
      <c r="M612" s="6">
        <v>7570.33</v>
      </c>
    </row>
    <row r="613" spans="1:13" x14ac:dyDescent="0.25">
      <c r="A613" s="1" t="s">
        <v>1266</v>
      </c>
      <c r="B613" t="s">
        <v>1267</v>
      </c>
      <c r="C613" t="s">
        <v>87</v>
      </c>
      <c r="D613" s="37">
        <v>15764128.039999997</v>
      </c>
      <c r="E613" s="37">
        <f>VLOOKUP(A613,'Core Foundation Funding (Ha)'!A:I,9,FALSE)</f>
        <v>-144476.58000000002</v>
      </c>
      <c r="F613" s="6">
        <f>D613-E613</f>
        <v>15908604.619999997</v>
      </c>
      <c r="G613" s="6">
        <f>F613-H613-I613-J613-K613-L613-M613</f>
        <v>10261525.579999998</v>
      </c>
      <c r="H613" s="6">
        <v>1969347.3</v>
      </c>
      <c r="I613" s="6">
        <v>1235737.7599999998</v>
      </c>
      <c r="J613" s="6">
        <v>2162594.87</v>
      </c>
      <c r="K613" s="6">
        <v>8492.2199999999993</v>
      </c>
      <c r="L613" s="6">
        <v>209117.12</v>
      </c>
      <c r="M613" s="6">
        <v>61789.770000000004</v>
      </c>
    </row>
    <row r="614" spans="1:13" x14ac:dyDescent="0.25">
      <c r="A614" s="1" t="s">
        <v>1268</v>
      </c>
      <c r="B614" t="s">
        <v>1269</v>
      </c>
      <c r="C614" t="s">
        <v>87</v>
      </c>
      <c r="D614" s="37">
        <v>2457820.9499999997</v>
      </c>
      <c r="E614" s="37">
        <f>VLOOKUP(A614,'Core Foundation Funding (Ha)'!A:I,9,FALSE)</f>
        <v>238932.22</v>
      </c>
      <c r="F614" s="6">
        <f>D614-E614</f>
        <v>2218888.7299999995</v>
      </c>
      <c r="G614" s="6">
        <f>F614-H614-I614-J614-K614-L614-M614</f>
        <v>1655146.9699999993</v>
      </c>
      <c r="H614" s="6">
        <v>389425.64</v>
      </c>
      <c r="I614" s="6">
        <v>81565.77</v>
      </c>
      <c r="J614" s="6">
        <v>25159.69</v>
      </c>
      <c r="K614" s="6">
        <v>723.25</v>
      </c>
      <c r="L614" s="6">
        <v>38962.620000000003</v>
      </c>
      <c r="M614" s="6">
        <v>27904.79</v>
      </c>
    </row>
    <row r="615" spans="1:13" x14ac:dyDescent="0.25">
      <c r="A615" s="1" t="s">
        <v>1270</v>
      </c>
      <c r="B615" t="s">
        <v>1271</v>
      </c>
      <c r="C615" t="s">
        <v>59</v>
      </c>
      <c r="D615" s="37">
        <v>52529931.250000007</v>
      </c>
      <c r="E615" s="37">
        <f>VLOOKUP(A615,'Core Foundation Funding (Ha)'!A:I,9,FALSE)</f>
        <v>-805258.5</v>
      </c>
      <c r="F615" s="6">
        <f>D615-E615</f>
        <v>53335189.750000007</v>
      </c>
      <c r="G615" s="6">
        <f>F615-H615-I615-J615-K615-L615-M615</f>
        <v>26498799.65000001</v>
      </c>
      <c r="H615" s="6">
        <v>16569924.93</v>
      </c>
      <c r="I615" s="6">
        <v>4391508.38</v>
      </c>
      <c r="J615" s="6">
        <v>4344452.1899999995</v>
      </c>
      <c r="K615" s="6">
        <v>365521.81</v>
      </c>
      <c r="L615" s="6">
        <v>395849.7</v>
      </c>
      <c r="M615" s="6">
        <v>769133.09</v>
      </c>
    </row>
    <row r="616" spans="1:13" x14ac:dyDescent="0.25">
      <c r="A616" s="1" t="s">
        <v>1272</v>
      </c>
      <c r="B616" t="s">
        <v>1273</v>
      </c>
      <c r="C616" t="s">
        <v>5</v>
      </c>
      <c r="D616" s="37">
        <v>5354516.3600000013</v>
      </c>
      <c r="E616" s="37">
        <f>VLOOKUP(A616,'Core Foundation Funding (Ha)'!A:I,9,FALSE)</f>
        <v>27755.339999999997</v>
      </c>
      <c r="F616" s="6">
        <f>D616-E616</f>
        <v>5326761.0200000014</v>
      </c>
      <c r="G616" s="6">
        <f>F616-H616-I616-J616-K616-L616-M616</f>
        <v>3825052.8600000013</v>
      </c>
      <c r="H616" s="6">
        <v>831822.5</v>
      </c>
      <c r="I616" s="6">
        <v>460088.31</v>
      </c>
      <c r="J616" s="6">
        <v>131936.6</v>
      </c>
      <c r="K616" s="6">
        <v>0</v>
      </c>
      <c r="L616" s="6">
        <v>69059.81</v>
      </c>
      <c r="M616" s="6">
        <v>8800.9399999999987</v>
      </c>
    </row>
    <row r="617" spans="1:13" x14ac:dyDescent="0.25">
      <c r="A617" s="1" t="s">
        <v>1274</v>
      </c>
      <c r="B617" t="s">
        <v>1275</v>
      </c>
      <c r="C617" t="s">
        <v>359</v>
      </c>
      <c r="D617" s="37">
        <v>22944783.960000005</v>
      </c>
      <c r="E617" s="37">
        <f>VLOOKUP(A617,'Core Foundation Funding (Ha)'!A:I,9,FALSE)</f>
        <v>-231752.95</v>
      </c>
      <c r="F617" s="6">
        <f>D617-E617</f>
        <v>23176536.910000004</v>
      </c>
      <c r="G617" s="6">
        <f>F617-H617-I617-J617-K617-L617-M617</f>
        <v>11885693.300000003</v>
      </c>
      <c r="H617" s="6">
        <v>4315850.28</v>
      </c>
      <c r="I617" s="6">
        <v>3234890.2500000005</v>
      </c>
      <c r="J617" s="6">
        <v>3278616.33</v>
      </c>
      <c r="K617" s="6">
        <v>821.08</v>
      </c>
      <c r="L617" s="6">
        <v>184264.92</v>
      </c>
      <c r="M617" s="6">
        <v>276400.75</v>
      </c>
    </row>
    <row r="618" spans="1:13" s="19" customFormat="1" x14ac:dyDescent="0.25">
      <c r="D618" s="20">
        <f>SUM(D8:D617)</f>
        <v>6395301322.4100018</v>
      </c>
      <c r="E618" s="20">
        <f>SUM(E8:E617)</f>
        <v>1.0186340659856796E-9</v>
      </c>
      <c r="F618" s="20">
        <f>SUM(F8:F617)</f>
        <v>6395301322.4099884</v>
      </c>
      <c r="G618" s="20">
        <f>SUM(G8:G617)</f>
        <v>4168063058.4499969</v>
      </c>
      <c r="H618" s="20">
        <f>SUM(H8:H617)</f>
        <v>1095252873.3499994</v>
      </c>
      <c r="I618" s="20">
        <f>SUM(I8:I617)</f>
        <v>623650870.97000027</v>
      </c>
      <c r="J618" s="20">
        <f>SUM(J8:J617)</f>
        <v>357961833.1099999</v>
      </c>
      <c r="K618" s="20">
        <f>SUM(K8:K617)</f>
        <v>24665580.880000006</v>
      </c>
      <c r="L618" s="20">
        <f>SUM(L8:L617)</f>
        <v>74131200.169999987</v>
      </c>
      <c r="M618" s="20">
        <f>SUM(M8:M617)</f>
        <v>51575905.480000012</v>
      </c>
    </row>
  </sheetData>
  <autoFilter ref="A7:M7" xr:uid="{6B0C43EC-F075-43CA-B74E-31C5BA797D13}">
    <sortState xmlns:xlrd2="http://schemas.microsoft.com/office/spreadsheetml/2017/richdata2" ref="A8:M618">
      <sortCondition ref="B7"/>
    </sortState>
  </autoFilter>
  <mergeCells count="1">
    <mergeCell ref="D2:E2"/>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B2FB4C-D153-4A94-9611-BD8A9F045F29}">
  <dimension ref="A1:K618"/>
  <sheetViews>
    <sheetView workbookViewId="0">
      <selection activeCell="K8" sqref="K8"/>
    </sheetView>
  </sheetViews>
  <sheetFormatPr defaultRowHeight="15" x14ac:dyDescent="0.25"/>
  <cols>
    <col min="2" max="2" width="28.5703125" bestFit="1" customWidth="1"/>
    <col min="3" max="3" width="12.42578125" bestFit="1" customWidth="1"/>
    <col min="4" max="5" width="20.7109375" style="2" bestFit="1" customWidth="1"/>
    <col min="6" max="6" width="14.85546875" style="2" customWidth="1"/>
    <col min="7" max="7" width="17" style="2" bestFit="1" customWidth="1"/>
    <col min="8" max="8" width="20.28515625" style="2" bestFit="1" customWidth="1"/>
    <col min="9" max="9" width="16.42578125" style="2" bestFit="1" customWidth="1"/>
    <col min="10" max="10" width="18.85546875" style="2" bestFit="1" customWidth="1"/>
    <col min="11" max="11" width="16.42578125" style="2" bestFit="1" customWidth="1"/>
  </cols>
  <sheetData>
    <row r="1" spans="1:11" ht="38.25" customHeight="1" x14ac:dyDescent="0.25">
      <c r="A1" s="57" t="s">
        <v>1395</v>
      </c>
      <c r="B1" s="54"/>
      <c r="C1" s="54"/>
      <c r="D1" s="55"/>
      <c r="E1" s="55"/>
      <c r="F1" s="55"/>
      <c r="G1" s="55"/>
      <c r="H1" s="55"/>
      <c r="I1" s="55"/>
      <c r="J1" s="55"/>
      <c r="K1" s="55"/>
    </row>
    <row r="2" spans="1:11" s="30" customFormat="1" ht="15.75" x14ac:dyDescent="0.25">
      <c r="A2" s="39"/>
      <c r="B2" s="39"/>
      <c r="C2" s="39"/>
      <c r="D2" s="35"/>
      <c r="E2" s="35"/>
      <c r="F2" s="35"/>
      <c r="G2" s="35"/>
      <c r="H2" s="35" t="s">
        <v>1325</v>
      </c>
      <c r="I2" s="35"/>
      <c r="J2" s="35"/>
      <c r="K2" s="35"/>
    </row>
    <row r="3" spans="1:11" s="30" customFormat="1" ht="15.75" x14ac:dyDescent="0.25">
      <c r="A3" s="39"/>
      <c r="B3" s="39"/>
      <c r="C3" s="39"/>
      <c r="D3" s="35" t="s">
        <v>1325</v>
      </c>
      <c r="E3" s="35" t="s">
        <v>1325</v>
      </c>
      <c r="F3" s="35" t="s">
        <v>1381</v>
      </c>
      <c r="G3" s="35" t="s">
        <v>1325</v>
      </c>
      <c r="H3" s="35" t="s">
        <v>1374</v>
      </c>
      <c r="I3" s="35" t="s">
        <v>1375</v>
      </c>
      <c r="J3" s="35" t="s">
        <v>1325</v>
      </c>
      <c r="K3" s="35" t="s">
        <v>1375</v>
      </c>
    </row>
    <row r="4" spans="1:11" s="30" customFormat="1" ht="15.75" x14ac:dyDescent="0.25">
      <c r="A4" s="39"/>
      <c r="B4" s="39"/>
      <c r="C4" s="39"/>
      <c r="D4" s="35" t="s">
        <v>1279</v>
      </c>
      <c r="E4" s="35" t="s">
        <v>1372</v>
      </c>
      <c r="F4" s="35" t="s">
        <v>1322</v>
      </c>
      <c r="G4" s="35" t="s">
        <v>1281</v>
      </c>
      <c r="H4" s="41" t="s">
        <v>1288</v>
      </c>
      <c r="I4" s="35" t="s">
        <v>1376</v>
      </c>
      <c r="J4" s="35" t="s">
        <v>1286</v>
      </c>
      <c r="K4" s="35" t="s">
        <v>1282</v>
      </c>
    </row>
    <row r="5" spans="1:11" s="38" customFormat="1" ht="15.75" x14ac:dyDescent="0.25">
      <c r="A5" s="40" t="s">
        <v>1295</v>
      </c>
      <c r="B5" s="40" t="s">
        <v>1296</v>
      </c>
      <c r="C5" s="40" t="s">
        <v>1297</v>
      </c>
      <c r="D5" s="41" t="s">
        <v>1282</v>
      </c>
      <c r="E5" s="41" t="s">
        <v>1286</v>
      </c>
      <c r="F5" s="41" t="s">
        <v>1382</v>
      </c>
      <c r="G5" s="41" t="s">
        <v>1289</v>
      </c>
      <c r="H5" s="41" t="s">
        <v>1384</v>
      </c>
      <c r="I5" s="41" t="s">
        <v>1377</v>
      </c>
      <c r="J5" s="41" t="s">
        <v>1379</v>
      </c>
      <c r="K5" s="41" t="s">
        <v>1311</v>
      </c>
    </row>
    <row r="6" spans="1:11" s="38" customFormat="1" ht="15.75" x14ac:dyDescent="0.25">
      <c r="A6" s="40"/>
      <c r="B6" s="40"/>
      <c r="C6" s="40"/>
      <c r="D6" s="41" t="s">
        <v>1291</v>
      </c>
      <c r="E6" s="41" t="s">
        <v>1373</v>
      </c>
      <c r="F6" s="41" t="s">
        <v>1383</v>
      </c>
      <c r="G6" s="41" t="s">
        <v>1384</v>
      </c>
      <c r="H6" s="41" t="s">
        <v>1291</v>
      </c>
      <c r="I6" s="41" t="s">
        <v>1378</v>
      </c>
      <c r="J6" s="41" t="s">
        <v>1380</v>
      </c>
      <c r="K6" s="41"/>
    </row>
    <row r="7" spans="1:11" s="30" customFormat="1" x14ac:dyDescent="0.25">
      <c r="A7" t="s">
        <v>0</v>
      </c>
      <c r="B7" t="s">
        <v>1</v>
      </c>
      <c r="C7" t="s">
        <v>2</v>
      </c>
      <c r="D7" s="2">
        <v>5206715.4400000004</v>
      </c>
      <c r="E7" s="2">
        <v>128922.97</v>
      </c>
      <c r="F7" s="37">
        <v>0</v>
      </c>
      <c r="G7" s="2">
        <v>-35575</v>
      </c>
      <c r="H7" s="2">
        <v>-255311.06</v>
      </c>
      <c r="I7" s="2">
        <v>118638.81</v>
      </c>
      <c r="J7" s="2">
        <v>0</v>
      </c>
      <c r="K7" s="2">
        <f t="shared" ref="K7:K70" si="0">D7+E7+G7+H7+I7+J7</f>
        <v>5163391.16</v>
      </c>
    </row>
    <row r="8" spans="1:11" x14ac:dyDescent="0.25">
      <c r="A8" t="s">
        <v>3</v>
      </c>
      <c r="B8" t="s">
        <v>4</v>
      </c>
      <c r="C8" t="s">
        <v>5</v>
      </c>
      <c r="D8" s="2">
        <v>8528494.8200000003</v>
      </c>
      <c r="E8" s="2">
        <v>-115053.26</v>
      </c>
      <c r="F8" s="37">
        <v>0</v>
      </c>
      <c r="G8" s="2">
        <v>-47084</v>
      </c>
      <c r="H8" s="2">
        <v>-123395.03</v>
      </c>
      <c r="I8" s="2">
        <v>447023.59</v>
      </c>
      <c r="J8" s="2">
        <v>0</v>
      </c>
      <c r="K8" s="2">
        <f t="shared" si="0"/>
        <v>8689986.120000001</v>
      </c>
    </row>
    <row r="9" spans="1:11" x14ac:dyDescent="0.25">
      <c r="A9" t="s">
        <v>6</v>
      </c>
      <c r="B9" t="s">
        <v>7</v>
      </c>
      <c r="C9" t="s">
        <v>8</v>
      </c>
      <c r="D9" s="2">
        <v>200839446.33000001</v>
      </c>
      <c r="E9" s="2">
        <v>-6935565.46</v>
      </c>
      <c r="F9" s="37">
        <v>0</v>
      </c>
      <c r="G9" s="2">
        <v>-12659702.949999999</v>
      </c>
      <c r="H9" s="2">
        <v>-26656207.549999997</v>
      </c>
      <c r="I9" s="2">
        <v>7371568.7999999998</v>
      </c>
      <c r="J9" s="2">
        <v>25067.040000000001</v>
      </c>
      <c r="K9" s="2">
        <f t="shared" si="0"/>
        <v>161984606.21000001</v>
      </c>
    </row>
    <row r="10" spans="1:11" x14ac:dyDescent="0.25">
      <c r="A10" t="s">
        <v>9</v>
      </c>
      <c r="B10" t="s">
        <v>10</v>
      </c>
      <c r="C10" t="s">
        <v>11</v>
      </c>
      <c r="D10" s="2">
        <v>9591946.1199999992</v>
      </c>
      <c r="E10" s="2">
        <v>206461.98</v>
      </c>
      <c r="F10" s="37">
        <v>0</v>
      </c>
      <c r="G10" s="2">
        <v>-194617.35</v>
      </c>
      <c r="H10" s="2">
        <v>-376654.26</v>
      </c>
      <c r="I10" s="2">
        <v>439601.43</v>
      </c>
      <c r="J10" s="2">
        <v>0</v>
      </c>
      <c r="K10" s="2">
        <f t="shared" si="0"/>
        <v>9666737.9199999999</v>
      </c>
    </row>
    <row r="11" spans="1:11" x14ac:dyDescent="0.25">
      <c r="A11" t="s">
        <v>12</v>
      </c>
      <c r="B11" t="s">
        <v>13</v>
      </c>
      <c r="C11" t="s">
        <v>14</v>
      </c>
      <c r="D11" s="2">
        <v>6519653.8300000001</v>
      </c>
      <c r="E11" s="2">
        <v>356708.7</v>
      </c>
      <c r="F11" s="37">
        <v>0</v>
      </c>
      <c r="G11" s="2">
        <v>-15105.75</v>
      </c>
      <c r="H11" s="2">
        <v>-42176.02</v>
      </c>
      <c r="I11" s="2">
        <v>316895.24</v>
      </c>
      <c r="J11" s="2">
        <v>0</v>
      </c>
      <c r="K11" s="2">
        <f t="shared" si="0"/>
        <v>7135976.0000000009</v>
      </c>
    </row>
    <row r="12" spans="1:11" x14ac:dyDescent="0.25">
      <c r="A12" t="s">
        <v>15</v>
      </c>
      <c r="B12" t="s">
        <v>16</v>
      </c>
      <c r="C12" t="s">
        <v>17</v>
      </c>
      <c r="D12" s="2">
        <v>25824558.039999999</v>
      </c>
      <c r="E12" s="2">
        <v>-1180488.08</v>
      </c>
      <c r="F12" s="37">
        <v>0</v>
      </c>
      <c r="G12" s="2">
        <v>-109201.21</v>
      </c>
      <c r="H12" s="2">
        <v>-478507.80000000005</v>
      </c>
      <c r="I12" s="2">
        <v>979894.8</v>
      </c>
      <c r="J12" s="2">
        <v>0</v>
      </c>
      <c r="K12" s="2">
        <f t="shared" si="0"/>
        <v>25036255.75</v>
      </c>
    </row>
    <row r="13" spans="1:11" x14ac:dyDescent="0.25">
      <c r="A13" t="s">
        <v>18</v>
      </c>
      <c r="B13" t="s">
        <v>19</v>
      </c>
      <c r="C13" t="s">
        <v>20</v>
      </c>
      <c r="D13" s="2">
        <v>9731735.1699999999</v>
      </c>
      <c r="E13" s="2">
        <v>-75703.42</v>
      </c>
      <c r="F13" s="37">
        <v>0</v>
      </c>
      <c r="G13" s="2">
        <v>-84796</v>
      </c>
      <c r="H13" s="2">
        <v>-154450.05000000002</v>
      </c>
      <c r="I13" s="2">
        <v>492882.03</v>
      </c>
      <c r="J13" s="2">
        <v>0</v>
      </c>
      <c r="K13" s="2">
        <f t="shared" si="0"/>
        <v>9909667.7299999986</v>
      </c>
    </row>
    <row r="14" spans="1:11" x14ac:dyDescent="0.25">
      <c r="A14" t="s">
        <v>21</v>
      </c>
      <c r="B14" t="s">
        <v>22</v>
      </c>
      <c r="C14" t="s">
        <v>23</v>
      </c>
      <c r="D14" s="2">
        <v>14643017.85</v>
      </c>
      <c r="E14" s="2">
        <v>-465581.53</v>
      </c>
      <c r="F14" s="37">
        <v>0</v>
      </c>
      <c r="G14" s="2">
        <v>-275885.55</v>
      </c>
      <c r="H14" s="2">
        <v>-621482.45000000007</v>
      </c>
      <c r="I14" s="2">
        <v>380384.13</v>
      </c>
      <c r="J14" s="2">
        <v>0</v>
      </c>
      <c r="K14" s="2">
        <f t="shared" si="0"/>
        <v>13660452.450000001</v>
      </c>
    </row>
    <row r="15" spans="1:11" x14ac:dyDescent="0.25">
      <c r="A15" t="s">
        <v>24</v>
      </c>
      <c r="B15" t="s">
        <v>25</v>
      </c>
      <c r="C15" t="s">
        <v>26</v>
      </c>
      <c r="D15" s="2">
        <v>5690417.3300000001</v>
      </c>
      <c r="E15" s="2">
        <v>793350.88</v>
      </c>
      <c r="F15" s="37">
        <v>0</v>
      </c>
      <c r="G15" s="2">
        <v>0</v>
      </c>
      <c r="H15" s="2">
        <v>-79155.210000000006</v>
      </c>
      <c r="I15" s="2">
        <v>110237.97</v>
      </c>
      <c r="J15" s="2">
        <v>0</v>
      </c>
      <c r="K15" s="2">
        <f t="shared" si="0"/>
        <v>6514850.9699999997</v>
      </c>
    </row>
    <row r="16" spans="1:11" x14ac:dyDescent="0.25">
      <c r="A16" t="s">
        <v>27</v>
      </c>
      <c r="B16" t="s">
        <v>28</v>
      </c>
      <c r="C16" t="s">
        <v>29</v>
      </c>
      <c r="D16" s="2">
        <v>4624721.1399999997</v>
      </c>
      <c r="E16" s="2">
        <v>629423.19999999995</v>
      </c>
      <c r="F16" s="37">
        <v>0</v>
      </c>
      <c r="G16" s="2">
        <v>-24510</v>
      </c>
      <c r="H16" s="2">
        <v>-61007.49</v>
      </c>
      <c r="I16" s="2">
        <v>335562.19</v>
      </c>
      <c r="J16" s="2">
        <v>0</v>
      </c>
      <c r="K16" s="2">
        <f t="shared" si="0"/>
        <v>5504189.04</v>
      </c>
    </row>
    <row r="17" spans="1:11" x14ac:dyDescent="0.25">
      <c r="A17" t="s">
        <v>30</v>
      </c>
      <c r="B17" t="s">
        <v>31</v>
      </c>
      <c r="C17" t="s">
        <v>32</v>
      </c>
      <c r="D17" s="2">
        <v>8080316.2999999998</v>
      </c>
      <c r="E17" s="2">
        <v>-494554.23</v>
      </c>
      <c r="F17" s="37">
        <v>0</v>
      </c>
      <c r="G17" s="2">
        <v>-540426.41</v>
      </c>
      <c r="H17" s="2">
        <v>-838457.48</v>
      </c>
      <c r="I17" s="2">
        <v>246992.26</v>
      </c>
      <c r="J17" s="2">
        <v>43399.7</v>
      </c>
      <c r="K17" s="2">
        <f t="shared" si="0"/>
        <v>6497270.1399999997</v>
      </c>
    </row>
    <row r="18" spans="1:11" x14ac:dyDescent="0.25">
      <c r="A18" t="s">
        <v>33</v>
      </c>
      <c r="B18" t="s">
        <v>34</v>
      </c>
      <c r="C18" t="s">
        <v>35</v>
      </c>
      <c r="D18" s="2">
        <v>4632787.2300000004</v>
      </c>
      <c r="E18" s="2">
        <v>316672.96000000002</v>
      </c>
      <c r="F18" s="37">
        <v>0</v>
      </c>
      <c r="G18" s="2">
        <v>-41310</v>
      </c>
      <c r="H18" s="2">
        <v>-94538.2</v>
      </c>
      <c r="I18" s="2">
        <v>88574.09</v>
      </c>
      <c r="J18" s="2">
        <v>15521.36</v>
      </c>
      <c r="K18" s="2">
        <f t="shared" si="0"/>
        <v>4917707.4400000004</v>
      </c>
    </row>
    <row r="19" spans="1:11" x14ac:dyDescent="0.25">
      <c r="A19" t="s">
        <v>36</v>
      </c>
      <c r="B19" t="s">
        <v>37</v>
      </c>
      <c r="C19" t="s">
        <v>38</v>
      </c>
      <c r="D19" s="2">
        <v>2102372.61</v>
      </c>
      <c r="E19" s="2">
        <v>802903.56</v>
      </c>
      <c r="F19" s="37">
        <v>0</v>
      </c>
      <c r="G19" s="2">
        <v>-97683.54</v>
      </c>
      <c r="H19" s="2">
        <v>-109980.43</v>
      </c>
      <c r="I19" s="2">
        <v>119642.07</v>
      </c>
      <c r="J19" s="2">
        <v>0</v>
      </c>
      <c r="K19" s="2">
        <f t="shared" si="0"/>
        <v>2817254.2699999996</v>
      </c>
    </row>
    <row r="20" spans="1:11" x14ac:dyDescent="0.25">
      <c r="A20" t="s">
        <v>39</v>
      </c>
      <c r="B20" t="s">
        <v>40</v>
      </c>
      <c r="C20" t="s">
        <v>29</v>
      </c>
      <c r="D20" s="2">
        <v>5833359.3099999996</v>
      </c>
      <c r="E20" s="2">
        <v>742517.1</v>
      </c>
      <c r="F20" s="37">
        <v>0</v>
      </c>
      <c r="G20" s="2">
        <v>-22038</v>
      </c>
      <c r="H20" s="2">
        <v>-54072.58</v>
      </c>
      <c r="I20" s="2">
        <v>285882.71000000002</v>
      </c>
      <c r="J20" s="2">
        <v>2641.61</v>
      </c>
      <c r="K20" s="2">
        <f t="shared" si="0"/>
        <v>6788290.1499999994</v>
      </c>
    </row>
    <row r="21" spans="1:11" x14ac:dyDescent="0.25">
      <c r="A21" t="s">
        <v>41</v>
      </c>
      <c r="B21" t="s">
        <v>42</v>
      </c>
      <c r="C21" t="s">
        <v>43</v>
      </c>
      <c r="D21" s="2">
        <v>4017067.11</v>
      </c>
      <c r="E21" s="2">
        <v>-158554.39000000001</v>
      </c>
      <c r="F21" s="37">
        <v>0</v>
      </c>
      <c r="G21" s="2">
        <v>-157725.84</v>
      </c>
      <c r="H21" s="2">
        <v>-122537.29</v>
      </c>
      <c r="I21" s="2">
        <v>286045.95</v>
      </c>
      <c r="J21" s="2">
        <v>0</v>
      </c>
      <c r="K21" s="2">
        <f t="shared" si="0"/>
        <v>3864295.54</v>
      </c>
    </row>
    <row r="22" spans="1:11" x14ac:dyDescent="0.25">
      <c r="A22" t="s">
        <v>44</v>
      </c>
      <c r="B22" t="s">
        <v>45</v>
      </c>
      <c r="C22" t="s">
        <v>38</v>
      </c>
      <c r="D22" s="2">
        <v>3416591.75</v>
      </c>
      <c r="E22" s="2">
        <v>-2183.79</v>
      </c>
      <c r="F22" s="37">
        <v>0</v>
      </c>
      <c r="G22" s="2">
        <v>-18345.75</v>
      </c>
      <c r="H22" s="2">
        <v>-96242.12000000001</v>
      </c>
      <c r="I22" s="2">
        <v>174934.1</v>
      </c>
      <c r="J22" s="2">
        <v>0</v>
      </c>
      <c r="K22" s="2">
        <f t="shared" si="0"/>
        <v>3474754.19</v>
      </c>
    </row>
    <row r="23" spans="1:11" x14ac:dyDescent="0.25">
      <c r="A23" t="s">
        <v>46</v>
      </c>
      <c r="B23" t="s">
        <v>47</v>
      </c>
      <c r="C23" t="s">
        <v>48</v>
      </c>
      <c r="D23" s="2">
        <v>12956281.640000001</v>
      </c>
      <c r="E23" s="2">
        <v>-38878.379999999997</v>
      </c>
      <c r="F23" s="37">
        <v>0</v>
      </c>
      <c r="G23" s="2">
        <v>-10034</v>
      </c>
      <c r="H23" s="2">
        <v>-976433.27</v>
      </c>
      <c r="I23" s="2">
        <v>701847.53</v>
      </c>
      <c r="J23" s="2">
        <v>0</v>
      </c>
      <c r="K23" s="2">
        <f t="shared" si="0"/>
        <v>12632783.52</v>
      </c>
    </row>
    <row r="24" spans="1:11" x14ac:dyDescent="0.25">
      <c r="A24" t="s">
        <v>49</v>
      </c>
      <c r="B24" t="s">
        <v>50</v>
      </c>
      <c r="C24" t="s">
        <v>51</v>
      </c>
      <c r="D24" s="2">
        <v>26980091.52</v>
      </c>
      <c r="E24" s="2">
        <v>-2716274.74</v>
      </c>
      <c r="F24" s="37">
        <v>0</v>
      </c>
      <c r="G24" s="2">
        <v>-975766.9</v>
      </c>
      <c r="H24" s="2">
        <v>-707824.65</v>
      </c>
      <c r="I24" s="2">
        <v>1139230.8</v>
      </c>
      <c r="J24" s="2">
        <v>0</v>
      </c>
      <c r="K24" s="2">
        <f t="shared" si="0"/>
        <v>23719456.030000005</v>
      </c>
    </row>
    <row r="25" spans="1:11" x14ac:dyDescent="0.25">
      <c r="A25" t="s">
        <v>52</v>
      </c>
      <c r="B25" t="s">
        <v>53</v>
      </c>
      <c r="C25" t="s">
        <v>11</v>
      </c>
      <c r="D25" s="2">
        <v>7636725.3200000003</v>
      </c>
      <c r="E25" s="2">
        <v>709881.98</v>
      </c>
      <c r="F25" s="37">
        <v>0</v>
      </c>
      <c r="G25" s="2">
        <v>-354086.29</v>
      </c>
      <c r="H25" s="2">
        <v>-611361.6</v>
      </c>
      <c r="I25" s="2">
        <v>877568.4</v>
      </c>
      <c r="J25" s="2">
        <v>0</v>
      </c>
      <c r="K25" s="2">
        <f t="shared" si="0"/>
        <v>8258727.8100000015</v>
      </c>
    </row>
    <row r="26" spans="1:11" x14ac:dyDescent="0.25">
      <c r="A26" t="s">
        <v>54</v>
      </c>
      <c r="B26" t="s">
        <v>55</v>
      </c>
      <c r="C26" t="s">
        <v>56</v>
      </c>
      <c r="D26" s="2">
        <v>4832721.9400000004</v>
      </c>
      <c r="E26" s="2">
        <v>-78998.61</v>
      </c>
      <c r="F26" s="37">
        <v>0</v>
      </c>
      <c r="G26" s="2">
        <v>-237879</v>
      </c>
      <c r="H26" s="2">
        <v>-224344.09</v>
      </c>
      <c r="I26" s="2">
        <v>126986.21</v>
      </c>
      <c r="J26" s="2">
        <v>40558.14</v>
      </c>
      <c r="K26" s="2">
        <f t="shared" si="0"/>
        <v>4459044.59</v>
      </c>
    </row>
    <row r="27" spans="1:11" x14ac:dyDescent="0.25">
      <c r="A27" t="s">
        <v>57</v>
      </c>
      <c r="B27" t="s">
        <v>58</v>
      </c>
      <c r="C27" t="s">
        <v>59</v>
      </c>
      <c r="D27" s="2">
        <v>21666267.32</v>
      </c>
      <c r="E27" s="2">
        <v>506695.08</v>
      </c>
      <c r="F27" s="37">
        <v>0</v>
      </c>
      <c r="G27" s="2">
        <v>-883264.76</v>
      </c>
      <c r="H27" s="2">
        <v>-1097524.32</v>
      </c>
      <c r="I27" s="2">
        <v>1264913.06</v>
      </c>
      <c r="J27" s="2">
        <v>0</v>
      </c>
      <c r="K27" s="2">
        <f t="shared" si="0"/>
        <v>21457086.379999995</v>
      </c>
    </row>
    <row r="28" spans="1:11" x14ac:dyDescent="0.25">
      <c r="A28" t="s">
        <v>60</v>
      </c>
      <c r="B28" t="s">
        <v>61</v>
      </c>
      <c r="C28" t="s">
        <v>23</v>
      </c>
      <c r="D28" s="2">
        <v>3379145.63</v>
      </c>
      <c r="E28" s="2">
        <v>-73805.2</v>
      </c>
      <c r="F28" s="37">
        <v>0</v>
      </c>
      <c r="G28" s="2">
        <v>-456223.9</v>
      </c>
      <c r="H28" s="2">
        <v>-219977.5</v>
      </c>
      <c r="I28" s="2">
        <v>174172.51</v>
      </c>
      <c r="J28" s="2">
        <v>71392.75</v>
      </c>
      <c r="K28" s="2">
        <f t="shared" si="0"/>
        <v>2874704.29</v>
      </c>
    </row>
    <row r="29" spans="1:11" x14ac:dyDescent="0.25">
      <c r="A29" t="s">
        <v>62</v>
      </c>
      <c r="B29" t="s">
        <v>63</v>
      </c>
      <c r="C29" t="s">
        <v>23</v>
      </c>
      <c r="D29" s="2">
        <v>4911849.74</v>
      </c>
      <c r="E29" s="2">
        <v>-85724.800000000003</v>
      </c>
      <c r="F29" s="37">
        <v>0</v>
      </c>
      <c r="G29" s="2">
        <v>-474981.89</v>
      </c>
      <c r="H29" s="2">
        <v>-423824.38</v>
      </c>
      <c r="I29" s="2">
        <v>202750.23</v>
      </c>
      <c r="J29" s="2">
        <v>155003.68</v>
      </c>
      <c r="K29" s="2">
        <f t="shared" si="0"/>
        <v>4285072.580000001</v>
      </c>
    </row>
    <row r="30" spans="1:11" x14ac:dyDescent="0.25">
      <c r="A30" t="s">
        <v>64</v>
      </c>
      <c r="B30" t="s">
        <v>65</v>
      </c>
      <c r="C30" t="s">
        <v>66</v>
      </c>
      <c r="D30" s="2">
        <v>2761964.92</v>
      </c>
      <c r="E30" s="2">
        <v>970831.77</v>
      </c>
      <c r="F30" s="37">
        <v>0</v>
      </c>
      <c r="G30" s="2">
        <v>0</v>
      </c>
      <c r="H30" s="2">
        <v>-86068.81</v>
      </c>
      <c r="I30" s="2">
        <v>94450.52</v>
      </c>
      <c r="J30" s="2">
        <v>0</v>
      </c>
      <c r="K30" s="2">
        <f t="shared" si="0"/>
        <v>3741178.4</v>
      </c>
    </row>
    <row r="31" spans="1:11" x14ac:dyDescent="0.25">
      <c r="A31" t="s">
        <v>67</v>
      </c>
      <c r="B31" t="s">
        <v>68</v>
      </c>
      <c r="C31" t="s">
        <v>8</v>
      </c>
      <c r="D31" s="2">
        <v>29396095.100000001</v>
      </c>
      <c r="E31" s="2">
        <v>-1312839.23</v>
      </c>
      <c r="F31" s="37">
        <v>0</v>
      </c>
      <c r="G31" s="2">
        <v>-216486.73</v>
      </c>
      <c r="H31" s="2">
        <v>-1096437.75</v>
      </c>
      <c r="I31" s="2">
        <v>1252738.8</v>
      </c>
      <c r="J31" s="2">
        <v>0</v>
      </c>
      <c r="K31" s="2">
        <f t="shared" si="0"/>
        <v>28023070.190000001</v>
      </c>
    </row>
    <row r="32" spans="1:11" x14ac:dyDescent="0.25">
      <c r="A32" t="s">
        <v>69</v>
      </c>
      <c r="B32" t="s">
        <v>70</v>
      </c>
      <c r="C32" t="s">
        <v>71</v>
      </c>
      <c r="D32" s="2">
        <v>5932862.1299999999</v>
      </c>
      <c r="E32" s="2">
        <v>749476.3</v>
      </c>
      <c r="F32" s="37">
        <v>0</v>
      </c>
      <c r="G32" s="2">
        <v>-24817</v>
      </c>
      <c r="H32" s="2">
        <v>-112938.84</v>
      </c>
      <c r="I32" s="2">
        <v>571468.92000000004</v>
      </c>
      <c r="J32" s="2">
        <v>22577.14</v>
      </c>
      <c r="K32" s="2">
        <f t="shared" si="0"/>
        <v>7138628.6499999994</v>
      </c>
    </row>
    <row r="33" spans="1:11" x14ac:dyDescent="0.25">
      <c r="A33" t="s">
        <v>72</v>
      </c>
      <c r="B33" t="s">
        <v>73</v>
      </c>
      <c r="C33" t="s">
        <v>74</v>
      </c>
      <c r="D33" s="2">
        <v>11470077.060000001</v>
      </c>
      <c r="E33" s="2">
        <v>-229576.17</v>
      </c>
      <c r="F33" s="37">
        <v>0</v>
      </c>
      <c r="G33" s="2">
        <v>-150224.99</v>
      </c>
      <c r="H33" s="2">
        <v>-531578.47</v>
      </c>
      <c r="I33" s="2">
        <v>574279.18999999994</v>
      </c>
      <c r="J33" s="2">
        <v>29086.57</v>
      </c>
      <c r="K33" s="2">
        <f t="shared" si="0"/>
        <v>11162063.189999999</v>
      </c>
    </row>
    <row r="34" spans="1:11" x14ac:dyDescent="0.25">
      <c r="A34" t="s">
        <v>75</v>
      </c>
      <c r="B34" t="s">
        <v>76</v>
      </c>
      <c r="C34" t="s">
        <v>14</v>
      </c>
      <c r="D34" s="2">
        <v>6070916.5300000003</v>
      </c>
      <c r="E34" s="2">
        <v>439110.87</v>
      </c>
      <c r="F34" s="37">
        <v>0</v>
      </c>
      <c r="G34" s="2">
        <v>-116794.72</v>
      </c>
      <c r="H34" s="2">
        <v>-190693.99000000002</v>
      </c>
      <c r="I34" s="2">
        <v>361225.4</v>
      </c>
      <c r="J34" s="2">
        <v>0</v>
      </c>
      <c r="K34" s="2">
        <f t="shared" si="0"/>
        <v>6563764.0900000008</v>
      </c>
    </row>
    <row r="35" spans="1:11" x14ac:dyDescent="0.25">
      <c r="A35" t="s">
        <v>77</v>
      </c>
      <c r="B35" t="s">
        <v>78</v>
      </c>
      <c r="C35" t="s">
        <v>79</v>
      </c>
      <c r="D35" s="2">
        <v>4484420.0199999996</v>
      </c>
      <c r="E35" s="2">
        <v>-10474.799999999999</v>
      </c>
      <c r="F35" s="37">
        <v>0</v>
      </c>
      <c r="G35" s="2">
        <v>-263094.65000000002</v>
      </c>
      <c r="H35" s="2">
        <v>-116931.48999999999</v>
      </c>
      <c r="I35" s="2">
        <v>107580.33</v>
      </c>
      <c r="J35" s="2">
        <v>2338.63</v>
      </c>
      <c r="K35" s="2">
        <f t="shared" si="0"/>
        <v>4203838.0399999991</v>
      </c>
    </row>
    <row r="36" spans="1:11" x14ac:dyDescent="0.25">
      <c r="A36" t="s">
        <v>80</v>
      </c>
      <c r="B36" t="s">
        <v>81</v>
      </c>
      <c r="C36" t="s">
        <v>79</v>
      </c>
      <c r="D36" s="2">
        <v>1029871.1</v>
      </c>
      <c r="E36" s="2">
        <v>-18060</v>
      </c>
      <c r="F36" s="37">
        <v>0</v>
      </c>
      <c r="G36" s="2">
        <v>-667772.4</v>
      </c>
      <c r="H36" s="2">
        <v>-65151.15</v>
      </c>
      <c r="I36" s="2">
        <v>60204.76</v>
      </c>
      <c r="J36" s="2">
        <v>75842.960000000006</v>
      </c>
      <c r="K36" s="2">
        <f t="shared" si="0"/>
        <v>414935.26999999996</v>
      </c>
    </row>
    <row r="37" spans="1:11" x14ac:dyDescent="0.25">
      <c r="A37" t="s">
        <v>82</v>
      </c>
      <c r="B37" t="s">
        <v>83</v>
      </c>
      <c r="C37" t="s">
        <v>84</v>
      </c>
      <c r="D37" s="2">
        <v>9430133.3699999992</v>
      </c>
      <c r="E37" s="2">
        <v>466732.7</v>
      </c>
      <c r="F37" s="37">
        <v>0</v>
      </c>
      <c r="G37" s="2">
        <v>-61812.7</v>
      </c>
      <c r="H37" s="2">
        <v>-364524.55</v>
      </c>
      <c r="I37" s="2">
        <v>649912.05000000005</v>
      </c>
      <c r="J37" s="2">
        <v>0</v>
      </c>
      <c r="K37" s="2">
        <f t="shared" si="0"/>
        <v>10120440.869999999</v>
      </c>
    </row>
    <row r="38" spans="1:11" x14ac:dyDescent="0.25">
      <c r="A38" t="s">
        <v>85</v>
      </c>
      <c r="B38" t="s">
        <v>86</v>
      </c>
      <c r="C38" t="s">
        <v>87</v>
      </c>
      <c r="D38" s="2">
        <v>13607467.960000001</v>
      </c>
      <c r="E38" s="2">
        <v>-286585.64</v>
      </c>
      <c r="F38" s="37">
        <v>0</v>
      </c>
      <c r="G38" s="2">
        <v>-761165.97</v>
      </c>
      <c r="H38" s="2">
        <v>-2601613.96</v>
      </c>
      <c r="I38" s="2">
        <v>393360.17</v>
      </c>
      <c r="J38" s="2">
        <v>254015.66</v>
      </c>
      <c r="K38" s="2">
        <f t="shared" si="0"/>
        <v>10605478.220000001</v>
      </c>
    </row>
    <row r="39" spans="1:11" x14ac:dyDescent="0.25">
      <c r="A39" t="s">
        <v>88</v>
      </c>
      <c r="B39" t="s">
        <v>89</v>
      </c>
      <c r="C39" t="s">
        <v>79</v>
      </c>
      <c r="D39" s="2">
        <v>8281942.1200000001</v>
      </c>
      <c r="E39" s="2">
        <v>-273952.08</v>
      </c>
      <c r="F39" s="37">
        <v>0</v>
      </c>
      <c r="G39" s="2">
        <v>-850750.64</v>
      </c>
      <c r="H39" s="2">
        <v>-1902116.2200000002</v>
      </c>
      <c r="I39" s="2">
        <v>862968.53</v>
      </c>
      <c r="J39" s="2">
        <v>0</v>
      </c>
      <c r="K39" s="2">
        <f t="shared" si="0"/>
        <v>6118091.71</v>
      </c>
    </row>
    <row r="40" spans="1:11" x14ac:dyDescent="0.25">
      <c r="A40" t="s">
        <v>90</v>
      </c>
      <c r="B40" t="s">
        <v>91</v>
      </c>
      <c r="C40" t="s">
        <v>71</v>
      </c>
      <c r="D40" s="2">
        <v>9380327.2699999996</v>
      </c>
      <c r="E40" s="2">
        <v>-555968.06000000006</v>
      </c>
      <c r="F40" s="37">
        <v>0</v>
      </c>
      <c r="G40" s="2">
        <v>-262982.65999999997</v>
      </c>
      <c r="H40" s="2">
        <v>-207757.00999999998</v>
      </c>
      <c r="I40" s="2">
        <v>493774.59</v>
      </c>
      <c r="J40" s="2">
        <v>0</v>
      </c>
      <c r="K40" s="2">
        <f t="shared" si="0"/>
        <v>8847394.129999999</v>
      </c>
    </row>
    <row r="41" spans="1:11" x14ac:dyDescent="0.25">
      <c r="A41" t="s">
        <v>92</v>
      </c>
      <c r="B41" t="s">
        <v>93</v>
      </c>
      <c r="C41" t="s">
        <v>94</v>
      </c>
      <c r="D41" s="2">
        <v>14445365.43</v>
      </c>
      <c r="E41" s="2">
        <v>-851787.53</v>
      </c>
      <c r="F41" s="37">
        <v>0</v>
      </c>
      <c r="G41" s="2">
        <v>-8148.9</v>
      </c>
      <c r="H41" s="2">
        <v>-489797.02999999997</v>
      </c>
      <c r="I41" s="2">
        <v>815623.18</v>
      </c>
      <c r="J41" s="2">
        <v>0</v>
      </c>
      <c r="K41" s="2">
        <f t="shared" si="0"/>
        <v>13911255.15</v>
      </c>
    </row>
    <row r="42" spans="1:11" x14ac:dyDescent="0.25">
      <c r="A42" t="s">
        <v>95</v>
      </c>
      <c r="B42" t="s">
        <v>96</v>
      </c>
      <c r="C42" t="s">
        <v>97</v>
      </c>
      <c r="D42" s="2">
        <v>9656554.6500000004</v>
      </c>
      <c r="E42" s="2">
        <v>-467417.9</v>
      </c>
      <c r="F42" s="37">
        <v>0</v>
      </c>
      <c r="G42" s="2">
        <v>-159043</v>
      </c>
      <c r="H42" s="2">
        <v>-474490.84</v>
      </c>
      <c r="I42" s="2">
        <v>236216.55</v>
      </c>
      <c r="J42" s="2">
        <v>0</v>
      </c>
      <c r="K42" s="2">
        <f t="shared" si="0"/>
        <v>8791819.4600000009</v>
      </c>
    </row>
    <row r="43" spans="1:11" x14ac:dyDescent="0.25">
      <c r="A43" t="s">
        <v>98</v>
      </c>
      <c r="B43" t="s">
        <v>99</v>
      </c>
      <c r="C43" t="s">
        <v>100</v>
      </c>
      <c r="D43" s="2">
        <v>4075414.62</v>
      </c>
      <c r="E43" s="2">
        <v>-509223.43</v>
      </c>
      <c r="F43" s="37">
        <v>0</v>
      </c>
      <c r="G43" s="2">
        <v>0</v>
      </c>
      <c r="H43" s="2">
        <v>-214365.16</v>
      </c>
      <c r="I43" s="2">
        <v>263340.84000000003</v>
      </c>
      <c r="J43" s="2">
        <v>0</v>
      </c>
      <c r="K43" s="2">
        <f t="shared" si="0"/>
        <v>3615166.8699999996</v>
      </c>
    </row>
    <row r="44" spans="1:11" x14ac:dyDescent="0.25">
      <c r="A44" t="s">
        <v>101</v>
      </c>
      <c r="B44" t="s">
        <v>102</v>
      </c>
      <c r="C44" t="s">
        <v>94</v>
      </c>
      <c r="D44" s="2">
        <v>6435993.4900000002</v>
      </c>
      <c r="E44" s="2">
        <v>387148.25</v>
      </c>
      <c r="F44" s="37">
        <v>0</v>
      </c>
      <c r="G44" s="2">
        <v>-51373.57</v>
      </c>
      <c r="H44" s="2">
        <v>-231750.77</v>
      </c>
      <c r="I44" s="2">
        <v>191299.28</v>
      </c>
      <c r="J44" s="2">
        <v>0</v>
      </c>
      <c r="K44" s="2">
        <f t="shared" si="0"/>
        <v>6731316.6800000006</v>
      </c>
    </row>
    <row r="45" spans="1:11" x14ac:dyDescent="0.25">
      <c r="A45" t="s">
        <v>103</v>
      </c>
      <c r="B45" t="s">
        <v>104</v>
      </c>
      <c r="C45" t="s">
        <v>105</v>
      </c>
      <c r="D45" s="2">
        <v>3595533.27</v>
      </c>
      <c r="E45" s="2">
        <v>229697.08</v>
      </c>
      <c r="F45" s="37">
        <v>0</v>
      </c>
      <c r="G45" s="2">
        <v>-113304.2</v>
      </c>
      <c r="H45" s="2">
        <v>-243590.41</v>
      </c>
      <c r="I45" s="2">
        <v>624932.53</v>
      </c>
      <c r="J45" s="2">
        <v>0</v>
      </c>
      <c r="K45" s="2">
        <f t="shared" si="0"/>
        <v>4093268.2699999996</v>
      </c>
    </row>
    <row r="46" spans="1:11" x14ac:dyDescent="0.25">
      <c r="A46" t="s">
        <v>106</v>
      </c>
      <c r="B46" t="s">
        <v>107</v>
      </c>
      <c r="C46" t="s">
        <v>79</v>
      </c>
      <c r="D46" s="2">
        <v>10480549.98</v>
      </c>
      <c r="E46" s="2">
        <v>-206774.82</v>
      </c>
      <c r="F46" s="37">
        <v>0</v>
      </c>
      <c r="G46" s="2">
        <v>-611069.6</v>
      </c>
      <c r="H46" s="2">
        <v>-2612105.4700000002</v>
      </c>
      <c r="I46" s="2">
        <v>812969.79</v>
      </c>
      <c r="J46" s="2">
        <v>0</v>
      </c>
      <c r="K46" s="2">
        <f t="shared" si="0"/>
        <v>7863569.8799999999</v>
      </c>
    </row>
    <row r="47" spans="1:11" x14ac:dyDescent="0.25">
      <c r="A47" t="s">
        <v>108</v>
      </c>
      <c r="B47" t="s">
        <v>109</v>
      </c>
      <c r="C47" t="s">
        <v>110</v>
      </c>
      <c r="D47" s="2">
        <v>4639088.28</v>
      </c>
      <c r="E47" s="2">
        <v>660350.11</v>
      </c>
      <c r="F47" s="37">
        <v>0</v>
      </c>
      <c r="G47" s="2">
        <v>-123866.38</v>
      </c>
      <c r="H47" s="2">
        <v>-328233.08</v>
      </c>
      <c r="I47" s="2">
        <v>339657.7</v>
      </c>
      <c r="J47" s="2">
        <v>49614.45</v>
      </c>
      <c r="K47" s="2">
        <f t="shared" si="0"/>
        <v>5236611.080000001</v>
      </c>
    </row>
    <row r="48" spans="1:11" x14ac:dyDescent="0.25">
      <c r="A48" t="s">
        <v>111</v>
      </c>
      <c r="B48" t="s">
        <v>112</v>
      </c>
      <c r="C48" t="s">
        <v>20</v>
      </c>
      <c r="D48" s="2">
        <v>4318119.5199999996</v>
      </c>
      <c r="E48" s="2">
        <v>171314.34</v>
      </c>
      <c r="F48" s="37">
        <v>0</v>
      </c>
      <c r="G48" s="2">
        <v>-20898.419999999998</v>
      </c>
      <c r="H48" s="2">
        <v>-222921.02</v>
      </c>
      <c r="I48" s="2">
        <v>330998.37</v>
      </c>
      <c r="J48" s="2">
        <v>0</v>
      </c>
      <c r="K48" s="2">
        <f t="shared" si="0"/>
        <v>4576612.79</v>
      </c>
    </row>
    <row r="49" spans="1:11" x14ac:dyDescent="0.25">
      <c r="A49" t="s">
        <v>113</v>
      </c>
      <c r="B49" t="s">
        <v>114</v>
      </c>
      <c r="C49" t="s">
        <v>115</v>
      </c>
      <c r="D49" s="2">
        <v>4607214.82</v>
      </c>
      <c r="E49" s="2">
        <v>-139236.85999999999</v>
      </c>
      <c r="F49" s="37">
        <v>0</v>
      </c>
      <c r="G49" s="2">
        <v>-73602.5</v>
      </c>
      <c r="H49" s="2">
        <v>-372001.93999999994</v>
      </c>
      <c r="I49" s="2">
        <v>147156.68</v>
      </c>
      <c r="J49" s="2">
        <v>400235.67</v>
      </c>
      <c r="K49" s="2">
        <f t="shared" si="0"/>
        <v>4569765.87</v>
      </c>
    </row>
    <row r="50" spans="1:11" x14ac:dyDescent="0.25">
      <c r="A50" t="s">
        <v>116</v>
      </c>
      <c r="B50" t="s">
        <v>117</v>
      </c>
      <c r="C50" t="s">
        <v>74</v>
      </c>
      <c r="D50" s="2">
        <v>9584229.4499999993</v>
      </c>
      <c r="E50" s="2">
        <v>364811.2</v>
      </c>
      <c r="F50" s="37">
        <v>0</v>
      </c>
      <c r="G50" s="2">
        <v>-34270</v>
      </c>
      <c r="H50" s="2">
        <v>-622418.89999999991</v>
      </c>
      <c r="I50" s="2">
        <v>295729.19</v>
      </c>
      <c r="J50" s="2">
        <v>0</v>
      </c>
      <c r="K50" s="2">
        <f t="shared" si="0"/>
        <v>9588080.9399999976</v>
      </c>
    </row>
    <row r="51" spans="1:11" x14ac:dyDescent="0.25">
      <c r="A51" t="s">
        <v>118</v>
      </c>
      <c r="B51" t="s">
        <v>119</v>
      </c>
      <c r="C51" t="s">
        <v>120</v>
      </c>
      <c r="D51" s="2">
        <v>4384352.96</v>
      </c>
      <c r="E51" s="2">
        <v>-35763.279999999999</v>
      </c>
      <c r="F51" s="37">
        <v>0</v>
      </c>
      <c r="G51" s="2">
        <v>-284678.17</v>
      </c>
      <c r="H51" s="2">
        <v>-240510.25</v>
      </c>
      <c r="I51" s="2">
        <v>109546.19</v>
      </c>
      <c r="J51" s="2">
        <v>196869.58</v>
      </c>
      <c r="K51" s="2">
        <f t="shared" si="0"/>
        <v>4129817.03</v>
      </c>
    </row>
    <row r="52" spans="1:11" x14ac:dyDescent="0.25">
      <c r="A52" t="s">
        <v>121</v>
      </c>
      <c r="B52" t="s">
        <v>122</v>
      </c>
      <c r="C52" t="s">
        <v>123</v>
      </c>
      <c r="D52" s="2">
        <v>6357827.6500000004</v>
      </c>
      <c r="E52" s="2">
        <v>200241.66</v>
      </c>
      <c r="F52" s="37">
        <v>0</v>
      </c>
      <c r="G52" s="2">
        <v>-515989.78</v>
      </c>
      <c r="H52" s="2">
        <v>-502509.42</v>
      </c>
      <c r="I52" s="2">
        <v>202333.87</v>
      </c>
      <c r="J52" s="2">
        <v>365788.27</v>
      </c>
      <c r="K52" s="2">
        <f t="shared" si="0"/>
        <v>6107692.25</v>
      </c>
    </row>
    <row r="53" spans="1:11" x14ac:dyDescent="0.25">
      <c r="A53" t="s">
        <v>124</v>
      </c>
      <c r="B53" t="s">
        <v>125</v>
      </c>
      <c r="C53" t="s">
        <v>126</v>
      </c>
      <c r="D53" s="2">
        <v>7007062.3799999999</v>
      </c>
      <c r="E53" s="2">
        <v>-654373.96</v>
      </c>
      <c r="F53" s="37">
        <v>0</v>
      </c>
      <c r="G53" s="2">
        <v>-59407.85</v>
      </c>
      <c r="H53" s="2">
        <v>-405444.22000000003</v>
      </c>
      <c r="I53" s="2">
        <v>458049.5</v>
      </c>
      <c r="J53" s="2">
        <v>0</v>
      </c>
      <c r="K53" s="2">
        <f t="shared" si="0"/>
        <v>6345885.8500000006</v>
      </c>
    </row>
    <row r="54" spans="1:11" x14ac:dyDescent="0.25">
      <c r="A54" t="s">
        <v>127</v>
      </c>
      <c r="B54" t="s">
        <v>128</v>
      </c>
      <c r="C54" t="s">
        <v>129</v>
      </c>
      <c r="D54" s="2">
        <v>10823781.09</v>
      </c>
      <c r="E54" s="2">
        <v>215487.35999999999</v>
      </c>
      <c r="F54" s="37">
        <v>0</v>
      </c>
      <c r="G54" s="2">
        <v>-30543.43</v>
      </c>
      <c r="H54" s="2">
        <v>-276606.88</v>
      </c>
      <c r="I54" s="2">
        <v>412688.32</v>
      </c>
      <c r="J54" s="2">
        <v>0</v>
      </c>
      <c r="K54" s="2">
        <f t="shared" si="0"/>
        <v>11144806.459999999</v>
      </c>
    </row>
    <row r="55" spans="1:11" x14ac:dyDescent="0.25">
      <c r="A55" t="s">
        <v>130</v>
      </c>
      <c r="B55" t="s">
        <v>131</v>
      </c>
      <c r="C55" t="s">
        <v>20</v>
      </c>
      <c r="D55" s="2">
        <v>5157005.4000000004</v>
      </c>
      <c r="E55" s="2">
        <v>342905.75</v>
      </c>
      <c r="F55" s="37">
        <v>0</v>
      </c>
      <c r="G55" s="2">
        <v>-343767.46</v>
      </c>
      <c r="H55" s="2">
        <v>-371824.27</v>
      </c>
      <c r="I55" s="2">
        <v>148515.87</v>
      </c>
      <c r="J55" s="2">
        <v>128616.91</v>
      </c>
      <c r="K55" s="2">
        <f t="shared" si="0"/>
        <v>5061452.2</v>
      </c>
    </row>
    <row r="56" spans="1:11" x14ac:dyDescent="0.25">
      <c r="A56" t="s">
        <v>135</v>
      </c>
      <c r="B56" t="s">
        <v>136</v>
      </c>
      <c r="C56" t="s">
        <v>137</v>
      </c>
      <c r="D56" s="2">
        <v>1533172.36</v>
      </c>
      <c r="E56" s="2">
        <v>53971.839999999997</v>
      </c>
      <c r="F56" s="37">
        <v>0</v>
      </c>
      <c r="G56" s="2">
        <v>-4196.5</v>
      </c>
      <c r="H56" s="2">
        <v>-83030.590000000011</v>
      </c>
      <c r="I56" s="2">
        <v>117479.11</v>
      </c>
      <c r="J56" s="2">
        <v>0</v>
      </c>
      <c r="K56" s="2">
        <f t="shared" si="0"/>
        <v>1617396.2200000002</v>
      </c>
    </row>
    <row r="57" spans="1:11" x14ac:dyDescent="0.25">
      <c r="A57" t="s">
        <v>132</v>
      </c>
      <c r="B57" t="s">
        <v>133</v>
      </c>
      <c r="C57" t="s">
        <v>134</v>
      </c>
      <c r="D57" s="2">
        <v>8583667.5899999999</v>
      </c>
      <c r="E57" s="2">
        <v>176181.99</v>
      </c>
      <c r="F57" s="37">
        <v>0</v>
      </c>
      <c r="G57" s="2">
        <v>-51300</v>
      </c>
      <c r="H57" s="2">
        <v>-110939.69</v>
      </c>
      <c r="I57" s="2">
        <v>248421.43</v>
      </c>
      <c r="J57" s="2">
        <v>0</v>
      </c>
      <c r="K57" s="2">
        <f t="shared" si="0"/>
        <v>8846031.3200000003</v>
      </c>
    </row>
    <row r="58" spans="1:11" x14ac:dyDescent="0.25">
      <c r="A58" t="s">
        <v>138</v>
      </c>
      <c r="B58" t="s">
        <v>139</v>
      </c>
      <c r="C58" t="s">
        <v>14</v>
      </c>
      <c r="D58" s="2">
        <v>4693664.92</v>
      </c>
      <c r="E58" s="2">
        <v>1033693.95</v>
      </c>
      <c r="F58" s="37">
        <v>0</v>
      </c>
      <c r="G58" s="2">
        <v>-27000</v>
      </c>
      <c r="H58" s="2">
        <v>-75238</v>
      </c>
      <c r="I58" s="2">
        <v>190353.24</v>
      </c>
      <c r="J58" s="2">
        <v>4323.99</v>
      </c>
      <c r="K58" s="2">
        <f t="shared" si="0"/>
        <v>5819798.1000000006</v>
      </c>
    </row>
    <row r="59" spans="1:11" x14ac:dyDescent="0.25">
      <c r="A59" t="s">
        <v>140</v>
      </c>
      <c r="B59" t="s">
        <v>141</v>
      </c>
      <c r="C59" t="s">
        <v>59</v>
      </c>
      <c r="D59" s="2">
        <v>9741447.1300000008</v>
      </c>
      <c r="E59" s="2">
        <v>-1234341.3500000001</v>
      </c>
      <c r="F59" s="37">
        <v>0</v>
      </c>
      <c r="G59" s="2">
        <v>-1329348.3799999999</v>
      </c>
      <c r="H59" s="2">
        <v>-1133929.1600000001</v>
      </c>
      <c r="I59" s="2">
        <v>537541.9</v>
      </c>
      <c r="J59" s="2">
        <v>0</v>
      </c>
      <c r="K59" s="2">
        <f t="shared" si="0"/>
        <v>6581370.1400000015</v>
      </c>
    </row>
    <row r="60" spans="1:11" x14ac:dyDescent="0.25">
      <c r="A60" t="s">
        <v>142</v>
      </c>
      <c r="B60" t="s">
        <v>143</v>
      </c>
      <c r="C60" t="s">
        <v>26</v>
      </c>
      <c r="D60" s="2">
        <v>2720775.37</v>
      </c>
      <c r="E60" s="2">
        <v>1281797.3999999999</v>
      </c>
      <c r="F60" s="37">
        <v>0</v>
      </c>
      <c r="G60" s="2">
        <v>0</v>
      </c>
      <c r="H60" s="2">
        <v>-51540.39</v>
      </c>
      <c r="I60" s="2">
        <v>58762.83</v>
      </c>
      <c r="J60" s="2">
        <v>0</v>
      </c>
      <c r="K60" s="2">
        <f t="shared" si="0"/>
        <v>4009795.21</v>
      </c>
    </row>
    <row r="61" spans="1:11" x14ac:dyDescent="0.25">
      <c r="A61" t="s">
        <v>144</v>
      </c>
      <c r="B61" t="s">
        <v>145</v>
      </c>
      <c r="C61" t="s">
        <v>146</v>
      </c>
      <c r="D61" s="2">
        <v>8329850.3799999999</v>
      </c>
      <c r="E61" s="2">
        <v>-783264.3</v>
      </c>
      <c r="F61" s="37">
        <v>0</v>
      </c>
      <c r="G61" s="2">
        <v>-768284.93</v>
      </c>
      <c r="H61" s="2">
        <v>-632607.78</v>
      </c>
      <c r="I61" s="2">
        <v>701247.91</v>
      </c>
      <c r="J61" s="2">
        <v>49713.99</v>
      </c>
      <c r="K61" s="2">
        <f t="shared" si="0"/>
        <v>6896655.2700000005</v>
      </c>
    </row>
    <row r="62" spans="1:11" x14ac:dyDescent="0.25">
      <c r="A62" t="s">
        <v>147</v>
      </c>
      <c r="B62" t="s">
        <v>148</v>
      </c>
      <c r="C62" t="s">
        <v>115</v>
      </c>
      <c r="D62" s="2">
        <v>4158972.69</v>
      </c>
      <c r="E62" s="2">
        <v>27482.48</v>
      </c>
      <c r="F62" s="37">
        <v>0</v>
      </c>
      <c r="G62" s="2">
        <v>0</v>
      </c>
      <c r="H62" s="2">
        <v>-28216.560000000001</v>
      </c>
      <c r="I62" s="2">
        <v>224874</v>
      </c>
      <c r="J62" s="2">
        <v>0</v>
      </c>
      <c r="K62" s="2">
        <f t="shared" si="0"/>
        <v>4383112.6099999994</v>
      </c>
    </row>
    <row r="63" spans="1:11" x14ac:dyDescent="0.25">
      <c r="A63" t="s">
        <v>149</v>
      </c>
      <c r="B63" t="s">
        <v>150</v>
      </c>
      <c r="C63" t="s">
        <v>79</v>
      </c>
      <c r="D63" s="2">
        <v>4721283.8600000003</v>
      </c>
      <c r="E63" s="2">
        <v>-23970.12</v>
      </c>
      <c r="F63" s="37">
        <v>0</v>
      </c>
      <c r="G63" s="2">
        <v>-789136.46</v>
      </c>
      <c r="H63" s="2">
        <v>-430977.36000000004</v>
      </c>
      <c r="I63" s="2">
        <v>191566.79</v>
      </c>
      <c r="J63" s="2">
        <v>0</v>
      </c>
      <c r="K63" s="2">
        <f t="shared" si="0"/>
        <v>3668766.7100000004</v>
      </c>
    </row>
    <row r="64" spans="1:11" x14ac:dyDescent="0.25">
      <c r="A64" t="s">
        <v>151</v>
      </c>
      <c r="B64" t="s">
        <v>152</v>
      </c>
      <c r="C64" t="s">
        <v>71</v>
      </c>
      <c r="D64" s="2">
        <v>5416909.5499999998</v>
      </c>
      <c r="E64" s="2">
        <v>225167.8</v>
      </c>
      <c r="F64" s="37">
        <v>0</v>
      </c>
      <c r="G64" s="2">
        <v>-64025</v>
      </c>
      <c r="H64" s="2">
        <v>-83760.5</v>
      </c>
      <c r="I64" s="2">
        <v>269060.40000000002</v>
      </c>
      <c r="J64" s="2">
        <v>0</v>
      </c>
      <c r="K64" s="2">
        <f t="shared" si="0"/>
        <v>5763352.25</v>
      </c>
    </row>
    <row r="65" spans="1:11" x14ac:dyDescent="0.25">
      <c r="A65" t="s">
        <v>153</v>
      </c>
      <c r="B65" t="s">
        <v>154</v>
      </c>
      <c r="C65" t="s">
        <v>155</v>
      </c>
      <c r="D65" s="2">
        <v>5969412.46</v>
      </c>
      <c r="E65" s="2">
        <v>-55442.44</v>
      </c>
      <c r="F65" s="37">
        <v>0</v>
      </c>
      <c r="G65" s="2">
        <v>0</v>
      </c>
      <c r="H65" s="2">
        <v>-109412.81999999999</v>
      </c>
      <c r="I65" s="2">
        <v>372459.27</v>
      </c>
      <c r="J65" s="2">
        <v>35877.5</v>
      </c>
      <c r="K65" s="2">
        <f t="shared" si="0"/>
        <v>6212893.9699999988</v>
      </c>
    </row>
    <row r="66" spans="1:11" x14ac:dyDescent="0.25">
      <c r="A66" t="s">
        <v>156</v>
      </c>
      <c r="B66" t="s">
        <v>157</v>
      </c>
      <c r="C66" t="s">
        <v>137</v>
      </c>
      <c r="D66" s="2">
        <v>3854675.75</v>
      </c>
      <c r="E66" s="2">
        <v>-224272.67</v>
      </c>
      <c r="F66" s="37">
        <v>0</v>
      </c>
      <c r="G66" s="2">
        <v>-9201.25</v>
      </c>
      <c r="H66" s="2">
        <v>-96755.14</v>
      </c>
      <c r="I66" s="2">
        <v>208383.87</v>
      </c>
      <c r="J66" s="2">
        <v>0</v>
      </c>
      <c r="K66" s="2">
        <f t="shared" si="0"/>
        <v>3732830.56</v>
      </c>
    </row>
    <row r="67" spans="1:11" x14ac:dyDescent="0.25">
      <c r="A67" t="s">
        <v>158</v>
      </c>
      <c r="B67" t="s">
        <v>159</v>
      </c>
      <c r="C67" t="s">
        <v>137</v>
      </c>
      <c r="D67" s="2">
        <v>5823201.7300000004</v>
      </c>
      <c r="E67" s="2">
        <v>1036.5999999999999</v>
      </c>
      <c r="F67" s="37">
        <v>0</v>
      </c>
      <c r="G67" s="2">
        <v>-78030</v>
      </c>
      <c r="H67" s="2">
        <v>-274260.74</v>
      </c>
      <c r="I67" s="2">
        <v>445966.02</v>
      </c>
      <c r="J67" s="2">
        <v>0</v>
      </c>
      <c r="K67" s="2">
        <f t="shared" si="0"/>
        <v>5917913.6099999994</v>
      </c>
    </row>
    <row r="68" spans="1:11" x14ac:dyDescent="0.25">
      <c r="A68" t="s">
        <v>160</v>
      </c>
      <c r="B68" t="s">
        <v>161</v>
      </c>
      <c r="C68" t="s">
        <v>79</v>
      </c>
      <c r="D68" s="2">
        <v>1139036.8999999999</v>
      </c>
      <c r="E68" s="2">
        <v>-165621.4</v>
      </c>
      <c r="F68" s="37">
        <v>0</v>
      </c>
      <c r="G68" s="2">
        <v>-22756.25</v>
      </c>
      <c r="H68" s="2">
        <v>-610450.79999999993</v>
      </c>
      <c r="I68" s="2">
        <v>402494.4</v>
      </c>
      <c r="J68" s="2">
        <v>0</v>
      </c>
      <c r="K68" s="2">
        <f t="shared" si="0"/>
        <v>742702.85</v>
      </c>
    </row>
    <row r="69" spans="1:11" x14ac:dyDescent="0.25">
      <c r="A69" t="s">
        <v>162</v>
      </c>
      <c r="B69" t="s">
        <v>163</v>
      </c>
      <c r="C69" t="s">
        <v>164</v>
      </c>
      <c r="D69" s="2">
        <v>6372322.3499999996</v>
      </c>
      <c r="E69" s="2">
        <v>-143787.35999999999</v>
      </c>
      <c r="F69" s="37">
        <v>0</v>
      </c>
      <c r="G69" s="2">
        <v>-27000</v>
      </c>
      <c r="H69" s="2">
        <v>-143422.96</v>
      </c>
      <c r="I69" s="2">
        <v>119461.61</v>
      </c>
      <c r="J69" s="2">
        <v>29817.14</v>
      </c>
      <c r="K69" s="2">
        <f t="shared" si="0"/>
        <v>6207390.7799999993</v>
      </c>
    </row>
    <row r="70" spans="1:11" x14ac:dyDescent="0.25">
      <c r="A70" t="s">
        <v>165</v>
      </c>
      <c r="B70" t="s">
        <v>166</v>
      </c>
      <c r="C70" t="s">
        <v>167</v>
      </c>
      <c r="D70" s="2">
        <v>3097166.87</v>
      </c>
      <c r="E70" s="2">
        <v>-243907.20000000001</v>
      </c>
      <c r="F70" s="37">
        <v>0</v>
      </c>
      <c r="G70" s="2">
        <v>-27376.51</v>
      </c>
      <c r="H70" s="2">
        <v>-126178.81</v>
      </c>
      <c r="I70" s="2">
        <v>290113.25</v>
      </c>
      <c r="J70" s="2">
        <v>0</v>
      </c>
      <c r="K70" s="2">
        <f t="shared" si="0"/>
        <v>2989817.6</v>
      </c>
    </row>
    <row r="71" spans="1:11" x14ac:dyDescent="0.25">
      <c r="A71" t="s">
        <v>168</v>
      </c>
      <c r="B71" t="s">
        <v>169</v>
      </c>
      <c r="C71" t="s">
        <v>126</v>
      </c>
      <c r="D71" s="2">
        <v>26857368.649999999</v>
      </c>
      <c r="E71" s="2">
        <v>-308505.71000000002</v>
      </c>
      <c r="F71" s="37">
        <v>0</v>
      </c>
      <c r="G71" s="2">
        <v>-421771.23</v>
      </c>
      <c r="H71" s="2">
        <v>-999998.12</v>
      </c>
      <c r="I71" s="2">
        <v>404481.33</v>
      </c>
      <c r="J71" s="2">
        <v>0</v>
      </c>
      <c r="K71" s="2">
        <f t="shared" ref="K71:K134" si="1">D71+E71+G71+H71+I71+J71</f>
        <v>25531574.919999994</v>
      </c>
    </row>
    <row r="72" spans="1:11" x14ac:dyDescent="0.25">
      <c r="A72" t="s">
        <v>170</v>
      </c>
      <c r="B72" t="s">
        <v>171</v>
      </c>
      <c r="C72" t="s">
        <v>172</v>
      </c>
      <c r="D72" s="2">
        <v>7609576.4100000001</v>
      </c>
      <c r="E72" s="2">
        <v>61469.45</v>
      </c>
      <c r="F72" s="37">
        <v>0</v>
      </c>
      <c r="G72" s="2">
        <v>-469004.17</v>
      </c>
      <c r="H72" s="2">
        <v>-209510.69</v>
      </c>
      <c r="I72" s="2">
        <v>754993.45</v>
      </c>
      <c r="J72" s="2">
        <v>0</v>
      </c>
      <c r="K72" s="2">
        <f t="shared" si="1"/>
        <v>7747524.4500000002</v>
      </c>
    </row>
    <row r="73" spans="1:11" x14ac:dyDescent="0.25">
      <c r="A73" t="s">
        <v>173</v>
      </c>
      <c r="B73" t="s">
        <v>174</v>
      </c>
      <c r="C73" t="s">
        <v>175</v>
      </c>
      <c r="D73" s="2">
        <v>4914276.93</v>
      </c>
      <c r="E73" s="2">
        <v>-504106.64</v>
      </c>
      <c r="F73" s="37">
        <v>0</v>
      </c>
      <c r="G73" s="2">
        <v>-89051.55</v>
      </c>
      <c r="H73" s="2">
        <v>-353511.51999999996</v>
      </c>
      <c r="I73" s="2">
        <v>206321.82</v>
      </c>
      <c r="J73" s="2">
        <v>0</v>
      </c>
      <c r="K73" s="2">
        <f t="shared" si="1"/>
        <v>4173929.04</v>
      </c>
    </row>
    <row r="74" spans="1:11" x14ac:dyDescent="0.25">
      <c r="A74" t="s">
        <v>176</v>
      </c>
      <c r="B74" t="s">
        <v>177</v>
      </c>
      <c r="C74" t="s">
        <v>51</v>
      </c>
      <c r="D74" s="2">
        <v>6825365.5300000003</v>
      </c>
      <c r="E74" s="2">
        <v>1389247.56</v>
      </c>
      <c r="F74" s="37">
        <v>0</v>
      </c>
      <c r="G74" s="2">
        <v>-122779.92</v>
      </c>
      <c r="H74" s="2">
        <v>-287265.12</v>
      </c>
      <c r="I74" s="2">
        <v>548370.42000000004</v>
      </c>
      <c r="J74" s="2">
        <v>0</v>
      </c>
      <c r="K74" s="2">
        <f t="shared" si="1"/>
        <v>8352938.4699999997</v>
      </c>
    </row>
    <row r="75" spans="1:11" x14ac:dyDescent="0.25">
      <c r="A75" t="s">
        <v>178</v>
      </c>
      <c r="B75" t="s">
        <v>177</v>
      </c>
      <c r="C75" t="s">
        <v>179</v>
      </c>
      <c r="D75" s="2">
        <v>9344974.6699999999</v>
      </c>
      <c r="E75" s="2">
        <v>-1690256.08</v>
      </c>
      <c r="F75" s="37">
        <v>0</v>
      </c>
      <c r="G75" s="2">
        <v>-127954.25</v>
      </c>
      <c r="H75" s="2">
        <v>-361742.5</v>
      </c>
      <c r="I75" s="2">
        <v>514568.33</v>
      </c>
      <c r="J75" s="2">
        <v>0</v>
      </c>
      <c r="K75" s="2">
        <f t="shared" si="1"/>
        <v>7679590.1699999999</v>
      </c>
    </row>
    <row r="76" spans="1:11" x14ac:dyDescent="0.25">
      <c r="A76" t="s">
        <v>180</v>
      </c>
      <c r="B76" t="s">
        <v>177</v>
      </c>
      <c r="C76" t="s">
        <v>126</v>
      </c>
      <c r="D76" s="2">
        <v>4867061.28</v>
      </c>
      <c r="E76" s="2">
        <v>814817.64</v>
      </c>
      <c r="F76" s="37">
        <v>0</v>
      </c>
      <c r="G76" s="2">
        <v>-91004.31</v>
      </c>
      <c r="H76" s="2">
        <v>-385529.91000000003</v>
      </c>
      <c r="I76" s="2">
        <v>150771.10999999999</v>
      </c>
      <c r="J76" s="2">
        <v>84346.35</v>
      </c>
      <c r="K76" s="2">
        <f t="shared" si="1"/>
        <v>5440462.1600000001</v>
      </c>
    </row>
    <row r="77" spans="1:11" x14ac:dyDescent="0.25">
      <c r="A77" t="s">
        <v>181</v>
      </c>
      <c r="B77" t="s">
        <v>182</v>
      </c>
      <c r="C77" t="s">
        <v>123</v>
      </c>
      <c r="D77" s="2">
        <v>4659043.3600000003</v>
      </c>
      <c r="E77" s="2">
        <v>-287408.45</v>
      </c>
      <c r="F77" s="37">
        <v>0</v>
      </c>
      <c r="G77" s="2">
        <v>-214061.45</v>
      </c>
      <c r="H77" s="2">
        <v>-553640.17999999993</v>
      </c>
      <c r="I77" s="2">
        <v>152773.25</v>
      </c>
      <c r="J77" s="2">
        <v>0</v>
      </c>
      <c r="K77" s="2">
        <f t="shared" si="1"/>
        <v>3756706.5300000003</v>
      </c>
    </row>
    <row r="78" spans="1:11" x14ac:dyDescent="0.25">
      <c r="A78" t="s">
        <v>183</v>
      </c>
      <c r="B78" t="s">
        <v>184</v>
      </c>
      <c r="C78" t="s">
        <v>175</v>
      </c>
      <c r="D78" s="2">
        <v>11933448.210000001</v>
      </c>
      <c r="E78" s="2">
        <v>-1989816.99</v>
      </c>
      <c r="F78" s="37">
        <v>0</v>
      </c>
      <c r="G78" s="2">
        <v>-20952.5</v>
      </c>
      <c r="H78" s="2">
        <v>-793101.21000000008</v>
      </c>
      <c r="I78" s="2">
        <v>384739.2</v>
      </c>
      <c r="J78" s="2">
        <v>0</v>
      </c>
      <c r="K78" s="2">
        <f t="shared" si="1"/>
        <v>9514316.709999999</v>
      </c>
    </row>
    <row r="79" spans="1:11" x14ac:dyDescent="0.25">
      <c r="A79" t="s">
        <v>185</v>
      </c>
      <c r="B79" t="s">
        <v>186</v>
      </c>
      <c r="C79" t="s">
        <v>187</v>
      </c>
      <c r="D79" s="2">
        <v>5777659.2999999998</v>
      </c>
      <c r="E79" s="2">
        <v>-597253.14</v>
      </c>
      <c r="F79" s="37">
        <v>0</v>
      </c>
      <c r="G79" s="2">
        <v>0</v>
      </c>
      <c r="H79" s="2">
        <v>-178472.66</v>
      </c>
      <c r="I79" s="2">
        <v>402448.61</v>
      </c>
      <c r="J79" s="2">
        <v>11364.75</v>
      </c>
      <c r="K79" s="2">
        <f t="shared" si="1"/>
        <v>5415746.8600000003</v>
      </c>
    </row>
    <row r="80" spans="1:11" x14ac:dyDescent="0.25">
      <c r="A80" t="s">
        <v>188</v>
      </c>
      <c r="B80" t="s">
        <v>189</v>
      </c>
      <c r="C80" t="s">
        <v>190</v>
      </c>
      <c r="D80" s="2">
        <v>13196491</v>
      </c>
      <c r="E80" s="2">
        <v>-1039650.61</v>
      </c>
      <c r="F80" s="37">
        <v>0</v>
      </c>
      <c r="G80" s="2">
        <v>-26747.5</v>
      </c>
      <c r="H80" s="2">
        <v>-498104.44</v>
      </c>
      <c r="I80" s="2">
        <v>661608</v>
      </c>
      <c r="J80" s="2">
        <v>0</v>
      </c>
      <c r="K80" s="2">
        <f t="shared" si="1"/>
        <v>12293596.450000001</v>
      </c>
    </row>
    <row r="81" spans="1:11" x14ac:dyDescent="0.25">
      <c r="A81" t="s">
        <v>191</v>
      </c>
      <c r="B81" t="s">
        <v>192</v>
      </c>
      <c r="C81" t="s">
        <v>59</v>
      </c>
      <c r="D81" s="2">
        <v>15048991.4</v>
      </c>
      <c r="E81" s="2">
        <v>-1074835.8500000001</v>
      </c>
      <c r="F81" s="37">
        <v>0</v>
      </c>
      <c r="G81" s="2">
        <v>-365632.52</v>
      </c>
      <c r="H81" s="2">
        <v>-931098.73</v>
      </c>
      <c r="I81" s="2">
        <v>360925.2</v>
      </c>
      <c r="J81" s="2">
        <v>0</v>
      </c>
      <c r="K81" s="2">
        <f t="shared" si="1"/>
        <v>13038349.5</v>
      </c>
    </row>
    <row r="82" spans="1:11" x14ac:dyDescent="0.25">
      <c r="A82" t="s">
        <v>193</v>
      </c>
      <c r="B82" t="s">
        <v>194</v>
      </c>
      <c r="C82" t="s">
        <v>120</v>
      </c>
      <c r="D82" s="2">
        <v>19258585.73</v>
      </c>
      <c r="E82" s="2">
        <v>124641.75</v>
      </c>
      <c r="F82" s="37">
        <v>0</v>
      </c>
      <c r="G82" s="2">
        <v>-288561.19</v>
      </c>
      <c r="H82" s="2">
        <v>-1178110.1199999999</v>
      </c>
      <c r="I82" s="2">
        <v>501961.13</v>
      </c>
      <c r="J82" s="2">
        <v>186306.61</v>
      </c>
      <c r="K82" s="2">
        <f t="shared" si="1"/>
        <v>18604823.909999996</v>
      </c>
    </row>
    <row r="83" spans="1:11" x14ac:dyDescent="0.25">
      <c r="A83" t="s">
        <v>195</v>
      </c>
      <c r="B83" t="s">
        <v>196</v>
      </c>
      <c r="C83" t="s">
        <v>59</v>
      </c>
      <c r="D83" s="2">
        <v>6048115.79</v>
      </c>
      <c r="E83" s="2">
        <v>-731180.98</v>
      </c>
      <c r="F83" s="37">
        <v>0</v>
      </c>
      <c r="G83" s="2">
        <v>-397376.67</v>
      </c>
      <c r="H83" s="2">
        <v>-438812.23</v>
      </c>
      <c r="I83" s="2">
        <v>167008.1</v>
      </c>
      <c r="J83" s="2">
        <v>0</v>
      </c>
      <c r="K83" s="2">
        <f t="shared" si="1"/>
        <v>4647754.01</v>
      </c>
    </row>
    <row r="84" spans="1:11" x14ac:dyDescent="0.25">
      <c r="A84" t="s">
        <v>197</v>
      </c>
      <c r="B84" t="s">
        <v>198</v>
      </c>
      <c r="C84" t="s">
        <v>17</v>
      </c>
      <c r="D84" s="2">
        <v>97682548.879999995</v>
      </c>
      <c r="E84" s="2">
        <v>-2332180.37</v>
      </c>
      <c r="F84" s="37">
        <v>0</v>
      </c>
      <c r="G84" s="2">
        <v>-4079020.8</v>
      </c>
      <c r="H84" s="2">
        <v>-10378455.129999999</v>
      </c>
      <c r="I84" s="2">
        <v>2771506.8</v>
      </c>
      <c r="J84" s="2">
        <v>0</v>
      </c>
      <c r="K84" s="2">
        <f t="shared" si="1"/>
        <v>83664399.379999995</v>
      </c>
    </row>
    <row r="85" spans="1:11" x14ac:dyDescent="0.25">
      <c r="A85" t="s">
        <v>199</v>
      </c>
      <c r="B85" t="s">
        <v>200</v>
      </c>
      <c r="C85" t="s">
        <v>17</v>
      </c>
      <c r="D85" s="2">
        <v>8938399.9900000002</v>
      </c>
      <c r="E85" s="2">
        <v>-2791.4</v>
      </c>
      <c r="F85" s="37">
        <v>0</v>
      </c>
      <c r="G85" s="2">
        <v>-77185.5</v>
      </c>
      <c r="H85" s="2">
        <v>-349782.18</v>
      </c>
      <c r="I85" s="2">
        <v>460301.94</v>
      </c>
      <c r="J85" s="2">
        <v>0</v>
      </c>
      <c r="K85" s="2">
        <f t="shared" si="1"/>
        <v>8968942.8499999996</v>
      </c>
    </row>
    <row r="86" spans="1:11" x14ac:dyDescent="0.25">
      <c r="A86" t="s">
        <v>201</v>
      </c>
      <c r="B86" t="s">
        <v>202</v>
      </c>
      <c r="C86" t="s">
        <v>110</v>
      </c>
      <c r="D86" s="2">
        <v>2448103.2799999998</v>
      </c>
      <c r="E86" s="2">
        <v>-175782.67</v>
      </c>
      <c r="F86" s="37">
        <v>0</v>
      </c>
      <c r="G86" s="2">
        <v>-41071.5</v>
      </c>
      <c r="H86" s="2">
        <v>-283826.75</v>
      </c>
      <c r="I86" s="2">
        <v>464577.78</v>
      </c>
      <c r="J86" s="2">
        <v>0</v>
      </c>
      <c r="K86" s="2">
        <f t="shared" si="1"/>
        <v>2412000.1399999997</v>
      </c>
    </row>
    <row r="87" spans="1:11" x14ac:dyDescent="0.25">
      <c r="A87" t="s">
        <v>203</v>
      </c>
      <c r="B87" t="s">
        <v>204</v>
      </c>
      <c r="C87" t="s">
        <v>205</v>
      </c>
      <c r="D87" s="2">
        <v>7030361.6299999999</v>
      </c>
      <c r="E87" s="2">
        <v>-94462.97</v>
      </c>
      <c r="F87" s="37">
        <v>0</v>
      </c>
      <c r="G87" s="2">
        <v>-54000</v>
      </c>
      <c r="H87" s="2">
        <v>-360844.92000000004</v>
      </c>
      <c r="I87" s="2">
        <v>339768.73</v>
      </c>
      <c r="J87" s="2">
        <v>0</v>
      </c>
      <c r="K87" s="2">
        <f t="shared" si="1"/>
        <v>6860822.4700000007</v>
      </c>
    </row>
    <row r="88" spans="1:11" x14ac:dyDescent="0.25">
      <c r="A88" t="s">
        <v>206</v>
      </c>
      <c r="B88" t="s">
        <v>207</v>
      </c>
      <c r="C88" t="s">
        <v>208</v>
      </c>
      <c r="D88" s="2">
        <v>5613880.5300000003</v>
      </c>
      <c r="E88" s="2">
        <v>213748.49</v>
      </c>
      <c r="F88" s="37">
        <v>0</v>
      </c>
      <c r="G88" s="2">
        <v>-39600.1</v>
      </c>
      <c r="H88" s="2">
        <v>-115840.1</v>
      </c>
      <c r="I88" s="2">
        <v>139168.71</v>
      </c>
      <c r="J88" s="2">
        <v>846.59</v>
      </c>
      <c r="K88" s="2">
        <f t="shared" si="1"/>
        <v>5812204.120000001</v>
      </c>
    </row>
    <row r="89" spans="1:11" x14ac:dyDescent="0.25">
      <c r="A89" t="s">
        <v>209</v>
      </c>
      <c r="B89" t="s">
        <v>210</v>
      </c>
      <c r="C89" t="s">
        <v>211</v>
      </c>
      <c r="D89" s="2">
        <v>8769593.2599999998</v>
      </c>
      <c r="E89" s="2">
        <v>225854.39</v>
      </c>
      <c r="F89" s="37">
        <v>0</v>
      </c>
      <c r="G89" s="2">
        <v>-146085.42000000001</v>
      </c>
      <c r="H89" s="2">
        <v>-360387.73</v>
      </c>
      <c r="I89" s="2">
        <v>272102.90000000002</v>
      </c>
      <c r="J89" s="2">
        <v>412.86</v>
      </c>
      <c r="K89" s="2">
        <f t="shared" si="1"/>
        <v>8761490.2599999998</v>
      </c>
    </row>
    <row r="90" spans="1:11" x14ac:dyDescent="0.25">
      <c r="A90" t="s">
        <v>212</v>
      </c>
      <c r="B90" t="s">
        <v>213</v>
      </c>
      <c r="C90" t="s">
        <v>167</v>
      </c>
      <c r="D90" s="2">
        <v>10799456.960000001</v>
      </c>
      <c r="E90" s="2">
        <v>-593241.01</v>
      </c>
      <c r="F90" s="37">
        <v>0</v>
      </c>
      <c r="G90" s="2">
        <v>-63803.55</v>
      </c>
      <c r="H90" s="2">
        <v>-251625.82</v>
      </c>
      <c r="I90" s="2">
        <v>722748.34</v>
      </c>
      <c r="J90" s="2">
        <v>0</v>
      </c>
      <c r="K90" s="2">
        <f t="shared" si="1"/>
        <v>10613534.92</v>
      </c>
    </row>
    <row r="91" spans="1:11" x14ac:dyDescent="0.25">
      <c r="A91" t="s">
        <v>214</v>
      </c>
      <c r="B91" t="s">
        <v>215</v>
      </c>
      <c r="C91" t="s">
        <v>87</v>
      </c>
      <c r="D91" s="2">
        <v>2607102.89</v>
      </c>
      <c r="E91" s="2">
        <v>355487.57</v>
      </c>
      <c r="F91" s="37">
        <v>0</v>
      </c>
      <c r="G91" s="2">
        <v>-39717.5</v>
      </c>
      <c r="H91" s="2">
        <v>-86575.16</v>
      </c>
      <c r="I91" s="2">
        <v>73324.570000000007</v>
      </c>
      <c r="J91" s="2">
        <v>37818.29</v>
      </c>
      <c r="K91" s="2">
        <f t="shared" si="1"/>
        <v>2947440.6599999997</v>
      </c>
    </row>
    <row r="92" spans="1:11" x14ac:dyDescent="0.25">
      <c r="A92" t="s">
        <v>216</v>
      </c>
      <c r="B92" t="s">
        <v>217</v>
      </c>
      <c r="C92" t="s">
        <v>218</v>
      </c>
      <c r="D92" s="2">
        <v>12306826.300000001</v>
      </c>
      <c r="E92" s="2">
        <v>-1648987.56</v>
      </c>
      <c r="F92" s="37">
        <v>0</v>
      </c>
      <c r="G92" s="2">
        <v>-143060.5</v>
      </c>
      <c r="H92" s="2">
        <v>-468200.5</v>
      </c>
      <c r="I92" s="2">
        <v>881793.74</v>
      </c>
      <c r="J92" s="2">
        <v>0</v>
      </c>
      <c r="K92" s="2">
        <f t="shared" si="1"/>
        <v>10928371.48</v>
      </c>
    </row>
    <row r="93" spans="1:11" x14ac:dyDescent="0.25">
      <c r="A93" t="s">
        <v>219</v>
      </c>
      <c r="B93" t="s">
        <v>220</v>
      </c>
      <c r="C93" t="s">
        <v>221</v>
      </c>
      <c r="D93" s="2">
        <v>5890985.0800000001</v>
      </c>
      <c r="E93" s="2">
        <v>181440.22</v>
      </c>
      <c r="F93" s="37">
        <v>0</v>
      </c>
      <c r="G93" s="2">
        <v>-35982</v>
      </c>
      <c r="H93" s="2">
        <v>-188887.97999999998</v>
      </c>
      <c r="I93" s="2">
        <v>108367.02</v>
      </c>
      <c r="J93" s="2">
        <v>59473.35</v>
      </c>
      <c r="K93" s="2">
        <f t="shared" si="1"/>
        <v>6015395.6899999995</v>
      </c>
    </row>
    <row r="94" spans="1:11" x14ac:dyDescent="0.25">
      <c r="A94" t="s">
        <v>222</v>
      </c>
      <c r="B94" t="s">
        <v>223</v>
      </c>
      <c r="C94" t="s">
        <v>164</v>
      </c>
      <c r="D94" s="2">
        <v>13167113.720000001</v>
      </c>
      <c r="E94" s="2">
        <v>-289572.62</v>
      </c>
      <c r="F94" s="37">
        <v>0</v>
      </c>
      <c r="G94" s="2">
        <v>-586477.64</v>
      </c>
      <c r="H94" s="2">
        <v>-1003871.89</v>
      </c>
      <c r="I94" s="2">
        <v>484305.43</v>
      </c>
      <c r="J94" s="2">
        <v>335014.31</v>
      </c>
      <c r="K94" s="2">
        <f t="shared" si="1"/>
        <v>12106511.310000001</v>
      </c>
    </row>
    <row r="95" spans="1:11" x14ac:dyDescent="0.25">
      <c r="A95" t="s">
        <v>224</v>
      </c>
      <c r="B95" t="s">
        <v>225</v>
      </c>
      <c r="C95" t="s">
        <v>66</v>
      </c>
      <c r="D95" s="2">
        <v>6611681.1200000001</v>
      </c>
      <c r="E95" s="2">
        <v>-211804.36</v>
      </c>
      <c r="F95" s="37">
        <v>0</v>
      </c>
      <c r="G95" s="2">
        <v>0</v>
      </c>
      <c r="H95" s="2">
        <v>-112501.85</v>
      </c>
      <c r="I95" s="2">
        <v>355788.25</v>
      </c>
      <c r="J95" s="2">
        <v>0</v>
      </c>
      <c r="K95" s="2">
        <f t="shared" si="1"/>
        <v>6643163.1600000001</v>
      </c>
    </row>
    <row r="96" spans="1:11" x14ac:dyDescent="0.25">
      <c r="A96" t="s">
        <v>226</v>
      </c>
      <c r="B96" t="s">
        <v>227</v>
      </c>
      <c r="C96" t="s">
        <v>79</v>
      </c>
      <c r="D96" s="2">
        <v>1682357.67</v>
      </c>
      <c r="E96" s="2">
        <v>129176.12</v>
      </c>
      <c r="F96" s="37">
        <v>0</v>
      </c>
      <c r="G96" s="2">
        <v>-142281.97</v>
      </c>
      <c r="H96" s="2">
        <v>-35012.199999999997</v>
      </c>
      <c r="I96" s="2">
        <v>74999.56</v>
      </c>
      <c r="J96" s="2">
        <v>0</v>
      </c>
      <c r="K96" s="2">
        <f t="shared" si="1"/>
        <v>1709239.1800000002</v>
      </c>
    </row>
    <row r="97" spans="1:11" x14ac:dyDescent="0.25">
      <c r="A97" t="s">
        <v>228</v>
      </c>
      <c r="B97" t="s">
        <v>229</v>
      </c>
      <c r="C97" t="s">
        <v>137</v>
      </c>
      <c r="D97" s="2">
        <v>7285474.5199999996</v>
      </c>
      <c r="E97" s="2">
        <v>7115.16</v>
      </c>
      <c r="F97" s="37">
        <v>0</v>
      </c>
      <c r="G97" s="2">
        <v>-94972.27</v>
      </c>
      <c r="H97" s="2">
        <v>-229265.72</v>
      </c>
      <c r="I97" s="2">
        <v>163812.81</v>
      </c>
      <c r="J97" s="2">
        <v>0</v>
      </c>
      <c r="K97" s="2">
        <f t="shared" si="1"/>
        <v>7132164.5</v>
      </c>
    </row>
    <row r="98" spans="1:11" x14ac:dyDescent="0.25">
      <c r="A98" t="s">
        <v>230</v>
      </c>
      <c r="B98" t="s">
        <v>231</v>
      </c>
      <c r="C98" t="s">
        <v>110</v>
      </c>
      <c r="D98" s="2">
        <v>5452628.3499999996</v>
      </c>
      <c r="E98" s="2">
        <v>12608.92</v>
      </c>
      <c r="F98" s="37">
        <v>0</v>
      </c>
      <c r="G98" s="2">
        <v>-248799.3</v>
      </c>
      <c r="H98" s="2">
        <v>-608602.06999999995</v>
      </c>
      <c r="I98" s="2">
        <v>175168.67</v>
      </c>
      <c r="J98" s="2">
        <v>0</v>
      </c>
      <c r="K98" s="2">
        <f t="shared" si="1"/>
        <v>4783004.5699999994</v>
      </c>
    </row>
    <row r="99" spans="1:11" x14ac:dyDescent="0.25">
      <c r="A99" t="s">
        <v>232</v>
      </c>
      <c r="B99" t="s">
        <v>233</v>
      </c>
      <c r="C99" t="s">
        <v>234</v>
      </c>
      <c r="D99" s="2">
        <v>8778653.9600000009</v>
      </c>
      <c r="E99" s="2">
        <v>734303.48</v>
      </c>
      <c r="F99" s="37">
        <v>0</v>
      </c>
      <c r="G99" s="2">
        <v>0</v>
      </c>
      <c r="H99" s="2">
        <v>-334096.71000000002</v>
      </c>
      <c r="I99" s="2">
        <v>539526.73</v>
      </c>
      <c r="J99" s="2">
        <v>0</v>
      </c>
      <c r="K99" s="2">
        <f t="shared" si="1"/>
        <v>9718387.4600000009</v>
      </c>
    </row>
    <row r="100" spans="1:11" x14ac:dyDescent="0.25">
      <c r="A100" t="s">
        <v>235</v>
      </c>
      <c r="B100" t="s">
        <v>236</v>
      </c>
      <c r="C100" t="s">
        <v>5</v>
      </c>
      <c r="D100" s="2">
        <v>15607198.119999999</v>
      </c>
      <c r="E100" s="2">
        <v>-2407003.89</v>
      </c>
      <c r="F100" s="37">
        <v>0</v>
      </c>
      <c r="G100" s="2">
        <v>-483280.01</v>
      </c>
      <c r="H100" s="2">
        <v>-582407.49</v>
      </c>
      <c r="I100" s="2">
        <v>892416.52</v>
      </c>
      <c r="J100" s="2">
        <v>0</v>
      </c>
      <c r="K100" s="2">
        <f t="shared" si="1"/>
        <v>13026923.249999998</v>
      </c>
    </row>
    <row r="101" spans="1:11" x14ac:dyDescent="0.25">
      <c r="A101" t="s">
        <v>237</v>
      </c>
      <c r="B101" t="s">
        <v>238</v>
      </c>
      <c r="C101" t="s">
        <v>239</v>
      </c>
      <c r="D101" s="2">
        <v>5024519.82</v>
      </c>
      <c r="E101" s="2">
        <v>246015.83</v>
      </c>
      <c r="F101" s="37">
        <v>0</v>
      </c>
      <c r="G101" s="2">
        <v>-76618.429999999993</v>
      </c>
      <c r="H101" s="2">
        <v>-140632.47</v>
      </c>
      <c r="I101" s="2">
        <v>103906.59</v>
      </c>
      <c r="J101" s="2">
        <v>0</v>
      </c>
      <c r="K101" s="2">
        <f t="shared" si="1"/>
        <v>5157191.3400000008</v>
      </c>
    </row>
    <row r="102" spans="1:11" x14ac:dyDescent="0.25">
      <c r="A102" t="s">
        <v>240</v>
      </c>
      <c r="B102" t="s">
        <v>241</v>
      </c>
      <c r="C102" t="s">
        <v>242</v>
      </c>
      <c r="D102" s="2">
        <v>205975703.34</v>
      </c>
      <c r="E102" s="2">
        <v>1585695.74</v>
      </c>
      <c r="F102" s="37">
        <v>0</v>
      </c>
      <c r="G102" s="2">
        <v>-34565764.579999998</v>
      </c>
      <c r="H102" s="2">
        <v>-49054700.210000001</v>
      </c>
      <c r="I102" s="2">
        <v>12528111.6</v>
      </c>
      <c r="J102" s="2">
        <v>1555280.4</v>
      </c>
      <c r="K102" s="2">
        <f t="shared" si="1"/>
        <v>138024326.28999999</v>
      </c>
    </row>
    <row r="103" spans="1:11" x14ac:dyDescent="0.25">
      <c r="A103" t="s">
        <v>243</v>
      </c>
      <c r="B103" t="s">
        <v>244</v>
      </c>
      <c r="C103" t="s">
        <v>245</v>
      </c>
      <c r="D103" s="2">
        <v>11495152.51</v>
      </c>
      <c r="E103" s="2">
        <v>259633.71</v>
      </c>
      <c r="F103" s="37">
        <v>0</v>
      </c>
      <c r="G103" s="2">
        <v>-205695.44</v>
      </c>
      <c r="H103" s="2">
        <v>-515118.64999999997</v>
      </c>
      <c r="I103" s="2">
        <v>729184.55</v>
      </c>
      <c r="J103" s="2">
        <v>3447.87</v>
      </c>
      <c r="K103" s="2">
        <f t="shared" si="1"/>
        <v>11766604.550000001</v>
      </c>
    </row>
    <row r="104" spans="1:11" x14ac:dyDescent="0.25">
      <c r="A104" t="s">
        <v>246</v>
      </c>
      <c r="B104" t="s">
        <v>247</v>
      </c>
      <c r="C104" t="s">
        <v>248</v>
      </c>
      <c r="D104" s="2">
        <v>6885319.3300000001</v>
      </c>
      <c r="E104" s="2">
        <v>-125006.18</v>
      </c>
      <c r="F104" s="37">
        <v>0</v>
      </c>
      <c r="G104" s="2">
        <v>-368637.07</v>
      </c>
      <c r="H104" s="2">
        <v>-1057041.19</v>
      </c>
      <c r="I104" s="2">
        <v>202594.77</v>
      </c>
      <c r="J104" s="2">
        <v>0</v>
      </c>
      <c r="K104" s="2">
        <f t="shared" si="1"/>
        <v>5537229.6600000001</v>
      </c>
    </row>
    <row r="105" spans="1:11" x14ac:dyDescent="0.25">
      <c r="A105" t="s">
        <v>249</v>
      </c>
      <c r="B105" t="s">
        <v>250</v>
      </c>
      <c r="C105" t="s">
        <v>134</v>
      </c>
      <c r="D105" s="2">
        <v>3894650.2</v>
      </c>
      <c r="E105" s="2">
        <v>796188.56</v>
      </c>
      <c r="F105" s="37">
        <v>0</v>
      </c>
      <c r="G105" s="2">
        <v>-112819.14</v>
      </c>
      <c r="H105" s="2">
        <v>-133489.68</v>
      </c>
      <c r="I105" s="2">
        <v>115784.51</v>
      </c>
      <c r="J105" s="2">
        <v>31049.53</v>
      </c>
      <c r="K105" s="2">
        <f t="shared" si="1"/>
        <v>4591363.9800000004</v>
      </c>
    </row>
    <row r="106" spans="1:11" x14ac:dyDescent="0.25">
      <c r="A106" t="s">
        <v>251</v>
      </c>
      <c r="B106" t="s">
        <v>252</v>
      </c>
      <c r="C106" t="s">
        <v>253</v>
      </c>
      <c r="D106" s="2">
        <v>15965860.859999999</v>
      </c>
      <c r="E106" s="2">
        <v>-1013014.86</v>
      </c>
      <c r="F106" s="37">
        <v>0</v>
      </c>
      <c r="G106" s="2">
        <v>-101249.9</v>
      </c>
      <c r="H106" s="2">
        <v>-310343.67000000004</v>
      </c>
      <c r="I106" s="2">
        <v>942382.98</v>
      </c>
      <c r="J106" s="2">
        <v>0</v>
      </c>
      <c r="K106" s="2">
        <f t="shared" si="1"/>
        <v>15483635.41</v>
      </c>
    </row>
    <row r="107" spans="1:11" x14ac:dyDescent="0.25">
      <c r="A107" t="s">
        <v>254</v>
      </c>
      <c r="B107" t="s">
        <v>255</v>
      </c>
      <c r="C107" t="s">
        <v>256</v>
      </c>
      <c r="D107" s="2">
        <v>8236751.21</v>
      </c>
      <c r="E107" s="2">
        <v>605491.84</v>
      </c>
      <c r="F107" s="37">
        <v>0</v>
      </c>
      <c r="G107" s="2">
        <v>-140049.13</v>
      </c>
      <c r="H107" s="2">
        <v>-443780.93</v>
      </c>
      <c r="I107" s="2">
        <v>382230.41</v>
      </c>
      <c r="J107" s="2">
        <v>5084.07</v>
      </c>
      <c r="K107" s="2">
        <f t="shared" si="1"/>
        <v>8645727.4700000007</v>
      </c>
    </row>
    <row r="108" spans="1:11" x14ac:dyDescent="0.25">
      <c r="A108" t="s">
        <v>257</v>
      </c>
      <c r="B108" t="s">
        <v>258</v>
      </c>
      <c r="C108" t="s">
        <v>23</v>
      </c>
      <c r="D108" s="2">
        <v>11114385.01</v>
      </c>
      <c r="E108" s="2">
        <v>3622585.82</v>
      </c>
      <c r="F108" s="37">
        <v>0</v>
      </c>
      <c r="G108" s="2">
        <v>-113568.43</v>
      </c>
      <c r="H108" s="2">
        <v>-900245.82000000007</v>
      </c>
      <c r="I108" s="2">
        <v>560588.4</v>
      </c>
      <c r="J108" s="2">
        <v>50807.9</v>
      </c>
      <c r="K108" s="2">
        <f t="shared" si="1"/>
        <v>14334552.880000001</v>
      </c>
    </row>
    <row r="109" spans="1:11" x14ac:dyDescent="0.25">
      <c r="A109" t="s">
        <v>259</v>
      </c>
      <c r="B109" t="s">
        <v>260</v>
      </c>
      <c r="C109" t="s">
        <v>74</v>
      </c>
      <c r="D109" s="2">
        <v>5782323.2199999997</v>
      </c>
      <c r="E109" s="2">
        <v>-1056559.8799999999</v>
      </c>
      <c r="F109" s="37">
        <v>0</v>
      </c>
      <c r="G109" s="2">
        <v>-158043.51999999999</v>
      </c>
      <c r="H109" s="2">
        <v>-241901.72</v>
      </c>
      <c r="I109" s="2">
        <v>684813.72</v>
      </c>
      <c r="J109" s="2">
        <v>0</v>
      </c>
      <c r="K109" s="2">
        <f t="shared" si="1"/>
        <v>5010631.82</v>
      </c>
    </row>
    <row r="110" spans="1:11" x14ac:dyDescent="0.25">
      <c r="A110" t="s">
        <v>261</v>
      </c>
      <c r="B110" t="s">
        <v>262</v>
      </c>
      <c r="C110" t="s">
        <v>79</v>
      </c>
      <c r="D110" s="2">
        <v>21307454.949999999</v>
      </c>
      <c r="E110" s="2">
        <v>-803005.91</v>
      </c>
      <c r="F110" s="37">
        <v>0</v>
      </c>
      <c r="G110" s="2">
        <v>-12201656.210000001</v>
      </c>
      <c r="H110" s="2">
        <v>-3067729.77</v>
      </c>
      <c r="I110" s="2">
        <v>1380518.21</v>
      </c>
      <c r="J110" s="2">
        <v>0</v>
      </c>
      <c r="K110" s="2">
        <f t="shared" si="1"/>
        <v>6615581.2699999986</v>
      </c>
    </row>
    <row r="111" spans="1:11" x14ac:dyDescent="0.25">
      <c r="A111" t="s">
        <v>263</v>
      </c>
      <c r="B111" t="s">
        <v>264</v>
      </c>
      <c r="C111" t="s">
        <v>79</v>
      </c>
      <c r="D111" s="2">
        <v>445674459.32999998</v>
      </c>
      <c r="E111" s="2">
        <v>4851453.4400000004</v>
      </c>
      <c r="F111" s="37">
        <v>0</v>
      </c>
      <c r="G111" s="2">
        <v>-29074957.120000001</v>
      </c>
      <c r="H111" s="2">
        <v>-130522674.37</v>
      </c>
      <c r="I111" s="2">
        <v>12577827.6</v>
      </c>
      <c r="J111" s="2">
        <v>0</v>
      </c>
      <c r="K111" s="2">
        <f t="shared" si="1"/>
        <v>303506108.88</v>
      </c>
    </row>
    <row r="112" spans="1:11" x14ac:dyDescent="0.25">
      <c r="A112" t="s">
        <v>265</v>
      </c>
      <c r="B112" t="s">
        <v>266</v>
      </c>
      <c r="C112" t="s">
        <v>129</v>
      </c>
      <c r="D112" s="2">
        <v>8614392.6500000004</v>
      </c>
      <c r="E112" s="2">
        <v>670345.30000000005</v>
      </c>
      <c r="F112" s="37">
        <v>0</v>
      </c>
      <c r="G112" s="2">
        <v>-36969.24</v>
      </c>
      <c r="H112" s="2">
        <v>-212512.38</v>
      </c>
      <c r="I112" s="2">
        <v>189526.11</v>
      </c>
      <c r="J112" s="2">
        <v>0</v>
      </c>
      <c r="K112" s="2">
        <f t="shared" si="1"/>
        <v>9224782.4399999995</v>
      </c>
    </row>
    <row r="113" spans="1:11" x14ac:dyDescent="0.25">
      <c r="A113" t="s">
        <v>267</v>
      </c>
      <c r="B113" t="s">
        <v>268</v>
      </c>
      <c r="C113" t="s">
        <v>126</v>
      </c>
      <c r="D113" s="2">
        <v>8746886.5700000003</v>
      </c>
      <c r="E113" s="2">
        <v>-112236.21</v>
      </c>
      <c r="F113" s="37">
        <v>0</v>
      </c>
      <c r="G113" s="2">
        <v>-127434.49</v>
      </c>
      <c r="H113" s="2">
        <v>-430040.51999999996</v>
      </c>
      <c r="I113" s="2">
        <v>231292.17</v>
      </c>
      <c r="J113" s="2">
        <v>10735.54</v>
      </c>
      <c r="K113" s="2">
        <f t="shared" si="1"/>
        <v>8319203.0599999996</v>
      </c>
    </row>
    <row r="114" spans="1:11" x14ac:dyDescent="0.25">
      <c r="A114" t="s">
        <v>269</v>
      </c>
      <c r="B114" t="s">
        <v>270</v>
      </c>
      <c r="C114" t="s">
        <v>271</v>
      </c>
      <c r="D114" s="2">
        <v>12282000.060000001</v>
      </c>
      <c r="E114" s="2">
        <v>836026.5</v>
      </c>
      <c r="F114" s="37">
        <v>0</v>
      </c>
      <c r="G114" s="2">
        <v>-49294.080000000002</v>
      </c>
      <c r="H114" s="2">
        <v>-461892.50999999995</v>
      </c>
      <c r="I114" s="2">
        <v>358232.16</v>
      </c>
      <c r="J114" s="2">
        <v>0</v>
      </c>
      <c r="K114" s="2">
        <f t="shared" si="1"/>
        <v>12965072.130000001</v>
      </c>
    </row>
    <row r="115" spans="1:11" x14ac:dyDescent="0.25">
      <c r="A115" t="s">
        <v>272</v>
      </c>
      <c r="B115" t="s">
        <v>273</v>
      </c>
      <c r="C115" t="s">
        <v>218</v>
      </c>
      <c r="D115" s="2">
        <v>6925941.8200000003</v>
      </c>
      <c r="E115" s="2">
        <v>1000860.23</v>
      </c>
      <c r="F115" s="37">
        <v>0</v>
      </c>
      <c r="G115" s="2">
        <v>-27000</v>
      </c>
      <c r="H115" s="2">
        <v>-33129.18</v>
      </c>
      <c r="I115" s="2">
        <v>131321.34</v>
      </c>
      <c r="J115" s="2">
        <v>0</v>
      </c>
      <c r="K115" s="2">
        <f t="shared" si="1"/>
        <v>7997994.2100000009</v>
      </c>
    </row>
    <row r="116" spans="1:11" x14ac:dyDescent="0.25">
      <c r="A116" t="s">
        <v>274</v>
      </c>
      <c r="B116" t="s">
        <v>275</v>
      </c>
      <c r="C116" t="s">
        <v>276</v>
      </c>
      <c r="D116" s="2">
        <v>624111.9</v>
      </c>
      <c r="E116" s="2">
        <v>71077.919999999998</v>
      </c>
      <c r="F116" s="37">
        <v>0</v>
      </c>
      <c r="G116" s="2">
        <v>0</v>
      </c>
      <c r="H116" s="2">
        <v>-15294.55</v>
      </c>
      <c r="I116" s="2">
        <v>49017.2</v>
      </c>
      <c r="J116" s="2">
        <v>11517.57</v>
      </c>
      <c r="K116" s="2">
        <f t="shared" si="1"/>
        <v>740430.03999999992</v>
      </c>
    </row>
    <row r="117" spans="1:11" x14ac:dyDescent="0.25">
      <c r="A117" t="s">
        <v>277</v>
      </c>
      <c r="B117" t="s">
        <v>278</v>
      </c>
      <c r="C117" t="s">
        <v>175</v>
      </c>
      <c r="D117" s="2">
        <v>3871114.52</v>
      </c>
      <c r="E117" s="2">
        <v>1301477.29</v>
      </c>
      <c r="F117" s="37">
        <v>0</v>
      </c>
      <c r="G117" s="2">
        <v>0</v>
      </c>
      <c r="H117" s="2">
        <v>-89796.64</v>
      </c>
      <c r="I117" s="2">
        <v>227617.87</v>
      </c>
      <c r="J117" s="2">
        <v>40551.839999999997</v>
      </c>
      <c r="K117" s="2">
        <f t="shared" si="1"/>
        <v>5350964.8800000008</v>
      </c>
    </row>
    <row r="118" spans="1:11" x14ac:dyDescent="0.25">
      <c r="A118" t="s">
        <v>279</v>
      </c>
      <c r="B118" t="s">
        <v>280</v>
      </c>
      <c r="C118" t="s">
        <v>23</v>
      </c>
      <c r="D118" s="2">
        <v>2132641.7000000002</v>
      </c>
      <c r="E118" s="2">
        <v>479914.06</v>
      </c>
      <c r="F118" s="37">
        <v>0</v>
      </c>
      <c r="G118" s="2">
        <v>-37434.410000000003</v>
      </c>
      <c r="H118" s="2">
        <v>-179575.25999999998</v>
      </c>
      <c r="I118" s="2">
        <v>87117.89</v>
      </c>
      <c r="J118" s="2">
        <v>0</v>
      </c>
      <c r="K118" s="2">
        <f t="shared" si="1"/>
        <v>2482663.9800000004</v>
      </c>
    </row>
    <row r="119" spans="1:11" x14ac:dyDescent="0.25">
      <c r="A119" t="s">
        <v>281</v>
      </c>
      <c r="B119" t="s">
        <v>282</v>
      </c>
      <c r="C119" t="s">
        <v>84</v>
      </c>
      <c r="D119" s="2">
        <v>3175221.24</v>
      </c>
      <c r="E119" s="2">
        <v>655426.05000000005</v>
      </c>
      <c r="F119" s="37">
        <v>0</v>
      </c>
      <c r="G119" s="2">
        <v>-66538.36</v>
      </c>
      <c r="H119" s="2">
        <v>-100223.7</v>
      </c>
      <c r="I119" s="2">
        <v>110885.97</v>
      </c>
      <c r="J119" s="2">
        <v>0</v>
      </c>
      <c r="K119" s="2">
        <f t="shared" si="1"/>
        <v>3774771.2000000002</v>
      </c>
    </row>
    <row r="120" spans="1:11" x14ac:dyDescent="0.25">
      <c r="A120" t="s">
        <v>283</v>
      </c>
      <c r="B120" t="s">
        <v>284</v>
      </c>
      <c r="C120" t="s">
        <v>120</v>
      </c>
      <c r="D120" s="2">
        <v>346780602.45999998</v>
      </c>
      <c r="E120" s="2">
        <v>-1027047.96</v>
      </c>
      <c r="F120" s="37">
        <v>0</v>
      </c>
      <c r="G120" s="2">
        <v>-39531497.479999997</v>
      </c>
      <c r="H120" s="2">
        <v>-174359907.95999998</v>
      </c>
      <c r="I120" s="2">
        <v>16818199.199999999</v>
      </c>
      <c r="J120" s="2">
        <v>0</v>
      </c>
      <c r="K120" s="2">
        <f t="shared" si="1"/>
        <v>148680348.25999999</v>
      </c>
    </row>
    <row r="121" spans="1:11" x14ac:dyDescent="0.25">
      <c r="A121" t="s">
        <v>285</v>
      </c>
      <c r="B121" t="s">
        <v>286</v>
      </c>
      <c r="C121" t="s">
        <v>287</v>
      </c>
      <c r="D121" s="2">
        <v>5684735.9400000004</v>
      </c>
      <c r="E121" s="2">
        <v>-63463.26</v>
      </c>
      <c r="F121" s="37">
        <v>0</v>
      </c>
      <c r="G121" s="2">
        <v>0</v>
      </c>
      <c r="H121" s="2">
        <v>-102029.86</v>
      </c>
      <c r="I121" s="2">
        <v>178576.97</v>
      </c>
      <c r="J121" s="2">
        <v>0</v>
      </c>
      <c r="K121" s="2">
        <f t="shared" si="1"/>
        <v>5697819.79</v>
      </c>
    </row>
    <row r="122" spans="1:11" x14ac:dyDescent="0.25">
      <c r="A122" t="s">
        <v>288</v>
      </c>
      <c r="B122" t="s">
        <v>289</v>
      </c>
      <c r="C122" t="s">
        <v>51</v>
      </c>
      <c r="D122" s="2">
        <v>11082116.52</v>
      </c>
      <c r="E122" s="2">
        <v>-50870.47</v>
      </c>
      <c r="F122" s="37">
        <v>0</v>
      </c>
      <c r="G122" s="2">
        <v>-85804.91</v>
      </c>
      <c r="H122" s="2">
        <v>-497822.19</v>
      </c>
      <c r="I122" s="2">
        <v>808606.77</v>
      </c>
      <c r="J122" s="2">
        <v>0</v>
      </c>
      <c r="K122" s="2">
        <f t="shared" si="1"/>
        <v>11256225.719999999</v>
      </c>
    </row>
    <row r="123" spans="1:11" x14ac:dyDescent="0.25">
      <c r="A123" t="s">
        <v>290</v>
      </c>
      <c r="B123" t="s">
        <v>291</v>
      </c>
      <c r="C123" t="s">
        <v>292</v>
      </c>
      <c r="D123" s="2">
        <v>2244805.0699999998</v>
      </c>
      <c r="E123" s="2">
        <v>402018.31</v>
      </c>
      <c r="F123" s="37">
        <v>0</v>
      </c>
      <c r="G123" s="2">
        <v>0</v>
      </c>
      <c r="H123" s="2">
        <v>-75460.38</v>
      </c>
      <c r="I123" s="2">
        <v>159247.67000000001</v>
      </c>
      <c r="J123" s="2">
        <v>10128.700000000001</v>
      </c>
      <c r="K123" s="2">
        <f t="shared" si="1"/>
        <v>2740739.37</v>
      </c>
    </row>
    <row r="124" spans="1:11" x14ac:dyDescent="0.25">
      <c r="A124" t="s">
        <v>293</v>
      </c>
      <c r="B124" t="s">
        <v>294</v>
      </c>
      <c r="C124" t="s">
        <v>287</v>
      </c>
      <c r="D124" s="2">
        <v>3885048.05</v>
      </c>
      <c r="E124" s="2">
        <v>-374088.56</v>
      </c>
      <c r="F124" s="37">
        <v>0</v>
      </c>
      <c r="G124" s="2">
        <v>0</v>
      </c>
      <c r="H124" s="2">
        <v>-165635.85</v>
      </c>
      <c r="I124" s="2">
        <v>86141.48</v>
      </c>
      <c r="J124" s="2">
        <v>21311.48</v>
      </c>
      <c r="K124" s="2">
        <f t="shared" si="1"/>
        <v>3452776.5999999996</v>
      </c>
    </row>
    <row r="125" spans="1:11" x14ac:dyDescent="0.25">
      <c r="A125" t="s">
        <v>295</v>
      </c>
      <c r="B125" t="s">
        <v>296</v>
      </c>
      <c r="C125" t="s">
        <v>8</v>
      </c>
      <c r="D125" s="2">
        <v>2376759.6</v>
      </c>
      <c r="E125" s="2">
        <v>-382320.53</v>
      </c>
      <c r="F125" s="37">
        <v>0</v>
      </c>
      <c r="G125" s="2">
        <v>-485163.65</v>
      </c>
      <c r="H125" s="2">
        <v>-227865.94</v>
      </c>
      <c r="I125" s="2">
        <v>122363.93</v>
      </c>
      <c r="J125" s="2">
        <v>0</v>
      </c>
      <c r="K125" s="2">
        <f t="shared" si="1"/>
        <v>1403773.41</v>
      </c>
    </row>
    <row r="126" spans="1:11" x14ac:dyDescent="0.25">
      <c r="A126" t="s">
        <v>297</v>
      </c>
      <c r="B126" t="s">
        <v>298</v>
      </c>
      <c r="C126" t="s">
        <v>38</v>
      </c>
      <c r="D126" s="2">
        <v>3483480.02</v>
      </c>
      <c r="E126" s="2">
        <v>-871802.75</v>
      </c>
      <c r="F126" s="37">
        <v>0</v>
      </c>
      <c r="G126" s="2">
        <v>0</v>
      </c>
      <c r="H126" s="2">
        <v>-114162.95999999999</v>
      </c>
      <c r="I126" s="2">
        <v>154227.6</v>
      </c>
      <c r="J126" s="2">
        <v>0</v>
      </c>
      <c r="K126" s="2">
        <f t="shared" si="1"/>
        <v>2651741.91</v>
      </c>
    </row>
    <row r="127" spans="1:11" x14ac:dyDescent="0.25">
      <c r="A127" t="s">
        <v>299</v>
      </c>
      <c r="B127" t="s">
        <v>300</v>
      </c>
      <c r="C127" t="s">
        <v>301</v>
      </c>
      <c r="D127" s="2">
        <v>12385986.83</v>
      </c>
      <c r="E127" s="2">
        <v>-919023.24</v>
      </c>
      <c r="F127" s="37">
        <v>0</v>
      </c>
      <c r="G127" s="2">
        <v>-207039</v>
      </c>
      <c r="H127" s="2">
        <v>-645284.36</v>
      </c>
      <c r="I127" s="2">
        <v>529531.19999999995</v>
      </c>
      <c r="J127" s="2">
        <v>52496.43</v>
      </c>
      <c r="K127" s="2">
        <f t="shared" si="1"/>
        <v>11196667.859999999</v>
      </c>
    </row>
    <row r="128" spans="1:11" x14ac:dyDescent="0.25">
      <c r="A128" t="s">
        <v>302</v>
      </c>
      <c r="B128" t="s">
        <v>303</v>
      </c>
      <c r="C128" t="s">
        <v>8</v>
      </c>
      <c r="D128" s="2">
        <v>4275244.83</v>
      </c>
      <c r="E128" s="2">
        <v>2158301.81</v>
      </c>
      <c r="F128" s="37">
        <v>0</v>
      </c>
      <c r="G128" s="2">
        <v>-192504.37</v>
      </c>
      <c r="H128" s="2">
        <v>-327028.13999999996</v>
      </c>
      <c r="I128" s="2">
        <v>217676.37</v>
      </c>
      <c r="J128" s="2">
        <v>0</v>
      </c>
      <c r="K128" s="2">
        <f t="shared" si="1"/>
        <v>6131690.5000000009</v>
      </c>
    </row>
    <row r="129" spans="1:11" x14ac:dyDescent="0.25">
      <c r="A129" t="s">
        <v>304</v>
      </c>
      <c r="B129" t="s">
        <v>305</v>
      </c>
      <c r="C129" t="s">
        <v>115</v>
      </c>
      <c r="D129" s="2">
        <v>4352073.16</v>
      </c>
      <c r="E129" s="2">
        <v>384989.01</v>
      </c>
      <c r="F129" s="37">
        <v>0</v>
      </c>
      <c r="G129" s="2">
        <v>-32952.25</v>
      </c>
      <c r="H129" s="2">
        <v>-160312.09</v>
      </c>
      <c r="I129" s="2">
        <v>344473.97</v>
      </c>
      <c r="J129" s="2">
        <v>0</v>
      </c>
      <c r="K129" s="2">
        <f t="shared" si="1"/>
        <v>4888271.8</v>
      </c>
    </row>
    <row r="130" spans="1:11" x14ac:dyDescent="0.25">
      <c r="A130" t="s">
        <v>306</v>
      </c>
      <c r="B130" t="s">
        <v>307</v>
      </c>
      <c r="C130" t="s">
        <v>175</v>
      </c>
      <c r="D130" s="2">
        <v>6579036.1299999999</v>
      </c>
      <c r="E130" s="2">
        <v>-598765.98</v>
      </c>
      <c r="F130" s="37">
        <v>0</v>
      </c>
      <c r="G130" s="2">
        <v>-180949.61</v>
      </c>
      <c r="H130" s="2">
        <v>-535859.01</v>
      </c>
      <c r="I130" s="2">
        <v>253442.31</v>
      </c>
      <c r="J130" s="2">
        <v>0</v>
      </c>
      <c r="K130" s="2">
        <f t="shared" si="1"/>
        <v>5516903.8399999999</v>
      </c>
    </row>
    <row r="131" spans="1:11" x14ac:dyDescent="0.25">
      <c r="A131" t="s">
        <v>308</v>
      </c>
      <c r="B131" t="s">
        <v>309</v>
      </c>
      <c r="C131" t="s">
        <v>84</v>
      </c>
      <c r="D131" s="2">
        <v>5775915.0700000003</v>
      </c>
      <c r="E131" s="2">
        <v>2081875.24</v>
      </c>
      <c r="F131" s="37">
        <v>0</v>
      </c>
      <c r="G131" s="2">
        <v>-14850</v>
      </c>
      <c r="H131" s="2">
        <v>-189911.36</v>
      </c>
      <c r="I131" s="2">
        <v>426165.31</v>
      </c>
      <c r="J131" s="2">
        <v>0</v>
      </c>
      <c r="K131" s="2">
        <f t="shared" si="1"/>
        <v>8079194.2599999998</v>
      </c>
    </row>
    <row r="132" spans="1:11" x14ac:dyDescent="0.25">
      <c r="A132" t="s">
        <v>310</v>
      </c>
      <c r="B132" t="s">
        <v>309</v>
      </c>
      <c r="C132" t="s">
        <v>256</v>
      </c>
      <c r="D132" s="2">
        <v>7620681.7800000003</v>
      </c>
      <c r="E132" s="2">
        <v>-121604.79</v>
      </c>
      <c r="F132" s="37">
        <v>0</v>
      </c>
      <c r="G132" s="2">
        <v>-32053.8</v>
      </c>
      <c r="H132" s="2">
        <v>-324486.15000000002</v>
      </c>
      <c r="I132" s="2">
        <v>185463.13</v>
      </c>
      <c r="J132" s="2">
        <v>0</v>
      </c>
      <c r="K132" s="2">
        <f t="shared" si="1"/>
        <v>7328000.1699999999</v>
      </c>
    </row>
    <row r="133" spans="1:11" x14ac:dyDescent="0.25">
      <c r="A133" t="s">
        <v>311</v>
      </c>
      <c r="B133" t="s">
        <v>309</v>
      </c>
      <c r="C133" t="s">
        <v>312</v>
      </c>
      <c r="D133" s="2">
        <v>4363758.49</v>
      </c>
      <c r="E133" s="2">
        <v>244516.34</v>
      </c>
      <c r="F133" s="37">
        <v>0</v>
      </c>
      <c r="G133" s="2">
        <v>0</v>
      </c>
      <c r="H133" s="2">
        <v>-63489.990000000005</v>
      </c>
      <c r="I133" s="2">
        <v>229554.44</v>
      </c>
      <c r="J133" s="2">
        <v>0</v>
      </c>
      <c r="K133" s="2">
        <f t="shared" si="1"/>
        <v>4774339.28</v>
      </c>
    </row>
    <row r="134" spans="1:11" x14ac:dyDescent="0.25">
      <c r="A134" t="s">
        <v>313</v>
      </c>
      <c r="B134" t="s">
        <v>314</v>
      </c>
      <c r="C134" t="s">
        <v>56</v>
      </c>
      <c r="D134" s="2">
        <v>10219031.810000001</v>
      </c>
      <c r="E134" s="2">
        <v>-53734.36</v>
      </c>
      <c r="F134" s="37">
        <v>0</v>
      </c>
      <c r="G134" s="2">
        <v>-68939.86</v>
      </c>
      <c r="H134" s="2">
        <v>-967902.7</v>
      </c>
      <c r="I134" s="2">
        <v>297143.90000000002</v>
      </c>
      <c r="J134" s="2">
        <v>0</v>
      </c>
      <c r="K134" s="2">
        <f t="shared" si="1"/>
        <v>9425598.7900000028</v>
      </c>
    </row>
    <row r="135" spans="1:11" x14ac:dyDescent="0.25">
      <c r="A135" t="s">
        <v>315</v>
      </c>
      <c r="B135" t="s">
        <v>316</v>
      </c>
      <c r="C135" t="s">
        <v>317</v>
      </c>
      <c r="D135" s="2">
        <v>9522026.1999999993</v>
      </c>
      <c r="E135" s="2">
        <v>1044498.07</v>
      </c>
      <c r="F135" s="37">
        <v>0</v>
      </c>
      <c r="G135" s="2">
        <v>-2700</v>
      </c>
      <c r="H135" s="2">
        <v>-110782.59000000001</v>
      </c>
      <c r="I135" s="2">
        <v>524670.17000000004</v>
      </c>
      <c r="J135" s="2">
        <v>0</v>
      </c>
      <c r="K135" s="2">
        <f t="shared" ref="K135:K198" si="2">D135+E135+G135+H135+I135+J135</f>
        <v>10977711.85</v>
      </c>
    </row>
    <row r="136" spans="1:11" x14ac:dyDescent="0.25">
      <c r="A136" t="s">
        <v>318</v>
      </c>
      <c r="B136" t="s">
        <v>319</v>
      </c>
      <c r="C136" t="s">
        <v>8</v>
      </c>
      <c r="D136" s="2">
        <v>15741556.42</v>
      </c>
      <c r="E136" s="2">
        <v>674219.26</v>
      </c>
      <c r="F136" s="37">
        <v>0</v>
      </c>
      <c r="G136" s="2">
        <v>-711067.71</v>
      </c>
      <c r="H136" s="2">
        <v>-1360031.8099999998</v>
      </c>
      <c r="I136" s="2">
        <v>613996.89</v>
      </c>
      <c r="J136" s="2">
        <v>0</v>
      </c>
      <c r="K136" s="2">
        <f t="shared" si="2"/>
        <v>14958673.049999999</v>
      </c>
    </row>
    <row r="137" spans="1:11" x14ac:dyDescent="0.25">
      <c r="A137" t="s">
        <v>320</v>
      </c>
      <c r="B137" t="s">
        <v>321</v>
      </c>
      <c r="C137" t="s">
        <v>79</v>
      </c>
      <c r="D137" s="2">
        <v>542339.39</v>
      </c>
      <c r="E137" s="2">
        <v>1806</v>
      </c>
      <c r="F137" s="37">
        <v>0</v>
      </c>
      <c r="G137" s="2">
        <v>-84836.04</v>
      </c>
      <c r="H137" s="2">
        <v>-58763.229999999996</v>
      </c>
      <c r="I137" s="2">
        <v>83404.84</v>
      </c>
      <c r="J137" s="2">
        <v>0</v>
      </c>
      <c r="K137" s="2">
        <f t="shared" si="2"/>
        <v>483950.96000000008</v>
      </c>
    </row>
    <row r="138" spans="1:11" x14ac:dyDescent="0.25">
      <c r="A138" t="s">
        <v>322</v>
      </c>
      <c r="B138" t="s">
        <v>323</v>
      </c>
      <c r="C138" t="s">
        <v>239</v>
      </c>
      <c r="D138" s="2">
        <v>3083307.59</v>
      </c>
      <c r="E138" s="2">
        <v>421498.63</v>
      </c>
      <c r="F138" s="37">
        <v>0</v>
      </c>
      <c r="G138" s="2">
        <v>-17359.8</v>
      </c>
      <c r="H138" s="2">
        <v>-61466.55</v>
      </c>
      <c r="I138" s="2">
        <v>444943.45</v>
      </c>
      <c r="J138" s="2">
        <v>0</v>
      </c>
      <c r="K138" s="2">
        <f t="shared" si="2"/>
        <v>3870923.3200000003</v>
      </c>
    </row>
    <row r="139" spans="1:11" x14ac:dyDescent="0.25">
      <c r="A139" t="s">
        <v>324</v>
      </c>
      <c r="B139" t="s">
        <v>325</v>
      </c>
      <c r="C139" t="s">
        <v>105</v>
      </c>
      <c r="D139" s="2">
        <v>595380.4</v>
      </c>
      <c r="E139" s="2">
        <v>285750.93</v>
      </c>
      <c r="F139" s="37">
        <v>0</v>
      </c>
      <c r="G139" s="2">
        <v>-54000</v>
      </c>
      <c r="H139" s="2">
        <v>-76423.25</v>
      </c>
      <c r="I139" s="2">
        <v>139894.82</v>
      </c>
      <c r="J139" s="2">
        <v>20151.560000000001</v>
      </c>
      <c r="K139" s="2">
        <f t="shared" si="2"/>
        <v>910754.4600000002</v>
      </c>
    </row>
    <row r="140" spans="1:11" x14ac:dyDescent="0.25">
      <c r="A140" t="s">
        <v>326</v>
      </c>
      <c r="B140" t="s">
        <v>327</v>
      </c>
      <c r="C140" t="s">
        <v>221</v>
      </c>
      <c r="D140" s="2">
        <v>3831977.79</v>
      </c>
      <c r="E140" s="2">
        <v>235708.13</v>
      </c>
      <c r="F140" s="37">
        <v>0</v>
      </c>
      <c r="G140" s="2">
        <v>0</v>
      </c>
      <c r="H140" s="2">
        <v>-131274.75</v>
      </c>
      <c r="I140" s="2">
        <v>286874.92</v>
      </c>
      <c r="J140" s="2">
        <v>0</v>
      </c>
      <c r="K140" s="2">
        <f t="shared" si="2"/>
        <v>4223286.09</v>
      </c>
    </row>
    <row r="141" spans="1:11" x14ac:dyDescent="0.25">
      <c r="A141" t="s">
        <v>328</v>
      </c>
      <c r="B141" t="s">
        <v>329</v>
      </c>
      <c r="C141" t="s">
        <v>234</v>
      </c>
      <c r="D141" s="2">
        <v>10947738.130000001</v>
      </c>
      <c r="E141" s="2">
        <v>1000819.76</v>
      </c>
      <c r="F141" s="37">
        <v>0</v>
      </c>
      <c r="G141" s="2">
        <v>0</v>
      </c>
      <c r="H141" s="2">
        <v>-137696.24</v>
      </c>
      <c r="I141" s="2">
        <v>436637.49</v>
      </c>
      <c r="J141" s="2">
        <v>0</v>
      </c>
      <c r="K141" s="2">
        <f t="shared" si="2"/>
        <v>12247499.140000001</v>
      </c>
    </row>
    <row r="142" spans="1:11" x14ac:dyDescent="0.25">
      <c r="A142" t="s">
        <v>330</v>
      </c>
      <c r="B142" t="s">
        <v>331</v>
      </c>
      <c r="C142" t="s">
        <v>164</v>
      </c>
      <c r="D142" s="2">
        <v>191220328.55000001</v>
      </c>
      <c r="E142" s="2">
        <v>-6428289.2599999998</v>
      </c>
      <c r="F142" s="37">
        <v>0</v>
      </c>
      <c r="G142" s="2">
        <v>-16513988.91</v>
      </c>
      <c r="H142" s="2">
        <v>-55279268.819999993</v>
      </c>
      <c r="I142" s="2">
        <v>4205408.4000000004</v>
      </c>
      <c r="J142" s="2">
        <v>0</v>
      </c>
      <c r="K142" s="2">
        <f t="shared" si="2"/>
        <v>117204189.96000004</v>
      </c>
    </row>
    <row r="143" spans="1:11" x14ac:dyDescent="0.25">
      <c r="A143" t="s">
        <v>332</v>
      </c>
      <c r="B143" t="s">
        <v>333</v>
      </c>
      <c r="C143" t="s">
        <v>242</v>
      </c>
      <c r="D143" s="2">
        <v>3381254.21</v>
      </c>
      <c r="E143" s="2">
        <v>-124239.78</v>
      </c>
      <c r="F143" s="37">
        <v>0</v>
      </c>
      <c r="G143" s="2">
        <v>-162087.47</v>
      </c>
      <c r="H143" s="2">
        <v>-142882.59</v>
      </c>
      <c r="I143" s="2">
        <v>111933.55</v>
      </c>
      <c r="J143" s="2">
        <v>0</v>
      </c>
      <c r="K143" s="2">
        <f t="shared" si="2"/>
        <v>3063977.92</v>
      </c>
    </row>
    <row r="144" spans="1:11" x14ac:dyDescent="0.25">
      <c r="A144" t="s">
        <v>334</v>
      </c>
      <c r="B144" t="s">
        <v>335</v>
      </c>
      <c r="C144" t="s">
        <v>66</v>
      </c>
      <c r="D144" s="2">
        <v>16744075.359999999</v>
      </c>
      <c r="E144" s="2">
        <v>-549538.56000000006</v>
      </c>
      <c r="F144" s="37">
        <v>0</v>
      </c>
      <c r="G144" s="2">
        <v>-245899.25</v>
      </c>
      <c r="H144" s="2">
        <v>-503811.58999999997</v>
      </c>
      <c r="I144" s="2">
        <v>836755.02</v>
      </c>
      <c r="J144" s="2">
        <v>0</v>
      </c>
      <c r="K144" s="2">
        <f t="shared" si="2"/>
        <v>16281580.979999999</v>
      </c>
    </row>
    <row r="145" spans="1:11" x14ac:dyDescent="0.25">
      <c r="A145" t="s">
        <v>336</v>
      </c>
      <c r="B145" t="s">
        <v>337</v>
      </c>
      <c r="C145" t="s">
        <v>123</v>
      </c>
      <c r="D145" s="2">
        <v>17296541.57</v>
      </c>
      <c r="E145" s="2">
        <v>254744.11</v>
      </c>
      <c r="F145" s="37">
        <v>0</v>
      </c>
      <c r="G145" s="2">
        <v>-710772.08</v>
      </c>
      <c r="H145" s="2">
        <v>-1424890.32</v>
      </c>
      <c r="I145" s="2">
        <v>741347.62</v>
      </c>
      <c r="J145" s="2">
        <v>167154.18</v>
      </c>
      <c r="K145" s="2">
        <f t="shared" si="2"/>
        <v>16324125.08</v>
      </c>
    </row>
    <row r="146" spans="1:11" x14ac:dyDescent="0.25">
      <c r="A146" t="s">
        <v>338</v>
      </c>
      <c r="B146" t="s">
        <v>339</v>
      </c>
      <c r="C146" t="s">
        <v>14</v>
      </c>
      <c r="D146" s="2">
        <v>3842895.01</v>
      </c>
      <c r="E146" s="2">
        <v>-379940.82</v>
      </c>
      <c r="F146" s="37">
        <v>0</v>
      </c>
      <c r="G146" s="2">
        <v>-191824.54</v>
      </c>
      <c r="H146" s="2">
        <v>-126130.96</v>
      </c>
      <c r="I146" s="2">
        <v>269004.42</v>
      </c>
      <c r="J146" s="2">
        <v>0</v>
      </c>
      <c r="K146" s="2">
        <f t="shared" si="2"/>
        <v>3414003.11</v>
      </c>
    </row>
    <row r="147" spans="1:11" x14ac:dyDescent="0.25">
      <c r="A147" t="s">
        <v>340</v>
      </c>
      <c r="B147" t="s">
        <v>341</v>
      </c>
      <c r="C147" t="s">
        <v>253</v>
      </c>
      <c r="D147" s="2">
        <v>8612113.4499999993</v>
      </c>
      <c r="E147" s="2">
        <v>-203881.61</v>
      </c>
      <c r="F147" s="37">
        <v>0</v>
      </c>
      <c r="G147" s="2">
        <v>-22890</v>
      </c>
      <c r="H147" s="2">
        <v>-364952.51</v>
      </c>
      <c r="I147" s="2">
        <v>426487.37</v>
      </c>
      <c r="J147" s="2">
        <v>0</v>
      </c>
      <c r="K147" s="2">
        <f t="shared" si="2"/>
        <v>8446876.6999999993</v>
      </c>
    </row>
    <row r="148" spans="1:11" x14ac:dyDescent="0.25">
      <c r="A148" t="s">
        <v>342</v>
      </c>
      <c r="B148" t="s">
        <v>343</v>
      </c>
      <c r="C148" t="s">
        <v>120</v>
      </c>
      <c r="D148" s="2">
        <v>21554736.23</v>
      </c>
      <c r="E148" s="2">
        <v>-209200.56</v>
      </c>
      <c r="F148" s="37">
        <v>0</v>
      </c>
      <c r="G148" s="2">
        <v>-1475263.05</v>
      </c>
      <c r="H148" s="2">
        <v>-2253831.08</v>
      </c>
      <c r="I148" s="2">
        <v>884756.17</v>
      </c>
      <c r="J148" s="2">
        <v>852877.6</v>
      </c>
      <c r="K148" s="2">
        <f t="shared" si="2"/>
        <v>19354075.310000002</v>
      </c>
    </row>
    <row r="149" spans="1:11" x14ac:dyDescent="0.25">
      <c r="A149" t="s">
        <v>344</v>
      </c>
      <c r="B149" t="s">
        <v>345</v>
      </c>
      <c r="C149" t="s">
        <v>79</v>
      </c>
      <c r="D149" s="2">
        <v>31522727.530000001</v>
      </c>
      <c r="E149" s="2">
        <v>1186555.03</v>
      </c>
      <c r="F149" s="37">
        <v>0</v>
      </c>
      <c r="G149" s="2">
        <v>-995483.74</v>
      </c>
      <c r="H149" s="2">
        <v>-5034121.5999999996</v>
      </c>
      <c r="I149" s="2">
        <v>636105.6</v>
      </c>
      <c r="J149" s="2">
        <v>0</v>
      </c>
      <c r="K149" s="2">
        <f t="shared" si="2"/>
        <v>27315782.820000008</v>
      </c>
    </row>
    <row r="150" spans="1:11" x14ac:dyDescent="0.25">
      <c r="A150" t="s">
        <v>346</v>
      </c>
      <c r="B150" t="s">
        <v>347</v>
      </c>
      <c r="C150" t="s">
        <v>129</v>
      </c>
      <c r="D150" s="2">
        <v>8684845.1500000004</v>
      </c>
      <c r="E150" s="2">
        <v>55825.96</v>
      </c>
      <c r="F150" s="37">
        <v>0</v>
      </c>
      <c r="G150" s="2">
        <v>-46300</v>
      </c>
      <c r="H150" s="2">
        <v>-374086.81</v>
      </c>
      <c r="I150" s="2">
        <v>562623.32999999996</v>
      </c>
      <c r="J150" s="2">
        <v>0</v>
      </c>
      <c r="K150" s="2">
        <f t="shared" si="2"/>
        <v>8882907.6300000008</v>
      </c>
    </row>
    <row r="151" spans="1:11" x14ac:dyDescent="0.25">
      <c r="A151" t="s">
        <v>348</v>
      </c>
      <c r="B151" t="s">
        <v>349</v>
      </c>
      <c r="C151" t="s">
        <v>190</v>
      </c>
      <c r="D151" s="2">
        <v>6097274.8200000003</v>
      </c>
      <c r="E151" s="2">
        <v>686495.52</v>
      </c>
      <c r="F151" s="37">
        <v>0</v>
      </c>
      <c r="G151" s="2">
        <v>0</v>
      </c>
      <c r="H151" s="2">
        <v>-130884.47</v>
      </c>
      <c r="I151" s="2">
        <v>439976.48</v>
      </c>
      <c r="J151" s="2">
        <v>0</v>
      </c>
      <c r="K151" s="2">
        <f t="shared" si="2"/>
        <v>7092862.3499999996</v>
      </c>
    </row>
    <row r="152" spans="1:11" x14ac:dyDescent="0.25">
      <c r="A152" t="s">
        <v>350</v>
      </c>
      <c r="B152" t="s">
        <v>351</v>
      </c>
      <c r="C152" t="s">
        <v>352</v>
      </c>
      <c r="D152" s="2">
        <v>4152385.29</v>
      </c>
      <c r="E152" s="2">
        <v>1036976.24</v>
      </c>
      <c r="F152" s="37">
        <v>0</v>
      </c>
      <c r="G152" s="2">
        <v>-27000</v>
      </c>
      <c r="H152" s="2">
        <v>-99901.37</v>
      </c>
      <c r="I152" s="2">
        <v>461941.37</v>
      </c>
      <c r="J152" s="2">
        <v>0</v>
      </c>
      <c r="K152" s="2">
        <f t="shared" si="2"/>
        <v>5524401.5300000003</v>
      </c>
    </row>
    <row r="153" spans="1:11" x14ac:dyDescent="0.25">
      <c r="A153" t="s">
        <v>353</v>
      </c>
      <c r="B153" t="s">
        <v>354</v>
      </c>
      <c r="C153" t="s">
        <v>221</v>
      </c>
      <c r="D153" s="2">
        <v>3926193.98</v>
      </c>
      <c r="E153" s="2">
        <v>-994727.56</v>
      </c>
      <c r="F153" s="37">
        <v>0</v>
      </c>
      <c r="G153" s="2">
        <v>-16127.26</v>
      </c>
      <c r="H153" s="2">
        <v>-268018.24000000005</v>
      </c>
      <c r="I153" s="2">
        <v>460710.12</v>
      </c>
      <c r="J153" s="2">
        <v>1144.06</v>
      </c>
      <c r="K153" s="2">
        <f t="shared" si="2"/>
        <v>3109175.1</v>
      </c>
    </row>
    <row r="154" spans="1:11" x14ac:dyDescent="0.25">
      <c r="A154" t="s">
        <v>355</v>
      </c>
      <c r="B154" t="s">
        <v>356</v>
      </c>
      <c r="C154" t="s">
        <v>84</v>
      </c>
      <c r="D154" s="2">
        <v>21338273.539999999</v>
      </c>
      <c r="E154" s="2">
        <v>-1339965.43</v>
      </c>
      <c r="F154" s="37">
        <v>0</v>
      </c>
      <c r="G154" s="2">
        <v>-105100</v>
      </c>
      <c r="H154" s="2">
        <v>-912583.29</v>
      </c>
      <c r="I154" s="2">
        <v>729237.6</v>
      </c>
      <c r="J154" s="2">
        <v>66460.87</v>
      </c>
      <c r="K154" s="2">
        <f t="shared" si="2"/>
        <v>19776323.290000003</v>
      </c>
    </row>
    <row r="155" spans="1:11" x14ac:dyDescent="0.25">
      <c r="A155" t="s">
        <v>357</v>
      </c>
      <c r="B155" t="s">
        <v>358</v>
      </c>
      <c r="C155" t="s">
        <v>359</v>
      </c>
      <c r="D155" s="2">
        <v>9466586.7899999991</v>
      </c>
      <c r="E155" s="2">
        <v>844980.8</v>
      </c>
      <c r="F155" s="37">
        <v>0</v>
      </c>
      <c r="G155" s="2">
        <v>-56549.35</v>
      </c>
      <c r="H155" s="2">
        <v>-476058.3</v>
      </c>
      <c r="I155" s="2">
        <v>323740.59999999998</v>
      </c>
      <c r="J155" s="2">
        <v>41539.29</v>
      </c>
      <c r="K155" s="2">
        <f t="shared" si="2"/>
        <v>10144239.829999998</v>
      </c>
    </row>
    <row r="156" spans="1:11" x14ac:dyDescent="0.25">
      <c r="A156" t="s">
        <v>360</v>
      </c>
      <c r="B156" t="s">
        <v>361</v>
      </c>
      <c r="C156" t="s">
        <v>84</v>
      </c>
      <c r="D156" s="2">
        <v>8141425.1699999999</v>
      </c>
      <c r="E156" s="2">
        <v>-1079408.3700000001</v>
      </c>
      <c r="F156" s="37">
        <v>0</v>
      </c>
      <c r="G156" s="2">
        <v>-11269.25</v>
      </c>
      <c r="H156" s="2">
        <v>-179951.57</v>
      </c>
      <c r="I156" s="2">
        <v>495922.48</v>
      </c>
      <c r="J156" s="2">
        <v>0</v>
      </c>
      <c r="K156" s="2">
        <f t="shared" si="2"/>
        <v>7366718.459999999</v>
      </c>
    </row>
    <row r="157" spans="1:11" x14ac:dyDescent="0.25">
      <c r="A157" t="s">
        <v>362</v>
      </c>
      <c r="B157" t="s">
        <v>363</v>
      </c>
      <c r="C157" t="s">
        <v>364</v>
      </c>
      <c r="D157" s="2">
        <v>7493692.5700000003</v>
      </c>
      <c r="E157" s="2">
        <v>-266004.84999999998</v>
      </c>
      <c r="F157" s="37">
        <v>0</v>
      </c>
      <c r="G157" s="2">
        <v>-52667</v>
      </c>
      <c r="H157" s="2">
        <v>-209178.34</v>
      </c>
      <c r="I157" s="2">
        <v>522863.07</v>
      </c>
      <c r="J157" s="2">
        <v>0</v>
      </c>
      <c r="K157" s="2">
        <f t="shared" si="2"/>
        <v>7488705.4500000011</v>
      </c>
    </row>
    <row r="158" spans="1:11" x14ac:dyDescent="0.25">
      <c r="A158" t="s">
        <v>365</v>
      </c>
      <c r="B158" t="s">
        <v>363</v>
      </c>
      <c r="C158" t="s">
        <v>366</v>
      </c>
      <c r="D158" s="2">
        <v>6624349.46</v>
      </c>
      <c r="E158" s="2">
        <v>158460.82</v>
      </c>
      <c r="F158" s="37">
        <v>0</v>
      </c>
      <c r="G158" s="2">
        <v>-44550</v>
      </c>
      <c r="H158" s="2">
        <v>-110404.39</v>
      </c>
      <c r="I158" s="2">
        <v>281561.38</v>
      </c>
      <c r="J158" s="2">
        <v>0</v>
      </c>
      <c r="K158" s="2">
        <f t="shared" si="2"/>
        <v>6909417.2700000005</v>
      </c>
    </row>
    <row r="159" spans="1:11" x14ac:dyDescent="0.25">
      <c r="A159" t="s">
        <v>367</v>
      </c>
      <c r="B159" t="s">
        <v>363</v>
      </c>
      <c r="C159" t="s">
        <v>368</v>
      </c>
      <c r="D159" s="2">
        <v>9828939.8800000008</v>
      </c>
      <c r="E159" s="2">
        <v>63734.62</v>
      </c>
      <c r="F159" s="37">
        <v>0</v>
      </c>
      <c r="G159" s="2">
        <v>-55966.52</v>
      </c>
      <c r="H159" s="2">
        <v>-73408.33</v>
      </c>
      <c r="I159" s="2">
        <v>499409.81</v>
      </c>
      <c r="J159" s="2">
        <v>0</v>
      </c>
      <c r="K159" s="2">
        <f t="shared" si="2"/>
        <v>10262709.460000001</v>
      </c>
    </row>
    <row r="160" spans="1:11" x14ac:dyDescent="0.25">
      <c r="A160" t="s">
        <v>369</v>
      </c>
      <c r="B160" t="s">
        <v>370</v>
      </c>
      <c r="C160" t="s">
        <v>146</v>
      </c>
      <c r="D160" s="2">
        <v>6048825.1200000001</v>
      </c>
      <c r="E160" s="2">
        <v>562372.96</v>
      </c>
      <c r="F160" s="37">
        <v>0</v>
      </c>
      <c r="G160" s="2">
        <v>-39932.25</v>
      </c>
      <c r="H160" s="2">
        <v>-189084.55</v>
      </c>
      <c r="I160" s="2">
        <v>182527.56</v>
      </c>
      <c r="J160" s="2">
        <v>35186.31</v>
      </c>
      <c r="K160" s="2">
        <f t="shared" si="2"/>
        <v>6599895.1499999994</v>
      </c>
    </row>
    <row r="161" spans="1:11" x14ac:dyDescent="0.25">
      <c r="A161" t="s">
        <v>371</v>
      </c>
      <c r="B161" t="s">
        <v>372</v>
      </c>
      <c r="C161" t="s">
        <v>276</v>
      </c>
      <c r="D161" s="2">
        <v>10477748.57</v>
      </c>
      <c r="E161" s="2">
        <v>-553452.94999999995</v>
      </c>
      <c r="F161" s="37">
        <v>0</v>
      </c>
      <c r="G161" s="2">
        <v>-10025</v>
      </c>
      <c r="H161" s="2">
        <v>-413220.95</v>
      </c>
      <c r="I161" s="2">
        <v>608214.59</v>
      </c>
      <c r="J161" s="2">
        <v>0</v>
      </c>
      <c r="K161" s="2">
        <f t="shared" si="2"/>
        <v>10109264.260000002</v>
      </c>
    </row>
    <row r="162" spans="1:11" x14ac:dyDescent="0.25">
      <c r="A162" t="s">
        <v>373</v>
      </c>
      <c r="B162" t="s">
        <v>374</v>
      </c>
      <c r="C162" t="s">
        <v>172</v>
      </c>
      <c r="D162" s="2">
        <v>3782521.21</v>
      </c>
      <c r="E162" s="2">
        <v>110331.36</v>
      </c>
      <c r="F162" s="37">
        <v>0</v>
      </c>
      <c r="G162" s="2">
        <v>-79349.850000000006</v>
      </c>
      <c r="H162" s="2">
        <v>-86873.69</v>
      </c>
      <c r="I162" s="2">
        <v>225315.12</v>
      </c>
      <c r="J162" s="2">
        <v>0</v>
      </c>
      <c r="K162" s="2">
        <f t="shared" si="2"/>
        <v>3951944.15</v>
      </c>
    </row>
    <row r="163" spans="1:11" x14ac:dyDescent="0.25">
      <c r="A163" t="s">
        <v>375</v>
      </c>
      <c r="B163" t="s">
        <v>376</v>
      </c>
      <c r="C163" t="s">
        <v>377</v>
      </c>
      <c r="D163" s="2">
        <v>17021277.73</v>
      </c>
      <c r="E163" s="2">
        <v>1218337.44</v>
      </c>
      <c r="F163" s="37">
        <v>0</v>
      </c>
      <c r="G163" s="2">
        <v>-111425.65</v>
      </c>
      <c r="H163" s="2">
        <v>-961088.78999999992</v>
      </c>
      <c r="I163" s="2">
        <v>574726.46</v>
      </c>
      <c r="J163" s="2">
        <v>127704.11</v>
      </c>
      <c r="K163" s="2">
        <f t="shared" si="2"/>
        <v>17869531.300000004</v>
      </c>
    </row>
    <row r="164" spans="1:11" x14ac:dyDescent="0.25">
      <c r="A164" t="s">
        <v>378</v>
      </c>
      <c r="B164" t="s">
        <v>379</v>
      </c>
      <c r="C164" t="s">
        <v>380</v>
      </c>
      <c r="D164" s="2">
        <v>5021690.1900000004</v>
      </c>
      <c r="E164" s="2">
        <v>592400.92000000004</v>
      </c>
      <c r="F164" s="37">
        <v>0</v>
      </c>
      <c r="G164" s="2">
        <v>-63909.77</v>
      </c>
      <c r="H164" s="2">
        <v>-249051.5</v>
      </c>
      <c r="I164" s="2">
        <v>120570.63</v>
      </c>
      <c r="J164" s="2">
        <v>0</v>
      </c>
      <c r="K164" s="2">
        <f t="shared" si="2"/>
        <v>5421700.4700000007</v>
      </c>
    </row>
    <row r="165" spans="1:11" x14ac:dyDescent="0.25">
      <c r="A165" t="s">
        <v>381</v>
      </c>
      <c r="B165" t="s">
        <v>379</v>
      </c>
      <c r="C165" t="s">
        <v>179</v>
      </c>
      <c r="D165" s="2">
        <v>7695191.1399999997</v>
      </c>
      <c r="E165" s="2">
        <v>-2097854.66</v>
      </c>
      <c r="F165" s="37">
        <v>0</v>
      </c>
      <c r="G165" s="2">
        <v>-161163</v>
      </c>
      <c r="H165" s="2">
        <v>-235309.91</v>
      </c>
      <c r="I165" s="2">
        <v>499445.48</v>
      </c>
      <c r="J165" s="2">
        <v>0</v>
      </c>
      <c r="K165" s="2">
        <f t="shared" si="2"/>
        <v>5700309.0499999989</v>
      </c>
    </row>
    <row r="166" spans="1:11" x14ac:dyDescent="0.25">
      <c r="A166" t="s">
        <v>382</v>
      </c>
      <c r="B166" t="s">
        <v>383</v>
      </c>
      <c r="C166" t="s">
        <v>172</v>
      </c>
      <c r="D166" s="2">
        <v>3895128.33</v>
      </c>
      <c r="E166" s="2">
        <v>38800.11</v>
      </c>
      <c r="F166" s="37">
        <v>0</v>
      </c>
      <c r="G166" s="2">
        <v>-146947.78</v>
      </c>
      <c r="H166" s="2">
        <v>-86896.54</v>
      </c>
      <c r="I166" s="2">
        <v>89221.14</v>
      </c>
      <c r="J166" s="2">
        <v>0</v>
      </c>
      <c r="K166" s="2">
        <f t="shared" si="2"/>
        <v>3789305.2600000002</v>
      </c>
    </row>
    <row r="167" spans="1:11" x14ac:dyDescent="0.25">
      <c r="A167" t="s">
        <v>384</v>
      </c>
      <c r="B167" t="s">
        <v>385</v>
      </c>
      <c r="C167" t="s">
        <v>386</v>
      </c>
      <c r="D167" s="2">
        <v>6059607.3499999996</v>
      </c>
      <c r="E167" s="2">
        <v>659581.74</v>
      </c>
      <c r="F167" s="37">
        <v>0</v>
      </c>
      <c r="G167" s="2">
        <v>-67230</v>
      </c>
      <c r="H167" s="2">
        <v>-232748.46</v>
      </c>
      <c r="I167" s="2">
        <v>407886.81</v>
      </c>
      <c r="J167" s="2">
        <v>0</v>
      </c>
      <c r="K167" s="2">
        <f t="shared" si="2"/>
        <v>6827097.4399999995</v>
      </c>
    </row>
    <row r="168" spans="1:11" x14ac:dyDescent="0.25">
      <c r="A168" t="s">
        <v>387</v>
      </c>
      <c r="B168" t="s">
        <v>388</v>
      </c>
      <c r="C168" t="s">
        <v>14</v>
      </c>
      <c r="D168" s="2">
        <v>10353057.810000001</v>
      </c>
      <c r="E168" s="2">
        <v>-616835.96</v>
      </c>
      <c r="F168" s="37">
        <v>0</v>
      </c>
      <c r="G168" s="2">
        <v>-363245.29</v>
      </c>
      <c r="H168" s="2">
        <v>-1170226.48</v>
      </c>
      <c r="I168" s="2">
        <v>840533.98</v>
      </c>
      <c r="J168" s="2">
        <v>0</v>
      </c>
      <c r="K168" s="2">
        <f t="shared" si="2"/>
        <v>9043284.0600000024</v>
      </c>
    </row>
    <row r="169" spans="1:11" x14ac:dyDescent="0.25">
      <c r="A169" t="s">
        <v>389</v>
      </c>
      <c r="B169" t="s">
        <v>390</v>
      </c>
      <c r="C169" t="s">
        <v>146</v>
      </c>
      <c r="D169" s="2">
        <v>6948043.8700000001</v>
      </c>
      <c r="E169" s="2">
        <v>206540.48</v>
      </c>
      <c r="F169" s="37">
        <v>0</v>
      </c>
      <c r="G169" s="2">
        <v>-101578.4</v>
      </c>
      <c r="H169" s="2">
        <v>-117464.42</v>
      </c>
      <c r="I169" s="2">
        <v>371700.31</v>
      </c>
      <c r="J169" s="2">
        <v>46104.55</v>
      </c>
      <c r="K169" s="2">
        <f t="shared" si="2"/>
        <v>7353346.3899999997</v>
      </c>
    </row>
    <row r="170" spans="1:11" x14ac:dyDescent="0.25">
      <c r="A170" t="s">
        <v>391</v>
      </c>
      <c r="B170" t="s">
        <v>392</v>
      </c>
      <c r="C170" t="s">
        <v>23</v>
      </c>
      <c r="D170" s="2">
        <v>38478069.159999996</v>
      </c>
      <c r="E170" s="2">
        <v>-1718570.12</v>
      </c>
      <c r="F170" s="37">
        <v>0</v>
      </c>
      <c r="G170" s="2">
        <v>-1347549.72</v>
      </c>
      <c r="H170" s="2">
        <v>-5774617.6299999999</v>
      </c>
      <c r="I170" s="2">
        <v>2040717.6</v>
      </c>
      <c r="J170" s="2">
        <v>0</v>
      </c>
      <c r="K170" s="2">
        <f t="shared" si="2"/>
        <v>31678049.290000003</v>
      </c>
    </row>
    <row r="171" spans="1:11" x14ac:dyDescent="0.25">
      <c r="A171" t="s">
        <v>393</v>
      </c>
      <c r="B171" t="s">
        <v>394</v>
      </c>
      <c r="C171" t="s">
        <v>79</v>
      </c>
      <c r="D171" s="2">
        <v>44251239.640000001</v>
      </c>
      <c r="E171" s="2">
        <v>-1330445.44</v>
      </c>
      <c r="F171" s="37">
        <v>0</v>
      </c>
      <c r="G171" s="2">
        <v>-7427072.9000000004</v>
      </c>
      <c r="H171" s="2">
        <v>-12437740.220000001</v>
      </c>
      <c r="I171" s="2">
        <v>1632888</v>
      </c>
      <c r="J171" s="2">
        <v>0</v>
      </c>
      <c r="K171" s="2">
        <f t="shared" si="2"/>
        <v>24688869.080000006</v>
      </c>
    </row>
    <row r="172" spans="1:11" x14ac:dyDescent="0.25">
      <c r="A172" t="s">
        <v>395</v>
      </c>
      <c r="B172" t="s">
        <v>396</v>
      </c>
      <c r="C172" t="s">
        <v>43</v>
      </c>
      <c r="D172" s="2">
        <v>5083890.1500000004</v>
      </c>
      <c r="E172" s="2">
        <v>16767.400000000001</v>
      </c>
      <c r="F172" s="37">
        <v>0</v>
      </c>
      <c r="G172" s="2">
        <v>-17911.54</v>
      </c>
      <c r="H172" s="2">
        <v>-251131.94</v>
      </c>
      <c r="I172" s="2">
        <v>83764.81</v>
      </c>
      <c r="J172" s="2">
        <v>18169.57</v>
      </c>
      <c r="K172" s="2">
        <f t="shared" si="2"/>
        <v>4933548.45</v>
      </c>
    </row>
    <row r="173" spans="1:11" x14ac:dyDescent="0.25">
      <c r="A173" t="s">
        <v>397</v>
      </c>
      <c r="B173" t="s">
        <v>398</v>
      </c>
      <c r="C173" t="s">
        <v>399</v>
      </c>
      <c r="D173" s="2">
        <v>2644648.54</v>
      </c>
      <c r="E173" s="2">
        <v>201510.14</v>
      </c>
      <c r="F173" s="37">
        <v>0</v>
      </c>
      <c r="G173" s="2">
        <v>-65105</v>
      </c>
      <c r="H173" s="2">
        <v>-130591.59000000001</v>
      </c>
      <c r="I173" s="2">
        <v>279648.27</v>
      </c>
      <c r="J173" s="2">
        <v>23520.39</v>
      </c>
      <c r="K173" s="2">
        <f t="shared" si="2"/>
        <v>2953630.7500000005</v>
      </c>
    </row>
    <row r="174" spans="1:11" x14ac:dyDescent="0.25">
      <c r="A174" t="s">
        <v>400</v>
      </c>
      <c r="B174" t="s">
        <v>401</v>
      </c>
      <c r="C174" t="s">
        <v>87</v>
      </c>
      <c r="D174" s="2">
        <v>21445923.84</v>
      </c>
      <c r="E174" s="2">
        <v>-26799.52</v>
      </c>
      <c r="F174" s="37">
        <v>0</v>
      </c>
      <c r="G174" s="2">
        <v>-496447.9</v>
      </c>
      <c r="H174" s="2">
        <v>-3575300.74</v>
      </c>
      <c r="I174" s="2">
        <v>1316453.8500000001</v>
      </c>
      <c r="J174" s="2">
        <v>13606.92</v>
      </c>
      <c r="K174" s="2">
        <f t="shared" si="2"/>
        <v>18677436.450000003</v>
      </c>
    </row>
    <row r="175" spans="1:11" x14ac:dyDescent="0.25">
      <c r="A175" t="s">
        <v>402</v>
      </c>
      <c r="B175" t="s">
        <v>403</v>
      </c>
      <c r="C175" t="s">
        <v>377</v>
      </c>
      <c r="D175" s="2">
        <v>33137810.170000002</v>
      </c>
      <c r="E175" s="2">
        <v>669743.38</v>
      </c>
      <c r="F175" s="37">
        <v>0</v>
      </c>
      <c r="G175" s="2">
        <v>-1355317.11</v>
      </c>
      <c r="H175" s="2">
        <v>-1568970.08</v>
      </c>
      <c r="I175" s="2">
        <v>1225867.83</v>
      </c>
      <c r="J175" s="2">
        <v>113738.51</v>
      </c>
      <c r="K175" s="2">
        <f t="shared" si="2"/>
        <v>32222872.700000007</v>
      </c>
    </row>
    <row r="176" spans="1:11" x14ac:dyDescent="0.25">
      <c r="A176" t="s">
        <v>404</v>
      </c>
      <c r="B176" t="s">
        <v>405</v>
      </c>
      <c r="C176" t="s">
        <v>155</v>
      </c>
      <c r="D176" s="2">
        <v>7916464.9299999997</v>
      </c>
      <c r="E176" s="2">
        <v>488128.12</v>
      </c>
      <c r="F176" s="37">
        <v>0</v>
      </c>
      <c r="G176" s="2">
        <v>-15400</v>
      </c>
      <c r="H176" s="2">
        <v>-144588.85999999999</v>
      </c>
      <c r="I176" s="2">
        <v>323946.28000000003</v>
      </c>
      <c r="J176" s="2">
        <v>0</v>
      </c>
      <c r="K176" s="2">
        <f t="shared" si="2"/>
        <v>8568550.4699999988</v>
      </c>
    </row>
    <row r="177" spans="1:11" x14ac:dyDescent="0.25">
      <c r="A177" t="s">
        <v>406</v>
      </c>
      <c r="B177" t="s">
        <v>407</v>
      </c>
      <c r="C177" t="s">
        <v>20</v>
      </c>
      <c r="D177" s="2">
        <v>9531403.8800000008</v>
      </c>
      <c r="E177" s="2">
        <v>1076052.3</v>
      </c>
      <c r="F177" s="37">
        <v>0</v>
      </c>
      <c r="G177" s="2">
        <v>-111004.8</v>
      </c>
      <c r="H177" s="2">
        <v>-352302.48000000004</v>
      </c>
      <c r="I177" s="2">
        <v>694430.5</v>
      </c>
      <c r="J177" s="2">
        <v>50981.45</v>
      </c>
      <c r="K177" s="2">
        <f t="shared" si="2"/>
        <v>10889560.85</v>
      </c>
    </row>
    <row r="178" spans="1:11" x14ac:dyDescent="0.25">
      <c r="A178" t="s">
        <v>408</v>
      </c>
      <c r="B178" t="s">
        <v>409</v>
      </c>
      <c r="C178" t="s">
        <v>234</v>
      </c>
      <c r="D178" s="2">
        <v>8319913.6900000004</v>
      </c>
      <c r="E178" s="2">
        <v>-117576.74</v>
      </c>
      <c r="F178" s="37">
        <v>0</v>
      </c>
      <c r="G178" s="2">
        <v>0</v>
      </c>
      <c r="H178" s="2">
        <v>-389558.84</v>
      </c>
      <c r="I178" s="2">
        <v>442020.3</v>
      </c>
      <c r="J178" s="2">
        <v>0</v>
      </c>
      <c r="K178" s="2">
        <f t="shared" si="2"/>
        <v>8254798.4100000001</v>
      </c>
    </row>
    <row r="179" spans="1:11" x14ac:dyDescent="0.25">
      <c r="A179" t="s">
        <v>410</v>
      </c>
      <c r="B179" t="s">
        <v>411</v>
      </c>
      <c r="C179" t="s">
        <v>26</v>
      </c>
      <c r="D179" s="2">
        <v>2540057.2000000002</v>
      </c>
      <c r="E179" s="2">
        <v>1347986.8</v>
      </c>
      <c r="F179" s="37">
        <v>0</v>
      </c>
      <c r="G179" s="2">
        <v>-162.88</v>
      </c>
      <c r="H179" s="2">
        <v>-32744.21</v>
      </c>
      <c r="I179" s="2">
        <v>132408.67000000001</v>
      </c>
      <c r="J179" s="2">
        <v>0</v>
      </c>
      <c r="K179" s="2">
        <f t="shared" si="2"/>
        <v>3987545.58</v>
      </c>
    </row>
    <row r="180" spans="1:11" x14ac:dyDescent="0.25">
      <c r="A180" t="s">
        <v>412</v>
      </c>
      <c r="B180" t="s">
        <v>413</v>
      </c>
      <c r="C180" t="s">
        <v>17</v>
      </c>
      <c r="D180" s="2">
        <v>8569175.9000000004</v>
      </c>
      <c r="E180" s="2">
        <v>-223814.55</v>
      </c>
      <c r="F180" s="37">
        <v>0</v>
      </c>
      <c r="G180" s="2">
        <v>-66327.399999999994</v>
      </c>
      <c r="H180" s="2">
        <v>-250619.81</v>
      </c>
      <c r="I180" s="2">
        <v>383134.4</v>
      </c>
      <c r="J180" s="2">
        <v>0</v>
      </c>
      <c r="K180" s="2">
        <f t="shared" si="2"/>
        <v>8411548.540000001</v>
      </c>
    </row>
    <row r="181" spans="1:11" x14ac:dyDescent="0.25">
      <c r="A181" t="s">
        <v>414</v>
      </c>
      <c r="B181" t="s">
        <v>415</v>
      </c>
      <c r="C181" t="s">
        <v>416</v>
      </c>
      <c r="D181" s="2">
        <v>2392648.4500000002</v>
      </c>
      <c r="E181" s="2">
        <v>1461692.12</v>
      </c>
      <c r="F181" s="37">
        <v>0</v>
      </c>
      <c r="G181" s="2">
        <v>-46235</v>
      </c>
      <c r="H181" s="2">
        <v>-113827.73000000001</v>
      </c>
      <c r="I181" s="2">
        <v>195113.55</v>
      </c>
      <c r="J181" s="2">
        <v>40663.21</v>
      </c>
      <c r="K181" s="2">
        <f t="shared" si="2"/>
        <v>3930054.6</v>
      </c>
    </row>
    <row r="182" spans="1:11" x14ac:dyDescent="0.25">
      <c r="A182" t="s">
        <v>417</v>
      </c>
      <c r="B182" t="s">
        <v>418</v>
      </c>
      <c r="C182" t="s">
        <v>79</v>
      </c>
      <c r="D182" s="2">
        <v>2704228.39</v>
      </c>
      <c r="E182" s="2">
        <v>-60511.519999999997</v>
      </c>
      <c r="F182" s="37">
        <v>0</v>
      </c>
      <c r="G182" s="2">
        <v>-161344.07</v>
      </c>
      <c r="H182" s="2">
        <v>-408525.38</v>
      </c>
      <c r="I182" s="2">
        <v>298436.26</v>
      </c>
      <c r="J182" s="2">
        <v>0</v>
      </c>
      <c r="K182" s="2">
        <f t="shared" si="2"/>
        <v>2372283.6800000006</v>
      </c>
    </row>
    <row r="183" spans="1:11" x14ac:dyDescent="0.25">
      <c r="A183" t="s">
        <v>419</v>
      </c>
      <c r="B183" t="s">
        <v>420</v>
      </c>
      <c r="C183" t="s">
        <v>43</v>
      </c>
      <c r="D183" s="2">
        <v>3485317.55</v>
      </c>
      <c r="E183" s="2">
        <v>-178686.19</v>
      </c>
      <c r="F183" s="37">
        <v>0</v>
      </c>
      <c r="G183" s="2">
        <v>-59670</v>
      </c>
      <c r="H183" s="2">
        <v>-58408.75</v>
      </c>
      <c r="I183" s="2">
        <v>178140.12</v>
      </c>
      <c r="J183" s="2">
        <v>0</v>
      </c>
      <c r="K183" s="2">
        <f t="shared" si="2"/>
        <v>3366692.73</v>
      </c>
    </row>
    <row r="184" spans="1:11" x14ac:dyDescent="0.25">
      <c r="A184" t="s">
        <v>421</v>
      </c>
      <c r="B184" t="s">
        <v>422</v>
      </c>
      <c r="C184" t="s">
        <v>364</v>
      </c>
      <c r="D184" s="2">
        <v>4569579.54</v>
      </c>
      <c r="E184" s="2">
        <v>726294.12</v>
      </c>
      <c r="F184" s="37">
        <v>0</v>
      </c>
      <c r="G184" s="2">
        <v>-14616.47</v>
      </c>
      <c r="H184" s="2">
        <v>-137708.28999999998</v>
      </c>
      <c r="I184" s="2">
        <v>201568.94</v>
      </c>
      <c r="J184" s="2">
        <v>0</v>
      </c>
      <c r="K184" s="2">
        <f t="shared" si="2"/>
        <v>5345117.8400000008</v>
      </c>
    </row>
    <row r="185" spans="1:11" x14ac:dyDescent="0.25">
      <c r="A185" t="s">
        <v>423</v>
      </c>
      <c r="B185" t="s">
        <v>424</v>
      </c>
      <c r="C185" t="s">
        <v>11</v>
      </c>
      <c r="D185" s="2">
        <v>8714113.1300000008</v>
      </c>
      <c r="E185" s="2">
        <v>-611287.37</v>
      </c>
      <c r="F185" s="37">
        <v>0</v>
      </c>
      <c r="G185" s="2">
        <v>-45103.45</v>
      </c>
      <c r="H185" s="2">
        <v>-251551.5</v>
      </c>
      <c r="I185" s="2">
        <v>458787.61</v>
      </c>
      <c r="J185" s="2">
        <v>6509.27</v>
      </c>
      <c r="K185" s="2">
        <f t="shared" si="2"/>
        <v>8271467.6900000004</v>
      </c>
    </row>
    <row r="186" spans="1:11" x14ac:dyDescent="0.25">
      <c r="A186" t="s">
        <v>425</v>
      </c>
      <c r="B186" t="s">
        <v>426</v>
      </c>
      <c r="C186" t="s">
        <v>74</v>
      </c>
      <c r="D186" s="2">
        <v>7786179.96</v>
      </c>
      <c r="E186" s="2">
        <v>-78363.34</v>
      </c>
      <c r="F186" s="37">
        <v>0</v>
      </c>
      <c r="G186" s="2">
        <v>-53030</v>
      </c>
      <c r="H186" s="2">
        <v>-183485.29</v>
      </c>
      <c r="I186" s="2">
        <v>155131.66</v>
      </c>
      <c r="J186" s="2">
        <v>0</v>
      </c>
      <c r="K186" s="2">
        <f t="shared" si="2"/>
        <v>7626432.9900000002</v>
      </c>
    </row>
    <row r="187" spans="1:11" x14ac:dyDescent="0.25">
      <c r="A187" t="s">
        <v>427</v>
      </c>
      <c r="B187" t="s">
        <v>428</v>
      </c>
      <c r="C187" t="s">
        <v>56</v>
      </c>
      <c r="D187" s="2">
        <v>6871573.7800000003</v>
      </c>
      <c r="E187" s="2">
        <v>-184861.75</v>
      </c>
      <c r="F187" s="37">
        <v>0</v>
      </c>
      <c r="G187" s="2">
        <v>-228567.06</v>
      </c>
      <c r="H187" s="2">
        <v>-836004.1</v>
      </c>
      <c r="I187" s="2">
        <v>207944.28</v>
      </c>
      <c r="J187" s="2">
        <v>0</v>
      </c>
      <c r="K187" s="2">
        <f t="shared" si="2"/>
        <v>5830085.1500000013</v>
      </c>
    </row>
    <row r="188" spans="1:11" x14ac:dyDescent="0.25">
      <c r="A188" t="s">
        <v>429</v>
      </c>
      <c r="B188" t="s">
        <v>430</v>
      </c>
      <c r="C188" t="s">
        <v>38</v>
      </c>
      <c r="D188" s="2">
        <v>22800429.870000001</v>
      </c>
      <c r="E188" s="2">
        <v>-625268.93999999994</v>
      </c>
      <c r="F188" s="37">
        <v>0</v>
      </c>
      <c r="G188" s="2">
        <v>-695541.13</v>
      </c>
      <c r="H188" s="2">
        <v>-1287940.06</v>
      </c>
      <c r="I188" s="2">
        <v>1502629.4</v>
      </c>
      <c r="J188" s="2">
        <v>0</v>
      </c>
      <c r="K188" s="2">
        <f t="shared" si="2"/>
        <v>21694309.140000001</v>
      </c>
    </row>
    <row r="189" spans="1:11" x14ac:dyDescent="0.25">
      <c r="A189" t="s">
        <v>431</v>
      </c>
      <c r="B189" t="s">
        <v>432</v>
      </c>
      <c r="C189" t="s">
        <v>242</v>
      </c>
      <c r="D189" s="2">
        <v>7317109.3300000001</v>
      </c>
      <c r="E189" s="2">
        <v>-394047.11</v>
      </c>
      <c r="F189" s="37">
        <v>0</v>
      </c>
      <c r="G189" s="2">
        <v>-272692.59999999998</v>
      </c>
      <c r="H189" s="2">
        <v>-634606.1</v>
      </c>
      <c r="I189" s="2">
        <v>240958.55</v>
      </c>
      <c r="J189" s="2">
        <v>0</v>
      </c>
      <c r="K189" s="2">
        <f t="shared" si="2"/>
        <v>6256722.0700000003</v>
      </c>
    </row>
    <row r="190" spans="1:11" x14ac:dyDescent="0.25">
      <c r="A190" t="s">
        <v>433</v>
      </c>
      <c r="B190" t="s">
        <v>434</v>
      </c>
      <c r="C190" t="s">
        <v>23</v>
      </c>
      <c r="D190" s="2">
        <v>6829299.0099999998</v>
      </c>
      <c r="E190" s="2">
        <v>1732237.41</v>
      </c>
      <c r="F190" s="37">
        <v>0</v>
      </c>
      <c r="G190" s="2">
        <v>-132192.5</v>
      </c>
      <c r="H190" s="2">
        <v>-232300.82</v>
      </c>
      <c r="I190" s="2">
        <v>240954.04</v>
      </c>
      <c r="J190" s="2">
        <v>15213.55</v>
      </c>
      <c r="K190" s="2">
        <f t="shared" si="2"/>
        <v>8453210.6899999995</v>
      </c>
    </row>
    <row r="191" spans="1:11" x14ac:dyDescent="0.25">
      <c r="A191" t="s">
        <v>435</v>
      </c>
      <c r="B191" t="s">
        <v>436</v>
      </c>
      <c r="C191" t="s">
        <v>242</v>
      </c>
      <c r="D191" s="2">
        <v>18406497.210000001</v>
      </c>
      <c r="E191" s="2">
        <v>-480541.39</v>
      </c>
      <c r="F191" s="37">
        <v>0</v>
      </c>
      <c r="G191" s="2">
        <v>-1178897.7</v>
      </c>
      <c r="H191" s="2">
        <v>-469298.69</v>
      </c>
      <c r="I191" s="2">
        <v>385239.81</v>
      </c>
      <c r="J191" s="2">
        <v>143276.72</v>
      </c>
      <c r="K191" s="2">
        <f t="shared" si="2"/>
        <v>16806275.960000001</v>
      </c>
    </row>
    <row r="192" spans="1:11" x14ac:dyDescent="0.25">
      <c r="A192" t="s">
        <v>437</v>
      </c>
      <c r="B192" t="s">
        <v>438</v>
      </c>
      <c r="C192" t="s">
        <v>100</v>
      </c>
      <c r="D192" s="2">
        <v>4197540.5</v>
      </c>
      <c r="E192" s="2">
        <v>352746.98</v>
      </c>
      <c r="F192" s="37">
        <v>0</v>
      </c>
      <c r="G192" s="2">
        <v>-54000</v>
      </c>
      <c r="H192" s="2">
        <v>-105707.97</v>
      </c>
      <c r="I192" s="2">
        <v>472284.2</v>
      </c>
      <c r="J192" s="2">
        <v>53851.59</v>
      </c>
      <c r="K192" s="2">
        <f t="shared" si="2"/>
        <v>4916715.3000000007</v>
      </c>
    </row>
    <row r="193" spans="1:11" x14ac:dyDescent="0.25">
      <c r="A193" t="s">
        <v>439</v>
      </c>
      <c r="B193" t="s">
        <v>440</v>
      </c>
      <c r="C193" t="s">
        <v>26</v>
      </c>
      <c r="D193" s="2">
        <v>4489882.07</v>
      </c>
      <c r="E193" s="2">
        <v>-85619.67</v>
      </c>
      <c r="F193" s="37">
        <v>0</v>
      </c>
      <c r="G193" s="2">
        <v>-33800</v>
      </c>
      <c r="H193" s="2">
        <v>-18136.97</v>
      </c>
      <c r="I193" s="2">
        <v>41851.07</v>
      </c>
      <c r="J193" s="2">
        <v>0</v>
      </c>
      <c r="K193" s="2">
        <f t="shared" si="2"/>
        <v>4394176.5000000009</v>
      </c>
    </row>
    <row r="194" spans="1:11" x14ac:dyDescent="0.25">
      <c r="A194" t="s">
        <v>441</v>
      </c>
      <c r="B194" t="s">
        <v>442</v>
      </c>
      <c r="C194" t="s">
        <v>218</v>
      </c>
      <c r="D194" s="2">
        <v>5731130.4500000002</v>
      </c>
      <c r="E194" s="2">
        <v>219484.6</v>
      </c>
      <c r="F194" s="37">
        <v>0</v>
      </c>
      <c r="G194" s="2">
        <v>0</v>
      </c>
      <c r="H194" s="2">
        <v>0</v>
      </c>
      <c r="I194" s="2">
        <v>94019.89</v>
      </c>
      <c r="J194" s="2">
        <v>14142.13</v>
      </c>
      <c r="K194" s="2">
        <f t="shared" si="2"/>
        <v>6058777.0699999994</v>
      </c>
    </row>
    <row r="195" spans="1:11" x14ac:dyDescent="0.25">
      <c r="A195" t="s">
        <v>443</v>
      </c>
      <c r="B195" t="s">
        <v>444</v>
      </c>
      <c r="C195" t="s">
        <v>445</v>
      </c>
      <c r="D195" s="2">
        <v>15199253.789999999</v>
      </c>
      <c r="E195" s="2">
        <v>-2234203.33</v>
      </c>
      <c r="F195" s="37">
        <v>0</v>
      </c>
      <c r="G195" s="2">
        <v>-394535.8</v>
      </c>
      <c r="H195" s="2">
        <v>-1104336.51</v>
      </c>
      <c r="I195" s="2">
        <v>591595.19999999995</v>
      </c>
      <c r="J195" s="2">
        <v>7191.43</v>
      </c>
      <c r="K195" s="2">
        <f t="shared" si="2"/>
        <v>12064964.779999997</v>
      </c>
    </row>
    <row r="196" spans="1:11" x14ac:dyDescent="0.25">
      <c r="A196" t="s">
        <v>446</v>
      </c>
      <c r="B196" t="s">
        <v>447</v>
      </c>
      <c r="C196" t="s">
        <v>211</v>
      </c>
      <c r="D196" s="2">
        <v>12459348.07</v>
      </c>
      <c r="E196" s="2">
        <v>205130.85</v>
      </c>
      <c r="F196" s="37">
        <v>0</v>
      </c>
      <c r="G196" s="2">
        <v>-335179.28999999998</v>
      </c>
      <c r="H196" s="2">
        <v>-1106757.3500000001</v>
      </c>
      <c r="I196" s="2">
        <v>768747.53</v>
      </c>
      <c r="J196" s="2">
        <v>0</v>
      </c>
      <c r="K196" s="2">
        <f t="shared" si="2"/>
        <v>11991289.810000001</v>
      </c>
    </row>
    <row r="197" spans="1:11" x14ac:dyDescent="0.25">
      <c r="A197" t="s">
        <v>448</v>
      </c>
      <c r="B197" t="s">
        <v>449</v>
      </c>
      <c r="C197" t="s">
        <v>359</v>
      </c>
      <c r="D197" s="2">
        <v>12394653.449999999</v>
      </c>
      <c r="E197" s="2">
        <v>-121607.65</v>
      </c>
      <c r="F197" s="37">
        <v>0</v>
      </c>
      <c r="G197" s="2">
        <v>-41850</v>
      </c>
      <c r="H197" s="2">
        <v>-466133.10000000003</v>
      </c>
      <c r="I197" s="2">
        <v>791425.36</v>
      </c>
      <c r="J197" s="2">
        <v>0</v>
      </c>
      <c r="K197" s="2">
        <f t="shared" si="2"/>
        <v>12556488.059999999</v>
      </c>
    </row>
    <row r="198" spans="1:11" x14ac:dyDescent="0.25">
      <c r="A198" t="s">
        <v>450</v>
      </c>
      <c r="B198" t="s">
        <v>451</v>
      </c>
      <c r="C198" t="s">
        <v>29</v>
      </c>
      <c r="D198" s="2">
        <v>3338200.35</v>
      </c>
      <c r="E198" s="2">
        <v>397803.64</v>
      </c>
      <c r="F198" s="37">
        <v>0</v>
      </c>
      <c r="G198" s="2">
        <v>-10025</v>
      </c>
      <c r="H198" s="2">
        <v>-44730.649999999994</v>
      </c>
      <c r="I198" s="2">
        <v>46612.37</v>
      </c>
      <c r="J198" s="2">
        <v>0</v>
      </c>
      <c r="K198" s="2">
        <f t="shared" si="2"/>
        <v>3727860.7100000004</v>
      </c>
    </row>
    <row r="199" spans="1:11" x14ac:dyDescent="0.25">
      <c r="A199" t="s">
        <v>452</v>
      </c>
      <c r="B199" t="s">
        <v>453</v>
      </c>
      <c r="C199" t="s">
        <v>221</v>
      </c>
      <c r="D199" s="2">
        <v>5995256.6100000003</v>
      </c>
      <c r="E199" s="2">
        <v>852094</v>
      </c>
      <c r="F199" s="37">
        <v>0</v>
      </c>
      <c r="G199" s="2">
        <v>-47922.01</v>
      </c>
      <c r="H199" s="2">
        <v>-338075.37</v>
      </c>
      <c r="I199" s="2">
        <v>161516.54</v>
      </c>
      <c r="J199" s="2">
        <v>27262.19</v>
      </c>
      <c r="K199" s="2">
        <f t="shared" ref="K199:K262" si="3">D199+E199+G199+H199+I199+J199</f>
        <v>6650131.9600000009</v>
      </c>
    </row>
    <row r="200" spans="1:11" x14ac:dyDescent="0.25">
      <c r="A200" t="s">
        <v>454</v>
      </c>
      <c r="B200" t="s">
        <v>455</v>
      </c>
      <c r="C200" t="s">
        <v>271</v>
      </c>
      <c r="D200" s="2">
        <v>17717126.07</v>
      </c>
      <c r="E200" s="2">
        <v>-2234271.5499999998</v>
      </c>
      <c r="F200" s="37">
        <v>0</v>
      </c>
      <c r="G200" s="2">
        <v>-364690.11</v>
      </c>
      <c r="H200" s="2">
        <v>-1413328.8599999999</v>
      </c>
      <c r="I200" s="2">
        <v>1599782.58</v>
      </c>
      <c r="J200" s="2">
        <v>0</v>
      </c>
      <c r="K200" s="2">
        <f t="shared" si="3"/>
        <v>15304618.130000001</v>
      </c>
    </row>
    <row r="201" spans="1:11" x14ac:dyDescent="0.25">
      <c r="A201" t="s">
        <v>456</v>
      </c>
      <c r="B201" t="s">
        <v>457</v>
      </c>
      <c r="C201" t="s">
        <v>100</v>
      </c>
      <c r="D201" s="2">
        <v>5645102.3899999997</v>
      </c>
      <c r="E201" s="2">
        <v>-101827.63</v>
      </c>
      <c r="F201" s="37">
        <v>0</v>
      </c>
      <c r="G201" s="2">
        <v>-3062.5</v>
      </c>
      <c r="H201" s="2">
        <v>-96053.32</v>
      </c>
      <c r="I201" s="2">
        <v>117419.43</v>
      </c>
      <c r="J201" s="2">
        <v>0</v>
      </c>
      <c r="K201" s="2">
        <f t="shared" si="3"/>
        <v>5561578.3699999992</v>
      </c>
    </row>
    <row r="202" spans="1:11" x14ac:dyDescent="0.25">
      <c r="A202" t="s">
        <v>458</v>
      </c>
      <c r="B202" t="s">
        <v>459</v>
      </c>
      <c r="C202" t="s">
        <v>120</v>
      </c>
      <c r="D202" s="2">
        <v>14926693.01</v>
      </c>
      <c r="E202" s="2">
        <v>-97973.6</v>
      </c>
      <c r="F202" s="37">
        <v>0</v>
      </c>
      <c r="G202" s="2">
        <v>-1399549.84</v>
      </c>
      <c r="H202" s="2">
        <v>-1720315.19</v>
      </c>
      <c r="I202" s="2">
        <v>597293.89</v>
      </c>
      <c r="J202" s="2">
        <v>300756.93</v>
      </c>
      <c r="K202" s="2">
        <f t="shared" si="3"/>
        <v>12606905.200000001</v>
      </c>
    </row>
    <row r="203" spans="1:11" x14ac:dyDescent="0.25">
      <c r="A203" t="s">
        <v>460</v>
      </c>
      <c r="B203" t="s">
        <v>461</v>
      </c>
      <c r="C203" t="s">
        <v>175</v>
      </c>
      <c r="D203" s="2">
        <v>14129206.529999999</v>
      </c>
      <c r="E203" s="2">
        <v>-683899.47</v>
      </c>
      <c r="F203" s="37">
        <v>0</v>
      </c>
      <c r="G203" s="2">
        <v>-201181.75</v>
      </c>
      <c r="H203" s="2">
        <v>-1260228.6300000001</v>
      </c>
      <c r="I203" s="2">
        <v>556542</v>
      </c>
      <c r="J203" s="2">
        <v>0</v>
      </c>
      <c r="K203" s="2">
        <f t="shared" si="3"/>
        <v>12540438.679999998</v>
      </c>
    </row>
    <row r="204" spans="1:11" x14ac:dyDescent="0.25">
      <c r="A204" t="s">
        <v>462</v>
      </c>
      <c r="B204" t="s">
        <v>463</v>
      </c>
      <c r="C204" t="s">
        <v>464</v>
      </c>
      <c r="D204" s="2">
        <v>12252317.279999999</v>
      </c>
      <c r="E204" s="2">
        <v>-388960.92</v>
      </c>
      <c r="F204" s="37">
        <v>0</v>
      </c>
      <c r="G204" s="2">
        <v>0</v>
      </c>
      <c r="H204" s="2">
        <v>-341220.70999999996</v>
      </c>
      <c r="I204" s="2">
        <v>1068418.75</v>
      </c>
      <c r="J204" s="2">
        <v>35660.550000000003</v>
      </c>
      <c r="K204" s="2">
        <f t="shared" si="3"/>
        <v>12626214.949999999</v>
      </c>
    </row>
    <row r="205" spans="1:11" x14ac:dyDescent="0.25">
      <c r="A205" t="s">
        <v>465</v>
      </c>
      <c r="B205" t="s">
        <v>466</v>
      </c>
      <c r="C205" t="s">
        <v>464</v>
      </c>
      <c r="D205" s="2">
        <v>11580079.4</v>
      </c>
      <c r="E205" s="2">
        <v>-66135.12</v>
      </c>
      <c r="F205" s="37">
        <v>0</v>
      </c>
      <c r="G205" s="2">
        <v>0</v>
      </c>
      <c r="H205" s="2">
        <v>-292066.37</v>
      </c>
      <c r="I205" s="2">
        <v>823501.15</v>
      </c>
      <c r="J205" s="2">
        <v>0</v>
      </c>
      <c r="K205" s="2">
        <f t="shared" si="3"/>
        <v>12045379.060000002</v>
      </c>
    </row>
    <row r="206" spans="1:11" x14ac:dyDescent="0.25">
      <c r="A206" t="s">
        <v>467</v>
      </c>
      <c r="B206" t="s">
        <v>468</v>
      </c>
      <c r="C206" t="s">
        <v>253</v>
      </c>
      <c r="D206" s="2">
        <v>4169971.3</v>
      </c>
      <c r="E206" s="2">
        <v>445206.68</v>
      </c>
      <c r="F206" s="37">
        <v>0</v>
      </c>
      <c r="G206" s="2">
        <v>-5005</v>
      </c>
      <c r="H206" s="2">
        <v>-173441.81</v>
      </c>
      <c r="I206" s="2">
        <v>371376.66</v>
      </c>
      <c r="J206" s="2">
        <v>55985.59</v>
      </c>
      <c r="K206" s="2">
        <f t="shared" si="3"/>
        <v>4864093.42</v>
      </c>
    </row>
    <row r="207" spans="1:11" x14ac:dyDescent="0.25">
      <c r="A207" t="s">
        <v>469</v>
      </c>
      <c r="B207" t="s">
        <v>470</v>
      </c>
      <c r="C207" t="s">
        <v>79</v>
      </c>
      <c r="D207" s="2">
        <v>24029451.129999999</v>
      </c>
      <c r="E207" s="2">
        <v>-883011.84</v>
      </c>
      <c r="F207" s="37">
        <v>0</v>
      </c>
      <c r="G207" s="2">
        <v>-1644419.82</v>
      </c>
      <c r="H207" s="2">
        <v>-3642556.4299999997</v>
      </c>
      <c r="I207" s="2">
        <v>1237924.8</v>
      </c>
      <c r="J207" s="2">
        <v>0</v>
      </c>
      <c r="K207" s="2">
        <f t="shared" si="3"/>
        <v>19097387.84</v>
      </c>
    </row>
    <row r="208" spans="1:11" x14ac:dyDescent="0.25">
      <c r="A208" t="s">
        <v>471</v>
      </c>
      <c r="B208" t="s">
        <v>472</v>
      </c>
      <c r="C208" t="s">
        <v>51</v>
      </c>
      <c r="D208" s="2">
        <v>11414070.609999999</v>
      </c>
      <c r="E208" s="2">
        <v>491586.92</v>
      </c>
      <c r="F208" s="37">
        <v>0</v>
      </c>
      <c r="G208" s="2">
        <v>-307636.37</v>
      </c>
      <c r="H208" s="2">
        <v>-766030.56</v>
      </c>
      <c r="I208" s="2">
        <v>992907.53</v>
      </c>
      <c r="J208" s="2">
        <v>0</v>
      </c>
      <c r="K208" s="2">
        <f t="shared" si="3"/>
        <v>11824898.129999999</v>
      </c>
    </row>
    <row r="209" spans="1:11" x14ac:dyDescent="0.25">
      <c r="A209" t="s">
        <v>473</v>
      </c>
      <c r="B209" t="s">
        <v>474</v>
      </c>
      <c r="C209" t="s">
        <v>105</v>
      </c>
      <c r="D209" s="2">
        <v>5710722.0800000001</v>
      </c>
      <c r="E209" s="2">
        <v>721030.81</v>
      </c>
      <c r="F209" s="37">
        <v>0</v>
      </c>
      <c r="G209" s="2">
        <v>-14744.38</v>
      </c>
      <c r="H209" s="2">
        <v>-202648.52000000002</v>
      </c>
      <c r="I209" s="2">
        <v>166861.03</v>
      </c>
      <c r="J209" s="2">
        <v>0</v>
      </c>
      <c r="K209" s="2">
        <f t="shared" si="3"/>
        <v>6381221.0200000005</v>
      </c>
    </row>
    <row r="210" spans="1:11" x14ac:dyDescent="0.25">
      <c r="A210" t="s">
        <v>475</v>
      </c>
      <c r="B210" t="s">
        <v>476</v>
      </c>
      <c r="C210" t="s">
        <v>364</v>
      </c>
      <c r="D210" s="2">
        <v>7210506.3399999999</v>
      </c>
      <c r="E210" s="2">
        <v>277377.52</v>
      </c>
      <c r="F210" s="37">
        <v>0</v>
      </c>
      <c r="G210" s="2">
        <v>-37025</v>
      </c>
      <c r="H210" s="2">
        <v>-247996.17</v>
      </c>
      <c r="I210" s="2">
        <v>511465.73</v>
      </c>
      <c r="J210" s="2">
        <v>52974.98</v>
      </c>
      <c r="K210" s="2">
        <f t="shared" si="3"/>
        <v>7767303.4000000004</v>
      </c>
    </row>
    <row r="211" spans="1:11" x14ac:dyDescent="0.25">
      <c r="A211" t="s">
        <v>477</v>
      </c>
      <c r="B211" t="s">
        <v>478</v>
      </c>
      <c r="C211" t="s">
        <v>271</v>
      </c>
      <c r="D211" s="2">
        <v>5372449.6900000004</v>
      </c>
      <c r="E211" s="2">
        <v>232600.37</v>
      </c>
      <c r="F211" s="37">
        <v>0</v>
      </c>
      <c r="G211" s="2">
        <v>-7460</v>
      </c>
      <c r="H211" s="2">
        <v>-144658.75</v>
      </c>
      <c r="I211" s="2">
        <v>277178.75</v>
      </c>
      <c r="J211" s="2">
        <v>0</v>
      </c>
      <c r="K211" s="2">
        <f t="shared" si="3"/>
        <v>5730110.0600000005</v>
      </c>
    </row>
    <row r="212" spans="1:11" x14ac:dyDescent="0.25">
      <c r="A212" t="s">
        <v>479</v>
      </c>
      <c r="B212" t="s">
        <v>480</v>
      </c>
      <c r="C212" t="s">
        <v>137</v>
      </c>
      <c r="D212" s="2">
        <v>12267805.720000001</v>
      </c>
      <c r="E212" s="2">
        <v>1247921.17</v>
      </c>
      <c r="F212" s="37">
        <v>0</v>
      </c>
      <c r="G212" s="2">
        <v>-177095.4</v>
      </c>
      <c r="H212" s="2">
        <v>-344857.2</v>
      </c>
      <c r="I212" s="2">
        <v>596599.87</v>
      </c>
      <c r="J212" s="2">
        <v>32640.43</v>
      </c>
      <c r="K212" s="2">
        <f t="shared" si="3"/>
        <v>13623014.59</v>
      </c>
    </row>
    <row r="213" spans="1:11" x14ac:dyDescent="0.25">
      <c r="A213" t="s">
        <v>481</v>
      </c>
      <c r="B213" t="s">
        <v>482</v>
      </c>
      <c r="C213" t="s">
        <v>74</v>
      </c>
      <c r="D213" s="2">
        <v>17368434.890000001</v>
      </c>
      <c r="E213" s="2">
        <v>1336274.24</v>
      </c>
      <c r="F213" s="37">
        <v>0</v>
      </c>
      <c r="G213" s="2">
        <v>-69931.399999999994</v>
      </c>
      <c r="H213" s="2">
        <v>-355049.25</v>
      </c>
      <c r="I213" s="2">
        <v>650370.68000000005</v>
      </c>
      <c r="J213" s="2">
        <v>137822.29</v>
      </c>
      <c r="K213" s="2">
        <f t="shared" si="3"/>
        <v>19067921.449999999</v>
      </c>
    </row>
    <row r="214" spans="1:11" x14ac:dyDescent="0.25">
      <c r="A214" t="s">
        <v>483</v>
      </c>
      <c r="B214" t="s">
        <v>484</v>
      </c>
      <c r="C214" t="s">
        <v>485</v>
      </c>
      <c r="D214" s="2">
        <v>10247575.58</v>
      </c>
      <c r="E214" s="2">
        <v>-75438.67</v>
      </c>
      <c r="F214" s="37">
        <v>0</v>
      </c>
      <c r="G214" s="2">
        <v>-75930.84</v>
      </c>
      <c r="H214" s="2">
        <v>-520834.59</v>
      </c>
      <c r="I214" s="2">
        <v>614229.41</v>
      </c>
      <c r="J214" s="2">
        <v>0</v>
      </c>
      <c r="K214" s="2">
        <f t="shared" si="3"/>
        <v>10189600.890000001</v>
      </c>
    </row>
    <row r="215" spans="1:11" x14ac:dyDescent="0.25">
      <c r="A215" t="s">
        <v>486</v>
      </c>
      <c r="B215" t="s">
        <v>487</v>
      </c>
      <c r="C215" t="s">
        <v>51</v>
      </c>
      <c r="D215" s="2">
        <v>6200011.3799999999</v>
      </c>
      <c r="E215" s="2">
        <v>240577.09</v>
      </c>
      <c r="F215" s="37">
        <v>0</v>
      </c>
      <c r="G215" s="2">
        <v>-27000</v>
      </c>
      <c r="H215" s="2">
        <v>-211615.43999999997</v>
      </c>
      <c r="I215" s="2">
        <v>510852.99</v>
      </c>
      <c r="J215" s="2">
        <v>0</v>
      </c>
      <c r="K215" s="2">
        <f t="shared" si="3"/>
        <v>6712826.0199999996</v>
      </c>
    </row>
    <row r="216" spans="1:11" x14ac:dyDescent="0.25">
      <c r="A216" t="s">
        <v>488</v>
      </c>
      <c r="B216" t="s">
        <v>489</v>
      </c>
      <c r="C216" t="s">
        <v>120</v>
      </c>
      <c r="D216" s="2">
        <v>1484058.27</v>
      </c>
      <c r="E216" s="2">
        <v>-14905.52</v>
      </c>
      <c r="F216" s="37">
        <v>0</v>
      </c>
      <c r="G216" s="2">
        <v>-43867.65</v>
      </c>
      <c r="H216" s="2">
        <v>-74102.44</v>
      </c>
      <c r="I216" s="2">
        <v>42713.63</v>
      </c>
      <c r="J216" s="2">
        <v>2666.29</v>
      </c>
      <c r="K216" s="2">
        <f t="shared" si="3"/>
        <v>1396562.58</v>
      </c>
    </row>
    <row r="217" spans="1:11" x14ac:dyDescent="0.25">
      <c r="A217" t="s">
        <v>490</v>
      </c>
      <c r="B217" t="s">
        <v>491</v>
      </c>
      <c r="C217" t="s">
        <v>492</v>
      </c>
      <c r="D217" s="2">
        <v>6478175.6699999999</v>
      </c>
      <c r="E217" s="2">
        <v>-255597.37</v>
      </c>
      <c r="F217" s="37">
        <v>0</v>
      </c>
      <c r="G217" s="2">
        <v>-239444.23</v>
      </c>
      <c r="H217" s="2">
        <v>-98147.01999999999</v>
      </c>
      <c r="I217" s="2">
        <v>144663.54</v>
      </c>
      <c r="J217" s="2">
        <v>42202.79</v>
      </c>
      <c r="K217" s="2">
        <f t="shared" si="3"/>
        <v>6071853.3799999999</v>
      </c>
    </row>
    <row r="218" spans="1:11" x14ac:dyDescent="0.25">
      <c r="A218" t="s">
        <v>493</v>
      </c>
      <c r="B218" t="s">
        <v>494</v>
      </c>
      <c r="C218" t="s">
        <v>134</v>
      </c>
      <c r="D218" s="2">
        <v>4838443.4800000004</v>
      </c>
      <c r="E218" s="2">
        <v>-554963.96</v>
      </c>
      <c r="F218" s="37">
        <v>0</v>
      </c>
      <c r="G218" s="2">
        <v>-10025</v>
      </c>
      <c r="H218" s="2">
        <v>-118071.09999999999</v>
      </c>
      <c r="I218" s="2">
        <v>251067.05</v>
      </c>
      <c r="J218" s="2">
        <v>0</v>
      </c>
      <c r="K218" s="2">
        <f t="shared" si="3"/>
        <v>4406450.4700000007</v>
      </c>
    </row>
    <row r="219" spans="1:11" x14ac:dyDescent="0.25">
      <c r="A219" t="s">
        <v>495</v>
      </c>
      <c r="B219" t="s">
        <v>494</v>
      </c>
      <c r="C219" t="s">
        <v>8</v>
      </c>
      <c r="D219" s="2">
        <v>12494663.560000001</v>
      </c>
      <c r="E219" s="2">
        <v>-95515.7</v>
      </c>
      <c r="F219" s="37">
        <v>0</v>
      </c>
      <c r="G219" s="2">
        <v>-632920.30000000005</v>
      </c>
      <c r="H219" s="2">
        <v>-607409.27</v>
      </c>
      <c r="I219" s="2">
        <v>335494.19</v>
      </c>
      <c r="J219" s="2">
        <v>0</v>
      </c>
      <c r="K219" s="2">
        <f t="shared" si="3"/>
        <v>11494312.48</v>
      </c>
    </row>
    <row r="220" spans="1:11" x14ac:dyDescent="0.25">
      <c r="A220" t="s">
        <v>496</v>
      </c>
      <c r="B220" t="s">
        <v>494</v>
      </c>
      <c r="C220" t="s">
        <v>239</v>
      </c>
      <c r="D220" s="2">
        <v>5088509.6900000004</v>
      </c>
      <c r="E220" s="2">
        <v>879723.84</v>
      </c>
      <c r="F220" s="37">
        <v>0</v>
      </c>
      <c r="G220" s="2">
        <v>-51655.24</v>
      </c>
      <c r="H220" s="2">
        <v>-117700.86</v>
      </c>
      <c r="I220" s="2">
        <v>384198.74</v>
      </c>
      <c r="J220" s="2">
        <v>20186.38</v>
      </c>
      <c r="K220" s="2">
        <f t="shared" si="3"/>
        <v>6203262.5499999998</v>
      </c>
    </row>
    <row r="221" spans="1:11" x14ac:dyDescent="0.25">
      <c r="A221" t="s">
        <v>497</v>
      </c>
      <c r="B221" t="s">
        <v>498</v>
      </c>
      <c r="C221" t="s">
        <v>87</v>
      </c>
      <c r="D221" s="2">
        <v>5415425.5499999998</v>
      </c>
      <c r="E221" s="2">
        <v>689349.07</v>
      </c>
      <c r="F221" s="37">
        <v>0</v>
      </c>
      <c r="G221" s="2">
        <v>-27000</v>
      </c>
      <c r="H221" s="2">
        <v>-169608.13</v>
      </c>
      <c r="I221" s="2">
        <v>405756.98</v>
      </c>
      <c r="J221" s="2">
        <v>14325.78</v>
      </c>
      <c r="K221" s="2">
        <f t="shared" si="3"/>
        <v>6328249.2500000009</v>
      </c>
    </row>
    <row r="222" spans="1:11" x14ac:dyDescent="0.25">
      <c r="A222" t="s">
        <v>499</v>
      </c>
      <c r="B222" t="s">
        <v>500</v>
      </c>
      <c r="C222" t="s">
        <v>155</v>
      </c>
      <c r="D222" s="2">
        <v>15676752.34</v>
      </c>
      <c r="E222" s="2">
        <v>-365750.57</v>
      </c>
      <c r="F222" s="37">
        <v>0</v>
      </c>
      <c r="G222" s="2">
        <v>-62757</v>
      </c>
      <c r="H222" s="2">
        <v>-368167.08999999997</v>
      </c>
      <c r="I222" s="2">
        <v>984699.76</v>
      </c>
      <c r="J222" s="2">
        <v>0</v>
      </c>
      <c r="K222" s="2">
        <f t="shared" si="3"/>
        <v>15864777.439999999</v>
      </c>
    </row>
    <row r="223" spans="1:11" x14ac:dyDescent="0.25">
      <c r="A223" t="s">
        <v>501</v>
      </c>
      <c r="B223" t="s">
        <v>502</v>
      </c>
      <c r="C223" t="s">
        <v>248</v>
      </c>
      <c r="D223" s="2">
        <v>6344024.6399999997</v>
      </c>
      <c r="E223" s="2">
        <v>-493586.91</v>
      </c>
      <c r="F223" s="37">
        <v>0</v>
      </c>
      <c r="G223" s="2">
        <v>-233146.61</v>
      </c>
      <c r="H223" s="2">
        <v>-1120382.43</v>
      </c>
      <c r="I223" s="2">
        <v>211719.87</v>
      </c>
      <c r="J223" s="2">
        <v>0</v>
      </c>
      <c r="K223" s="2">
        <f t="shared" si="3"/>
        <v>4708628.5599999996</v>
      </c>
    </row>
    <row r="224" spans="1:11" x14ac:dyDescent="0.25">
      <c r="A224" t="s">
        <v>503</v>
      </c>
      <c r="B224" t="s">
        <v>504</v>
      </c>
      <c r="C224" t="s">
        <v>29</v>
      </c>
      <c r="D224" s="2">
        <v>13092775.529999999</v>
      </c>
      <c r="E224" s="2">
        <v>-2362621.65</v>
      </c>
      <c r="F224" s="37">
        <v>0</v>
      </c>
      <c r="G224" s="2">
        <v>-155906.20000000001</v>
      </c>
      <c r="H224" s="2">
        <v>-518597.41000000003</v>
      </c>
      <c r="I224" s="2">
        <v>1345639.43</v>
      </c>
      <c r="J224" s="2">
        <v>0</v>
      </c>
      <c r="K224" s="2">
        <f t="shared" si="3"/>
        <v>11401289.699999999</v>
      </c>
    </row>
    <row r="225" spans="1:11" x14ac:dyDescent="0.25">
      <c r="A225" t="s">
        <v>505</v>
      </c>
      <c r="B225" t="s">
        <v>506</v>
      </c>
      <c r="C225" t="s">
        <v>120</v>
      </c>
      <c r="D225" s="2">
        <v>41636991.909999996</v>
      </c>
      <c r="E225" s="2">
        <v>-1109723.3600000001</v>
      </c>
      <c r="F225" s="37">
        <v>0</v>
      </c>
      <c r="G225" s="2">
        <v>-2197940.4300000002</v>
      </c>
      <c r="H225" s="2">
        <v>-8667509.75</v>
      </c>
      <c r="I225" s="2">
        <v>2033517.6</v>
      </c>
      <c r="J225" s="2">
        <v>325461.34999999998</v>
      </c>
      <c r="K225" s="2">
        <f t="shared" si="3"/>
        <v>32020797.32</v>
      </c>
    </row>
    <row r="226" spans="1:11" x14ac:dyDescent="0.25">
      <c r="A226" t="s">
        <v>507</v>
      </c>
      <c r="B226" t="s">
        <v>508</v>
      </c>
      <c r="C226" t="s">
        <v>377</v>
      </c>
      <c r="D226" s="2">
        <v>76280243.439999998</v>
      </c>
      <c r="E226" s="2">
        <v>-1140009.19</v>
      </c>
      <c r="F226" s="37">
        <v>0</v>
      </c>
      <c r="G226" s="2">
        <v>-1776634.85</v>
      </c>
      <c r="H226" s="2">
        <v>-2936208.1</v>
      </c>
      <c r="I226" s="2">
        <v>3328322.4</v>
      </c>
      <c r="J226" s="2">
        <v>0</v>
      </c>
      <c r="K226" s="2">
        <f t="shared" si="3"/>
        <v>73755713.700000018</v>
      </c>
    </row>
    <row r="227" spans="1:11" x14ac:dyDescent="0.25">
      <c r="A227" t="s">
        <v>509</v>
      </c>
      <c r="B227" t="s">
        <v>510</v>
      </c>
      <c r="C227" t="s">
        <v>120</v>
      </c>
      <c r="D227" s="2">
        <v>24095607.690000001</v>
      </c>
      <c r="E227" s="2">
        <v>-87421.119999999995</v>
      </c>
      <c r="F227" s="37">
        <v>0</v>
      </c>
      <c r="G227" s="2">
        <v>-335047.09000000003</v>
      </c>
      <c r="H227" s="2">
        <v>-1164098.8600000001</v>
      </c>
      <c r="I227" s="2">
        <v>1061269.2</v>
      </c>
      <c r="J227" s="2">
        <v>0</v>
      </c>
      <c r="K227" s="2">
        <f t="shared" si="3"/>
        <v>23570309.82</v>
      </c>
    </row>
    <row r="228" spans="1:11" x14ac:dyDescent="0.25">
      <c r="A228" t="s">
        <v>511</v>
      </c>
      <c r="B228" t="s">
        <v>512</v>
      </c>
      <c r="C228" t="s">
        <v>2</v>
      </c>
      <c r="D228" s="2">
        <v>2818996.58</v>
      </c>
      <c r="E228" s="2">
        <v>-12876.32</v>
      </c>
      <c r="F228" s="37">
        <v>0</v>
      </c>
      <c r="G228" s="2">
        <v>0</v>
      </c>
      <c r="H228" s="2">
        <v>-243871.98</v>
      </c>
      <c r="I228" s="2">
        <v>171400.41</v>
      </c>
      <c r="J228" s="2">
        <v>0</v>
      </c>
      <c r="K228" s="2">
        <f t="shared" si="3"/>
        <v>2733648.6900000004</v>
      </c>
    </row>
    <row r="229" spans="1:11" x14ac:dyDescent="0.25">
      <c r="A229" t="s">
        <v>513</v>
      </c>
      <c r="B229" t="s">
        <v>514</v>
      </c>
      <c r="C229" t="s">
        <v>26</v>
      </c>
      <c r="D229" s="2">
        <v>5324662.51</v>
      </c>
      <c r="E229" s="2">
        <v>251709.83</v>
      </c>
      <c r="F229" s="37">
        <v>0</v>
      </c>
      <c r="G229" s="2">
        <v>-82931.31</v>
      </c>
      <c r="H229" s="2">
        <v>-48176.72</v>
      </c>
      <c r="I229" s="2">
        <v>57650.95</v>
      </c>
      <c r="J229" s="2">
        <v>0</v>
      </c>
      <c r="K229" s="2">
        <f t="shared" si="3"/>
        <v>5502915.2600000007</v>
      </c>
    </row>
    <row r="230" spans="1:11" x14ac:dyDescent="0.25">
      <c r="A230" t="s">
        <v>515</v>
      </c>
      <c r="B230" t="s">
        <v>516</v>
      </c>
      <c r="C230" t="s">
        <v>292</v>
      </c>
      <c r="D230" s="2">
        <v>10005575.789999999</v>
      </c>
      <c r="E230" s="2">
        <v>-1022049.62</v>
      </c>
      <c r="F230" s="37">
        <v>0</v>
      </c>
      <c r="G230" s="2">
        <v>-60175.88</v>
      </c>
      <c r="H230" s="2">
        <v>-724787.42999999993</v>
      </c>
      <c r="I230" s="2">
        <v>659549.81000000006</v>
      </c>
      <c r="J230" s="2">
        <v>0</v>
      </c>
      <c r="K230" s="2">
        <f t="shared" si="3"/>
        <v>8858112.6699999999</v>
      </c>
    </row>
    <row r="231" spans="1:11" x14ac:dyDescent="0.25">
      <c r="A231" t="s">
        <v>517</v>
      </c>
      <c r="B231" t="s">
        <v>518</v>
      </c>
      <c r="C231" t="s">
        <v>492</v>
      </c>
      <c r="D231" s="2">
        <v>6344926.3700000001</v>
      </c>
      <c r="E231" s="2">
        <v>1351144.55</v>
      </c>
      <c r="F231" s="37">
        <v>0</v>
      </c>
      <c r="G231" s="2">
        <v>-227162.51</v>
      </c>
      <c r="H231" s="2">
        <v>-355329.55</v>
      </c>
      <c r="I231" s="2">
        <v>313204.67</v>
      </c>
      <c r="J231" s="2">
        <v>14837.39</v>
      </c>
      <c r="K231" s="2">
        <f t="shared" si="3"/>
        <v>7441620.9199999999</v>
      </c>
    </row>
    <row r="232" spans="1:11" x14ac:dyDescent="0.25">
      <c r="A232" t="s">
        <v>519</v>
      </c>
      <c r="B232" t="s">
        <v>520</v>
      </c>
      <c r="C232" t="s">
        <v>66</v>
      </c>
      <c r="D232" s="2">
        <v>6449949.1900000004</v>
      </c>
      <c r="E232" s="2">
        <v>379703.8</v>
      </c>
      <c r="F232" s="37">
        <v>0</v>
      </c>
      <c r="G232" s="2">
        <v>-67230</v>
      </c>
      <c r="H232" s="2">
        <v>-126106.2</v>
      </c>
      <c r="I232" s="2">
        <v>192563.02</v>
      </c>
      <c r="J232" s="2">
        <v>33599.57</v>
      </c>
      <c r="K232" s="2">
        <f t="shared" si="3"/>
        <v>6862479.3799999999</v>
      </c>
    </row>
    <row r="233" spans="1:11" x14ac:dyDescent="0.25">
      <c r="A233" t="s">
        <v>521</v>
      </c>
      <c r="B233" t="s">
        <v>522</v>
      </c>
      <c r="C233" t="s">
        <v>126</v>
      </c>
      <c r="D233" s="2">
        <v>4866903.55</v>
      </c>
      <c r="E233" s="2">
        <v>-117504.48</v>
      </c>
      <c r="F233" s="37">
        <v>0</v>
      </c>
      <c r="G233" s="2">
        <v>-292816.71999999997</v>
      </c>
      <c r="H233" s="2">
        <v>-239988.55</v>
      </c>
      <c r="I233" s="2">
        <v>187241.94</v>
      </c>
      <c r="J233" s="2">
        <v>110740.93</v>
      </c>
      <c r="K233" s="2">
        <f t="shared" si="3"/>
        <v>4514576.67</v>
      </c>
    </row>
    <row r="234" spans="1:11" x14ac:dyDescent="0.25">
      <c r="A234" t="s">
        <v>523</v>
      </c>
      <c r="B234" t="s">
        <v>522</v>
      </c>
      <c r="C234" t="s">
        <v>205</v>
      </c>
      <c r="D234" s="2">
        <v>9621484.4100000001</v>
      </c>
      <c r="E234" s="2">
        <v>704368.53</v>
      </c>
      <c r="F234" s="37">
        <v>0</v>
      </c>
      <c r="G234" s="2">
        <v>-55745.68</v>
      </c>
      <c r="H234" s="2">
        <v>-315627.18</v>
      </c>
      <c r="I234" s="2">
        <v>520999.85</v>
      </c>
      <c r="J234" s="2">
        <v>0</v>
      </c>
      <c r="K234" s="2">
        <f t="shared" si="3"/>
        <v>10475479.93</v>
      </c>
    </row>
    <row r="235" spans="1:11" x14ac:dyDescent="0.25">
      <c r="A235" t="s">
        <v>524</v>
      </c>
      <c r="B235" t="s">
        <v>525</v>
      </c>
      <c r="C235" t="s">
        <v>120</v>
      </c>
      <c r="D235" s="2">
        <v>50154611.020000003</v>
      </c>
      <c r="E235" s="2">
        <v>-222206.89</v>
      </c>
      <c r="F235" s="37">
        <v>0</v>
      </c>
      <c r="G235" s="2">
        <v>-1782066.03</v>
      </c>
      <c r="H235" s="2">
        <v>-2745155.3200000003</v>
      </c>
      <c r="I235" s="2">
        <v>1024254.54</v>
      </c>
      <c r="J235" s="2">
        <v>524607.15</v>
      </c>
      <c r="K235" s="2">
        <f t="shared" si="3"/>
        <v>46954044.469999999</v>
      </c>
    </row>
    <row r="236" spans="1:11" x14ac:dyDescent="0.25">
      <c r="A236" t="s">
        <v>526</v>
      </c>
      <c r="B236" t="s">
        <v>527</v>
      </c>
      <c r="C236" t="s">
        <v>155</v>
      </c>
      <c r="D236" s="2">
        <v>14893283.449999999</v>
      </c>
      <c r="E236" s="2">
        <v>-509569.04</v>
      </c>
      <c r="F236" s="37">
        <v>0</v>
      </c>
      <c r="G236" s="2">
        <v>-82375</v>
      </c>
      <c r="H236" s="2">
        <v>-751950.73</v>
      </c>
      <c r="I236" s="2">
        <v>1129589.8400000001</v>
      </c>
      <c r="J236" s="2">
        <v>0</v>
      </c>
      <c r="K236" s="2">
        <f t="shared" si="3"/>
        <v>14678978.52</v>
      </c>
    </row>
    <row r="237" spans="1:11" x14ac:dyDescent="0.25">
      <c r="A237" t="s">
        <v>528</v>
      </c>
      <c r="B237" t="s">
        <v>529</v>
      </c>
      <c r="C237" t="s">
        <v>48</v>
      </c>
      <c r="D237" s="2">
        <v>3676681.29</v>
      </c>
      <c r="E237" s="2">
        <v>-41160.800000000003</v>
      </c>
      <c r="F237" s="37">
        <v>0</v>
      </c>
      <c r="G237" s="2">
        <v>-44229.63</v>
      </c>
      <c r="H237" s="2">
        <v>-160675.62999999998</v>
      </c>
      <c r="I237" s="2">
        <v>203254.71</v>
      </c>
      <c r="J237" s="2">
        <v>0</v>
      </c>
      <c r="K237" s="2">
        <f t="shared" si="3"/>
        <v>3633869.9400000004</v>
      </c>
    </row>
    <row r="238" spans="1:11" x14ac:dyDescent="0.25">
      <c r="A238" t="s">
        <v>530</v>
      </c>
      <c r="B238" t="s">
        <v>531</v>
      </c>
      <c r="C238" t="s">
        <v>532</v>
      </c>
      <c r="D238" s="2">
        <v>3146357.32</v>
      </c>
      <c r="E238" s="2">
        <v>90296.87</v>
      </c>
      <c r="F238" s="37">
        <v>0</v>
      </c>
      <c r="G238" s="2">
        <v>-10463.52</v>
      </c>
      <c r="H238" s="2">
        <v>-74510.19</v>
      </c>
      <c r="I238" s="2">
        <v>174369.96</v>
      </c>
      <c r="J238" s="2">
        <v>0</v>
      </c>
      <c r="K238" s="2">
        <f t="shared" si="3"/>
        <v>3326050.44</v>
      </c>
    </row>
    <row r="239" spans="1:11" x14ac:dyDescent="0.25">
      <c r="A239" t="s">
        <v>533</v>
      </c>
      <c r="B239" t="s">
        <v>534</v>
      </c>
      <c r="C239" t="s">
        <v>445</v>
      </c>
      <c r="D239" s="2">
        <v>3232818.66</v>
      </c>
      <c r="E239" s="2">
        <v>773634.94</v>
      </c>
      <c r="F239" s="37">
        <v>0</v>
      </c>
      <c r="G239" s="2">
        <v>-34402</v>
      </c>
      <c r="H239" s="2">
        <v>-191783.62</v>
      </c>
      <c r="I239" s="2">
        <v>112787.23</v>
      </c>
      <c r="J239" s="2">
        <v>0</v>
      </c>
      <c r="K239" s="2">
        <f t="shared" si="3"/>
        <v>3893055.21</v>
      </c>
    </row>
    <row r="240" spans="1:11" x14ac:dyDescent="0.25">
      <c r="A240" t="s">
        <v>535</v>
      </c>
      <c r="B240" t="s">
        <v>536</v>
      </c>
      <c r="C240" t="s">
        <v>137</v>
      </c>
      <c r="D240" s="2">
        <v>6977247.5499999998</v>
      </c>
      <c r="E240" s="2">
        <v>33146.35</v>
      </c>
      <c r="F240" s="37">
        <v>0</v>
      </c>
      <c r="G240" s="2">
        <v>-324070.3</v>
      </c>
      <c r="H240" s="2">
        <v>-1051374.4000000001</v>
      </c>
      <c r="I240" s="2">
        <v>287975.13</v>
      </c>
      <c r="J240" s="2">
        <v>0</v>
      </c>
      <c r="K240" s="2">
        <f t="shared" si="3"/>
        <v>5922924.3299999991</v>
      </c>
    </row>
    <row r="241" spans="1:11" x14ac:dyDescent="0.25">
      <c r="A241" t="s">
        <v>537</v>
      </c>
      <c r="B241" t="s">
        <v>538</v>
      </c>
      <c r="C241" t="s">
        <v>137</v>
      </c>
      <c r="D241" s="2">
        <v>8699783.6500000004</v>
      </c>
      <c r="E241" s="2">
        <v>1357934.89</v>
      </c>
      <c r="F241" s="37">
        <v>0</v>
      </c>
      <c r="G241" s="2">
        <v>-165285.07999999999</v>
      </c>
      <c r="H241" s="2">
        <v>-236843.38</v>
      </c>
      <c r="I241" s="2">
        <v>595837.4</v>
      </c>
      <c r="J241" s="2">
        <v>0</v>
      </c>
      <c r="K241" s="2">
        <f t="shared" si="3"/>
        <v>10251427.48</v>
      </c>
    </row>
    <row r="242" spans="1:11" x14ac:dyDescent="0.25">
      <c r="A242" t="s">
        <v>539</v>
      </c>
      <c r="B242" t="s">
        <v>540</v>
      </c>
      <c r="C242" t="s">
        <v>164</v>
      </c>
      <c r="D242" s="2">
        <v>35893350.060000002</v>
      </c>
      <c r="E242" s="2">
        <v>-1216783.22</v>
      </c>
      <c r="F242" s="37">
        <v>0</v>
      </c>
      <c r="G242" s="2">
        <v>-747852.39</v>
      </c>
      <c r="H242" s="2">
        <v>-3097128.77</v>
      </c>
      <c r="I242" s="2">
        <v>1520532.04</v>
      </c>
      <c r="J242" s="2">
        <v>88317.31</v>
      </c>
      <c r="K242" s="2">
        <f t="shared" si="3"/>
        <v>32440435.030000001</v>
      </c>
    </row>
    <row r="243" spans="1:11" x14ac:dyDescent="0.25">
      <c r="A243" t="s">
        <v>541</v>
      </c>
      <c r="B243" t="s">
        <v>542</v>
      </c>
      <c r="C243" t="s">
        <v>8</v>
      </c>
      <c r="D243" s="2">
        <v>10704999.23</v>
      </c>
      <c r="E243" s="2">
        <v>-122391.22</v>
      </c>
      <c r="F243" s="37">
        <v>0</v>
      </c>
      <c r="G243" s="2">
        <v>-467199.5</v>
      </c>
      <c r="H243" s="2">
        <v>-113587.84999999999</v>
      </c>
      <c r="I243" s="2">
        <v>172146.48</v>
      </c>
      <c r="J243" s="2">
        <v>52153.41</v>
      </c>
      <c r="K243" s="2">
        <f t="shared" si="3"/>
        <v>10226120.550000001</v>
      </c>
    </row>
    <row r="244" spans="1:11" x14ac:dyDescent="0.25">
      <c r="A244" t="s">
        <v>543</v>
      </c>
      <c r="B244" t="s">
        <v>544</v>
      </c>
      <c r="C244" t="s">
        <v>5</v>
      </c>
      <c r="D244" s="2">
        <v>13275664.26</v>
      </c>
      <c r="E244" s="2">
        <v>497701.27</v>
      </c>
      <c r="F244" s="37">
        <v>0</v>
      </c>
      <c r="G244" s="2">
        <v>0</v>
      </c>
      <c r="H244" s="2">
        <v>-281544.39</v>
      </c>
      <c r="I244" s="2">
        <v>494373.35</v>
      </c>
      <c r="J244" s="2">
        <v>0</v>
      </c>
      <c r="K244" s="2">
        <f t="shared" si="3"/>
        <v>13986194.489999998</v>
      </c>
    </row>
    <row r="245" spans="1:11" x14ac:dyDescent="0.25">
      <c r="A245" t="s">
        <v>545</v>
      </c>
      <c r="B245" t="s">
        <v>546</v>
      </c>
      <c r="C245" t="s">
        <v>380</v>
      </c>
      <c r="D245" s="2">
        <v>2294988.08</v>
      </c>
      <c r="E245" s="2">
        <v>281748.23</v>
      </c>
      <c r="F245" s="37">
        <v>0</v>
      </c>
      <c r="G245" s="2">
        <v>-27202.92</v>
      </c>
      <c r="H245" s="2">
        <v>-221306.41</v>
      </c>
      <c r="I245" s="2">
        <v>344421.91</v>
      </c>
      <c r="J245" s="2">
        <v>0</v>
      </c>
      <c r="K245" s="2">
        <f t="shared" si="3"/>
        <v>2672648.89</v>
      </c>
    </row>
    <row r="246" spans="1:11" x14ac:dyDescent="0.25">
      <c r="A246" t="s">
        <v>547</v>
      </c>
      <c r="B246" t="s">
        <v>548</v>
      </c>
      <c r="C246" t="s">
        <v>79</v>
      </c>
      <c r="D246" s="2">
        <v>612123.01</v>
      </c>
      <c r="E246" s="2">
        <v>-16135.84</v>
      </c>
      <c r="F246" s="37">
        <v>0</v>
      </c>
      <c r="G246" s="2">
        <v>-152616.66</v>
      </c>
      <c r="H246" s="2">
        <v>-30855.040000000001</v>
      </c>
      <c r="I246" s="2">
        <v>41365.089999999997</v>
      </c>
      <c r="J246" s="2">
        <v>38158.080000000002</v>
      </c>
      <c r="K246" s="2">
        <f t="shared" si="3"/>
        <v>492038.64000000007</v>
      </c>
    </row>
    <row r="247" spans="1:11" x14ac:dyDescent="0.25">
      <c r="A247" t="s">
        <v>549</v>
      </c>
      <c r="B247" t="s">
        <v>550</v>
      </c>
      <c r="C247" t="s">
        <v>179</v>
      </c>
      <c r="D247" s="2">
        <v>9213073.9700000007</v>
      </c>
      <c r="E247" s="2">
        <v>-1654415.96</v>
      </c>
      <c r="F247" s="37">
        <v>0</v>
      </c>
      <c r="G247" s="2">
        <v>-486338.67</v>
      </c>
      <c r="H247" s="2">
        <v>-363933.75999999995</v>
      </c>
      <c r="I247" s="2">
        <v>586284.05000000005</v>
      </c>
      <c r="J247" s="2">
        <v>0</v>
      </c>
      <c r="K247" s="2">
        <f t="shared" si="3"/>
        <v>7294669.6300000008</v>
      </c>
    </row>
    <row r="248" spans="1:11" x14ac:dyDescent="0.25">
      <c r="A248" t="s">
        <v>551</v>
      </c>
      <c r="B248" t="s">
        <v>552</v>
      </c>
      <c r="C248" t="s">
        <v>242</v>
      </c>
      <c r="D248" s="2">
        <v>1297519.33</v>
      </c>
      <c r="E248" s="2">
        <v>-33530.910000000003</v>
      </c>
      <c r="F248" s="37">
        <v>0</v>
      </c>
      <c r="G248" s="2">
        <v>-224814.34</v>
      </c>
      <c r="H248" s="2">
        <v>-95736.34</v>
      </c>
      <c r="I248" s="2">
        <v>95270.61</v>
      </c>
      <c r="J248" s="2">
        <v>121703.38</v>
      </c>
      <c r="K248" s="2">
        <f t="shared" si="3"/>
        <v>1160411.7300000002</v>
      </c>
    </row>
    <row r="249" spans="1:11" x14ac:dyDescent="0.25">
      <c r="A249" t="s">
        <v>553</v>
      </c>
      <c r="B249" t="s">
        <v>554</v>
      </c>
      <c r="C249" t="s">
        <v>94</v>
      </c>
      <c r="D249" s="2">
        <v>4512210.5599999996</v>
      </c>
      <c r="E249" s="2">
        <v>443971.75</v>
      </c>
      <c r="F249" s="37">
        <v>0</v>
      </c>
      <c r="G249" s="2">
        <v>-31176.43</v>
      </c>
      <c r="H249" s="2">
        <v>-229911.89</v>
      </c>
      <c r="I249" s="2">
        <v>768679.84</v>
      </c>
      <c r="J249" s="2">
        <v>0</v>
      </c>
      <c r="K249" s="2">
        <f t="shared" si="3"/>
        <v>5463773.8300000001</v>
      </c>
    </row>
    <row r="250" spans="1:11" x14ac:dyDescent="0.25">
      <c r="A250" t="s">
        <v>555</v>
      </c>
      <c r="B250" t="s">
        <v>556</v>
      </c>
      <c r="C250" t="s">
        <v>253</v>
      </c>
      <c r="D250" s="2">
        <v>11136617.949999999</v>
      </c>
      <c r="E250" s="2">
        <v>1957628.3</v>
      </c>
      <c r="F250" s="37">
        <v>0</v>
      </c>
      <c r="G250" s="2">
        <v>0</v>
      </c>
      <c r="H250" s="2">
        <v>-161307.30000000002</v>
      </c>
      <c r="I250" s="2">
        <v>672598.41</v>
      </c>
      <c r="J250" s="2">
        <v>0</v>
      </c>
      <c r="K250" s="2">
        <f t="shared" si="3"/>
        <v>13605537.359999999</v>
      </c>
    </row>
    <row r="251" spans="1:11" x14ac:dyDescent="0.25">
      <c r="A251" t="s">
        <v>557</v>
      </c>
      <c r="B251" t="s">
        <v>558</v>
      </c>
      <c r="C251" t="s">
        <v>234</v>
      </c>
      <c r="D251" s="2">
        <v>9986634.8300000001</v>
      </c>
      <c r="E251" s="2">
        <v>76816.649999999994</v>
      </c>
      <c r="F251" s="37">
        <v>0</v>
      </c>
      <c r="G251" s="2">
        <v>0</v>
      </c>
      <c r="H251" s="2">
        <v>-206414.41</v>
      </c>
      <c r="I251" s="2">
        <v>374154.9</v>
      </c>
      <c r="J251" s="2">
        <v>0</v>
      </c>
      <c r="K251" s="2">
        <f t="shared" si="3"/>
        <v>10231191.970000001</v>
      </c>
    </row>
    <row r="252" spans="1:11" x14ac:dyDescent="0.25">
      <c r="A252" t="s">
        <v>559</v>
      </c>
      <c r="B252" t="s">
        <v>560</v>
      </c>
      <c r="C252" t="s">
        <v>26</v>
      </c>
      <c r="D252" s="2">
        <v>3050346.8</v>
      </c>
      <c r="E252" s="2">
        <v>226640.44</v>
      </c>
      <c r="F252" s="37">
        <v>0</v>
      </c>
      <c r="G252" s="2">
        <v>0</v>
      </c>
      <c r="H252" s="2">
        <v>-95251.450000000012</v>
      </c>
      <c r="I252" s="2">
        <v>225758.04</v>
      </c>
      <c r="J252" s="2">
        <v>17048.47</v>
      </c>
      <c r="K252" s="2">
        <f t="shared" si="3"/>
        <v>3424542.3</v>
      </c>
    </row>
    <row r="253" spans="1:11" x14ac:dyDescent="0.25">
      <c r="A253" t="s">
        <v>561</v>
      </c>
      <c r="B253" t="s">
        <v>562</v>
      </c>
      <c r="C253" t="s">
        <v>563</v>
      </c>
      <c r="D253" s="2">
        <v>14153829.359999999</v>
      </c>
      <c r="E253" s="2">
        <v>814268.44</v>
      </c>
      <c r="F253" s="37">
        <v>0</v>
      </c>
      <c r="G253" s="2">
        <v>-224056.55</v>
      </c>
      <c r="H253" s="2">
        <v>-358238.11</v>
      </c>
      <c r="I253" s="2">
        <v>1170273.18</v>
      </c>
      <c r="J253" s="2">
        <v>0</v>
      </c>
      <c r="K253" s="2">
        <f t="shared" si="3"/>
        <v>15556076.319999998</v>
      </c>
    </row>
    <row r="254" spans="1:11" x14ac:dyDescent="0.25">
      <c r="A254" t="s">
        <v>564</v>
      </c>
      <c r="B254" t="s">
        <v>565</v>
      </c>
      <c r="C254" t="s">
        <v>17</v>
      </c>
      <c r="D254" s="2">
        <v>7579850.96</v>
      </c>
      <c r="E254" s="2">
        <v>-795779.44</v>
      </c>
      <c r="F254" s="37">
        <v>0</v>
      </c>
      <c r="G254" s="2">
        <v>-292289.03000000003</v>
      </c>
      <c r="H254" s="2">
        <v>-348795.79000000004</v>
      </c>
      <c r="I254" s="2">
        <v>354171.55</v>
      </c>
      <c r="J254" s="2">
        <v>0</v>
      </c>
      <c r="K254" s="2">
        <f t="shared" si="3"/>
        <v>6497158.2499999991</v>
      </c>
    </row>
    <row r="255" spans="1:11" x14ac:dyDescent="0.25">
      <c r="A255" t="s">
        <v>566</v>
      </c>
      <c r="B255" t="s">
        <v>567</v>
      </c>
      <c r="C255" t="s">
        <v>59</v>
      </c>
      <c r="D255" s="2">
        <v>2107257.4500000002</v>
      </c>
      <c r="E255" s="2">
        <v>486873.41</v>
      </c>
      <c r="F255" s="37">
        <v>0</v>
      </c>
      <c r="G255" s="2">
        <v>-10025</v>
      </c>
      <c r="H255" s="2">
        <v>-220564.63</v>
      </c>
      <c r="I255" s="2">
        <v>341215.21</v>
      </c>
      <c r="J255" s="2">
        <v>36371.599999999999</v>
      </c>
      <c r="K255" s="2">
        <f t="shared" si="3"/>
        <v>2741128.0400000005</v>
      </c>
    </row>
    <row r="256" spans="1:11" x14ac:dyDescent="0.25">
      <c r="A256" t="s">
        <v>568</v>
      </c>
      <c r="B256" t="s">
        <v>569</v>
      </c>
      <c r="C256" t="s">
        <v>56</v>
      </c>
      <c r="D256" s="2">
        <v>6303615.7199999997</v>
      </c>
      <c r="E256" s="2">
        <v>1068653</v>
      </c>
      <c r="F256" s="37">
        <v>0</v>
      </c>
      <c r="G256" s="2">
        <v>-44310.21</v>
      </c>
      <c r="H256" s="2">
        <v>-412024.37</v>
      </c>
      <c r="I256" s="2">
        <v>521545.14</v>
      </c>
      <c r="J256" s="2">
        <v>0</v>
      </c>
      <c r="K256" s="2">
        <f t="shared" si="3"/>
        <v>7437479.2799999993</v>
      </c>
    </row>
    <row r="257" spans="1:11" x14ac:dyDescent="0.25">
      <c r="A257" t="s">
        <v>570</v>
      </c>
      <c r="B257" t="s">
        <v>571</v>
      </c>
      <c r="C257" t="s">
        <v>51</v>
      </c>
      <c r="D257" s="2">
        <v>8298524.2699999996</v>
      </c>
      <c r="E257" s="2">
        <v>372224.31</v>
      </c>
      <c r="F257" s="37">
        <v>0</v>
      </c>
      <c r="G257" s="2">
        <v>-91000.320000000007</v>
      </c>
      <c r="H257" s="2">
        <v>-341184.82999999996</v>
      </c>
      <c r="I257" s="2">
        <v>697817.29</v>
      </c>
      <c r="J257" s="2">
        <v>37249.199999999997</v>
      </c>
      <c r="K257" s="2">
        <f t="shared" si="3"/>
        <v>8973629.9199999981</v>
      </c>
    </row>
    <row r="258" spans="1:11" x14ac:dyDescent="0.25">
      <c r="A258" t="s">
        <v>572</v>
      </c>
      <c r="B258" t="s">
        <v>573</v>
      </c>
      <c r="C258" t="s">
        <v>574</v>
      </c>
      <c r="D258" s="2">
        <v>4336319.71</v>
      </c>
      <c r="E258" s="2">
        <v>273982.24</v>
      </c>
      <c r="F258" s="37">
        <v>0</v>
      </c>
      <c r="G258" s="2">
        <v>-82785</v>
      </c>
      <c r="H258" s="2">
        <v>-214707.48</v>
      </c>
      <c r="I258" s="2">
        <v>117697.29</v>
      </c>
      <c r="J258" s="2">
        <v>0</v>
      </c>
      <c r="K258" s="2">
        <f t="shared" si="3"/>
        <v>4430506.76</v>
      </c>
    </row>
    <row r="259" spans="1:11" x14ac:dyDescent="0.25">
      <c r="A259" t="s">
        <v>575</v>
      </c>
      <c r="B259" t="s">
        <v>576</v>
      </c>
      <c r="C259" t="s">
        <v>164</v>
      </c>
      <c r="D259" s="2">
        <v>3480307.28</v>
      </c>
      <c r="E259" s="2">
        <v>-438179.57</v>
      </c>
      <c r="F259" s="37">
        <v>0</v>
      </c>
      <c r="G259" s="2">
        <v>-503058.57</v>
      </c>
      <c r="H259" s="2">
        <v>-909668.67999999993</v>
      </c>
      <c r="I259" s="2">
        <v>177739.29</v>
      </c>
      <c r="J259" s="2">
        <v>0</v>
      </c>
      <c r="K259" s="2">
        <f t="shared" si="3"/>
        <v>1807139.7500000002</v>
      </c>
    </row>
    <row r="260" spans="1:11" x14ac:dyDescent="0.25">
      <c r="A260" t="s">
        <v>577</v>
      </c>
      <c r="B260" t="s">
        <v>578</v>
      </c>
      <c r="C260" t="s">
        <v>287</v>
      </c>
      <c r="D260" s="2">
        <v>2308610.9300000002</v>
      </c>
      <c r="E260" s="2">
        <v>193826.74</v>
      </c>
      <c r="F260" s="37">
        <v>0</v>
      </c>
      <c r="G260" s="2">
        <v>0</v>
      </c>
      <c r="H260" s="2">
        <v>-27548.78</v>
      </c>
      <c r="I260" s="2">
        <v>43096.98</v>
      </c>
      <c r="J260" s="2">
        <v>428.41</v>
      </c>
      <c r="K260" s="2">
        <f t="shared" si="3"/>
        <v>2518414.2800000003</v>
      </c>
    </row>
    <row r="261" spans="1:11" x14ac:dyDescent="0.25">
      <c r="A261" t="s">
        <v>579</v>
      </c>
      <c r="B261" t="s">
        <v>580</v>
      </c>
      <c r="C261" t="s">
        <v>492</v>
      </c>
      <c r="D261" s="2">
        <v>5062752.13</v>
      </c>
      <c r="E261" s="2">
        <v>-178456.13</v>
      </c>
      <c r="F261" s="37">
        <v>0</v>
      </c>
      <c r="G261" s="2">
        <v>-191659.67</v>
      </c>
      <c r="H261" s="2">
        <v>-267544.66000000003</v>
      </c>
      <c r="I261" s="2">
        <v>136782.48000000001</v>
      </c>
      <c r="J261" s="2">
        <v>163902.91</v>
      </c>
      <c r="K261" s="2">
        <f t="shared" si="3"/>
        <v>4725777.0600000005</v>
      </c>
    </row>
    <row r="262" spans="1:11" x14ac:dyDescent="0.25">
      <c r="A262" t="s">
        <v>581</v>
      </c>
      <c r="B262" t="s">
        <v>582</v>
      </c>
      <c r="C262" t="s">
        <v>574</v>
      </c>
      <c r="D262" s="2">
        <v>7878305.2999999998</v>
      </c>
      <c r="E262" s="2">
        <v>545316.04</v>
      </c>
      <c r="F262" s="37">
        <v>0</v>
      </c>
      <c r="G262" s="2">
        <v>-211952.9</v>
      </c>
      <c r="H262" s="2">
        <v>-172228.90000000002</v>
      </c>
      <c r="I262" s="2">
        <v>284105.89</v>
      </c>
      <c r="J262" s="2">
        <v>42175.71</v>
      </c>
      <c r="K262" s="2">
        <f t="shared" si="3"/>
        <v>8365721.1399999987</v>
      </c>
    </row>
    <row r="263" spans="1:11" x14ac:dyDescent="0.25">
      <c r="A263" t="s">
        <v>583</v>
      </c>
      <c r="B263" t="s">
        <v>584</v>
      </c>
      <c r="C263" t="s">
        <v>137</v>
      </c>
      <c r="D263" s="2">
        <v>4636076.2300000004</v>
      </c>
      <c r="E263" s="2">
        <v>-90754.75</v>
      </c>
      <c r="F263" s="37">
        <v>0</v>
      </c>
      <c r="G263" s="2">
        <v>0</v>
      </c>
      <c r="H263" s="2">
        <v>-132603.60999999999</v>
      </c>
      <c r="I263" s="2">
        <v>300182.81</v>
      </c>
      <c r="J263" s="2">
        <v>0</v>
      </c>
      <c r="K263" s="2">
        <f t="shared" ref="K263:K326" si="4">D263+E263+G263+H263+I263+J263</f>
        <v>4712900.68</v>
      </c>
    </row>
    <row r="264" spans="1:11" x14ac:dyDescent="0.25">
      <c r="A264" t="s">
        <v>585</v>
      </c>
      <c r="B264" t="s">
        <v>586</v>
      </c>
      <c r="C264" t="s">
        <v>287</v>
      </c>
      <c r="D264" s="2">
        <v>2963390.07</v>
      </c>
      <c r="E264" s="2">
        <v>113892.25</v>
      </c>
      <c r="F264" s="37">
        <v>0</v>
      </c>
      <c r="G264" s="2">
        <v>0</v>
      </c>
      <c r="H264" s="2">
        <v>-40295.460000000006</v>
      </c>
      <c r="I264" s="2">
        <v>40836.120000000003</v>
      </c>
      <c r="J264" s="2">
        <v>0</v>
      </c>
      <c r="K264" s="2">
        <f t="shared" si="4"/>
        <v>3077822.98</v>
      </c>
    </row>
    <row r="265" spans="1:11" x14ac:dyDescent="0.25">
      <c r="A265" t="s">
        <v>587</v>
      </c>
      <c r="B265" t="s">
        <v>588</v>
      </c>
      <c r="C265" t="s">
        <v>380</v>
      </c>
      <c r="D265" s="2">
        <v>11813.63</v>
      </c>
      <c r="E265" s="2">
        <v>-6968.88</v>
      </c>
      <c r="F265" s="37">
        <v>0</v>
      </c>
      <c r="G265" s="2">
        <v>0</v>
      </c>
      <c r="H265" s="2">
        <v>0</v>
      </c>
      <c r="I265" s="2">
        <v>36000</v>
      </c>
      <c r="J265" s="2">
        <v>0</v>
      </c>
      <c r="K265" s="2">
        <f t="shared" si="4"/>
        <v>40844.75</v>
      </c>
    </row>
    <row r="266" spans="1:11" x14ac:dyDescent="0.25">
      <c r="A266" t="s">
        <v>589</v>
      </c>
      <c r="B266" t="s">
        <v>590</v>
      </c>
      <c r="C266" t="s">
        <v>110</v>
      </c>
      <c r="D266" s="2">
        <v>3691407.79</v>
      </c>
      <c r="E266" s="2">
        <v>129809.60000000001</v>
      </c>
      <c r="F266" s="37">
        <v>0</v>
      </c>
      <c r="G266" s="2">
        <v>-417780.35</v>
      </c>
      <c r="H266" s="2">
        <v>-203706.08000000002</v>
      </c>
      <c r="I266" s="2">
        <v>110147.71</v>
      </c>
      <c r="J266" s="2">
        <v>0</v>
      </c>
      <c r="K266" s="2">
        <f t="shared" si="4"/>
        <v>3309878.67</v>
      </c>
    </row>
    <row r="267" spans="1:11" x14ac:dyDescent="0.25">
      <c r="A267" t="s">
        <v>591</v>
      </c>
      <c r="B267" t="s">
        <v>592</v>
      </c>
      <c r="C267" t="s">
        <v>56</v>
      </c>
      <c r="D267" s="2">
        <v>13089626.779999999</v>
      </c>
      <c r="E267" s="2">
        <v>1240467.44</v>
      </c>
      <c r="F267" s="37">
        <v>0</v>
      </c>
      <c r="G267" s="2">
        <v>-250870.5</v>
      </c>
      <c r="H267" s="2">
        <v>-858000.88</v>
      </c>
      <c r="I267" s="2">
        <v>924998.76</v>
      </c>
      <c r="J267" s="2">
        <v>0</v>
      </c>
      <c r="K267" s="2">
        <f t="shared" si="4"/>
        <v>14146221.599999998</v>
      </c>
    </row>
    <row r="268" spans="1:11" x14ac:dyDescent="0.25">
      <c r="A268" t="s">
        <v>593</v>
      </c>
      <c r="B268" t="s">
        <v>594</v>
      </c>
      <c r="C268" t="s">
        <v>2</v>
      </c>
      <c r="D268" s="2">
        <v>11271949.84</v>
      </c>
      <c r="E268" s="2">
        <v>202701.56</v>
      </c>
      <c r="F268" s="37">
        <v>0</v>
      </c>
      <c r="G268" s="2">
        <v>0</v>
      </c>
      <c r="H268" s="2">
        <v>-597622.5</v>
      </c>
      <c r="I268" s="2">
        <v>899263.95</v>
      </c>
      <c r="J268" s="2">
        <v>0</v>
      </c>
      <c r="K268" s="2">
        <f t="shared" si="4"/>
        <v>11776292.85</v>
      </c>
    </row>
    <row r="269" spans="1:11" x14ac:dyDescent="0.25">
      <c r="A269" t="s">
        <v>595</v>
      </c>
      <c r="B269" t="s">
        <v>596</v>
      </c>
      <c r="C269" t="s">
        <v>164</v>
      </c>
      <c r="D269" s="2">
        <v>16586450.609999999</v>
      </c>
      <c r="E269" s="2">
        <v>-324394.31</v>
      </c>
      <c r="F269" s="37">
        <v>0</v>
      </c>
      <c r="G269" s="2">
        <v>-748997.7</v>
      </c>
      <c r="H269" s="2">
        <v>-1509519.8199999998</v>
      </c>
      <c r="I269" s="2">
        <v>1248307.17</v>
      </c>
      <c r="J269" s="2">
        <v>36083.82</v>
      </c>
      <c r="K269" s="2">
        <f t="shared" si="4"/>
        <v>15287929.77</v>
      </c>
    </row>
    <row r="270" spans="1:11" x14ac:dyDescent="0.25">
      <c r="A270" t="s">
        <v>597</v>
      </c>
      <c r="B270" t="s">
        <v>598</v>
      </c>
      <c r="C270" t="s">
        <v>23</v>
      </c>
      <c r="D270" s="2">
        <v>6140905.1299999999</v>
      </c>
      <c r="E270" s="2">
        <v>350423.06</v>
      </c>
      <c r="F270" s="37">
        <v>0</v>
      </c>
      <c r="G270" s="2">
        <v>-72245.38</v>
      </c>
      <c r="H270" s="2">
        <v>-161816.98000000001</v>
      </c>
      <c r="I270" s="2">
        <v>87904.58</v>
      </c>
      <c r="J270" s="2">
        <v>0</v>
      </c>
      <c r="K270" s="2">
        <f t="shared" si="4"/>
        <v>6345170.4099999992</v>
      </c>
    </row>
    <row r="271" spans="1:11" x14ac:dyDescent="0.25">
      <c r="A271" t="s">
        <v>599</v>
      </c>
      <c r="B271" t="s">
        <v>600</v>
      </c>
      <c r="C271" t="s">
        <v>211</v>
      </c>
      <c r="D271" s="2">
        <v>9461051.75</v>
      </c>
      <c r="E271" s="2">
        <v>343863.03</v>
      </c>
      <c r="F271" s="37">
        <v>0</v>
      </c>
      <c r="G271" s="2">
        <v>-731328.6</v>
      </c>
      <c r="H271" s="2">
        <v>-475387.51999999996</v>
      </c>
      <c r="I271" s="2">
        <v>382293.7</v>
      </c>
      <c r="J271" s="2">
        <v>381372.47</v>
      </c>
      <c r="K271" s="2">
        <f t="shared" si="4"/>
        <v>9361864.8300000001</v>
      </c>
    </row>
    <row r="272" spans="1:11" x14ac:dyDescent="0.25">
      <c r="A272" t="s">
        <v>601</v>
      </c>
      <c r="B272" t="s">
        <v>602</v>
      </c>
      <c r="C272" t="s">
        <v>416</v>
      </c>
      <c r="D272" s="2">
        <v>1009455.59</v>
      </c>
      <c r="E272" s="2">
        <v>-14387.8</v>
      </c>
      <c r="F272" s="37">
        <v>0</v>
      </c>
      <c r="G272" s="2">
        <v>-80266.84</v>
      </c>
      <c r="H272" s="2">
        <v>-35153.53</v>
      </c>
      <c r="I272" s="2">
        <v>62889.64</v>
      </c>
      <c r="J272" s="2">
        <v>14551.41</v>
      </c>
      <c r="K272" s="2">
        <f t="shared" si="4"/>
        <v>957088.47</v>
      </c>
    </row>
    <row r="273" spans="1:11" x14ac:dyDescent="0.25">
      <c r="A273" t="s">
        <v>603</v>
      </c>
      <c r="B273" t="s">
        <v>604</v>
      </c>
      <c r="C273" t="s">
        <v>137</v>
      </c>
      <c r="D273" s="2">
        <v>7750889.4299999997</v>
      </c>
      <c r="E273" s="2">
        <v>779669.8</v>
      </c>
      <c r="F273" s="37">
        <v>0</v>
      </c>
      <c r="G273" s="2">
        <v>-10025</v>
      </c>
      <c r="H273" s="2">
        <v>-394540.58</v>
      </c>
      <c r="I273" s="2">
        <v>568190.04</v>
      </c>
      <c r="J273" s="2">
        <v>0</v>
      </c>
      <c r="K273" s="2">
        <f t="shared" si="4"/>
        <v>8694183.6900000013</v>
      </c>
    </row>
    <row r="274" spans="1:11" x14ac:dyDescent="0.25">
      <c r="A274" t="s">
        <v>605</v>
      </c>
      <c r="B274" t="s">
        <v>606</v>
      </c>
      <c r="C274" t="s">
        <v>17</v>
      </c>
      <c r="D274" s="2">
        <v>16890811.34</v>
      </c>
      <c r="E274" s="2">
        <v>-240932.82</v>
      </c>
      <c r="F274" s="37">
        <v>0</v>
      </c>
      <c r="G274" s="2">
        <v>-343780.68</v>
      </c>
      <c r="H274" s="2">
        <v>-342993.73000000004</v>
      </c>
      <c r="I274" s="2">
        <v>320605.21000000002</v>
      </c>
      <c r="J274" s="2">
        <v>0</v>
      </c>
      <c r="K274" s="2">
        <f t="shared" si="4"/>
        <v>16283709.32</v>
      </c>
    </row>
    <row r="275" spans="1:11" x14ac:dyDescent="0.25">
      <c r="A275" t="s">
        <v>607</v>
      </c>
      <c r="B275" t="s">
        <v>606</v>
      </c>
      <c r="C275" t="s">
        <v>146</v>
      </c>
      <c r="D275" s="2">
        <v>5812131.7300000004</v>
      </c>
      <c r="E275" s="2">
        <v>369899.25</v>
      </c>
      <c r="F275" s="37">
        <v>0</v>
      </c>
      <c r="G275" s="2">
        <v>-55946.68</v>
      </c>
      <c r="H275" s="2">
        <v>-223134.79</v>
      </c>
      <c r="I275" s="2">
        <v>416556.92</v>
      </c>
      <c r="J275" s="2">
        <v>14634.05</v>
      </c>
      <c r="K275" s="2">
        <f t="shared" si="4"/>
        <v>6334140.4800000004</v>
      </c>
    </row>
    <row r="276" spans="1:11" x14ac:dyDescent="0.25">
      <c r="A276" t="s">
        <v>608</v>
      </c>
      <c r="B276" t="s">
        <v>609</v>
      </c>
      <c r="C276" t="s">
        <v>137</v>
      </c>
      <c r="D276" s="2">
        <v>6442793.5499999998</v>
      </c>
      <c r="E276" s="2">
        <v>-220961.29</v>
      </c>
      <c r="F276" s="37">
        <v>0</v>
      </c>
      <c r="G276" s="2">
        <v>-74250</v>
      </c>
      <c r="H276" s="2">
        <v>-491552.89</v>
      </c>
      <c r="I276" s="2">
        <v>234298.03</v>
      </c>
      <c r="J276" s="2">
        <v>0</v>
      </c>
      <c r="K276" s="2">
        <f t="shared" si="4"/>
        <v>5890327.4000000004</v>
      </c>
    </row>
    <row r="277" spans="1:11" x14ac:dyDescent="0.25">
      <c r="A277" t="s">
        <v>610</v>
      </c>
      <c r="B277" t="s">
        <v>611</v>
      </c>
      <c r="C277" t="s">
        <v>79</v>
      </c>
      <c r="D277" s="2">
        <v>17477847.539999999</v>
      </c>
      <c r="E277" s="2">
        <v>-157784.20000000001</v>
      </c>
      <c r="F277" s="37">
        <v>0</v>
      </c>
      <c r="G277" s="2">
        <v>-423493.86</v>
      </c>
      <c r="H277" s="2">
        <v>-1350807.19</v>
      </c>
      <c r="I277" s="2">
        <v>1298446.1100000001</v>
      </c>
      <c r="J277" s="2">
        <v>0</v>
      </c>
      <c r="K277" s="2">
        <f t="shared" si="4"/>
        <v>16844208.400000002</v>
      </c>
    </row>
    <row r="278" spans="1:11" x14ac:dyDescent="0.25">
      <c r="A278" t="s">
        <v>612</v>
      </c>
      <c r="B278" t="s">
        <v>613</v>
      </c>
      <c r="C278" t="s">
        <v>492</v>
      </c>
      <c r="D278" s="2">
        <v>5187993.25</v>
      </c>
      <c r="E278" s="2">
        <v>-246666.64</v>
      </c>
      <c r="F278" s="37">
        <v>0</v>
      </c>
      <c r="G278" s="2">
        <v>-204316.45</v>
      </c>
      <c r="H278" s="2">
        <v>-586132.49000000011</v>
      </c>
      <c r="I278" s="2">
        <v>512061.39</v>
      </c>
      <c r="J278" s="2">
        <v>0</v>
      </c>
      <c r="K278" s="2">
        <f t="shared" si="4"/>
        <v>4662939.0599999996</v>
      </c>
    </row>
    <row r="279" spans="1:11" x14ac:dyDescent="0.25">
      <c r="A279" t="s">
        <v>614</v>
      </c>
      <c r="B279" t="s">
        <v>615</v>
      </c>
      <c r="C279" t="s">
        <v>377</v>
      </c>
      <c r="D279" s="2">
        <v>48368149.189999998</v>
      </c>
      <c r="E279" s="2">
        <v>254489.91</v>
      </c>
      <c r="F279" s="37">
        <v>0</v>
      </c>
      <c r="G279" s="2">
        <v>-2720848.56</v>
      </c>
      <c r="H279" s="2">
        <v>-1642729.46</v>
      </c>
      <c r="I279" s="2">
        <v>941065.68</v>
      </c>
      <c r="J279" s="2">
        <v>520909.43</v>
      </c>
      <c r="K279" s="2">
        <f t="shared" si="4"/>
        <v>45721036.18999999</v>
      </c>
    </row>
    <row r="280" spans="1:11" x14ac:dyDescent="0.25">
      <c r="A280" t="s">
        <v>616</v>
      </c>
      <c r="B280" t="s">
        <v>615</v>
      </c>
      <c r="C280" t="s">
        <v>271</v>
      </c>
      <c r="D280" s="2">
        <v>5661228.2999999998</v>
      </c>
      <c r="E280" s="2">
        <v>194942.26</v>
      </c>
      <c r="F280" s="37">
        <v>0</v>
      </c>
      <c r="G280" s="2">
        <v>-46500</v>
      </c>
      <c r="H280" s="2">
        <v>-303362.63</v>
      </c>
      <c r="I280" s="2">
        <v>360663.68</v>
      </c>
      <c r="J280" s="2">
        <v>36628.11</v>
      </c>
      <c r="K280" s="2">
        <f t="shared" si="4"/>
        <v>5903599.7199999997</v>
      </c>
    </row>
    <row r="281" spans="1:11" x14ac:dyDescent="0.25">
      <c r="A281" t="s">
        <v>617</v>
      </c>
      <c r="B281" t="s">
        <v>618</v>
      </c>
      <c r="C281" t="s">
        <v>20</v>
      </c>
      <c r="D281" s="2">
        <v>28680033.48</v>
      </c>
      <c r="E281" s="2">
        <v>-1390890.85</v>
      </c>
      <c r="F281" s="37">
        <v>0</v>
      </c>
      <c r="G281" s="2">
        <v>-500918.76</v>
      </c>
      <c r="H281" s="2">
        <v>-1604924.73</v>
      </c>
      <c r="I281" s="2">
        <v>2032776.76</v>
      </c>
      <c r="J281" s="2">
        <v>77747.740000000005</v>
      </c>
      <c r="K281" s="2">
        <f t="shared" si="4"/>
        <v>27293823.639999997</v>
      </c>
    </row>
    <row r="282" spans="1:11" x14ac:dyDescent="0.25">
      <c r="A282" t="s">
        <v>619</v>
      </c>
      <c r="B282" t="s">
        <v>620</v>
      </c>
      <c r="C282" t="s">
        <v>211</v>
      </c>
      <c r="D282" s="2">
        <v>20948813.199999999</v>
      </c>
      <c r="E282" s="2">
        <v>-555215.76</v>
      </c>
      <c r="F282" s="37">
        <v>0</v>
      </c>
      <c r="G282" s="2">
        <v>-730177.04</v>
      </c>
      <c r="H282" s="2">
        <v>-1225546.29</v>
      </c>
      <c r="I282" s="2">
        <v>436879.21</v>
      </c>
      <c r="J282" s="2">
        <v>5922.6</v>
      </c>
      <c r="K282" s="2">
        <f t="shared" si="4"/>
        <v>18880675.920000002</v>
      </c>
    </row>
    <row r="283" spans="1:11" x14ac:dyDescent="0.25">
      <c r="A283" t="s">
        <v>621</v>
      </c>
      <c r="B283" t="s">
        <v>622</v>
      </c>
      <c r="C283" t="s">
        <v>84</v>
      </c>
      <c r="D283" s="2">
        <v>5892926.4800000004</v>
      </c>
      <c r="E283" s="2">
        <v>-335769.19</v>
      </c>
      <c r="F283" s="37">
        <v>0</v>
      </c>
      <c r="G283" s="2">
        <v>-48457.98</v>
      </c>
      <c r="H283" s="2">
        <v>-117706.59</v>
      </c>
      <c r="I283" s="2">
        <v>253442.44</v>
      </c>
      <c r="J283" s="2">
        <v>0</v>
      </c>
      <c r="K283" s="2">
        <f t="shared" si="4"/>
        <v>5644435.1600000001</v>
      </c>
    </row>
    <row r="284" spans="1:11" x14ac:dyDescent="0.25">
      <c r="A284" t="s">
        <v>623</v>
      </c>
      <c r="B284" t="s">
        <v>624</v>
      </c>
      <c r="C284" t="s">
        <v>287</v>
      </c>
      <c r="D284" s="2">
        <v>4440055.32</v>
      </c>
      <c r="E284" s="2">
        <v>-29242.13</v>
      </c>
      <c r="F284" s="37">
        <v>0</v>
      </c>
      <c r="G284" s="2">
        <v>-66440.800000000003</v>
      </c>
      <c r="H284" s="2">
        <v>-94929.99</v>
      </c>
      <c r="I284" s="2">
        <v>375093.6</v>
      </c>
      <c r="J284" s="2">
        <v>0</v>
      </c>
      <c r="K284" s="2">
        <f t="shared" si="4"/>
        <v>4624536</v>
      </c>
    </row>
    <row r="285" spans="1:11" x14ac:dyDescent="0.25">
      <c r="A285" t="s">
        <v>625</v>
      </c>
      <c r="B285" t="s">
        <v>626</v>
      </c>
      <c r="C285" t="s">
        <v>256</v>
      </c>
      <c r="D285" s="2">
        <v>10335659.52</v>
      </c>
      <c r="E285" s="2">
        <v>-1123100.8700000001</v>
      </c>
      <c r="F285" s="37">
        <v>0</v>
      </c>
      <c r="G285" s="2">
        <v>-375663.31</v>
      </c>
      <c r="H285" s="2">
        <v>-587354.11</v>
      </c>
      <c r="I285" s="2">
        <v>410490.45</v>
      </c>
      <c r="J285" s="2">
        <v>9327.64</v>
      </c>
      <c r="K285" s="2">
        <f t="shared" si="4"/>
        <v>8669359.3199999984</v>
      </c>
    </row>
    <row r="286" spans="1:11" x14ac:dyDescent="0.25">
      <c r="A286" t="s">
        <v>627</v>
      </c>
      <c r="B286" t="s">
        <v>628</v>
      </c>
      <c r="C286" t="s">
        <v>38</v>
      </c>
      <c r="D286" s="2">
        <v>5071174.04</v>
      </c>
      <c r="E286" s="2">
        <v>1472937.37</v>
      </c>
      <c r="F286" s="37">
        <v>0</v>
      </c>
      <c r="G286" s="2">
        <v>-56849.75</v>
      </c>
      <c r="H286" s="2">
        <v>-73619.930000000008</v>
      </c>
      <c r="I286" s="2">
        <v>176049.76</v>
      </c>
      <c r="J286" s="2">
        <v>85260.82</v>
      </c>
      <c r="K286" s="2">
        <f t="shared" si="4"/>
        <v>6674952.3100000005</v>
      </c>
    </row>
    <row r="287" spans="1:11" x14ac:dyDescent="0.25">
      <c r="A287" t="s">
        <v>629</v>
      </c>
      <c r="B287" t="s">
        <v>630</v>
      </c>
      <c r="C287" t="s">
        <v>532</v>
      </c>
      <c r="D287" s="2">
        <v>5831137.6900000004</v>
      </c>
      <c r="E287" s="2">
        <v>702780.06</v>
      </c>
      <c r="F287" s="37">
        <v>0</v>
      </c>
      <c r="G287" s="2">
        <v>-102503.32</v>
      </c>
      <c r="H287" s="2">
        <v>-32773.21</v>
      </c>
      <c r="I287" s="2">
        <v>101774.54</v>
      </c>
      <c r="J287" s="2">
        <v>0</v>
      </c>
      <c r="K287" s="2">
        <f t="shared" si="4"/>
        <v>6500415.7599999998</v>
      </c>
    </row>
    <row r="288" spans="1:11" x14ac:dyDescent="0.25">
      <c r="A288" t="s">
        <v>631</v>
      </c>
      <c r="B288" t="s">
        <v>632</v>
      </c>
      <c r="C288" t="s">
        <v>137</v>
      </c>
      <c r="D288" s="2">
        <v>5079258.1100000003</v>
      </c>
      <c r="E288" s="2">
        <v>-232710.24</v>
      </c>
      <c r="F288" s="37">
        <v>0</v>
      </c>
      <c r="G288" s="2">
        <v>-190723.75</v>
      </c>
      <c r="H288" s="2">
        <v>-463074.97000000003</v>
      </c>
      <c r="I288" s="2">
        <v>435383.51</v>
      </c>
      <c r="J288" s="2">
        <v>60906.68</v>
      </c>
      <c r="K288" s="2">
        <f t="shared" si="4"/>
        <v>4689039.34</v>
      </c>
    </row>
    <row r="289" spans="1:11" x14ac:dyDescent="0.25">
      <c r="A289" t="s">
        <v>633</v>
      </c>
      <c r="B289" t="s">
        <v>634</v>
      </c>
      <c r="C289" t="s">
        <v>20</v>
      </c>
      <c r="D289" s="2">
        <v>6315701.6799999997</v>
      </c>
      <c r="E289" s="2">
        <v>289220.14</v>
      </c>
      <c r="F289" s="37">
        <v>0</v>
      </c>
      <c r="G289" s="2">
        <v>-145471.57</v>
      </c>
      <c r="H289" s="2">
        <v>-161053.54999999999</v>
      </c>
      <c r="I289" s="2">
        <v>482498.32</v>
      </c>
      <c r="J289" s="2">
        <v>0</v>
      </c>
      <c r="K289" s="2">
        <f t="shared" si="4"/>
        <v>6780895.0199999996</v>
      </c>
    </row>
    <row r="290" spans="1:11" x14ac:dyDescent="0.25">
      <c r="A290" t="s">
        <v>635</v>
      </c>
      <c r="B290" t="s">
        <v>636</v>
      </c>
      <c r="C290" t="s">
        <v>492</v>
      </c>
      <c r="D290" s="2">
        <v>12629056.470000001</v>
      </c>
      <c r="E290" s="2">
        <v>-185470.22</v>
      </c>
      <c r="F290" s="37">
        <v>0</v>
      </c>
      <c r="G290" s="2">
        <v>-832829.52</v>
      </c>
      <c r="H290" s="2">
        <v>-1696991.74</v>
      </c>
      <c r="I290" s="2">
        <v>444011.06</v>
      </c>
      <c r="J290" s="2">
        <v>428532.41</v>
      </c>
      <c r="K290" s="2">
        <f t="shared" si="4"/>
        <v>10786308.460000001</v>
      </c>
    </row>
    <row r="291" spans="1:11" x14ac:dyDescent="0.25">
      <c r="A291" t="s">
        <v>637</v>
      </c>
      <c r="B291" t="s">
        <v>638</v>
      </c>
      <c r="C291" t="s">
        <v>492</v>
      </c>
      <c r="D291" s="2">
        <v>10561479.630000001</v>
      </c>
      <c r="E291" s="2">
        <v>901741.12</v>
      </c>
      <c r="F291" s="37">
        <v>0</v>
      </c>
      <c r="G291" s="2">
        <v>-143466.45000000001</v>
      </c>
      <c r="H291" s="2">
        <v>-162599.6</v>
      </c>
      <c r="I291" s="2">
        <v>673238.52</v>
      </c>
      <c r="J291" s="2">
        <v>57976.97</v>
      </c>
      <c r="K291" s="2">
        <f t="shared" si="4"/>
        <v>11888370.190000001</v>
      </c>
    </row>
    <row r="292" spans="1:11" x14ac:dyDescent="0.25">
      <c r="A292" t="s">
        <v>639</v>
      </c>
      <c r="B292" t="s">
        <v>640</v>
      </c>
      <c r="C292" t="s">
        <v>14</v>
      </c>
      <c r="D292" s="2">
        <v>45124572.280000001</v>
      </c>
      <c r="E292" s="2">
        <v>-3822391.77</v>
      </c>
      <c r="F292" s="37">
        <v>0</v>
      </c>
      <c r="G292" s="2">
        <v>-3471788.89</v>
      </c>
      <c r="H292" s="2">
        <v>-2444665.77</v>
      </c>
      <c r="I292" s="2">
        <v>1212850.8</v>
      </c>
      <c r="J292" s="2">
        <v>0</v>
      </c>
      <c r="K292" s="2">
        <f t="shared" si="4"/>
        <v>36598576.649999991</v>
      </c>
    </row>
    <row r="293" spans="1:11" x14ac:dyDescent="0.25">
      <c r="A293" t="s">
        <v>641</v>
      </c>
      <c r="B293" t="s">
        <v>642</v>
      </c>
      <c r="C293" t="s">
        <v>312</v>
      </c>
      <c r="D293" s="2">
        <v>4017346.37</v>
      </c>
      <c r="E293" s="2">
        <v>858253.32</v>
      </c>
      <c r="F293" s="37">
        <v>0</v>
      </c>
      <c r="G293" s="2">
        <v>-67325</v>
      </c>
      <c r="H293" s="2">
        <v>-62034.32</v>
      </c>
      <c r="I293" s="2">
        <v>91816.77</v>
      </c>
      <c r="J293" s="2">
        <v>9127.36</v>
      </c>
      <c r="K293" s="2">
        <f t="shared" si="4"/>
        <v>4847184.5</v>
      </c>
    </row>
    <row r="294" spans="1:11" x14ac:dyDescent="0.25">
      <c r="A294" t="s">
        <v>643</v>
      </c>
      <c r="B294" t="s">
        <v>644</v>
      </c>
      <c r="C294" t="s">
        <v>84</v>
      </c>
      <c r="D294" s="2">
        <v>5988441.0999999996</v>
      </c>
      <c r="E294" s="2">
        <v>363158.81</v>
      </c>
      <c r="F294" s="37">
        <v>0</v>
      </c>
      <c r="G294" s="2">
        <v>-32924.1</v>
      </c>
      <c r="H294" s="2">
        <v>-168108.18000000002</v>
      </c>
      <c r="I294" s="2">
        <v>477395.93</v>
      </c>
      <c r="J294" s="2">
        <v>0</v>
      </c>
      <c r="K294" s="2">
        <f t="shared" si="4"/>
        <v>6627963.5599999996</v>
      </c>
    </row>
    <row r="295" spans="1:11" x14ac:dyDescent="0.25">
      <c r="A295" t="s">
        <v>645</v>
      </c>
      <c r="B295" t="s">
        <v>646</v>
      </c>
      <c r="C295" t="s">
        <v>211</v>
      </c>
      <c r="D295" s="2">
        <v>13300063.130000001</v>
      </c>
      <c r="E295" s="2">
        <v>-1231976.67</v>
      </c>
      <c r="F295" s="37">
        <v>0</v>
      </c>
      <c r="G295" s="2">
        <v>-602354.39</v>
      </c>
      <c r="H295" s="2">
        <v>-1203644.55</v>
      </c>
      <c r="I295" s="2">
        <v>218240.64000000001</v>
      </c>
      <c r="J295" s="2">
        <v>447712.2</v>
      </c>
      <c r="K295" s="2">
        <f t="shared" si="4"/>
        <v>10928040.359999999</v>
      </c>
    </row>
    <row r="296" spans="1:11" x14ac:dyDescent="0.25">
      <c r="A296" t="s">
        <v>647</v>
      </c>
      <c r="B296" t="s">
        <v>648</v>
      </c>
      <c r="C296" t="s">
        <v>242</v>
      </c>
      <c r="D296" s="2">
        <v>4162188.02</v>
      </c>
      <c r="E296" s="2">
        <v>-111433.45</v>
      </c>
      <c r="F296" s="37">
        <v>0</v>
      </c>
      <c r="G296" s="2">
        <v>-224811</v>
      </c>
      <c r="H296" s="2">
        <v>-406975.58999999997</v>
      </c>
      <c r="I296" s="2">
        <v>192398.4</v>
      </c>
      <c r="J296" s="2">
        <v>33580.21</v>
      </c>
      <c r="K296" s="2">
        <f t="shared" si="4"/>
        <v>3644946.59</v>
      </c>
    </row>
    <row r="297" spans="1:11" x14ac:dyDescent="0.25">
      <c r="A297" t="s">
        <v>649</v>
      </c>
      <c r="B297" t="s">
        <v>650</v>
      </c>
      <c r="C297" t="s">
        <v>245</v>
      </c>
      <c r="D297" s="2">
        <v>8123914.21</v>
      </c>
      <c r="E297" s="2">
        <v>-41168.65</v>
      </c>
      <c r="F297" s="37">
        <v>0</v>
      </c>
      <c r="G297" s="2">
        <v>-79555</v>
      </c>
      <c r="H297" s="2">
        <v>-311303.84000000003</v>
      </c>
      <c r="I297" s="2">
        <v>477779.18</v>
      </c>
      <c r="J297" s="2">
        <v>0</v>
      </c>
      <c r="K297" s="2">
        <f t="shared" si="4"/>
        <v>8169665.8999999994</v>
      </c>
    </row>
    <row r="298" spans="1:11" x14ac:dyDescent="0.25">
      <c r="A298" t="s">
        <v>651</v>
      </c>
      <c r="B298" t="s">
        <v>652</v>
      </c>
      <c r="C298" t="s">
        <v>653</v>
      </c>
      <c r="D298" s="2">
        <v>21673330.190000001</v>
      </c>
      <c r="E298" s="2">
        <v>181233.81</v>
      </c>
      <c r="F298" s="37">
        <v>0</v>
      </c>
      <c r="G298" s="2">
        <v>-139700.17000000001</v>
      </c>
      <c r="H298" s="2">
        <v>-468779.35</v>
      </c>
      <c r="I298" s="2">
        <v>1085969.3899999999</v>
      </c>
      <c r="J298" s="2">
        <v>0</v>
      </c>
      <c r="K298" s="2">
        <f t="shared" si="4"/>
        <v>22332053.869999997</v>
      </c>
    </row>
    <row r="299" spans="1:11" x14ac:dyDescent="0.25">
      <c r="A299" t="s">
        <v>654</v>
      </c>
      <c r="B299" t="s">
        <v>655</v>
      </c>
      <c r="C299" t="s">
        <v>574</v>
      </c>
      <c r="D299" s="2">
        <v>8151477.1399999997</v>
      </c>
      <c r="E299" s="2">
        <v>212384.26</v>
      </c>
      <c r="F299" s="37">
        <v>0</v>
      </c>
      <c r="G299" s="2">
        <v>-89246.55</v>
      </c>
      <c r="H299" s="2">
        <v>-556348.89999999991</v>
      </c>
      <c r="I299" s="2">
        <v>678521.7</v>
      </c>
      <c r="J299" s="2">
        <v>89140.89</v>
      </c>
      <c r="K299" s="2">
        <f t="shared" si="4"/>
        <v>8485928.5399999991</v>
      </c>
    </row>
    <row r="300" spans="1:11" x14ac:dyDescent="0.25">
      <c r="A300" t="s">
        <v>656</v>
      </c>
      <c r="B300" t="s">
        <v>657</v>
      </c>
      <c r="C300" t="s">
        <v>23</v>
      </c>
      <c r="D300" s="2">
        <v>90890702.140000001</v>
      </c>
      <c r="E300" s="2">
        <v>-5647675.0599999996</v>
      </c>
      <c r="F300" s="37">
        <v>0</v>
      </c>
      <c r="G300" s="2">
        <v>-7197550.1399999997</v>
      </c>
      <c r="H300" s="2">
        <v>-19310980.609999999</v>
      </c>
      <c r="I300" s="2">
        <v>2073020.4</v>
      </c>
      <c r="J300" s="2">
        <v>0</v>
      </c>
      <c r="K300" s="2">
        <f t="shared" si="4"/>
        <v>60807516.729999997</v>
      </c>
    </row>
    <row r="301" spans="1:11" x14ac:dyDescent="0.25">
      <c r="A301" t="s">
        <v>658</v>
      </c>
      <c r="B301" t="s">
        <v>659</v>
      </c>
      <c r="C301" t="s">
        <v>137</v>
      </c>
      <c r="D301" s="2">
        <v>1142552.96</v>
      </c>
      <c r="E301" s="2">
        <v>214719.04</v>
      </c>
      <c r="F301" s="37">
        <v>0</v>
      </c>
      <c r="G301" s="2">
        <v>-54000</v>
      </c>
      <c r="H301" s="2">
        <v>-111436.02</v>
      </c>
      <c r="I301" s="2">
        <v>137560.70000000001</v>
      </c>
      <c r="J301" s="2">
        <v>0</v>
      </c>
      <c r="K301" s="2">
        <f t="shared" si="4"/>
        <v>1329396.68</v>
      </c>
    </row>
    <row r="302" spans="1:11" x14ac:dyDescent="0.25">
      <c r="A302" t="s">
        <v>660</v>
      </c>
      <c r="B302" t="s">
        <v>661</v>
      </c>
      <c r="C302" t="s">
        <v>48</v>
      </c>
      <c r="D302" s="2">
        <v>5218510.79</v>
      </c>
      <c r="E302" s="2">
        <v>123513.45</v>
      </c>
      <c r="F302" s="37">
        <v>0</v>
      </c>
      <c r="G302" s="2">
        <v>0</v>
      </c>
      <c r="H302" s="2">
        <v>-287944.03000000003</v>
      </c>
      <c r="I302" s="2">
        <v>424014.58</v>
      </c>
      <c r="J302" s="2">
        <v>0</v>
      </c>
      <c r="K302" s="2">
        <f t="shared" si="4"/>
        <v>5478094.79</v>
      </c>
    </row>
    <row r="303" spans="1:11" x14ac:dyDescent="0.25">
      <c r="A303" t="s">
        <v>662</v>
      </c>
      <c r="B303" t="s">
        <v>663</v>
      </c>
      <c r="C303" t="s">
        <v>17</v>
      </c>
      <c r="D303" s="2">
        <v>14258261.77</v>
      </c>
      <c r="E303" s="2">
        <v>217760.68</v>
      </c>
      <c r="F303" s="37">
        <v>0</v>
      </c>
      <c r="G303" s="2">
        <v>-122189.04</v>
      </c>
      <c r="H303" s="2">
        <v>-226039</v>
      </c>
      <c r="I303" s="2">
        <v>344828.63</v>
      </c>
      <c r="J303" s="2">
        <v>0</v>
      </c>
      <c r="K303" s="2">
        <f t="shared" si="4"/>
        <v>14472623.040000001</v>
      </c>
    </row>
    <row r="304" spans="1:11" x14ac:dyDescent="0.25">
      <c r="A304" t="s">
        <v>664</v>
      </c>
      <c r="B304" t="s">
        <v>665</v>
      </c>
      <c r="C304" t="s">
        <v>242</v>
      </c>
      <c r="D304" s="2">
        <v>12875114.779999999</v>
      </c>
      <c r="E304" s="2">
        <v>-219483.19</v>
      </c>
      <c r="F304" s="37">
        <v>0</v>
      </c>
      <c r="G304" s="2">
        <v>-525230.44999999995</v>
      </c>
      <c r="H304" s="2">
        <v>-474581.78</v>
      </c>
      <c r="I304" s="2">
        <v>297227.62</v>
      </c>
      <c r="J304" s="2">
        <v>0</v>
      </c>
      <c r="K304" s="2">
        <f t="shared" si="4"/>
        <v>11953046.98</v>
      </c>
    </row>
    <row r="305" spans="1:11" x14ac:dyDescent="0.25">
      <c r="A305" t="s">
        <v>666</v>
      </c>
      <c r="B305" t="s">
        <v>667</v>
      </c>
      <c r="C305" t="s">
        <v>59</v>
      </c>
      <c r="D305" s="2">
        <v>2063178.03</v>
      </c>
      <c r="E305" s="2">
        <v>1515703.56</v>
      </c>
      <c r="F305" s="37">
        <v>0</v>
      </c>
      <c r="G305" s="2">
        <v>-159299.25</v>
      </c>
      <c r="H305" s="2">
        <v>-16221.12</v>
      </c>
      <c r="I305" s="2">
        <v>112982.2</v>
      </c>
      <c r="J305" s="2">
        <v>0</v>
      </c>
      <c r="K305" s="2">
        <f t="shared" si="4"/>
        <v>3516343.42</v>
      </c>
    </row>
    <row r="306" spans="1:11" x14ac:dyDescent="0.25">
      <c r="A306" t="s">
        <v>668</v>
      </c>
      <c r="B306" t="s">
        <v>669</v>
      </c>
      <c r="C306" t="s">
        <v>256</v>
      </c>
      <c r="D306" s="2">
        <v>2783050.8</v>
      </c>
      <c r="E306" s="2">
        <v>258264.66</v>
      </c>
      <c r="F306" s="37">
        <v>0</v>
      </c>
      <c r="G306" s="2">
        <v>-40795.54</v>
      </c>
      <c r="H306" s="2">
        <v>-137349.78999999998</v>
      </c>
      <c r="I306" s="2">
        <v>107632.8</v>
      </c>
      <c r="J306" s="2">
        <v>0</v>
      </c>
      <c r="K306" s="2">
        <f t="shared" si="4"/>
        <v>2970802.9299999997</v>
      </c>
    </row>
    <row r="307" spans="1:11" x14ac:dyDescent="0.25">
      <c r="A307" t="s">
        <v>670</v>
      </c>
      <c r="B307" t="s">
        <v>671</v>
      </c>
      <c r="C307" t="s">
        <v>155</v>
      </c>
      <c r="D307" s="2">
        <v>10314158.039999999</v>
      </c>
      <c r="E307" s="2">
        <v>319010.09999999998</v>
      </c>
      <c r="F307" s="37">
        <v>0</v>
      </c>
      <c r="G307" s="2">
        <v>0</v>
      </c>
      <c r="H307" s="2">
        <v>-128312.1</v>
      </c>
      <c r="I307" s="2">
        <v>406061.53</v>
      </c>
      <c r="J307" s="2">
        <v>0</v>
      </c>
      <c r="K307" s="2">
        <f t="shared" si="4"/>
        <v>10910917.569999998</v>
      </c>
    </row>
    <row r="308" spans="1:11" x14ac:dyDescent="0.25">
      <c r="A308" t="s">
        <v>672</v>
      </c>
      <c r="B308" t="s">
        <v>673</v>
      </c>
      <c r="C308" t="s">
        <v>164</v>
      </c>
      <c r="D308" s="2">
        <v>26156687.75</v>
      </c>
      <c r="E308" s="2">
        <v>4270585.87</v>
      </c>
      <c r="F308" s="37">
        <v>0</v>
      </c>
      <c r="G308" s="2">
        <v>-514389.88</v>
      </c>
      <c r="H308" s="2">
        <v>-1719870</v>
      </c>
      <c r="I308" s="2">
        <v>1327086</v>
      </c>
      <c r="J308" s="2">
        <v>0</v>
      </c>
      <c r="K308" s="2">
        <f t="shared" si="4"/>
        <v>29520099.740000002</v>
      </c>
    </row>
    <row r="309" spans="1:11" x14ac:dyDescent="0.25">
      <c r="A309" t="s">
        <v>674</v>
      </c>
      <c r="B309" t="s">
        <v>675</v>
      </c>
      <c r="C309" t="s">
        <v>242</v>
      </c>
      <c r="D309" s="2">
        <v>2652699.06</v>
      </c>
      <c r="E309" s="2">
        <v>-55514.43</v>
      </c>
      <c r="F309" s="37">
        <v>0</v>
      </c>
      <c r="G309" s="2">
        <v>-158923.66</v>
      </c>
      <c r="H309" s="2">
        <v>-16832.91</v>
      </c>
      <c r="I309" s="2">
        <v>47150.98</v>
      </c>
      <c r="J309" s="2">
        <v>30810.23</v>
      </c>
      <c r="K309" s="2">
        <f t="shared" si="4"/>
        <v>2499389.2699999996</v>
      </c>
    </row>
    <row r="310" spans="1:11" x14ac:dyDescent="0.25">
      <c r="A310" t="s">
        <v>676</v>
      </c>
      <c r="B310" t="s">
        <v>677</v>
      </c>
      <c r="C310" t="s">
        <v>377</v>
      </c>
      <c r="D310" s="2">
        <v>8932249.0899999999</v>
      </c>
      <c r="E310" s="2">
        <v>583019.24</v>
      </c>
      <c r="F310" s="37">
        <v>0</v>
      </c>
      <c r="G310" s="2">
        <v>-80175.06</v>
      </c>
      <c r="H310" s="2">
        <v>-381434.7</v>
      </c>
      <c r="I310" s="2">
        <v>171172.93</v>
      </c>
      <c r="J310" s="2">
        <v>0</v>
      </c>
      <c r="K310" s="2">
        <f t="shared" si="4"/>
        <v>9224831.5</v>
      </c>
    </row>
    <row r="311" spans="1:11" x14ac:dyDescent="0.25">
      <c r="A311" t="s">
        <v>678</v>
      </c>
      <c r="B311" t="s">
        <v>677</v>
      </c>
      <c r="C311" t="s">
        <v>416</v>
      </c>
      <c r="D311" s="2">
        <v>12779532.960000001</v>
      </c>
      <c r="E311" s="2">
        <v>980362.08</v>
      </c>
      <c r="F311" s="37">
        <v>0</v>
      </c>
      <c r="G311" s="2">
        <v>-161107.5</v>
      </c>
      <c r="H311" s="2">
        <v>-642708.33000000007</v>
      </c>
      <c r="I311" s="2">
        <v>780066.66</v>
      </c>
      <c r="J311" s="2">
        <v>0</v>
      </c>
      <c r="K311" s="2">
        <f t="shared" si="4"/>
        <v>13736145.870000001</v>
      </c>
    </row>
    <row r="312" spans="1:11" x14ac:dyDescent="0.25">
      <c r="A312" t="s">
        <v>679</v>
      </c>
      <c r="B312" t="s">
        <v>677</v>
      </c>
      <c r="C312" t="s">
        <v>256</v>
      </c>
      <c r="D312" s="2">
        <v>19117235.579999998</v>
      </c>
      <c r="E312" s="2">
        <v>-1009424.15</v>
      </c>
      <c r="F312" s="37">
        <v>0</v>
      </c>
      <c r="G312" s="2">
        <v>-599337.43999999994</v>
      </c>
      <c r="H312" s="2">
        <v>-1723226.69</v>
      </c>
      <c r="I312" s="2">
        <v>1012341.6</v>
      </c>
      <c r="J312" s="2">
        <v>0</v>
      </c>
      <c r="K312" s="2">
        <f t="shared" si="4"/>
        <v>16797588.899999999</v>
      </c>
    </row>
    <row r="313" spans="1:11" x14ac:dyDescent="0.25">
      <c r="A313" t="s">
        <v>680</v>
      </c>
      <c r="B313" t="s">
        <v>681</v>
      </c>
      <c r="C313" t="s">
        <v>574</v>
      </c>
      <c r="D313" s="2">
        <v>5097410.13</v>
      </c>
      <c r="E313" s="2">
        <v>-622075.93000000005</v>
      </c>
      <c r="F313" s="37">
        <v>0</v>
      </c>
      <c r="G313" s="2">
        <v>-28471.71</v>
      </c>
      <c r="H313" s="2">
        <v>-350486.48</v>
      </c>
      <c r="I313" s="2">
        <v>219652.54</v>
      </c>
      <c r="J313" s="2">
        <v>0</v>
      </c>
      <c r="K313" s="2">
        <f t="shared" si="4"/>
        <v>4316028.55</v>
      </c>
    </row>
    <row r="314" spans="1:11" x14ac:dyDescent="0.25">
      <c r="A314" s="30" t="s">
        <v>682</v>
      </c>
      <c r="B314" s="30" t="s">
        <v>683</v>
      </c>
      <c r="C314" s="30" t="s">
        <v>684</v>
      </c>
      <c r="D314" s="37">
        <v>3712452.63</v>
      </c>
      <c r="E314" s="37">
        <v>64227.78</v>
      </c>
      <c r="F314" s="37">
        <v>0</v>
      </c>
      <c r="G314" s="37">
        <v>0</v>
      </c>
      <c r="H314" s="37">
        <v>-163263.52000000002</v>
      </c>
      <c r="I314" s="37">
        <v>354715.56</v>
      </c>
      <c r="J314" s="37">
        <v>0</v>
      </c>
      <c r="K314" s="37">
        <f t="shared" si="4"/>
        <v>3968132.4499999997</v>
      </c>
    </row>
    <row r="315" spans="1:11" x14ac:dyDescent="0.25">
      <c r="A315" t="s">
        <v>685</v>
      </c>
      <c r="B315" t="s">
        <v>683</v>
      </c>
      <c r="C315" t="s">
        <v>8</v>
      </c>
      <c r="D315" s="2">
        <v>5134852.21</v>
      </c>
      <c r="E315" s="2">
        <v>496619.49</v>
      </c>
      <c r="F315" s="37">
        <v>0</v>
      </c>
      <c r="G315" s="2">
        <v>-161855.6</v>
      </c>
      <c r="H315" s="2">
        <v>-198706.4</v>
      </c>
      <c r="I315" s="2">
        <v>67540.11</v>
      </c>
      <c r="J315" s="2">
        <v>0</v>
      </c>
      <c r="K315" s="2">
        <f t="shared" si="4"/>
        <v>5338449.8100000005</v>
      </c>
    </row>
    <row r="316" spans="1:11" x14ac:dyDescent="0.25">
      <c r="A316" t="s">
        <v>686</v>
      </c>
      <c r="B316" t="s">
        <v>687</v>
      </c>
      <c r="C316" t="s">
        <v>256</v>
      </c>
      <c r="D316" s="2">
        <v>36912015.5</v>
      </c>
      <c r="E316" s="2">
        <v>-1841946.07</v>
      </c>
      <c r="F316" s="37">
        <v>0</v>
      </c>
      <c r="G316" s="2">
        <v>-2459980.92</v>
      </c>
      <c r="H316" s="2">
        <v>-9550663.5700000003</v>
      </c>
      <c r="I316" s="2">
        <v>1144695.6000000001</v>
      </c>
      <c r="J316" s="2">
        <v>0</v>
      </c>
      <c r="K316" s="2">
        <f t="shared" si="4"/>
        <v>24204120.539999999</v>
      </c>
    </row>
    <row r="317" spans="1:11" x14ac:dyDescent="0.25">
      <c r="A317" t="s">
        <v>688</v>
      </c>
      <c r="B317" t="s">
        <v>689</v>
      </c>
      <c r="C317" t="s">
        <v>79</v>
      </c>
      <c r="D317" s="2">
        <v>26255740.32</v>
      </c>
      <c r="E317" s="2">
        <v>-781360.51</v>
      </c>
      <c r="F317" s="37">
        <v>0</v>
      </c>
      <c r="G317" s="2">
        <v>-1430125.03</v>
      </c>
      <c r="H317" s="2">
        <v>-4598679.2300000004</v>
      </c>
      <c r="I317" s="2">
        <v>1239015.6000000001</v>
      </c>
      <c r="J317" s="2">
        <v>57705.61</v>
      </c>
      <c r="K317" s="2">
        <f t="shared" si="4"/>
        <v>20742296.759999998</v>
      </c>
    </row>
    <row r="318" spans="1:11" x14ac:dyDescent="0.25">
      <c r="A318" t="s">
        <v>690</v>
      </c>
      <c r="B318" t="s">
        <v>691</v>
      </c>
      <c r="C318" t="s">
        <v>48</v>
      </c>
      <c r="D318" s="2">
        <v>4814198.21</v>
      </c>
      <c r="E318" s="2">
        <v>-223421.04</v>
      </c>
      <c r="F318" s="37">
        <v>0</v>
      </c>
      <c r="G318" s="2">
        <v>-41490.01</v>
      </c>
      <c r="H318" s="2">
        <v>-191781.76000000001</v>
      </c>
      <c r="I318" s="2">
        <v>422509.01</v>
      </c>
      <c r="J318" s="2">
        <v>0</v>
      </c>
      <c r="K318" s="2">
        <f t="shared" si="4"/>
        <v>4780014.41</v>
      </c>
    </row>
    <row r="319" spans="1:11" x14ac:dyDescent="0.25">
      <c r="A319" t="s">
        <v>692</v>
      </c>
      <c r="B319" t="s">
        <v>693</v>
      </c>
      <c r="C319" t="s">
        <v>137</v>
      </c>
      <c r="D319" s="2">
        <v>4955043.43</v>
      </c>
      <c r="E319" s="2">
        <v>109103.23</v>
      </c>
      <c r="F319" s="37">
        <v>0</v>
      </c>
      <c r="G319" s="2">
        <v>0</v>
      </c>
      <c r="H319" s="2">
        <v>-273695.96000000002</v>
      </c>
      <c r="I319" s="2">
        <v>51576.79</v>
      </c>
      <c r="J319" s="2">
        <v>0</v>
      </c>
      <c r="K319" s="2">
        <f t="shared" si="4"/>
        <v>4842027.49</v>
      </c>
    </row>
    <row r="320" spans="1:11" x14ac:dyDescent="0.25">
      <c r="A320" t="s">
        <v>694</v>
      </c>
      <c r="B320" t="s">
        <v>695</v>
      </c>
      <c r="C320" t="s">
        <v>380</v>
      </c>
      <c r="D320" s="2">
        <v>4150094.58</v>
      </c>
      <c r="E320" s="2">
        <v>443475.21</v>
      </c>
      <c r="F320" s="37">
        <v>0</v>
      </c>
      <c r="G320" s="2">
        <v>-66227.429999999993</v>
      </c>
      <c r="H320" s="2">
        <v>-337018.09</v>
      </c>
      <c r="I320" s="2">
        <v>107881.71</v>
      </c>
      <c r="J320" s="2">
        <v>0</v>
      </c>
      <c r="K320" s="2">
        <f t="shared" si="4"/>
        <v>4298205.9800000004</v>
      </c>
    </row>
    <row r="321" spans="1:11" x14ac:dyDescent="0.25">
      <c r="A321" t="s">
        <v>696</v>
      </c>
      <c r="B321" t="s">
        <v>697</v>
      </c>
      <c r="C321" t="s">
        <v>242</v>
      </c>
      <c r="D321" s="2">
        <v>3095254.66</v>
      </c>
      <c r="E321" s="2">
        <v>-82733.259999999995</v>
      </c>
      <c r="F321" s="37">
        <v>0</v>
      </c>
      <c r="G321" s="2">
        <v>-171583.97</v>
      </c>
      <c r="H321" s="2">
        <v>-76285.420000000013</v>
      </c>
      <c r="I321" s="2">
        <v>97067.520000000004</v>
      </c>
      <c r="J321" s="2">
        <v>0</v>
      </c>
      <c r="K321" s="2">
        <f t="shared" si="4"/>
        <v>2861719.5300000003</v>
      </c>
    </row>
    <row r="322" spans="1:11" x14ac:dyDescent="0.25">
      <c r="A322" t="s">
        <v>698</v>
      </c>
      <c r="B322" t="s">
        <v>699</v>
      </c>
      <c r="C322" t="s">
        <v>100</v>
      </c>
      <c r="D322" s="2">
        <v>8950320.5500000007</v>
      </c>
      <c r="E322" s="2">
        <v>-424056.28</v>
      </c>
      <c r="F322" s="37">
        <v>0</v>
      </c>
      <c r="G322" s="2">
        <v>-84200.95</v>
      </c>
      <c r="H322" s="2">
        <v>-674266.54</v>
      </c>
      <c r="I322" s="2">
        <v>865350</v>
      </c>
      <c r="J322" s="2">
        <v>0</v>
      </c>
      <c r="K322" s="2">
        <f t="shared" si="4"/>
        <v>8633146.7800000012</v>
      </c>
    </row>
    <row r="323" spans="1:11" x14ac:dyDescent="0.25">
      <c r="A323" t="s">
        <v>700</v>
      </c>
      <c r="B323" t="s">
        <v>701</v>
      </c>
      <c r="C323" t="s">
        <v>386</v>
      </c>
      <c r="D323" s="2">
        <v>44559165.369999997</v>
      </c>
      <c r="E323" s="2">
        <v>-2906627.78</v>
      </c>
      <c r="F323" s="37">
        <v>0</v>
      </c>
      <c r="G323" s="2">
        <v>-212948</v>
      </c>
      <c r="H323" s="2">
        <v>-3686154.1999999997</v>
      </c>
      <c r="I323" s="2">
        <v>1486054.8</v>
      </c>
      <c r="J323" s="2">
        <v>270601.24</v>
      </c>
      <c r="K323" s="2">
        <f t="shared" si="4"/>
        <v>39510091.429999992</v>
      </c>
    </row>
    <row r="324" spans="1:11" x14ac:dyDescent="0.25">
      <c r="A324" t="s">
        <v>702</v>
      </c>
      <c r="B324" t="s">
        <v>703</v>
      </c>
      <c r="C324" t="s">
        <v>218</v>
      </c>
      <c r="D324" s="2">
        <v>5089914.07</v>
      </c>
      <c r="E324" s="2">
        <v>275341.17</v>
      </c>
      <c r="F324" s="37">
        <v>0</v>
      </c>
      <c r="G324" s="2">
        <v>0</v>
      </c>
      <c r="H324" s="2">
        <v>-16280.12</v>
      </c>
      <c r="I324" s="2">
        <v>136142.70000000001</v>
      </c>
      <c r="J324" s="2">
        <v>0</v>
      </c>
      <c r="K324" s="2">
        <f t="shared" si="4"/>
        <v>5485117.8200000003</v>
      </c>
    </row>
    <row r="325" spans="1:11" x14ac:dyDescent="0.25">
      <c r="A325" t="s">
        <v>704</v>
      </c>
      <c r="B325" t="s">
        <v>705</v>
      </c>
      <c r="C325" t="s">
        <v>17</v>
      </c>
      <c r="D325" s="2">
        <v>9236644.8800000008</v>
      </c>
      <c r="E325" s="2">
        <v>878843.99</v>
      </c>
      <c r="F325" s="37">
        <v>0</v>
      </c>
      <c r="G325" s="2">
        <v>-137450.34</v>
      </c>
      <c r="H325" s="2">
        <v>-319422.40000000002</v>
      </c>
      <c r="I325" s="2">
        <v>742213.04</v>
      </c>
      <c r="J325" s="2">
        <v>0</v>
      </c>
      <c r="K325" s="2">
        <f t="shared" si="4"/>
        <v>10400829.170000002</v>
      </c>
    </row>
    <row r="326" spans="1:11" x14ac:dyDescent="0.25">
      <c r="A326" t="s">
        <v>706</v>
      </c>
      <c r="B326" t="s">
        <v>707</v>
      </c>
      <c r="C326" t="s">
        <v>71</v>
      </c>
      <c r="D326" s="2">
        <v>10470938.5</v>
      </c>
      <c r="E326" s="2">
        <v>301192.34000000003</v>
      </c>
      <c r="F326" s="37">
        <v>0</v>
      </c>
      <c r="G326" s="2">
        <v>-95130</v>
      </c>
      <c r="H326" s="2">
        <v>-248991.72999999998</v>
      </c>
      <c r="I326" s="2">
        <v>434437.88</v>
      </c>
      <c r="J326" s="2">
        <v>52597.23</v>
      </c>
      <c r="K326" s="2">
        <f t="shared" si="4"/>
        <v>10915044.220000001</v>
      </c>
    </row>
    <row r="327" spans="1:11" x14ac:dyDescent="0.25">
      <c r="A327" t="s">
        <v>708</v>
      </c>
      <c r="B327" t="s">
        <v>709</v>
      </c>
      <c r="C327" t="s">
        <v>399</v>
      </c>
      <c r="D327" s="2">
        <v>22215027.760000002</v>
      </c>
      <c r="E327" s="2">
        <v>-906090.69</v>
      </c>
      <c r="F327" s="37">
        <v>0</v>
      </c>
      <c r="G327" s="2">
        <v>-265600.3</v>
      </c>
      <c r="H327" s="2">
        <v>-776967.52</v>
      </c>
      <c r="I327" s="2">
        <v>419170.82</v>
      </c>
      <c r="J327" s="2">
        <v>0</v>
      </c>
      <c r="K327" s="2">
        <f t="shared" ref="K327:K390" si="5">D327+E327+G327+H327+I327+J327</f>
        <v>20685540.07</v>
      </c>
    </row>
    <row r="328" spans="1:11" x14ac:dyDescent="0.25">
      <c r="A328" t="s">
        <v>710</v>
      </c>
      <c r="B328" t="s">
        <v>711</v>
      </c>
      <c r="C328" t="s">
        <v>211</v>
      </c>
      <c r="D328" s="2">
        <v>34390798.329999998</v>
      </c>
      <c r="E328" s="2">
        <v>689797.74</v>
      </c>
      <c r="F328" s="37">
        <v>0</v>
      </c>
      <c r="G328" s="2">
        <v>-815763.7</v>
      </c>
      <c r="H328" s="2">
        <v>-413700.14</v>
      </c>
      <c r="I328" s="2">
        <v>442072.06</v>
      </c>
      <c r="J328" s="2">
        <v>0</v>
      </c>
      <c r="K328" s="2">
        <f t="shared" si="5"/>
        <v>34293204.289999999</v>
      </c>
    </row>
    <row r="329" spans="1:11" x14ac:dyDescent="0.25">
      <c r="A329" t="s">
        <v>712</v>
      </c>
      <c r="B329" t="s">
        <v>713</v>
      </c>
      <c r="C329" t="s">
        <v>17</v>
      </c>
      <c r="D329" s="2">
        <v>29687436.07</v>
      </c>
      <c r="E329" s="2">
        <v>37242.629999999997</v>
      </c>
      <c r="F329" s="37">
        <v>0</v>
      </c>
      <c r="G329" s="2">
        <v>-346437.32</v>
      </c>
      <c r="H329" s="2">
        <v>-867725.11</v>
      </c>
      <c r="I329" s="2">
        <v>1371700.8</v>
      </c>
      <c r="J329" s="2">
        <v>0</v>
      </c>
      <c r="K329" s="2">
        <f t="shared" si="5"/>
        <v>29882217.07</v>
      </c>
    </row>
    <row r="330" spans="1:11" x14ac:dyDescent="0.25">
      <c r="A330" t="s">
        <v>714</v>
      </c>
      <c r="B330" t="s">
        <v>715</v>
      </c>
      <c r="C330" t="s">
        <v>137</v>
      </c>
      <c r="D330" s="2">
        <v>2434055.41</v>
      </c>
      <c r="E330" s="2">
        <v>-262030.34</v>
      </c>
      <c r="F330" s="37">
        <v>0</v>
      </c>
      <c r="G330" s="2">
        <v>-72588.47</v>
      </c>
      <c r="H330" s="2">
        <v>-206806.45</v>
      </c>
      <c r="I330" s="2">
        <v>246901.78</v>
      </c>
      <c r="J330" s="2">
        <v>0</v>
      </c>
      <c r="K330" s="2">
        <f t="shared" si="5"/>
        <v>2139531.9300000002</v>
      </c>
    </row>
    <row r="331" spans="1:11" x14ac:dyDescent="0.25">
      <c r="A331" t="s">
        <v>716</v>
      </c>
      <c r="B331" t="s">
        <v>717</v>
      </c>
      <c r="C331" t="s">
        <v>32</v>
      </c>
      <c r="D331" s="2">
        <v>5931312.0800000001</v>
      </c>
      <c r="E331" s="2">
        <v>77875.039999999994</v>
      </c>
      <c r="F331" s="37">
        <v>0</v>
      </c>
      <c r="G331" s="2">
        <v>-115747.7</v>
      </c>
      <c r="H331" s="2">
        <v>-738496.89999999991</v>
      </c>
      <c r="I331" s="2">
        <v>387917.28</v>
      </c>
      <c r="J331" s="2">
        <v>0</v>
      </c>
      <c r="K331" s="2">
        <f t="shared" si="5"/>
        <v>5542859.7999999998</v>
      </c>
    </row>
    <row r="332" spans="1:11" x14ac:dyDescent="0.25">
      <c r="A332" t="s">
        <v>718</v>
      </c>
      <c r="B332" t="s">
        <v>719</v>
      </c>
      <c r="C332" t="s">
        <v>79</v>
      </c>
      <c r="D332" s="2">
        <v>2663968.85</v>
      </c>
      <c r="E332" s="2">
        <v>-55532.160000000003</v>
      </c>
      <c r="F332" s="37">
        <v>0</v>
      </c>
      <c r="G332" s="2">
        <v>-816279.75</v>
      </c>
      <c r="H332" s="2">
        <v>-469968.89</v>
      </c>
      <c r="I332" s="2">
        <v>255861.2</v>
      </c>
      <c r="J332" s="2">
        <v>129312.31</v>
      </c>
      <c r="K332" s="2">
        <f t="shared" si="5"/>
        <v>1707361.5599999998</v>
      </c>
    </row>
    <row r="333" spans="1:11" x14ac:dyDescent="0.25">
      <c r="A333" t="s">
        <v>720</v>
      </c>
      <c r="B333" t="s">
        <v>721</v>
      </c>
      <c r="C333" t="s">
        <v>359</v>
      </c>
      <c r="D333" s="2">
        <v>13495375.630000001</v>
      </c>
      <c r="E333" s="2">
        <v>1926970.37</v>
      </c>
      <c r="F333" s="37">
        <v>0</v>
      </c>
      <c r="G333" s="2">
        <v>-68623.25</v>
      </c>
      <c r="H333" s="2">
        <v>-812357.73</v>
      </c>
      <c r="I333" s="2">
        <v>874340.85</v>
      </c>
      <c r="J333" s="2">
        <v>0</v>
      </c>
      <c r="K333" s="2">
        <f t="shared" si="5"/>
        <v>15415705.869999999</v>
      </c>
    </row>
    <row r="334" spans="1:11" x14ac:dyDescent="0.25">
      <c r="A334" t="s">
        <v>722</v>
      </c>
      <c r="B334" t="s">
        <v>723</v>
      </c>
      <c r="C334" t="s">
        <v>38</v>
      </c>
      <c r="D334" s="2">
        <v>4575047.13</v>
      </c>
      <c r="E334" s="2">
        <v>-237415.91</v>
      </c>
      <c r="F334" s="37">
        <v>0</v>
      </c>
      <c r="G334" s="2">
        <v>-87656.72</v>
      </c>
      <c r="H334" s="2">
        <v>-58654.159999999996</v>
      </c>
      <c r="I334" s="2">
        <v>258749.11</v>
      </c>
      <c r="J334" s="2">
        <v>0</v>
      </c>
      <c r="K334" s="2">
        <f t="shared" si="5"/>
        <v>4450069.45</v>
      </c>
    </row>
    <row r="335" spans="1:11" x14ac:dyDescent="0.25">
      <c r="A335" t="s">
        <v>724</v>
      </c>
      <c r="B335" t="s">
        <v>725</v>
      </c>
      <c r="C335" t="s">
        <v>137</v>
      </c>
      <c r="D335" s="2">
        <v>5411401.3200000003</v>
      </c>
      <c r="E335" s="2">
        <v>1066973.06</v>
      </c>
      <c r="F335" s="37">
        <v>0</v>
      </c>
      <c r="G335" s="2">
        <v>-21870</v>
      </c>
      <c r="H335" s="2">
        <v>-94819.73</v>
      </c>
      <c r="I335" s="2">
        <v>251704.11</v>
      </c>
      <c r="J335" s="2">
        <v>0</v>
      </c>
      <c r="K335" s="2">
        <f t="shared" si="5"/>
        <v>6613388.7600000007</v>
      </c>
    </row>
    <row r="336" spans="1:11" x14ac:dyDescent="0.25">
      <c r="A336" t="s">
        <v>726</v>
      </c>
      <c r="B336" t="s">
        <v>727</v>
      </c>
      <c r="C336" t="s">
        <v>485</v>
      </c>
      <c r="D336" s="2">
        <v>5051402.43</v>
      </c>
      <c r="E336" s="2">
        <v>548023.19999999995</v>
      </c>
      <c r="F336" s="37">
        <v>0</v>
      </c>
      <c r="G336" s="2">
        <v>0</v>
      </c>
      <c r="H336" s="2">
        <v>-194546.06</v>
      </c>
      <c r="I336" s="2">
        <v>109767.54</v>
      </c>
      <c r="J336" s="2">
        <v>0</v>
      </c>
      <c r="K336" s="2">
        <f t="shared" si="5"/>
        <v>5514647.1100000003</v>
      </c>
    </row>
    <row r="337" spans="1:11" x14ac:dyDescent="0.25">
      <c r="A337" t="s">
        <v>728</v>
      </c>
      <c r="B337" t="s">
        <v>729</v>
      </c>
      <c r="C337" t="s">
        <v>126</v>
      </c>
      <c r="D337" s="2">
        <v>18366514.07</v>
      </c>
      <c r="E337" s="2">
        <v>-708463.99</v>
      </c>
      <c r="F337" s="37">
        <v>0</v>
      </c>
      <c r="G337" s="2">
        <v>-454038.98</v>
      </c>
      <c r="H337" s="2">
        <v>-1142861.78</v>
      </c>
      <c r="I337" s="2">
        <v>505042.08</v>
      </c>
      <c r="J337" s="2">
        <v>0</v>
      </c>
      <c r="K337" s="2">
        <f t="shared" si="5"/>
        <v>16566191.400000002</v>
      </c>
    </row>
    <row r="338" spans="1:11" x14ac:dyDescent="0.25">
      <c r="A338" t="s">
        <v>730</v>
      </c>
      <c r="B338" t="s">
        <v>731</v>
      </c>
      <c r="C338" t="s">
        <v>366</v>
      </c>
      <c r="D338" s="2">
        <v>17217698.59</v>
      </c>
      <c r="E338" s="2">
        <v>-461026.65</v>
      </c>
      <c r="F338" s="37">
        <v>0</v>
      </c>
      <c r="G338" s="2">
        <v>-171214.8</v>
      </c>
      <c r="H338" s="2">
        <v>-363487.18</v>
      </c>
      <c r="I338" s="2">
        <v>881299.46</v>
      </c>
      <c r="J338" s="2">
        <v>0</v>
      </c>
      <c r="K338" s="2">
        <f t="shared" si="5"/>
        <v>17103269.419999998</v>
      </c>
    </row>
    <row r="339" spans="1:11" x14ac:dyDescent="0.25">
      <c r="A339" t="s">
        <v>732</v>
      </c>
      <c r="B339" t="s">
        <v>733</v>
      </c>
      <c r="C339" t="s">
        <v>416</v>
      </c>
      <c r="D339" s="2">
        <v>15772230.710000001</v>
      </c>
      <c r="E339" s="2">
        <v>-319803.82</v>
      </c>
      <c r="F339" s="37">
        <v>0</v>
      </c>
      <c r="G339" s="2">
        <v>-688223.67</v>
      </c>
      <c r="H339" s="2">
        <v>-835146.73</v>
      </c>
      <c r="I339" s="2">
        <v>458833.4</v>
      </c>
      <c r="J339" s="2">
        <v>0</v>
      </c>
      <c r="K339" s="2">
        <f t="shared" si="5"/>
        <v>14387889.890000001</v>
      </c>
    </row>
    <row r="340" spans="1:11" x14ac:dyDescent="0.25">
      <c r="A340" t="s">
        <v>734</v>
      </c>
      <c r="B340" t="s">
        <v>735</v>
      </c>
      <c r="C340" t="s">
        <v>115</v>
      </c>
      <c r="D340" s="2">
        <v>5540536.5999999996</v>
      </c>
      <c r="E340" s="2">
        <v>-173369.77</v>
      </c>
      <c r="F340" s="37">
        <v>0</v>
      </c>
      <c r="G340" s="2">
        <v>-40032.49</v>
      </c>
      <c r="H340" s="2">
        <v>-171370.00000000003</v>
      </c>
      <c r="I340" s="2">
        <v>212181.53</v>
      </c>
      <c r="J340" s="2">
        <v>15998.68</v>
      </c>
      <c r="K340" s="2">
        <f t="shared" si="5"/>
        <v>5383944.5499999998</v>
      </c>
    </row>
    <row r="341" spans="1:11" x14ac:dyDescent="0.25">
      <c r="A341" t="s">
        <v>736</v>
      </c>
      <c r="B341" t="s">
        <v>737</v>
      </c>
      <c r="C341" t="s">
        <v>738</v>
      </c>
      <c r="D341" s="2">
        <v>11094933.470000001</v>
      </c>
      <c r="E341" s="2">
        <v>790993.31</v>
      </c>
      <c r="F341" s="37">
        <v>0</v>
      </c>
      <c r="G341" s="2">
        <v>-97077.440000000002</v>
      </c>
      <c r="H341" s="2">
        <v>-520967.95</v>
      </c>
      <c r="I341" s="2">
        <v>926867.94</v>
      </c>
      <c r="J341" s="2">
        <v>0</v>
      </c>
      <c r="K341" s="2">
        <f t="shared" si="5"/>
        <v>12194749.330000002</v>
      </c>
    </row>
    <row r="342" spans="1:11" x14ac:dyDescent="0.25">
      <c r="A342" t="s">
        <v>739</v>
      </c>
      <c r="B342" t="s">
        <v>740</v>
      </c>
      <c r="C342" t="s">
        <v>164</v>
      </c>
      <c r="D342" s="2">
        <v>16230911.810000001</v>
      </c>
      <c r="E342" s="2">
        <v>-377286.86</v>
      </c>
      <c r="F342" s="37">
        <v>0</v>
      </c>
      <c r="G342" s="2">
        <v>-422665.15</v>
      </c>
      <c r="H342" s="2">
        <v>-1274388.4300000002</v>
      </c>
      <c r="I342" s="2">
        <v>1161360.17</v>
      </c>
      <c r="J342" s="2">
        <v>0</v>
      </c>
      <c r="K342" s="2">
        <f t="shared" si="5"/>
        <v>15317931.540000001</v>
      </c>
    </row>
    <row r="343" spans="1:11" x14ac:dyDescent="0.25">
      <c r="A343" t="s">
        <v>741</v>
      </c>
      <c r="B343" t="s">
        <v>742</v>
      </c>
      <c r="C343" t="s">
        <v>377</v>
      </c>
      <c r="D343" s="2">
        <v>39772007.810000002</v>
      </c>
      <c r="E343" s="2">
        <v>-1911025.41</v>
      </c>
      <c r="F343" s="37">
        <v>0</v>
      </c>
      <c r="G343" s="2">
        <v>-2028906.4</v>
      </c>
      <c r="H343" s="2">
        <v>-8399204.2400000002</v>
      </c>
      <c r="I343" s="2">
        <v>2112886.7999999998</v>
      </c>
      <c r="J343" s="2">
        <v>30186.55</v>
      </c>
      <c r="K343" s="2">
        <f t="shared" si="5"/>
        <v>29575945.110000007</v>
      </c>
    </row>
    <row r="344" spans="1:11" x14ac:dyDescent="0.25">
      <c r="A344" t="s">
        <v>743</v>
      </c>
      <c r="B344" t="s">
        <v>744</v>
      </c>
      <c r="C344" t="s">
        <v>23</v>
      </c>
      <c r="D344" s="2">
        <v>10652061.539999999</v>
      </c>
      <c r="E344" s="2">
        <v>2054727.15</v>
      </c>
      <c r="F344" s="37">
        <v>0</v>
      </c>
      <c r="G344" s="2">
        <v>-123621.53</v>
      </c>
      <c r="H344" s="2">
        <v>-575469.51</v>
      </c>
      <c r="I344" s="2">
        <v>198552.59</v>
      </c>
      <c r="J344" s="2">
        <v>0</v>
      </c>
      <c r="K344" s="2">
        <f t="shared" si="5"/>
        <v>12206250.24</v>
      </c>
    </row>
    <row r="345" spans="1:11" x14ac:dyDescent="0.25">
      <c r="A345" t="s">
        <v>745</v>
      </c>
      <c r="B345" t="s">
        <v>746</v>
      </c>
      <c r="C345" t="s">
        <v>74</v>
      </c>
      <c r="D345" s="2">
        <v>23413302.48</v>
      </c>
      <c r="E345" s="2">
        <v>445452.5</v>
      </c>
      <c r="F345" s="37">
        <v>0</v>
      </c>
      <c r="G345" s="2">
        <v>-594375.04</v>
      </c>
      <c r="H345" s="2">
        <v>-674532.54</v>
      </c>
      <c r="I345" s="2">
        <v>386139.33</v>
      </c>
      <c r="J345" s="2">
        <v>48909.79</v>
      </c>
      <c r="K345" s="2">
        <f t="shared" si="5"/>
        <v>23024896.52</v>
      </c>
    </row>
    <row r="346" spans="1:11" x14ac:dyDescent="0.25">
      <c r="A346" t="s">
        <v>747</v>
      </c>
      <c r="B346" t="s">
        <v>748</v>
      </c>
      <c r="C346" t="s">
        <v>172</v>
      </c>
      <c r="D346" s="2">
        <v>4078760.25</v>
      </c>
      <c r="E346" s="2">
        <v>166953.06</v>
      </c>
      <c r="F346" s="37">
        <v>0</v>
      </c>
      <c r="G346" s="2">
        <v>-104410</v>
      </c>
      <c r="H346" s="2">
        <v>-155400.26</v>
      </c>
      <c r="I346" s="2">
        <v>184423.07</v>
      </c>
      <c r="J346" s="2">
        <v>0</v>
      </c>
      <c r="K346" s="2">
        <f t="shared" si="5"/>
        <v>4170326.1199999996</v>
      </c>
    </row>
    <row r="347" spans="1:11" x14ac:dyDescent="0.25">
      <c r="A347" t="s">
        <v>749</v>
      </c>
      <c r="B347" t="s">
        <v>750</v>
      </c>
      <c r="C347" t="s">
        <v>287</v>
      </c>
      <c r="D347" s="2">
        <v>3089607.73</v>
      </c>
      <c r="E347" s="2">
        <v>476921.46</v>
      </c>
      <c r="F347" s="37">
        <v>0</v>
      </c>
      <c r="G347" s="2">
        <v>0</v>
      </c>
      <c r="H347" s="2">
        <v>0</v>
      </c>
      <c r="I347" s="2">
        <v>36681.03</v>
      </c>
      <c r="J347" s="2">
        <v>1353.51</v>
      </c>
      <c r="K347" s="2">
        <f t="shared" si="5"/>
        <v>3604563.7299999995</v>
      </c>
    </row>
    <row r="348" spans="1:11" x14ac:dyDescent="0.25">
      <c r="A348" t="s">
        <v>751</v>
      </c>
      <c r="B348" t="s">
        <v>752</v>
      </c>
      <c r="C348" t="s">
        <v>115</v>
      </c>
      <c r="D348" s="2">
        <v>6362842.1200000001</v>
      </c>
      <c r="E348" s="2">
        <v>480201.61</v>
      </c>
      <c r="F348" s="37">
        <v>0</v>
      </c>
      <c r="G348" s="2">
        <v>-37025</v>
      </c>
      <c r="H348" s="2">
        <v>-335158</v>
      </c>
      <c r="I348" s="2">
        <v>371072.62</v>
      </c>
      <c r="J348" s="2">
        <v>0</v>
      </c>
      <c r="K348" s="2">
        <f t="shared" si="5"/>
        <v>6841933.3500000006</v>
      </c>
    </row>
    <row r="349" spans="1:11" x14ac:dyDescent="0.25">
      <c r="A349" t="s">
        <v>753</v>
      </c>
      <c r="B349" t="s">
        <v>754</v>
      </c>
      <c r="C349" t="s">
        <v>17</v>
      </c>
      <c r="D349" s="2">
        <v>10923414.09</v>
      </c>
      <c r="E349" s="2">
        <v>582468.17000000004</v>
      </c>
      <c r="F349" s="37">
        <v>0</v>
      </c>
      <c r="G349" s="2">
        <v>0</v>
      </c>
      <c r="H349" s="2">
        <v>-180296.06000000003</v>
      </c>
      <c r="I349" s="2">
        <v>673790</v>
      </c>
      <c r="J349" s="2">
        <v>12413.81</v>
      </c>
      <c r="K349" s="2">
        <f t="shared" si="5"/>
        <v>12011790.01</v>
      </c>
    </row>
    <row r="350" spans="1:11" x14ac:dyDescent="0.25">
      <c r="A350" t="s">
        <v>755</v>
      </c>
      <c r="B350" t="s">
        <v>756</v>
      </c>
      <c r="C350" t="s">
        <v>134</v>
      </c>
      <c r="D350" s="2">
        <v>11708324.380000001</v>
      </c>
      <c r="E350" s="2">
        <v>-69185.13</v>
      </c>
      <c r="F350" s="37">
        <v>0</v>
      </c>
      <c r="G350" s="2">
        <v>-65490.29</v>
      </c>
      <c r="H350" s="2">
        <v>-237627.8</v>
      </c>
      <c r="I350" s="2">
        <v>493693.2</v>
      </c>
      <c r="J350" s="2">
        <v>0</v>
      </c>
      <c r="K350" s="2">
        <f t="shared" si="5"/>
        <v>11829714.359999999</v>
      </c>
    </row>
    <row r="351" spans="1:11" x14ac:dyDescent="0.25">
      <c r="A351" t="s">
        <v>757</v>
      </c>
      <c r="B351" t="s">
        <v>758</v>
      </c>
      <c r="C351" t="s">
        <v>759</v>
      </c>
      <c r="D351" s="2">
        <v>3414748.12</v>
      </c>
      <c r="E351" s="2">
        <v>-15478.04</v>
      </c>
      <c r="F351" s="37">
        <v>0</v>
      </c>
      <c r="G351" s="2">
        <v>-37025</v>
      </c>
      <c r="H351" s="2">
        <v>-28633.64</v>
      </c>
      <c r="I351" s="2">
        <v>37704.620000000003</v>
      </c>
      <c r="J351" s="2">
        <v>0</v>
      </c>
      <c r="K351" s="2">
        <f t="shared" si="5"/>
        <v>3371316.06</v>
      </c>
    </row>
    <row r="352" spans="1:11" x14ac:dyDescent="0.25">
      <c r="A352" t="s">
        <v>760</v>
      </c>
      <c r="B352" t="s">
        <v>761</v>
      </c>
      <c r="C352" t="s">
        <v>29</v>
      </c>
      <c r="D352" s="2">
        <v>4723938.04</v>
      </c>
      <c r="E352" s="2">
        <v>-118806.26</v>
      </c>
      <c r="F352" s="37">
        <v>0</v>
      </c>
      <c r="G352" s="2">
        <v>-28727.38</v>
      </c>
      <c r="H352" s="2">
        <v>-77831.75</v>
      </c>
      <c r="I352" s="2">
        <v>319907.09000000003</v>
      </c>
      <c r="J352" s="2">
        <v>5321.34</v>
      </c>
      <c r="K352" s="2">
        <f t="shared" si="5"/>
        <v>4823801.08</v>
      </c>
    </row>
    <row r="353" spans="1:11" x14ac:dyDescent="0.25">
      <c r="A353" t="s">
        <v>762</v>
      </c>
      <c r="B353" t="s">
        <v>763</v>
      </c>
      <c r="C353" t="s">
        <v>8</v>
      </c>
      <c r="D353" s="2">
        <v>3704204</v>
      </c>
      <c r="E353" s="2">
        <v>1226626.43</v>
      </c>
      <c r="F353" s="37">
        <v>0</v>
      </c>
      <c r="G353" s="2">
        <v>-27000</v>
      </c>
      <c r="H353" s="2">
        <v>-190370.13999999998</v>
      </c>
      <c r="I353" s="2">
        <v>177073.9</v>
      </c>
      <c r="J353" s="2">
        <v>0</v>
      </c>
      <c r="K353" s="2">
        <f t="shared" si="5"/>
        <v>4890534.1900000004</v>
      </c>
    </row>
    <row r="354" spans="1:11" x14ac:dyDescent="0.25">
      <c r="A354" t="s">
        <v>764</v>
      </c>
      <c r="B354" t="s">
        <v>765</v>
      </c>
      <c r="C354" t="s">
        <v>208</v>
      </c>
      <c r="D354" s="2">
        <v>4684528.55</v>
      </c>
      <c r="E354" s="2">
        <v>242642.24</v>
      </c>
      <c r="F354" s="37">
        <v>0</v>
      </c>
      <c r="G354" s="2">
        <v>-18752</v>
      </c>
      <c r="H354" s="2">
        <v>-237122.47</v>
      </c>
      <c r="I354" s="2">
        <v>199263.42</v>
      </c>
      <c r="J354" s="2">
        <v>0</v>
      </c>
      <c r="K354" s="2">
        <f t="shared" si="5"/>
        <v>4870559.74</v>
      </c>
    </row>
    <row r="355" spans="1:11" x14ac:dyDescent="0.25">
      <c r="A355" t="s">
        <v>766</v>
      </c>
      <c r="B355" t="s">
        <v>767</v>
      </c>
      <c r="C355" t="s">
        <v>377</v>
      </c>
      <c r="D355" s="2">
        <v>7699059.6799999997</v>
      </c>
      <c r="E355" s="2">
        <v>-74952.12</v>
      </c>
      <c r="F355" s="37">
        <v>0</v>
      </c>
      <c r="G355" s="2">
        <v>-194796.6</v>
      </c>
      <c r="H355" s="2">
        <v>-610910.94000000006</v>
      </c>
      <c r="I355" s="2">
        <v>272365.7</v>
      </c>
      <c r="J355" s="2">
        <v>197211.94</v>
      </c>
      <c r="K355" s="2">
        <f t="shared" si="5"/>
        <v>7287977.6600000001</v>
      </c>
    </row>
    <row r="356" spans="1:11" x14ac:dyDescent="0.25">
      <c r="A356" t="s">
        <v>768</v>
      </c>
      <c r="B356" t="s">
        <v>769</v>
      </c>
      <c r="C356" t="s">
        <v>97</v>
      </c>
      <c r="D356" s="2">
        <v>3021364.79</v>
      </c>
      <c r="E356" s="2">
        <v>320786.61</v>
      </c>
      <c r="F356" s="37">
        <v>0</v>
      </c>
      <c r="G356" s="2">
        <v>-22840</v>
      </c>
      <c r="H356" s="2">
        <v>-153251.42000000001</v>
      </c>
      <c r="I356" s="2">
        <v>197065.17</v>
      </c>
      <c r="J356" s="2">
        <v>0</v>
      </c>
      <c r="K356" s="2">
        <f t="shared" si="5"/>
        <v>3363125.15</v>
      </c>
    </row>
    <row r="357" spans="1:11" x14ac:dyDescent="0.25">
      <c r="A357" t="s">
        <v>770</v>
      </c>
      <c r="B357" t="s">
        <v>771</v>
      </c>
      <c r="C357" t="s">
        <v>172</v>
      </c>
      <c r="D357" s="2">
        <v>7858817.6600000001</v>
      </c>
      <c r="E357" s="2">
        <v>-286200.15999999997</v>
      </c>
      <c r="F357" s="37">
        <v>0</v>
      </c>
      <c r="G357" s="2">
        <v>-90300</v>
      </c>
      <c r="H357" s="2">
        <v>-297983.56</v>
      </c>
      <c r="I357" s="2">
        <v>266527.71999999997</v>
      </c>
      <c r="J357" s="2">
        <v>0</v>
      </c>
      <c r="K357" s="2">
        <f t="shared" si="5"/>
        <v>7450861.6600000001</v>
      </c>
    </row>
    <row r="358" spans="1:11" x14ac:dyDescent="0.25">
      <c r="A358" t="s">
        <v>772</v>
      </c>
      <c r="B358" t="s">
        <v>773</v>
      </c>
      <c r="C358" t="s">
        <v>774</v>
      </c>
      <c r="D358" s="2">
        <v>14903023.880000001</v>
      </c>
      <c r="E358" s="2">
        <v>-1086971.32</v>
      </c>
      <c r="F358" s="37">
        <v>0</v>
      </c>
      <c r="G358" s="2">
        <v>-50800</v>
      </c>
      <c r="H358" s="2">
        <v>-319199.02</v>
      </c>
      <c r="I358" s="2">
        <v>921812.4</v>
      </c>
      <c r="J358" s="2">
        <v>0</v>
      </c>
      <c r="K358" s="2">
        <f t="shared" si="5"/>
        <v>14367865.940000001</v>
      </c>
    </row>
    <row r="359" spans="1:11" x14ac:dyDescent="0.25">
      <c r="A359" t="s">
        <v>775</v>
      </c>
      <c r="B359" t="s">
        <v>776</v>
      </c>
      <c r="C359" t="s">
        <v>205</v>
      </c>
      <c r="D359" s="2">
        <v>7297978.4800000004</v>
      </c>
      <c r="E359" s="2">
        <v>-147263.88</v>
      </c>
      <c r="F359" s="37">
        <v>0</v>
      </c>
      <c r="G359" s="2">
        <v>-264994.92</v>
      </c>
      <c r="H359" s="2">
        <v>-548223.1399999999</v>
      </c>
      <c r="I359" s="2">
        <v>251040.66</v>
      </c>
      <c r="J359" s="2">
        <v>0</v>
      </c>
      <c r="K359" s="2">
        <f t="shared" si="5"/>
        <v>6588537.2000000011</v>
      </c>
    </row>
    <row r="360" spans="1:11" x14ac:dyDescent="0.25">
      <c r="A360" t="s">
        <v>777</v>
      </c>
      <c r="B360" t="s">
        <v>778</v>
      </c>
      <c r="C360" t="s">
        <v>242</v>
      </c>
      <c r="D360" s="2">
        <v>30481601.030000001</v>
      </c>
      <c r="E360" s="2">
        <v>-1683531.71</v>
      </c>
      <c r="F360" s="37">
        <v>0</v>
      </c>
      <c r="G360" s="2">
        <v>-2203520.46</v>
      </c>
      <c r="H360" s="2">
        <v>-4733808.42</v>
      </c>
      <c r="I360" s="2">
        <v>1062903.6000000001</v>
      </c>
      <c r="J360" s="2">
        <v>0</v>
      </c>
      <c r="K360" s="2">
        <f t="shared" si="5"/>
        <v>22923644.039999999</v>
      </c>
    </row>
    <row r="361" spans="1:11" x14ac:dyDescent="0.25">
      <c r="A361" t="s">
        <v>779</v>
      </c>
      <c r="B361" t="s">
        <v>780</v>
      </c>
      <c r="C361" t="s">
        <v>221</v>
      </c>
      <c r="D361" s="2">
        <v>17000197.780000001</v>
      </c>
      <c r="E361" s="2">
        <v>-226568.87</v>
      </c>
      <c r="F361" s="37">
        <v>0</v>
      </c>
      <c r="G361" s="2">
        <v>-365540.94</v>
      </c>
      <c r="H361" s="2">
        <v>-914316.06</v>
      </c>
      <c r="I361" s="2">
        <v>1455908.57</v>
      </c>
      <c r="J361" s="2">
        <v>0</v>
      </c>
      <c r="K361" s="2">
        <f t="shared" si="5"/>
        <v>16949680.48</v>
      </c>
    </row>
    <row r="362" spans="1:11" x14ac:dyDescent="0.25">
      <c r="A362" t="s">
        <v>781</v>
      </c>
      <c r="B362" t="s">
        <v>782</v>
      </c>
      <c r="C362" t="s">
        <v>532</v>
      </c>
      <c r="D362" s="2">
        <v>8919627.9199999999</v>
      </c>
      <c r="E362" s="2">
        <v>-896559.66</v>
      </c>
      <c r="F362" s="37">
        <v>0</v>
      </c>
      <c r="G362" s="2">
        <v>-342649.5</v>
      </c>
      <c r="H362" s="2">
        <v>-258559.44</v>
      </c>
      <c r="I362" s="2">
        <v>482514.72</v>
      </c>
      <c r="J362" s="2">
        <v>0</v>
      </c>
      <c r="K362" s="2">
        <f t="shared" si="5"/>
        <v>7904374.0399999991</v>
      </c>
    </row>
    <row r="363" spans="1:11" x14ac:dyDescent="0.25">
      <c r="A363" t="s">
        <v>783</v>
      </c>
      <c r="B363" t="s">
        <v>784</v>
      </c>
      <c r="C363" t="s">
        <v>276</v>
      </c>
      <c r="D363" s="2">
        <v>6539765.1299999999</v>
      </c>
      <c r="E363" s="2">
        <v>9661.7900000000009</v>
      </c>
      <c r="F363" s="37">
        <v>0</v>
      </c>
      <c r="G363" s="2">
        <v>-33730</v>
      </c>
      <c r="H363" s="2">
        <v>-275430.24</v>
      </c>
      <c r="I363" s="2">
        <v>479015.04</v>
      </c>
      <c r="J363" s="2">
        <v>0</v>
      </c>
      <c r="K363" s="2">
        <f t="shared" si="5"/>
        <v>6719281.7199999997</v>
      </c>
    </row>
    <row r="364" spans="1:11" x14ac:dyDescent="0.25">
      <c r="A364" t="s">
        <v>785</v>
      </c>
      <c r="B364" t="s">
        <v>786</v>
      </c>
      <c r="C364" t="s">
        <v>11</v>
      </c>
      <c r="D364" s="2">
        <v>10590884.17</v>
      </c>
      <c r="E364" s="2">
        <v>438445.13</v>
      </c>
      <c r="F364" s="37">
        <v>0</v>
      </c>
      <c r="G364" s="2">
        <v>-27000</v>
      </c>
      <c r="H364" s="2">
        <v>-256818.00999999998</v>
      </c>
      <c r="I364" s="2">
        <v>387599.34</v>
      </c>
      <c r="J364" s="2">
        <v>0</v>
      </c>
      <c r="K364" s="2">
        <f t="shared" si="5"/>
        <v>11133110.630000001</v>
      </c>
    </row>
    <row r="365" spans="1:11" x14ac:dyDescent="0.25">
      <c r="A365" t="s">
        <v>787</v>
      </c>
      <c r="B365" t="s">
        <v>788</v>
      </c>
      <c r="C365" t="s">
        <v>120</v>
      </c>
      <c r="D365" s="2">
        <v>3636123.44</v>
      </c>
      <c r="E365" s="2">
        <v>-52488.92</v>
      </c>
      <c r="F365" s="37">
        <v>0</v>
      </c>
      <c r="G365" s="2">
        <v>-575326.35</v>
      </c>
      <c r="H365" s="2">
        <v>-465050.2</v>
      </c>
      <c r="I365" s="2">
        <v>235085.37</v>
      </c>
      <c r="J365" s="2">
        <v>127953.14</v>
      </c>
      <c r="K365" s="2">
        <f t="shared" si="5"/>
        <v>2906296.48</v>
      </c>
    </row>
    <row r="366" spans="1:11" x14ac:dyDescent="0.25">
      <c r="A366" t="s">
        <v>789</v>
      </c>
      <c r="B366" t="s">
        <v>790</v>
      </c>
      <c r="C366" t="s">
        <v>134</v>
      </c>
      <c r="D366" s="2">
        <v>3388539.7</v>
      </c>
      <c r="E366" s="2">
        <v>525112.56000000006</v>
      </c>
      <c r="F366" s="37">
        <v>0</v>
      </c>
      <c r="G366" s="2">
        <v>-36973</v>
      </c>
      <c r="H366" s="2">
        <v>-178416.81</v>
      </c>
      <c r="I366" s="2">
        <v>144565.20000000001</v>
      </c>
      <c r="J366" s="2">
        <v>0</v>
      </c>
      <c r="K366" s="2">
        <f t="shared" si="5"/>
        <v>3842827.6500000004</v>
      </c>
    </row>
    <row r="367" spans="1:11" x14ac:dyDescent="0.25">
      <c r="A367" t="s">
        <v>791</v>
      </c>
      <c r="B367" t="s">
        <v>792</v>
      </c>
      <c r="C367" t="s">
        <v>759</v>
      </c>
      <c r="D367" s="2">
        <v>3203727.66</v>
      </c>
      <c r="E367" s="2">
        <v>354393.13</v>
      </c>
      <c r="F367" s="37">
        <v>0</v>
      </c>
      <c r="G367" s="2">
        <v>-37025</v>
      </c>
      <c r="H367" s="2">
        <v>-37900.030000000006</v>
      </c>
      <c r="I367" s="2">
        <v>63456.27</v>
      </c>
      <c r="J367" s="2">
        <v>0</v>
      </c>
      <c r="K367" s="2">
        <f t="shared" si="5"/>
        <v>3546652.0300000003</v>
      </c>
    </row>
    <row r="368" spans="1:11" x14ac:dyDescent="0.25">
      <c r="A368" t="s">
        <v>793</v>
      </c>
      <c r="B368" t="s">
        <v>794</v>
      </c>
      <c r="C368" t="s">
        <v>759</v>
      </c>
      <c r="D368" s="2">
        <v>2579147.7799999998</v>
      </c>
      <c r="E368" s="2">
        <v>-44941.46</v>
      </c>
      <c r="F368" s="37">
        <v>0</v>
      </c>
      <c r="G368" s="2">
        <v>0</v>
      </c>
      <c r="H368" s="2">
        <v>-46786.84</v>
      </c>
      <c r="I368" s="2">
        <v>60148.86</v>
      </c>
      <c r="J368" s="2">
        <v>0</v>
      </c>
      <c r="K368" s="2">
        <f t="shared" si="5"/>
        <v>2547568.34</v>
      </c>
    </row>
    <row r="369" spans="1:11" x14ac:dyDescent="0.25">
      <c r="A369" t="s">
        <v>795</v>
      </c>
      <c r="B369" t="s">
        <v>796</v>
      </c>
      <c r="C369" t="s">
        <v>164</v>
      </c>
      <c r="D369" s="2">
        <v>7142294.8899999997</v>
      </c>
      <c r="E369" s="2">
        <v>927192.98</v>
      </c>
      <c r="F369" s="37">
        <v>0</v>
      </c>
      <c r="G369" s="2">
        <v>-58529.919999999998</v>
      </c>
      <c r="H369" s="2">
        <v>-190475.24999999997</v>
      </c>
      <c r="I369" s="2">
        <v>542269.89</v>
      </c>
      <c r="J369" s="2">
        <v>0</v>
      </c>
      <c r="K369" s="2">
        <f t="shared" si="5"/>
        <v>8362752.5899999989</v>
      </c>
    </row>
    <row r="370" spans="1:11" x14ac:dyDescent="0.25">
      <c r="A370" t="s">
        <v>797</v>
      </c>
      <c r="B370" t="s">
        <v>798</v>
      </c>
      <c r="C370" t="s">
        <v>317</v>
      </c>
      <c r="D370" s="2">
        <v>15987473.560000001</v>
      </c>
      <c r="E370" s="2">
        <v>78918.710000000006</v>
      </c>
      <c r="F370" s="37">
        <v>0</v>
      </c>
      <c r="G370" s="2">
        <v>-60788.87</v>
      </c>
      <c r="H370" s="2">
        <v>-379881.5</v>
      </c>
      <c r="I370" s="2">
        <v>959609.92</v>
      </c>
      <c r="J370" s="2">
        <v>0</v>
      </c>
      <c r="K370" s="2">
        <f t="shared" si="5"/>
        <v>16585331.820000002</v>
      </c>
    </row>
    <row r="371" spans="1:11" x14ac:dyDescent="0.25">
      <c r="A371" t="s">
        <v>799</v>
      </c>
      <c r="B371" t="s">
        <v>800</v>
      </c>
      <c r="C371" t="s">
        <v>97</v>
      </c>
      <c r="D371" s="2">
        <v>6745287.2400000002</v>
      </c>
      <c r="E371" s="2">
        <v>3508.68</v>
      </c>
      <c r="F371" s="37">
        <v>0</v>
      </c>
      <c r="G371" s="2">
        <v>-4650</v>
      </c>
      <c r="H371" s="2">
        <v>-250907.15</v>
      </c>
      <c r="I371" s="2">
        <v>423714.25</v>
      </c>
      <c r="J371" s="2">
        <v>0</v>
      </c>
      <c r="K371" s="2">
        <f t="shared" si="5"/>
        <v>6916953.0199999996</v>
      </c>
    </row>
    <row r="372" spans="1:11" x14ac:dyDescent="0.25">
      <c r="A372" t="s">
        <v>801</v>
      </c>
      <c r="B372" t="s">
        <v>802</v>
      </c>
      <c r="C372" t="s">
        <v>377</v>
      </c>
      <c r="D372" s="2">
        <v>6121310.0999999996</v>
      </c>
      <c r="E372" s="2">
        <v>303388.48</v>
      </c>
      <c r="F372" s="37">
        <v>0</v>
      </c>
      <c r="G372" s="2">
        <v>0</v>
      </c>
      <c r="H372" s="2">
        <v>-172844.82</v>
      </c>
      <c r="I372" s="2">
        <v>221324.4</v>
      </c>
      <c r="J372" s="2">
        <v>0</v>
      </c>
      <c r="K372" s="2">
        <f t="shared" si="5"/>
        <v>6473178.1600000001</v>
      </c>
    </row>
    <row r="373" spans="1:11" x14ac:dyDescent="0.25">
      <c r="A373" t="s">
        <v>803</v>
      </c>
      <c r="B373" t="s">
        <v>804</v>
      </c>
      <c r="C373" t="s">
        <v>253</v>
      </c>
      <c r="D373" s="2">
        <v>12676427.439999999</v>
      </c>
      <c r="E373" s="2">
        <v>-802758.11</v>
      </c>
      <c r="F373" s="37">
        <v>0</v>
      </c>
      <c r="G373" s="2">
        <v>-98010</v>
      </c>
      <c r="H373" s="2">
        <v>-1094056.1400000001</v>
      </c>
      <c r="I373" s="2">
        <v>1037402.52</v>
      </c>
      <c r="J373" s="2">
        <v>83608.789999999994</v>
      </c>
      <c r="K373" s="2">
        <f t="shared" si="5"/>
        <v>11802614.499999998</v>
      </c>
    </row>
    <row r="374" spans="1:11" x14ac:dyDescent="0.25">
      <c r="A374" t="s">
        <v>805</v>
      </c>
      <c r="B374" t="s">
        <v>806</v>
      </c>
      <c r="C374" t="s">
        <v>74</v>
      </c>
      <c r="D374" s="2">
        <v>5112282.24</v>
      </c>
      <c r="E374" s="2">
        <v>525177.14</v>
      </c>
      <c r="F374" s="37">
        <v>0</v>
      </c>
      <c r="G374" s="2">
        <v>-180287.85</v>
      </c>
      <c r="H374" s="2">
        <v>-356104.64</v>
      </c>
      <c r="I374" s="2">
        <v>292836.51</v>
      </c>
      <c r="J374" s="2">
        <v>0</v>
      </c>
      <c r="K374" s="2">
        <f t="shared" si="5"/>
        <v>5393903.4000000004</v>
      </c>
    </row>
    <row r="375" spans="1:11" x14ac:dyDescent="0.25">
      <c r="A375" t="s">
        <v>807</v>
      </c>
      <c r="B375" t="s">
        <v>808</v>
      </c>
      <c r="C375" t="s">
        <v>445</v>
      </c>
      <c r="D375" s="2">
        <v>2339305.17</v>
      </c>
      <c r="E375" s="2">
        <v>615737.64</v>
      </c>
      <c r="F375" s="37">
        <v>0</v>
      </c>
      <c r="G375" s="2">
        <v>0</v>
      </c>
      <c r="H375" s="2">
        <v>-40795.200000000004</v>
      </c>
      <c r="I375" s="2">
        <v>58360.97</v>
      </c>
      <c r="J375" s="2">
        <v>15607.42</v>
      </c>
      <c r="K375" s="2">
        <f t="shared" si="5"/>
        <v>2988216</v>
      </c>
    </row>
    <row r="376" spans="1:11" x14ac:dyDescent="0.25">
      <c r="A376" t="s">
        <v>809</v>
      </c>
      <c r="B376" t="s">
        <v>810</v>
      </c>
      <c r="C376" t="s">
        <v>492</v>
      </c>
      <c r="D376" s="2">
        <v>38373233.240000002</v>
      </c>
      <c r="E376" s="2">
        <v>-1505824.35</v>
      </c>
      <c r="F376" s="37">
        <v>0</v>
      </c>
      <c r="G376" s="2">
        <v>-1131884.53</v>
      </c>
      <c r="H376" s="2">
        <v>-3368101.04</v>
      </c>
      <c r="I376" s="2">
        <v>2240244</v>
      </c>
      <c r="J376" s="2">
        <v>288440.01</v>
      </c>
      <c r="K376" s="2">
        <f t="shared" si="5"/>
        <v>34896107.329999998</v>
      </c>
    </row>
    <row r="377" spans="1:11" x14ac:dyDescent="0.25">
      <c r="A377" t="s">
        <v>811</v>
      </c>
      <c r="B377" t="s">
        <v>812</v>
      </c>
      <c r="C377" t="s">
        <v>253</v>
      </c>
      <c r="D377" s="2">
        <v>7574489.4800000004</v>
      </c>
      <c r="E377" s="2">
        <v>-64152.02</v>
      </c>
      <c r="F377" s="37">
        <v>0</v>
      </c>
      <c r="G377" s="2">
        <v>0</v>
      </c>
      <c r="H377" s="2">
        <v>-73024.12999999999</v>
      </c>
      <c r="I377" s="2">
        <v>441535.72</v>
      </c>
      <c r="J377" s="2">
        <v>0</v>
      </c>
      <c r="K377" s="2">
        <f t="shared" si="5"/>
        <v>7878849.0500000007</v>
      </c>
    </row>
    <row r="378" spans="1:11" x14ac:dyDescent="0.25">
      <c r="A378" t="s">
        <v>813</v>
      </c>
      <c r="B378" t="s">
        <v>814</v>
      </c>
      <c r="C378" t="s">
        <v>137</v>
      </c>
      <c r="D378" s="2">
        <v>7358167.9699999997</v>
      </c>
      <c r="E378" s="2">
        <v>-473999.94</v>
      </c>
      <c r="F378" s="37">
        <v>0</v>
      </c>
      <c r="G378" s="2">
        <v>-87190.65</v>
      </c>
      <c r="H378" s="2">
        <v>-477689.07</v>
      </c>
      <c r="I378" s="2">
        <v>338544</v>
      </c>
      <c r="J378" s="2">
        <v>0</v>
      </c>
      <c r="K378" s="2">
        <f t="shared" si="5"/>
        <v>6657832.3099999987</v>
      </c>
    </row>
    <row r="379" spans="1:11" x14ac:dyDescent="0.25">
      <c r="A379" t="s">
        <v>815</v>
      </c>
      <c r="B379" t="s">
        <v>816</v>
      </c>
      <c r="C379" t="s">
        <v>115</v>
      </c>
      <c r="D379" s="2">
        <v>3154269.92</v>
      </c>
      <c r="E379" s="2">
        <v>658772.89</v>
      </c>
      <c r="F379" s="37">
        <v>0</v>
      </c>
      <c r="G379" s="2">
        <v>0</v>
      </c>
      <c r="H379" s="2">
        <v>-56761.59</v>
      </c>
      <c r="I379" s="2">
        <v>190071.24</v>
      </c>
      <c r="J379" s="2">
        <v>28080.17</v>
      </c>
      <c r="K379" s="2">
        <f t="shared" si="5"/>
        <v>3974432.63</v>
      </c>
    </row>
    <row r="380" spans="1:11" x14ac:dyDescent="0.25">
      <c r="A380" t="s">
        <v>817</v>
      </c>
      <c r="B380" t="s">
        <v>818</v>
      </c>
      <c r="C380" t="s">
        <v>137</v>
      </c>
      <c r="D380" s="2">
        <v>17424731.57</v>
      </c>
      <c r="E380" s="2">
        <v>-987342.25</v>
      </c>
      <c r="F380" s="37">
        <v>0</v>
      </c>
      <c r="G380" s="2">
        <v>-301039.03000000003</v>
      </c>
      <c r="H380" s="2">
        <v>-1048192.84</v>
      </c>
      <c r="I380" s="2">
        <v>773636.4</v>
      </c>
      <c r="J380" s="2">
        <v>0</v>
      </c>
      <c r="K380" s="2">
        <f t="shared" si="5"/>
        <v>15861793.850000001</v>
      </c>
    </row>
    <row r="381" spans="1:11" x14ac:dyDescent="0.25">
      <c r="A381" t="s">
        <v>819</v>
      </c>
      <c r="B381" t="s">
        <v>820</v>
      </c>
      <c r="C381" t="s">
        <v>187</v>
      </c>
      <c r="D381" s="2">
        <v>5262786.29</v>
      </c>
      <c r="E381" s="2">
        <v>723321.39</v>
      </c>
      <c r="F381" s="37">
        <v>0</v>
      </c>
      <c r="G381" s="2">
        <v>0</v>
      </c>
      <c r="H381" s="2">
        <v>-115912.45</v>
      </c>
      <c r="I381" s="2">
        <v>400493.26</v>
      </c>
      <c r="J381" s="2">
        <v>0</v>
      </c>
      <c r="K381" s="2">
        <f t="shared" si="5"/>
        <v>6270688.4899999993</v>
      </c>
    </row>
    <row r="382" spans="1:11" x14ac:dyDescent="0.25">
      <c r="A382" t="s">
        <v>821</v>
      </c>
      <c r="B382" t="s">
        <v>822</v>
      </c>
      <c r="C382" t="s">
        <v>8</v>
      </c>
      <c r="D382" s="2">
        <v>4586643.83</v>
      </c>
      <c r="E382" s="2">
        <v>-96846.09</v>
      </c>
      <c r="F382" s="37">
        <v>0</v>
      </c>
      <c r="G382" s="2">
        <v>-476516.97</v>
      </c>
      <c r="H382" s="2">
        <v>-331520.12</v>
      </c>
      <c r="I382" s="2">
        <v>178552.22</v>
      </c>
      <c r="J382" s="2">
        <v>0</v>
      </c>
      <c r="K382" s="2">
        <f t="shared" si="5"/>
        <v>3860312.8700000006</v>
      </c>
    </row>
    <row r="383" spans="1:11" x14ac:dyDescent="0.25">
      <c r="A383" t="s">
        <v>823</v>
      </c>
      <c r="B383" t="s">
        <v>824</v>
      </c>
      <c r="C383" t="s">
        <v>146</v>
      </c>
      <c r="D383" s="2">
        <v>4164713.46</v>
      </c>
      <c r="E383" s="2">
        <v>76853.88</v>
      </c>
      <c r="F383" s="37">
        <v>0</v>
      </c>
      <c r="G383" s="2">
        <v>-162369.96</v>
      </c>
      <c r="H383" s="2">
        <v>-95679.12</v>
      </c>
      <c r="I383" s="2">
        <v>285866.53000000003</v>
      </c>
      <c r="J383" s="2">
        <v>0</v>
      </c>
      <c r="K383" s="2">
        <f t="shared" si="5"/>
        <v>4269384.79</v>
      </c>
    </row>
    <row r="384" spans="1:11" x14ac:dyDescent="0.25">
      <c r="A384" t="s">
        <v>1368</v>
      </c>
      <c r="B384" t="s">
        <v>1369</v>
      </c>
      <c r="C384" t="s">
        <v>105</v>
      </c>
      <c r="D384" s="2">
        <v>19672.64</v>
      </c>
      <c r="E384" s="2">
        <v>0</v>
      </c>
      <c r="F384" s="37">
        <v>0</v>
      </c>
      <c r="G384" s="2">
        <v>0</v>
      </c>
      <c r="H384" s="2">
        <v>0</v>
      </c>
      <c r="I384" s="2">
        <v>0</v>
      </c>
      <c r="J384" s="2">
        <v>0</v>
      </c>
      <c r="K384" s="2">
        <f t="shared" si="5"/>
        <v>19672.64</v>
      </c>
    </row>
    <row r="385" spans="1:11" x14ac:dyDescent="0.25">
      <c r="A385" t="s">
        <v>825</v>
      </c>
      <c r="B385" t="s">
        <v>826</v>
      </c>
      <c r="C385" t="s">
        <v>17</v>
      </c>
      <c r="D385" s="2">
        <v>16022450.43</v>
      </c>
      <c r="E385" s="2">
        <v>-275563.52000000002</v>
      </c>
      <c r="F385" s="37">
        <v>0</v>
      </c>
      <c r="G385" s="2">
        <v>-503720.51</v>
      </c>
      <c r="H385" s="2">
        <v>-425299.19</v>
      </c>
      <c r="I385" s="2">
        <v>303456.73</v>
      </c>
      <c r="J385" s="2">
        <v>0</v>
      </c>
      <c r="K385" s="2">
        <f t="shared" si="5"/>
        <v>15121323.940000001</v>
      </c>
    </row>
    <row r="386" spans="1:11" x14ac:dyDescent="0.25">
      <c r="A386" t="s">
        <v>827</v>
      </c>
      <c r="B386" t="s">
        <v>828</v>
      </c>
      <c r="C386" t="s">
        <v>172</v>
      </c>
      <c r="D386" s="2">
        <v>3827844.46</v>
      </c>
      <c r="E386" s="2">
        <v>-132539.25</v>
      </c>
      <c r="F386" s="37">
        <v>0</v>
      </c>
      <c r="G386" s="2">
        <v>-173610</v>
      </c>
      <c r="H386" s="2">
        <v>-70303.400000000009</v>
      </c>
      <c r="I386" s="2">
        <v>284223.96999999997</v>
      </c>
      <c r="J386" s="2">
        <v>0</v>
      </c>
      <c r="K386" s="2">
        <f t="shared" si="5"/>
        <v>3735615.7800000003</v>
      </c>
    </row>
    <row r="387" spans="1:11" x14ac:dyDescent="0.25">
      <c r="A387" t="s">
        <v>829</v>
      </c>
      <c r="B387" t="s">
        <v>830</v>
      </c>
      <c r="C387" t="s">
        <v>242</v>
      </c>
      <c r="D387" s="2">
        <v>12956059.42</v>
      </c>
      <c r="E387" s="2">
        <v>-518297.56</v>
      </c>
      <c r="F387" s="37">
        <v>0</v>
      </c>
      <c r="G387" s="2">
        <v>-795072.55</v>
      </c>
      <c r="H387" s="2">
        <v>-1781090.12</v>
      </c>
      <c r="I387" s="2">
        <v>503368.89</v>
      </c>
      <c r="J387" s="2">
        <v>0</v>
      </c>
      <c r="K387" s="2">
        <f t="shared" si="5"/>
        <v>10364968.079999998</v>
      </c>
    </row>
    <row r="388" spans="1:11" x14ac:dyDescent="0.25">
      <c r="A388" t="s">
        <v>831</v>
      </c>
      <c r="B388" t="s">
        <v>832</v>
      </c>
      <c r="C388" t="s">
        <v>492</v>
      </c>
      <c r="D388" s="2">
        <v>8120859.46</v>
      </c>
      <c r="E388" s="2">
        <v>89676.57</v>
      </c>
      <c r="F388" s="37">
        <v>0</v>
      </c>
      <c r="G388" s="2">
        <v>-246401.16</v>
      </c>
      <c r="H388" s="2">
        <v>-467479.18</v>
      </c>
      <c r="I388" s="2">
        <v>720606.88</v>
      </c>
      <c r="J388" s="2">
        <v>1154.19</v>
      </c>
      <c r="K388" s="2">
        <f t="shared" si="5"/>
        <v>8218416.7600000007</v>
      </c>
    </row>
    <row r="389" spans="1:11" x14ac:dyDescent="0.25">
      <c r="A389" t="s">
        <v>833</v>
      </c>
      <c r="B389" t="s">
        <v>834</v>
      </c>
      <c r="C389" t="s">
        <v>79</v>
      </c>
      <c r="D389" s="2">
        <v>8754507.9700000007</v>
      </c>
      <c r="E389" s="2">
        <v>-134804.13</v>
      </c>
      <c r="F389" s="37">
        <v>0</v>
      </c>
      <c r="G389" s="2">
        <v>-427280.28</v>
      </c>
      <c r="H389" s="2">
        <v>-927783.32000000007</v>
      </c>
      <c r="I389" s="2">
        <v>379895.64</v>
      </c>
      <c r="J389" s="2">
        <v>0</v>
      </c>
      <c r="K389" s="2">
        <f t="shared" si="5"/>
        <v>7644535.879999999</v>
      </c>
    </row>
    <row r="390" spans="1:11" x14ac:dyDescent="0.25">
      <c r="A390" t="s">
        <v>835</v>
      </c>
      <c r="B390" t="s">
        <v>836</v>
      </c>
      <c r="C390" t="s">
        <v>23</v>
      </c>
      <c r="D390" s="2">
        <v>11803411.029999999</v>
      </c>
      <c r="E390" s="2">
        <v>-261208.41</v>
      </c>
      <c r="F390" s="37">
        <v>0</v>
      </c>
      <c r="G390" s="2">
        <v>-491913.77</v>
      </c>
      <c r="H390" s="2">
        <v>-773471.77</v>
      </c>
      <c r="I390" s="2">
        <v>265977.09000000003</v>
      </c>
      <c r="J390" s="2">
        <v>272797.57</v>
      </c>
      <c r="K390" s="2">
        <f t="shared" si="5"/>
        <v>10815591.74</v>
      </c>
    </row>
    <row r="391" spans="1:11" x14ac:dyDescent="0.25">
      <c r="A391" t="s">
        <v>837</v>
      </c>
      <c r="B391" t="s">
        <v>838</v>
      </c>
      <c r="C391" t="s">
        <v>79</v>
      </c>
      <c r="D391" s="2">
        <v>5798703.5899999999</v>
      </c>
      <c r="E391" s="2">
        <v>-31270.880000000001</v>
      </c>
      <c r="F391" s="37">
        <v>0</v>
      </c>
      <c r="G391" s="2">
        <v>-696710.68</v>
      </c>
      <c r="H391" s="2">
        <v>-598498.41999999993</v>
      </c>
      <c r="I391" s="2">
        <v>208234.91</v>
      </c>
      <c r="J391" s="2">
        <v>0</v>
      </c>
      <c r="K391" s="2">
        <f t="shared" ref="K391:K454" si="6">D391+E391+G391+H391+I391+J391</f>
        <v>4680458.5200000005</v>
      </c>
    </row>
    <row r="392" spans="1:11" x14ac:dyDescent="0.25">
      <c r="A392" t="s">
        <v>839</v>
      </c>
      <c r="B392" t="s">
        <v>840</v>
      </c>
      <c r="C392" t="s">
        <v>399</v>
      </c>
      <c r="D392" s="2">
        <v>7846991.8899999997</v>
      </c>
      <c r="E392" s="2">
        <v>962520.69</v>
      </c>
      <c r="F392" s="37">
        <v>0</v>
      </c>
      <c r="G392" s="2">
        <v>-65746.460000000006</v>
      </c>
      <c r="H392" s="2">
        <v>-205488.26</v>
      </c>
      <c r="I392" s="2">
        <v>510841.1</v>
      </c>
      <c r="J392" s="2">
        <v>0</v>
      </c>
      <c r="K392" s="2">
        <f t="shared" si="6"/>
        <v>9049118.959999999</v>
      </c>
    </row>
    <row r="393" spans="1:11" x14ac:dyDescent="0.25">
      <c r="A393" t="s">
        <v>841</v>
      </c>
      <c r="B393" t="s">
        <v>842</v>
      </c>
      <c r="C393" t="s">
        <v>248</v>
      </c>
      <c r="D393" s="2">
        <v>13082509.41</v>
      </c>
      <c r="E393" s="2">
        <v>515180.71</v>
      </c>
      <c r="F393" s="37">
        <v>0</v>
      </c>
      <c r="G393" s="2">
        <v>-346527.13</v>
      </c>
      <c r="H393" s="2">
        <v>-1666234.4300000002</v>
      </c>
      <c r="I393" s="2">
        <v>493844.32</v>
      </c>
      <c r="J393" s="2">
        <v>0</v>
      </c>
      <c r="K393" s="2">
        <f t="shared" si="6"/>
        <v>12078772.880000001</v>
      </c>
    </row>
    <row r="394" spans="1:11" x14ac:dyDescent="0.25">
      <c r="A394" t="s">
        <v>843</v>
      </c>
      <c r="B394" t="s">
        <v>842</v>
      </c>
      <c r="C394" t="s">
        <v>66</v>
      </c>
      <c r="D394" s="2">
        <v>2917930.82</v>
      </c>
      <c r="E394" s="2">
        <v>410456.17</v>
      </c>
      <c r="F394" s="37">
        <v>0</v>
      </c>
      <c r="G394" s="2">
        <v>-100470.36</v>
      </c>
      <c r="H394" s="2">
        <v>-103987.54</v>
      </c>
      <c r="I394" s="2">
        <v>131408.51</v>
      </c>
      <c r="J394" s="2">
        <v>0</v>
      </c>
      <c r="K394" s="2">
        <f t="shared" si="6"/>
        <v>3255337.5999999996</v>
      </c>
    </row>
    <row r="395" spans="1:11" x14ac:dyDescent="0.25">
      <c r="A395" t="s">
        <v>844</v>
      </c>
      <c r="B395" t="s">
        <v>845</v>
      </c>
      <c r="C395" t="s">
        <v>317</v>
      </c>
      <c r="D395" s="2">
        <v>11560943.01</v>
      </c>
      <c r="E395" s="2">
        <v>375960.54</v>
      </c>
      <c r="F395" s="37">
        <v>0</v>
      </c>
      <c r="G395" s="2">
        <v>-147016.85</v>
      </c>
      <c r="H395" s="2">
        <v>-407279.14</v>
      </c>
      <c r="I395" s="2">
        <v>259193.17</v>
      </c>
      <c r="J395" s="2">
        <v>18520.77</v>
      </c>
      <c r="K395" s="2">
        <f t="shared" si="6"/>
        <v>11660321.499999998</v>
      </c>
    </row>
    <row r="396" spans="1:11" x14ac:dyDescent="0.25">
      <c r="A396" t="s">
        <v>846</v>
      </c>
      <c r="B396" t="s">
        <v>847</v>
      </c>
      <c r="C396" t="s">
        <v>164</v>
      </c>
      <c r="D396" s="2">
        <v>24152775.84</v>
      </c>
      <c r="E396" s="2">
        <v>-610593</v>
      </c>
      <c r="F396" s="37">
        <v>0</v>
      </c>
      <c r="G396" s="2">
        <v>-601650.24</v>
      </c>
      <c r="H396" s="2">
        <v>-968349.4</v>
      </c>
      <c r="I396" s="2">
        <v>588654.61</v>
      </c>
      <c r="J396" s="2">
        <v>0</v>
      </c>
      <c r="K396" s="2">
        <f t="shared" si="6"/>
        <v>22560837.810000002</v>
      </c>
    </row>
    <row r="397" spans="1:11" x14ac:dyDescent="0.25">
      <c r="A397" t="s">
        <v>848</v>
      </c>
      <c r="B397" t="s">
        <v>849</v>
      </c>
      <c r="C397" t="s">
        <v>205</v>
      </c>
      <c r="D397" s="2">
        <v>5288952.0199999996</v>
      </c>
      <c r="E397" s="2">
        <v>16640.64</v>
      </c>
      <c r="F397" s="37">
        <v>0</v>
      </c>
      <c r="G397" s="2">
        <v>-19569.810000000001</v>
      </c>
      <c r="H397" s="2">
        <v>-312947.27999999997</v>
      </c>
      <c r="I397" s="2">
        <v>460180.16</v>
      </c>
      <c r="J397" s="2">
        <v>0</v>
      </c>
      <c r="K397" s="2">
        <f t="shared" si="6"/>
        <v>5433255.7299999995</v>
      </c>
    </row>
    <row r="398" spans="1:11" x14ac:dyDescent="0.25">
      <c r="A398" t="s">
        <v>850</v>
      </c>
      <c r="B398" t="s">
        <v>851</v>
      </c>
      <c r="C398" t="s">
        <v>492</v>
      </c>
      <c r="D398" s="2">
        <v>4610556.3</v>
      </c>
      <c r="E398" s="2">
        <v>160874.10999999999</v>
      </c>
      <c r="F398" s="37">
        <v>0</v>
      </c>
      <c r="G398" s="2">
        <v>-197492.54</v>
      </c>
      <c r="H398" s="2">
        <v>-216515.75</v>
      </c>
      <c r="I398" s="2">
        <v>78511.88</v>
      </c>
      <c r="J398" s="2">
        <v>0</v>
      </c>
      <c r="K398" s="2">
        <f t="shared" si="6"/>
        <v>4435934</v>
      </c>
    </row>
    <row r="399" spans="1:11" x14ac:dyDescent="0.25">
      <c r="A399" t="s">
        <v>852</v>
      </c>
      <c r="B399" t="s">
        <v>851</v>
      </c>
      <c r="C399" t="s">
        <v>164</v>
      </c>
      <c r="D399" s="2">
        <v>12126147.17</v>
      </c>
      <c r="E399" s="2">
        <v>1370028.75</v>
      </c>
      <c r="F399" s="37">
        <v>0</v>
      </c>
      <c r="G399" s="2">
        <v>-133725</v>
      </c>
      <c r="H399" s="2">
        <v>-1069388.68</v>
      </c>
      <c r="I399" s="2">
        <v>557593.19999999995</v>
      </c>
      <c r="J399" s="2">
        <v>0</v>
      </c>
      <c r="K399" s="2">
        <f t="shared" si="6"/>
        <v>12850655.439999999</v>
      </c>
    </row>
    <row r="400" spans="1:11" x14ac:dyDescent="0.25">
      <c r="A400" t="s">
        <v>853</v>
      </c>
      <c r="B400" t="s">
        <v>854</v>
      </c>
      <c r="C400" t="s">
        <v>242</v>
      </c>
      <c r="D400" s="2">
        <v>30713790.100000001</v>
      </c>
      <c r="E400" s="2">
        <v>-1903702.76</v>
      </c>
      <c r="F400" s="37">
        <v>0</v>
      </c>
      <c r="G400" s="2">
        <v>-2330363.7000000002</v>
      </c>
      <c r="H400" s="2">
        <v>-2572401.02</v>
      </c>
      <c r="I400" s="2">
        <v>1738501.81</v>
      </c>
      <c r="J400" s="2">
        <v>439903.02</v>
      </c>
      <c r="K400" s="2">
        <f t="shared" si="6"/>
        <v>26085727.449999999</v>
      </c>
    </row>
    <row r="401" spans="1:11" x14ac:dyDescent="0.25">
      <c r="A401" t="s">
        <v>855</v>
      </c>
      <c r="B401" t="s">
        <v>854</v>
      </c>
      <c r="C401" t="s">
        <v>134</v>
      </c>
      <c r="D401" s="2">
        <v>15963361.859999999</v>
      </c>
      <c r="E401" s="2">
        <v>-846088.31</v>
      </c>
      <c r="F401" s="37">
        <v>0</v>
      </c>
      <c r="G401" s="2">
        <v>-134244.41</v>
      </c>
      <c r="H401" s="2">
        <v>-199779.4</v>
      </c>
      <c r="I401" s="2">
        <v>481152.65</v>
      </c>
      <c r="J401" s="2">
        <v>0</v>
      </c>
      <c r="K401" s="2">
        <f t="shared" si="6"/>
        <v>15264402.389999999</v>
      </c>
    </row>
    <row r="402" spans="1:11" x14ac:dyDescent="0.25">
      <c r="A402" t="s">
        <v>856</v>
      </c>
      <c r="B402" t="s">
        <v>854</v>
      </c>
      <c r="C402" t="s">
        <v>17</v>
      </c>
      <c r="D402" s="2">
        <v>8486455.1400000006</v>
      </c>
      <c r="E402" s="2">
        <v>516904.4</v>
      </c>
      <c r="F402" s="37">
        <v>0</v>
      </c>
      <c r="G402" s="2">
        <v>-259462.82</v>
      </c>
      <c r="H402" s="2">
        <v>-202658.63</v>
      </c>
      <c r="I402" s="2">
        <v>239130.09</v>
      </c>
      <c r="J402" s="2">
        <v>0</v>
      </c>
      <c r="K402" s="2">
        <f t="shared" si="6"/>
        <v>8780368.1799999997</v>
      </c>
    </row>
    <row r="403" spans="1:11" x14ac:dyDescent="0.25">
      <c r="A403" t="s">
        <v>857</v>
      </c>
      <c r="B403" t="s">
        <v>858</v>
      </c>
      <c r="C403" t="s">
        <v>248</v>
      </c>
      <c r="D403" s="2">
        <v>7084508.2999999998</v>
      </c>
      <c r="E403" s="2">
        <v>657587.81999999995</v>
      </c>
      <c r="F403" s="37">
        <v>0</v>
      </c>
      <c r="G403" s="2">
        <v>-118190.51</v>
      </c>
      <c r="H403" s="2">
        <v>-687931.34</v>
      </c>
      <c r="I403" s="2">
        <v>401764.15</v>
      </c>
      <c r="J403" s="2">
        <v>0</v>
      </c>
      <c r="K403" s="2">
        <f t="shared" si="6"/>
        <v>7337738.4200000009</v>
      </c>
    </row>
    <row r="404" spans="1:11" x14ac:dyDescent="0.25">
      <c r="A404" t="s">
        <v>859</v>
      </c>
      <c r="B404" t="s">
        <v>858</v>
      </c>
      <c r="C404" t="s">
        <v>239</v>
      </c>
      <c r="D404" s="2">
        <v>7099212.8099999996</v>
      </c>
      <c r="E404" s="2">
        <v>1060515.22</v>
      </c>
      <c r="F404" s="37">
        <v>0</v>
      </c>
      <c r="G404" s="2">
        <v>-61391.76</v>
      </c>
      <c r="H404" s="2">
        <v>-216898.06</v>
      </c>
      <c r="I404" s="2">
        <v>390400.53</v>
      </c>
      <c r="J404" s="2">
        <v>0</v>
      </c>
      <c r="K404" s="2">
        <f t="shared" si="6"/>
        <v>8271838.7400000002</v>
      </c>
    </row>
    <row r="405" spans="1:11" x14ac:dyDescent="0.25">
      <c r="A405" t="s">
        <v>860</v>
      </c>
      <c r="B405" t="s">
        <v>861</v>
      </c>
      <c r="C405" t="s">
        <v>146</v>
      </c>
      <c r="D405" s="2">
        <v>3688108.96</v>
      </c>
      <c r="E405" s="2">
        <v>974901.35</v>
      </c>
      <c r="F405" s="37">
        <v>0</v>
      </c>
      <c r="G405" s="2">
        <v>-3585</v>
      </c>
      <c r="H405" s="2">
        <v>-188784.77</v>
      </c>
      <c r="I405" s="2">
        <v>57097.79</v>
      </c>
      <c r="J405" s="2">
        <v>19178.05</v>
      </c>
      <c r="K405" s="2">
        <f t="shared" si="6"/>
        <v>4546916.38</v>
      </c>
    </row>
    <row r="406" spans="1:11" x14ac:dyDescent="0.25">
      <c r="A406" t="s">
        <v>862</v>
      </c>
      <c r="B406" t="s">
        <v>863</v>
      </c>
      <c r="C406" t="s">
        <v>8</v>
      </c>
      <c r="D406" s="2">
        <v>7993832.9400000004</v>
      </c>
      <c r="E406" s="2">
        <v>2460972.66</v>
      </c>
      <c r="F406" s="37">
        <v>0</v>
      </c>
      <c r="G406" s="2">
        <v>-212947.27</v>
      </c>
      <c r="H406" s="2">
        <v>-306491.12</v>
      </c>
      <c r="I406" s="2">
        <v>281206.40999999997</v>
      </c>
      <c r="J406" s="2">
        <v>0</v>
      </c>
      <c r="K406" s="2">
        <f t="shared" si="6"/>
        <v>10216573.620000003</v>
      </c>
    </row>
    <row r="407" spans="1:11" x14ac:dyDescent="0.25">
      <c r="A407" t="s">
        <v>864</v>
      </c>
      <c r="B407" t="s">
        <v>865</v>
      </c>
      <c r="C407" t="s">
        <v>97</v>
      </c>
      <c r="D407" s="2">
        <v>14858555.43</v>
      </c>
      <c r="E407" s="2">
        <v>-403311.31</v>
      </c>
      <c r="F407" s="37">
        <v>0</v>
      </c>
      <c r="G407" s="2">
        <v>-143220.28</v>
      </c>
      <c r="H407" s="2">
        <v>-790042.52999999991</v>
      </c>
      <c r="I407" s="2">
        <v>854012.98</v>
      </c>
      <c r="J407" s="2">
        <v>0</v>
      </c>
      <c r="K407" s="2">
        <f t="shared" si="6"/>
        <v>14375994.290000001</v>
      </c>
    </row>
    <row r="408" spans="1:11" x14ac:dyDescent="0.25">
      <c r="A408" t="s">
        <v>866</v>
      </c>
      <c r="B408" t="s">
        <v>867</v>
      </c>
      <c r="C408" t="s">
        <v>239</v>
      </c>
      <c r="D408" s="2">
        <v>6887681.6900000004</v>
      </c>
      <c r="E408" s="2">
        <v>109648.93</v>
      </c>
      <c r="F408" s="37">
        <v>0</v>
      </c>
      <c r="G408" s="2">
        <v>-28740.83</v>
      </c>
      <c r="H408" s="2">
        <v>-204830.99000000002</v>
      </c>
      <c r="I408" s="2">
        <v>383328.05</v>
      </c>
      <c r="J408" s="2">
        <v>9624.18</v>
      </c>
      <c r="K408" s="2">
        <f t="shared" si="6"/>
        <v>7156711.0299999993</v>
      </c>
    </row>
    <row r="409" spans="1:11" x14ac:dyDescent="0.25">
      <c r="A409" t="s">
        <v>868</v>
      </c>
      <c r="B409" t="s">
        <v>869</v>
      </c>
      <c r="C409" t="s">
        <v>242</v>
      </c>
      <c r="D409" s="2">
        <v>7566922.4500000002</v>
      </c>
      <c r="E409" s="2">
        <v>-408203.11</v>
      </c>
      <c r="F409" s="37">
        <v>0</v>
      </c>
      <c r="G409" s="2">
        <v>-420414.9</v>
      </c>
      <c r="H409" s="2">
        <v>-609924.48</v>
      </c>
      <c r="I409" s="2">
        <v>617702.40000000002</v>
      </c>
      <c r="J409" s="2">
        <v>0</v>
      </c>
      <c r="K409" s="2">
        <f t="shared" si="6"/>
        <v>6746082.3599999994</v>
      </c>
    </row>
    <row r="410" spans="1:11" x14ac:dyDescent="0.25">
      <c r="A410" t="s">
        <v>870</v>
      </c>
      <c r="B410" t="s">
        <v>871</v>
      </c>
      <c r="C410" t="s">
        <v>563</v>
      </c>
      <c r="D410" s="2">
        <v>10080784.23</v>
      </c>
      <c r="E410" s="2">
        <v>-8055.99</v>
      </c>
      <c r="F410" s="37">
        <v>0</v>
      </c>
      <c r="G410" s="2">
        <v>-20050</v>
      </c>
      <c r="H410" s="2">
        <v>-116502.55</v>
      </c>
      <c r="I410" s="2">
        <v>625177.94999999995</v>
      </c>
      <c r="J410" s="2">
        <v>0</v>
      </c>
      <c r="K410" s="2">
        <f t="shared" si="6"/>
        <v>10561353.639999999</v>
      </c>
    </row>
    <row r="411" spans="1:11" x14ac:dyDescent="0.25">
      <c r="A411" t="s">
        <v>872</v>
      </c>
      <c r="B411" t="s">
        <v>873</v>
      </c>
      <c r="C411" t="s">
        <v>242</v>
      </c>
      <c r="D411" s="2">
        <v>28203655.850000001</v>
      </c>
      <c r="E411" s="2">
        <v>-760678.77</v>
      </c>
      <c r="F411" s="37">
        <v>0</v>
      </c>
      <c r="G411" s="2">
        <v>-1790280.98</v>
      </c>
      <c r="H411" s="2">
        <v>-771769.86</v>
      </c>
      <c r="I411" s="2">
        <v>609385.12</v>
      </c>
      <c r="J411" s="2">
        <v>0</v>
      </c>
      <c r="K411" s="2">
        <f t="shared" si="6"/>
        <v>25490311.360000003</v>
      </c>
    </row>
    <row r="412" spans="1:11" x14ac:dyDescent="0.25">
      <c r="A412" t="s">
        <v>874</v>
      </c>
      <c r="B412" t="s">
        <v>875</v>
      </c>
      <c r="C412" t="s">
        <v>164</v>
      </c>
      <c r="D412" s="2">
        <v>6440133.4400000004</v>
      </c>
      <c r="E412" s="2">
        <v>-19801.38</v>
      </c>
      <c r="F412" s="37">
        <v>0</v>
      </c>
      <c r="G412" s="2">
        <v>-10063.41</v>
      </c>
      <c r="H412" s="2">
        <v>-212206.00999999998</v>
      </c>
      <c r="I412" s="2">
        <v>82771.710000000006</v>
      </c>
      <c r="J412" s="2">
        <v>0</v>
      </c>
      <c r="K412" s="2">
        <f t="shared" si="6"/>
        <v>6280834.3500000006</v>
      </c>
    </row>
    <row r="413" spans="1:11" x14ac:dyDescent="0.25">
      <c r="A413" t="s">
        <v>876</v>
      </c>
      <c r="B413" t="s">
        <v>877</v>
      </c>
      <c r="C413" t="s">
        <v>23</v>
      </c>
      <c r="D413" s="2">
        <v>3741947.46</v>
      </c>
      <c r="E413" s="2">
        <v>-214235.54</v>
      </c>
      <c r="F413" s="37">
        <v>0</v>
      </c>
      <c r="G413" s="2">
        <v>-114489.26</v>
      </c>
      <c r="H413" s="2">
        <v>-256139.56999999998</v>
      </c>
      <c r="I413" s="2">
        <v>220114.5</v>
      </c>
      <c r="J413" s="2">
        <v>3734.94</v>
      </c>
      <c r="K413" s="2">
        <f t="shared" si="6"/>
        <v>3380932.5300000003</v>
      </c>
    </row>
    <row r="414" spans="1:11" x14ac:dyDescent="0.25">
      <c r="A414" t="s">
        <v>878</v>
      </c>
      <c r="B414" t="s">
        <v>879</v>
      </c>
      <c r="C414" t="s">
        <v>684</v>
      </c>
      <c r="D414" s="2">
        <v>30428150.59</v>
      </c>
      <c r="E414" s="2">
        <v>-393890.43</v>
      </c>
      <c r="F414" s="37">
        <v>0</v>
      </c>
      <c r="G414" s="2">
        <v>-119640</v>
      </c>
      <c r="H414" s="2">
        <v>-726982.2</v>
      </c>
      <c r="I414" s="2">
        <v>1945461.39</v>
      </c>
      <c r="J414" s="2">
        <v>0</v>
      </c>
      <c r="K414" s="2">
        <f t="shared" si="6"/>
        <v>31133099.350000001</v>
      </c>
    </row>
    <row r="415" spans="1:11" x14ac:dyDescent="0.25">
      <c r="A415" t="s">
        <v>880</v>
      </c>
      <c r="B415" t="s">
        <v>881</v>
      </c>
      <c r="C415" t="s">
        <v>445</v>
      </c>
      <c r="D415" s="2">
        <v>3013426.06</v>
      </c>
      <c r="E415" s="2">
        <v>1074947.52</v>
      </c>
      <c r="F415" s="37">
        <v>0</v>
      </c>
      <c r="G415" s="2">
        <v>-15035</v>
      </c>
      <c r="H415" s="2">
        <v>-84498.069999999992</v>
      </c>
      <c r="I415" s="2">
        <v>102593.95</v>
      </c>
      <c r="J415" s="2">
        <v>56079.51</v>
      </c>
      <c r="K415" s="2">
        <f t="shared" si="6"/>
        <v>4147513.97</v>
      </c>
    </row>
    <row r="416" spans="1:11" x14ac:dyDescent="0.25">
      <c r="A416" t="s">
        <v>882</v>
      </c>
      <c r="B416" t="s">
        <v>883</v>
      </c>
      <c r="C416" t="s">
        <v>123</v>
      </c>
      <c r="D416" s="2">
        <v>12291332.210000001</v>
      </c>
      <c r="E416" s="2">
        <v>-225116.94</v>
      </c>
      <c r="F416" s="37">
        <v>0</v>
      </c>
      <c r="G416" s="2">
        <v>-1724982.23</v>
      </c>
      <c r="H416" s="2">
        <v>-1473604.06</v>
      </c>
      <c r="I416" s="2">
        <v>824162.7</v>
      </c>
      <c r="J416" s="2">
        <v>1661593.9</v>
      </c>
      <c r="K416" s="2">
        <f t="shared" si="6"/>
        <v>11353385.58</v>
      </c>
    </row>
    <row r="417" spans="1:11" x14ac:dyDescent="0.25">
      <c r="A417" t="s">
        <v>884</v>
      </c>
      <c r="B417" t="s">
        <v>885</v>
      </c>
      <c r="C417" t="s">
        <v>79</v>
      </c>
      <c r="D417" s="2">
        <v>13704445.08</v>
      </c>
      <c r="E417" s="2">
        <v>-95929.96</v>
      </c>
      <c r="F417" s="37">
        <v>0</v>
      </c>
      <c r="G417" s="2">
        <v>-287421.59999999998</v>
      </c>
      <c r="H417" s="2">
        <v>-435094.43</v>
      </c>
      <c r="I417" s="2">
        <v>143618.6</v>
      </c>
      <c r="J417" s="2">
        <v>59768.58</v>
      </c>
      <c r="K417" s="2">
        <f t="shared" si="6"/>
        <v>13089386.27</v>
      </c>
    </row>
    <row r="418" spans="1:11" x14ac:dyDescent="0.25">
      <c r="A418" t="s">
        <v>886</v>
      </c>
      <c r="B418" t="s">
        <v>887</v>
      </c>
      <c r="C418" t="s">
        <v>256</v>
      </c>
      <c r="D418" s="2">
        <v>3347588.04</v>
      </c>
      <c r="E418" s="2">
        <v>1883113.37</v>
      </c>
      <c r="F418" s="37">
        <v>0</v>
      </c>
      <c r="G418" s="2">
        <v>-70860.66</v>
      </c>
      <c r="H418" s="2">
        <v>-728068.87</v>
      </c>
      <c r="I418" s="2">
        <v>221482.98</v>
      </c>
      <c r="J418" s="2">
        <v>61141.17</v>
      </c>
      <c r="K418" s="2">
        <f t="shared" si="6"/>
        <v>4714396.03</v>
      </c>
    </row>
    <row r="419" spans="1:11" x14ac:dyDescent="0.25">
      <c r="A419" t="s">
        <v>888</v>
      </c>
      <c r="B419" t="s">
        <v>889</v>
      </c>
      <c r="C419" t="s">
        <v>79</v>
      </c>
      <c r="D419" s="2">
        <v>1575535.14</v>
      </c>
      <c r="E419" s="2">
        <v>-8564.08</v>
      </c>
      <c r="F419" s="37">
        <v>0</v>
      </c>
      <c r="G419" s="2">
        <v>-501007.21</v>
      </c>
      <c r="H419" s="2">
        <v>-63926.18</v>
      </c>
      <c r="I419" s="2">
        <v>98156.65</v>
      </c>
      <c r="J419" s="2">
        <v>0</v>
      </c>
      <c r="K419" s="2">
        <f t="shared" si="6"/>
        <v>1100194.3199999998</v>
      </c>
    </row>
    <row r="420" spans="1:11" x14ac:dyDescent="0.25">
      <c r="A420" t="s">
        <v>890</v>
      </c>
      <c r="B420" t="s">
        <v>891</v>
      </c>
      <c r="C420" t="s">
        <v>32</v>
      </c>
      <c r="D420" s="2">
        <v>12882754.24</v>
      </c>
      <c r="E420" s="2">
        <v>1079730.18</v>
      </c>
      <c r="F420" s="37">
        <v>0</v>
      </c>
      <c r="G420" s="2">
        <v>-159160.54</v>
      </c>
      <c r="H420" s="2">
        <v>-631596.57000000007</v>
      </c>
      <c r="I420" s="2">
        <v>470235.06</v>
      </c>
      <c r="J420" s="2">
        <v>0</v>
      </c>
      <c r="K420" s="2">
        <f t="shared" si="6"/>
        <v>13641962.370000001</v>
      </c>
    </row>
    <row r="421" spans="1:11" x14ac:dyDescent="0.25">
      <c r="A421" t="s">
        <v>892</v>
      </c>
      <c r="B421" t="s">
        <v>893</v>
      </c>
      <c r="C421" t="s">
        <v>239</v>
      </c>
      <c r="D421" s="2">
        <v>6691576.2000000002</v>
      </c>
      <c r="E421" s="2">
        <v>-295650.84000000003</v>
      </c>
      <c r="F421" s="37">
        <v>0</v>
      </c>
      <c r="G421" s="2">
        <v>-161381.73000000001</v>
      </c>
      <c r="H421" s="2">
        <v>-340583.37000000005</v>
      </c>
      <c r="I421" s="2">
        <v>402040.8</v>
      </c>
      <c r="J421" s="2">
        <v>7392.84</v>
      </c>
      <c r="K421" s="2">
        <f t="shared" si="6"/>
        <v>6303393.8999999994</v>
      </c>
    </row>
    <row r="422" spans="1:11" x14ac:dyDescent="0.25">
      <c r="A422" t="s">
        <v>894</v>
      </c>
      <c r="B422" t="s">
        <v>895</v>
      </c>
      <c r="C422" t="s">
        <v>17</v>
      </c>
      <c r="D422" s="2">
        <v>5704713.3399999999</v>
      </c>
      <c r="E422" s="2">
        <v>235319.89</v>
      </c>
      <c r="F422" s="37">
        <v>0</v>
      </c>
      <c r="G422" s="2">
        <v>-44929.9</v>
      </c>
      <c r="H422" s="2">
        <v>-90394.780000000013</v>
      </c>
      <c r="I422" s="2">
        <v>69569.8</v>
      </c>
      <c r="J422" s="2">
        <v>12973.95</v>
      </c>
      <c r="K422" s="2">
        <f t="shared" si="6"/>
        <v>5887252.2999999989</v>
      </c>
    </row>
    <row r="423" spans="1:11" x14ac:dyDescent="0.25">
      <c r="A423" t="s">
        <v>896</v>
      </c>
      <c r="B423" t="s">
        <v>897</v>
      </c>
      <c r="C423" t="s">
        <v>146</v>
      </c>
      <c r="D423" s="2">
        <v>5542657.96</v>
      </c>
      <c r="E423" s="2">
        <v>578007.05000000005</v>
      </c>
      <c r="F423" s="37">
        <v>0</v>
      </c>
      <c r="G423" s="2">
        <v>-91759.73</v>
      </c>
      <c r="H423" s="2">
        <v>-264447.27999999997</v>
      </c>
      <c r="I423" s="2">
        <v>208804.94</v>
      </c>
      <c r="J423" s="2">
        <v>15549.21</v>
      </c>
      <c r="K423" s="2">
        <f t="shared" si="6"/>
        <v>5988812.1499999994</v>
      </c>
    </row>
    <row r="424" spans="1:11" x14ac:dyDescent="0.25">
      <c r="A424" t="s">
        <v>898</v>
      </c>
      <c r="B424" t="s">
        <v>899</v>
      </c>
      <c r="C424" t="s">
        <v>32</v>
      </c>
      <c r="D424" s="2">
        <v>2622382.17</v>
      </c>
      <c r="E424" s="2">
        <v>-18404.580000000002</v>
      </c>
      <c r="F424" s="37">
        <v>0</v>
      </c>
      <c r="G424" s="2">
        <v>-134920</v>
      </c>
      <c r="H424" s="2">
        <v>-117298.93000000001</v>
      </c>
      <c r="I424" s="2">
        <v>41223.410000000003</v>
      </c>
      <c r="J424" s="2">
        <v>82219.81</v>
      </c>
      <c r="K424" s="2">
        <f t="shared" si="6"/>
        <v>2475201.88</v>
      </c>
    </row>
    <row r="425" spans="1:11" x14ac:dyDescent="0.25">
      <c r="A425" t="s">
        <v>900</v>
      </c>
      <c r="B425" t="s">
        <v>901</v>
      </c>
      <c r="C425" t="s">
        <v>287</v>
      </c>
      <c r="D425" s="2">
        <v>6408460.5499999998</v>
      </c>
      <c r="E425" s="2">
        <v>-12248.33</v>
      </c>
      <c r="F425" s="37">
        <v>0</v>
      </c>
      <c r="G425" s="2">
        <v>-99476.25</v>
      </c>
      <c r="H425" s="2">
        <v>-331963.52000000002</v>
      </c>
      <c r="I425" s="2">
        <v>419992.36</v>
      </c>
      <c r="J425" s="2">
        <v>11562.58</v>
      </c>
      <c r="K425" s="2">
        <f t="shared" si="6"/>
        <v>6396327.3899999997</v>
      </c>
    </row>
    <row r="426" spans="1:11" x14ac:dyDescent="0.25">
      <c r="A426" t="s">
        <v>902</v>
      </c>
      <c r="B426" t="s">
        <v>903</v>
      </c>
      <c r="C426" t="s">
        <v>287</v>
      </c>
      <c r="D426" s="2">
        <v>2427319.84</v>
      </c>
      <c r="E426" s="2">
        <v>239840.08</v>
      </c>
      <c r="F426" s="37">
        <v>0</v>
      </c>
      <c r="G426" s="2">
        <v>0</v>
      </c>
      <c r="H426" s="2">
        <v>-21641.02</v>
      </c>
      <c r="I426" s="2">
        <v>39219.870000000003</v>
      </c>
      <c r="J426" s="2">
        <v>31218.21</v>
      </c>
      <c r="K426" s="2">
        <f t="shared" si="6"/>
        <v>2715956.98</v>
      </c>
    </row>
    <row r="427" spans="1:11" x14ac:dyDescent="0.25">
      <c r="A427" t="s">
        <v>904</v>
      </c>
      <c r="B427" t="s">
        <v>905</v>
      </c>
      <c r="C427" t="s">
        <v>416</v>
      </c>
      <c r="D427" s="2">
        <v>28192821.899999999</v>
      </c>
      <c r="E427" s="2">
        <v>-816481.81</v>
      </c>
      <c r="F427" s="37">
        <v>0</v>
      </c>
      <c r="G427" s="2">
        <v>-681390.56</v>
      </c>
      <c r="H427" s="2">
        <v>-889337.53000000014</v>
      </c>
      <c r="I427" s="2">
        <v>970570.8</v>
      </c>
      <c r="J427" s="2">
        <v>0</v>
      </c>
      <c r="K427" s="2">
        <f t="shared" si="6"/>
        <v>26776182.800000001</v>
      </c>
    </row>
    <row r="428" spans="1:11" x14ac:dyDescent="0.25">
      <c r="A428" t="s">
        <v>906</v>
      </c>
      <c r="B428" t="s">
        <v>907</v>
      </c>
      <c r="C428" t="s">
        <v>5</v>
      </c>
      <c r="D428" s="2">
        <v>7528311.4400000004</v>
      </c>
      <c r="E428" s="2">
        <v>-88655.22</v>
      </c>
      <c r="F428" s="37">
        <v>0</v>
      </c>
      <c r="G428" s="2">
        <v>-12725</v>
      </c>
      <c r="H428" s="2">
        <v>-154820.4</v>
      </c>
      <c r="I428" s="2">
        <v>456636.79</v>
      </c>
      <c r="J428" s="2">
        <v>23261.64</v>
      </c>
      <c r="K428" s="2">
        <f t="shared" si="6"/>
        <v>7752009.25</v>
      </c>
    </row>
    <row r="429" spans="1:11" x14ac:dyDescent="0.25">
      <c r="A429" t="s">
        <v>908</v>
      </c>
      <c r="B429" t="s">
        <v>909</v>
      </c>
      <c r="C429" t="s">
        <v>287</v>
      </c>
      <c r="D429" s="2">
        <v>3261830.62</v>
      </c>
      <c r="E429" s="2">
        <v>-176174.41</v>
      </c>
      <c r="F429" s="37">
        <v>0</v>
      </c>
      <c r="G429" s="2">
        <v>-97.53</v>
      </c>
      <c r="H429" s="2">
        <v>-120679.85</v>
      </c>
      <c r="I429" s="2">
        <v>45319.71</v>
      </c>
      <c r="J429" s="2">
        <v>0</v>
      </c>
      <c r="K429" s="2">
        <f t="shared" si="6"/>
        <v>3010198.54</v>
      </c>
    </row>
    <row r="430" spans="1:11" x14ac:dyDescent="0.25">
      <c r="A430" t="s">
        <v>910</v>
      </c>
      <c r="B430" t="s">
        <v>911</v>
      </c>
      <c r="C430" t="s">
        <v>218</v>
      </c>
      <c r="D430" s="2">
        <v>5424709.96</v>
      </c>
      <c r="E430" s="2">
        <v>375872.38</v>
      </c>
      <c r="F430" s="37">
        <v>0</v>
      </c>
      <c r="G430" s="2">
        <v>-4069.5</v>
      </c>
      <c r="H430" s="2">
        <v>-88326.2</v>
      </c>
      <c r="I430" s="2">
        <v>356060.98</v>
      </c>
      <c r="J430" s="2">
        <v>0</v>
      </c>
      <c r="K430" s="2">
        <f t="shared" si="6"/>
        <v>6064247.6199999992</v>
      </c>
    </row>
    <row r="431" spans="1:11" x14ac:dyDescent="0.25">
      <c r="A431" t="s">
        <v>912</v>
      </c>
      <c r="B431" t="s">
        <v>913</v>
      </c>
      <c r="C431" t="s">
        <v>79</v>
      </c>
      <c r="D431" s="2">
        <v>35108480.920000002</v>
      </c>
      <c r="E431" s="2">
        <v>-676388.13</v>
      </c>
      <c r="F431" s="37">
        <v>0</v>
      </c>
      <c r="G431" s="2">
        <v>-5040914.3600000003</v>
      </c>
      <c r="H431" s="2">
        <v>-12647092.619999999</v>
      </c>
      <c r="I431" s="2">
        <v>1778294.07</v>
      </c>
      <c r="J431" s="2">
        <v>0</v>
      </c>
      <c r="K431" s="2">
        <f t="shared" si="6"/>
        <v>18522379.879999999</v>
      </c>
    </row>
    <row r="432" spans="1:11" x14ac:dyDescent="0.25">
      <c r="A432" t="s">
        <v>914</v>
      </c>
      <c r="B432" t="s">
        <v>915</v>
      </c>
      <c r="C432" t="s">
        <v>532</v>
      </c>
      <c r="D432" s="2">
        <v>4493961.38</v>
      </c>
      <c r="E432" s="2">
        <v>198172.12</v>
      </c>
      <c r="F432" s="37">
        <v>0</v>
      </c>
      <c r="G432" s="2">
        <v>-81753.14</v>
      </c>
      <c r="H432" s="2">
        <v>-92412.67</v>
      </c>
      <c r="I432" s="2">
        <v>223376.95</v>
      </c>
      <c r="J432" s="2">
        <v>0</v>
      </c>
      <c r="K432" s="2">
        <f t="shared" si="6"/>
        <v>4741344.6400000006</v>
      </c>
    </row>
    <row r="433" spans="1:11" x14ac:dyDescent="0.25">
      <c r="A433" t="s">
        <v>916</v>
      </c>
      <c r="B433" t="s">
        <v>917</v>
      </c>
      <c r="C433" t="s">
        <v>35</v>
      </c>
      <c r="D433" s="2">
        <v>9166981.75</v>
      </c>
      <c r="E433" s="2">
        <v>-1229441.78</v>
      </c>
      <c r="F433" s="37">
        <v>0</v>
      </c>
      <c r="G433" s="2">
        <v>-129922.16</v>
      </c>
      <c r="H433" s="2">
        <v>-487871.52</v>
      </c>
      <c r="I433" s="2">
        <v>232882.09</v>
      </c>
      <c r="J433" s="2">
        <v>0</v>
      </c>
      <c r="K433" s="2">
        <f t="shared" si="6"/>
        <v>7552628.379999999</v>
      </c>
    </row>
    <row r="434" spans="1:11" x14ac:dyDescent="0.25">
      <c r="A434" t="s">
        <v>918</v>
      </c>
      <c r="B434" t="s">
        <v>919</v>
      </c>
      <c r="C434" t="s">
        <v>380</v>
      </c>
      <c r="D434" s="2">
        <v>3572990.03</v>
      </c>
      <c r="E434" s="2">
        <v>878904.41</v>
      </c>
      <c r="F434" s="37">
        <v>0</v>
      </c>
      <c r="G434" s="2">
        <v>-109403</v>
      </c>
      <c r="H434" s="2">
        <v>-300427.77999999997</v>
      </c>
      <c r="I434" s="2">
        <v>130964.25</v>
      </c>
      <c r="J434" s="2">
        <v>0</v>
      </c>
      <c r="K434" s="2">
        <f t="shared" si="6"/>
        <v>4173027.9099999997</v>
      </c>
    </row>
    <row r="435" spans="1:11" x14ac:dyDescent="0.25">
      <c r="A435" t="s">
        <v>920</v>
      </c>
      <c r="B435" t="s">
        <v>921</v>
      </c>
      <c r="C435" t="s">
        <v>14</v>
      </c>
      <c r="D435" s="2">
        <v>2246485.9900000002</v>
      </c>
      <c r="E435" s="2">
        <v>1382000.33</v>
      </c>
      <c r="F435" s="37">
        <v>0</v>
      </c>
      <c r="G435" s="2">
        <v>-22220.799999999999</v>
      </c>
      <c r="H435" s="2">
        <v>-122077.03</v>
      </c>
      <c r="I435" s="2">
        <v>175924.55</v>
      </c>
      <c r="J435" s="2">
        <v>0</v>
      </c>
      <c r="K435" s="2">
        <f t="shared" si="6"/>
        <v>3660113.0400000005</v>
      </c>
    </row>
    <row r="436" spans="1:11" x14ac:dyDescent="0.25">
      <c r="A436" t="s">
        <v>922</v>
      </c>
      <c r="B436" t="s">
        <v>921</v>
      </c>
      <c r="C436" t="s">
        <v>416</v>
      </c>
      <c r="D436" s="2">
        <v>3693626.95</v>
      </c>
      <c r="E436" s="2">
        <v>-214856.88</v>
      </c>
      <c r="F436" s="37">
        <v>0</v>
      </c>
      <c r="G436" s="2">
        <v>-73429.84</v>
      </c>
      <c r="H436" s="2">
        <v>-76683.92</v>
      </c>
      <c r="I436" s="2">
        <v>169900.03</v>
      </c>
      <c r="J436" s="2">
        <v>0</v>
      </c>
      <c r="K436" s="2">
        <f t="shared" si="6"/>
        <v>3498556.3400000003</v>
      </c>
    </row>
    <row r="437" spans="1:11" x14ac:dyDescent="0.25">
      <c r="A437" t="s">
        <v>923</v>
      </c>
      <c r="B437" t="s">
        <v>921</v>
      </c>
      <c r="C437" t="s">
        <v>17</v>
      </c>
      <c r="D437" s="2">
        <v>19642081.870000001</v>
      </c>
      <c r="E437" s="2">
        <v>1174251.22</v>
      </c>
      <c r="F437" s="37">
        <v>0</v>
      </c>
      <c r="G437" s="2">
        <v>-288881.11</v>
      </c>
      <c r="H437" s="2">
        <v>-640666.17999999993</v>
      </c>
      <c r="I437" s="2">
        <v>847473.81</v>
      </c>
      <c r="J437" s="2">
        <v>0</v>
      </c>
      <c r="K437" s="2">
        <f t="shared" si="6"/>
        <v>20734259.609999999</v>
      </c>
    </row>
    <row r="438" spans="1:11" x14ac:dyDescent="0.25">
      <c r="A438" t="s">
        <v>924</v>
      </c>
      <c r="B438" t="s">
        <v>925</v>
      </c>
      <c r="C438" t="s">
        <v>146</v>
      </c>
      <c r="D438" s="2">
        <v>11794794.539999999</v>
      </c>
      <c r="E438" s="2">
        <v>-322117.06</v>
      </c>
      <c r="F438" s="37">
        <v>0</v>
      </c>
      <c r="G438" s="2">
        <v>-509051.44</v>
      </c>
      <c r="H438" s="2">
        <v>-839504.75</v>
      </c>
      <c r="I438" s="2">
        <v>242746.87</v>
      </c>
      <c r="J438" s="2">
        <v>364622.04</v>
      </c>
      <c r="K438" s="2">
        <f t="shared" si="6"/>
        <v>10731490.199999997</v>
      </c>
    </row>
    <row r="439" spans="1:11" x14ac:dyDescent="0.25">
      <c r="A439" t="s">
        <v>926</v>
      </c>
      <c r="B439" t="s">
        <v>927</v>
      </c>
      <c r="C439" t="s">
        <v>43</v>
      </c>
      <c r="D439" s="2">
        <v>2321245.15</v>
      </c>
      <c r="E439" s="2">
        <v>1149047.2</v>
      </c>
      <c r="F439" s="37">
        <v>0</v>
      </c>
      <c r="G439" s="2">
        <v>-59277</v>
      </c>
      <c r="H439" s="2">
        <v>-31377.640000000003</v>
      </c>
      <c r="I439" s="2">
        <v>43439.92</v>
      </c>
      <c r="J439" s="2">
        <v>47506.61</v>
      </c>
      <c r="K439" s="2">
        <f t="shared" si="6"/>
        <v>3470584.2399999993</v>
      </c>
    </row>
    <row r="440" spans="1:11" x14ac:dyDescent="0.25">
      <c r="A440" t="s">
        <v>928</v>
      </c>
      <c r="B440" t="s">
        <v>929</v>
      </c>
      <c r="C440" t="s">
        <v>20</v>
      </c>
      <c r="D440" s="2">
        <v>55788688.619999997</v>
      </c>
      <c r="E440" s="2">
        <v>-560057.73</v>
      </c>
      <c r="F440" s="37">
        <v>0</v>
      </c>
      <c r="G440" s="2">
        <v>-1003714.71</v>
      </c>
      <c r="H440" s="2">
        <v>-2546958.36</v>
      </c>
      <c r="I440" s="2">
        <v>698472.07</v>
      </c>
      <c r="J440" s="2">
        <v>473177.16</v>
      </c>
      <c r="K440" s="2">
        <f t="shared" si="6"/>
        <v>52849607.049999997</v>
      </c>
    </row>
    <row r="441" spans="1:11" x14ac:dyDescent="0.25">
      <c r="A441" t="s">
        <v>930</v>
      </c>
      <c r="B441" t="s">
        <v>931</v>
      </c>
      <c r="C441" t="s">
        <v>43</v>
      </c>
      <c r="D441" s="2">
        <v>7191998.2000000002</v>
      </c>
      <c r="E441" s="2">
        <v>-442244.51</v>
      </c>
      <c r="F441" s="37">
        <v>0</v>
      </c>
      <c r="G441" s="2">
        <v>-307197.5</v>
      </c>
      <c r="H441" s="2">
        <v>-334212.02</v>
      </c>
      <c r="I441" s="2">
        <v>205479.94</v>
      </c>
      <c r="J441" s="2">
        <v>0</v>
      </c>
      <c r="K441" s="2">
        <f t="shared" si="6"/>
        <v>6313824.1100000003</v>
      </c>
    </row>
    <row r="442" spans="1:11" x14ac:dyDescent="0.25">
      <c r="A442" t="s">
        <v>932</v>
      </c>
      <c r="B442" t="s">
        <v>933</v>
      </c>
      <c r="C442" t="s">
        <v>115</v>
      </c>
      <c r="D442" s="2">
        <v>18471715.640000001</v>
      </c>
      <c r="E442" s="2">
        <v>-811137.52</v>
      </c>
      <c r="F442" s="37">
        <v>0</v>
      </c>
      <c r="G442" s="2">
        <v>-315116.64</v>
      </c>
      <c r="H442" s="2">
        <v>-487411.76999999996</v>
      </c>
      <c r="I442" s="2">
        <v>962512.19</v>
      </c>
      <c r="J442" s="2">
        <v>0</v>
      </c>
      <c r="K442" s="2">
        <f t="shared" si="6"/>
        <v>17820561.900000002</v>
      </c>
    </row>
    <row r="443" spans="1:11" x14ac:dyDescent="0.25">
      <c r="A443" t="s">
        <v>934</v>
      </c>
      <c r="B443" t="s">
        <v>935</v>
      </c>
      <c r="C443" t="s">
        <v>17</v>
      </c>
      <c r="D443" s="2">
        <v>23133005.329999998</v>
      </c>
      <c r="E443" s="2">
        <v>-673674.44</v>
      </c>
      <c r="F443" s="37">
        <v>0</v>
      </c>
      <c r="G443" s="2">
        <v>-642811.34</v>
      </c>
      <c r="H443" s="2">
        <v>-1189628.75</v>
      </c>
      <c r="I443" s="2">
        <v>1775242.55</v>
      </c>
      <c r="J443" s="2">
        <v>139344.93</v>
      </c>
      <c r="K443" s="2">
        <f t="shared" si="6"/>
        <v>22541478.279999997</v>
      </c>
    </row>
    <row r="444" spans="1:11" x14ac:dyDescent="0.25">
      <c r="A444" t="s">
        <v>936</v>
      </c>
      <c r="B444" t="s">
        <v>937</v>
      </c>
      <c r="C444" t="s">
        <v>386</v>
      </c>
      <c r="D444" s="2">
        <v>4268537.1100000003</v>
      </c>
      <c r="E444" s="2">
        <v>838562.7</v>
      </c>
      <c r="F444" s="37">
        <v>0</v>
      </c>
      <c r="G444" s="2">
        <v>-49523.5</v>
      </c>
      <c r="H444" s="2">
        <v>-393104.05</v>
      </c>
      <c r="I444" s="2">
        <v>398076.4</v>
      </c>
      <c r="J444" s="2">
        <v>0</v>
      </c>
      <c r="K444" s="2">
        <f t="shared" si="6"/>
        <v>5062548.6600000011</v>
      </c>
    </row>
    <row r="445" spans="1:11" x14ac:dyDescent="0.25">
      <c r="A445" t="s">
        <v>938</v>
      </c>
      <c r="B445" t="s">
        <v>939</v>
      </c>
      <c r="C445" t="s">
        <v>256</v>
      </c>
      <c r="D445" s="2">
        <v>5287441.18</v>
      </c>
      <c r="E445" s="2">
        <v>349292.17</v>
      </c>
      <c r="F445" s="37">
        <v>0</v>
      </c>
      <c r="G445" s="2">
        <v>-53670.11</v>
      </c>
      <c r="H445" s="2">
        <v>-297605.58</v>
      </c>
      <c r="I445" s="2">
        <v>347140.61</v>
      </c>
      <c r="J445" s="2">
        <v>0</v>
      </c>
      <c r="K445" s="2">
        <f t="shared" si="6"/>
        <v>5632598.2699999996</v>
      </c>
    </row>
    <row r="446" spans="1:11" x14ac:dyDescent="0.25">
      <c r="A446" t="s">
        <v>940</v>
      </c>
      <c r="B446" t="s">
        <v>941</v>
      </c>
      <c r="C446" t="s">
        <v>59</v>
      </c>
      <c r="D446" s="2">
        <v>5393556.1900000004</v>
      </c>
      <c r="E446" s="2">
        <v>-302728.02</v>
      </c>
      <c r="F446" s="37">
        <v>0</v>
      </c>
      <c r="G446" s="2">
        <v>-347015</v>
      </c>
      <c r="H446" s="2">
        <v>-362194.60000000003</v>
      </c>
      <c r="I446" s="2">
        <v>89409.17</v>
      </c>
      <c r="J446" s="2">
        <v>0</v>
      </c>
      <c r="K446" s="2">
        <f t="shared" si="6"/>
        <v>4471027.74</v>
      </c>
    </row>
    <row r="447" spans="1:11" x14ac:dyDescent="0.25">
      <c r="A447" t="s">
        <v>942</v>
      </c>
      <c r="B447" t="s">
        <v>943</v>
      </c>
      <c r="C447" t="s">
        <v>105</v>
      </c>
      <c r="D447" s="2">
        <v>2756385.18</v>
      </c>
      <c r="E447" s="2">
        <v>-44395.33</v>
      </c>
      <c r="F447" s="37">
        <v>0</v>
      </c>
      <c r="G447" s="2">
        <v>-123624.96000000001</v>
      </c>
      <c r="H447" s="2">
        <v>-101912.12</v>
      </c>
      <c r="I447" s="2">
        <v>430621.68</v>
      </c>
      <c r="J447" s="2">
        <v>0</v>
      </c>
      <c r="K447" s="2">
        <f t="shared" si="6"/>
        <v>2917074.45</v>
      </c>
    </row>
    <row r="448" spans="1:11" x14ac:dyDescent="0.25">
      <c r="A448" t="s">
        <v>944</v>
      </c>
      <c r="B448" t="s">
        <v>945</v>
      </c>
      <c r="C448" t="s">
        <v>134</v>
      </c>
      <c r="D448" s="2">
        <v>20820583.420000002</v>
      </c>
      <c r="E448" s="2">
        <v>-3343137.5</v>
      </c>
      <c r="F448" s="37">
        <v>0</v>
      </c>
      <c r="G448" s="2">
        <v>-955488.83</v>
      </c>
      <c r="H448" s="2">
        <v>-2570095.5799999996</v>
      </c>
      <c r="I448" s="2">
        <v>562878</v>
      </c>
      <c r="J448" s="2">
        <v>0</v>
      </c>
      <c r="K448" s="2">
        <f t="shared" si="6"/>
        <v>14514739.510000002</v>
      </c>
    </row>
    <row r="449" spans="1:11" x14ac:dyDescent="0.25">
      <c r="A449" t="s">
        <v>946</v>
      </c>
      <c r="B449" t="s">
        <v>947</v>
      </c>
      <c r="C449" t="s">
        <v>276</v>
      </c>
      <c r="D449" s="2">
        <v>8297030.5999999996</v>
      </c>
      <c r="E449" s="2">
        <v>-226104.49</v>
      </c>
      <c r="F449" s="37">
        <v>0</v>
      </c>
      <c r="G449" s="2">
        <v>0</v>
      </c>
      <c r="H449" s="2">
        <v>-246059.4</v>
      </c>
      <c r="I449" s="2">
        <v>337895.27</v>
      </c>
      <c r="J449" s="2">
        <v>2880.28</v>
      </c>
      <c r="K449" s="2">
        <f t="shared" si="6"/>
        <v>8165642.2599999988</v>
      </c>
    </row>
    <row r="450" spans="1:11" x14ac:dyDescent="0.25">
      <c r="A450" t="s">
        <v>948</v>
      </c>
      <c r="B450" t="s">
        <v>949</v>
      </c>
      <c r="C450" t="s">
        <v>242</v>
      </c>
      <c r="D450" s="2">
        <v>6695395.1799999997</v>
      </c>
      <c r="E450" s="2">
        <v>-465715.62</v>
      </c>
      <c r="F450" s="37">
        <v>0</v>
      </c>
      <c r="G450" s="2">
        <v>-635283.87</v>
      </c>
      <c r="H450" s="2">
        <v>-946740.7</v>
      </c>
      <c r="I450" s="2">
        <v>1762582.21</v>
      </c>
      <c r="J450" s="2">
        <v>230487.55</v>
      </c>
      <c r="K450" s="2">
        <f t="shared" si="6"/>
        <v>6640724.7499999991</v>
      </c>
    </row>
    <row r="451" spans="1:11" x14ac:dyDescent="0.25">
      <c r="A451" t="s">
        <v>950</v>
      </c>
      <c r="B451" t="s">
        <v>951</v>
      </c>
      <c r="C451" t="s">
        <v>105</v>
      </c>
      <c r="D451" s="2">
        <v>72912.2</v>
      </c>
      <c r="E451" s="2">
        <v>-28910.42</v>
      </c>
      <c r="F451" s="37">
        <v>0</v>
      </c>
      <c r="G451" s="2">
        <v>0</v>
      </c>
      <c r="H451" s="2">
        <v>-12007.130000000001</v>
      </c>
      <c r="I451" s="2">
        <v>36000</v>
      </c>
      <c r="J451" s="2">
        <v>0</v>
      </c>
      <c r="K451" s="2">
        <f t="shared" si="6"/>
        <v>67994.649999999994</v>
      </c>
    </row>
    <row r="452" spans="1:11" x14ac:dyDescent="0.25">
      <c r="A452" t="s">
        <v>952</v>
      </c>
      <c r="B452" t="s">
        <v>953</v>
      </c>
      <c r="C452" t="s">
        <v>51</v>
      </c>
      <c r="D452" s="2">
        <v>8312669.5800000001</v>
      </c>
      <c r="E452" s="2">
        <v>30946.6</v>
      </c>
      <c r="F452" s="37">
        <v>0</v>
      </c>
      <c r="G452" s="2">
        <v>-53580.42</v>
      </c>
      <c r="H452" s="2">
        <v>-255169.6</v>
      </c>
      <c r="I452" s="2">
        <v>731481.69</v>
      </c>
      <c r="J452" s="2">
        <v>0</v>
      </c>
      <c r="K452" s="2">
        <f t="shared" si="6"/>
        <v>8766347.8499999996</v>
      </c>
    </row>
    <row r="453" spans="1:11" x14ac:dyDescent="0.25">
      <c r="A453" t="s">
        <v>954</v>
      </c>
      <c r="B453" t="s">
        <v>955</v>
      </c>
      <c r="C453" t="s">
        <v>56</v>
      </c>
      <c r="D453" s="2">
        <v>15887326.300000001</v>
      </c>
      <c r="E453" s="2">
        <v>-1363167.81</v>
      </c>
      <c r="F453" s="37">
        <v>0</v>
      </c>
      <c r="G453" s="2">
        <v>-232588.49</v>
      </c>
      <c r="H453" s="2">
        <v>-2144051.3499999996</v>
      </c>
      <c r="I453" s="2">
        <v>715590.92</v>
      </c>
      <c r="J453" s="2">
        <v>0</v>
      </c>
      <c r="K453" s="2">
        <f t="shared" si="6"/>
        <v>12863109.57</v>
      </c>
    </row>
    <row r="454" spans="1:11" x14ac:dyDescent="0.25">
      <c r="A454" t="s">
        <v>956</v>
      </c>
      <c r="B454" t="s">
        <v>957</v>
      </c>
      <c r="C454" t="s">
        <v>242</v>
      </c>
      <c r="D454" s="2">
        <v>5068431.22</v>
      </c>
      <c r="E454" s="2">
        <v>1829664</v>
      </c>
      <c r="F454" s="37">
        <v>0</v>
      </c>
      <c r="G454" s="2">
        <v>-95723.1</v>
      </c>
      <c r="H454" s="2">
        <v>-383902.68</v>
      </c>
      <c r="I454" s="2">
        <v>365137.37</v>
      </c>
      <c r="J454" s="2">
        <v>0</v>
      </c>
      <c r="K454" s="2">
        <f t="shared" si="6"/>
        <v>6783606.8100000005</v>
      </c>
    </row>
    <row r="455" spans="1:11" x14ac:dyDescent="0.25">
      <c r="A455" t="s">
        <v>958</v>
      </c>
      <c r="B455" t="s">
        <v>959</v>
      </c>
      <c r="C455" t="s">
        <v>8</v>
      </c>
      <c r="D455" s="2">
        <v>2171732.54</v>
      </c>
      <c r="E455" s="2">
        <v>-124162.15</v>
      </c>
      <c r="F455" s="37">
        <v>0</v>
      </c>
      <c r="G455" s="2">
        <v>-473969.33</v>
      </c>
      <c r="H455" s="2">
        <v>-308408.35000000003</v>
      </c>
      <c r="I455" s="2">
        <v>124133.55</v>
      </c>
      <c r="J455" s="2">
        <v>35754.949999999997</v>
      </c>
      <c r="K455" s="2">
        <f t="shared" ref="K455:K518" si="7">D455+E455+G455+H455+I455+J455</f>
        <v>1425081.21</v>
      </c>
    </row>
    <row r="456" spans="1:11" x14ac:dyDescent="0.25">
      <c r="A456" t="s">
        <v>960</v>
      </c>
      <c r="B456" t="s">
        <v>961</v>
      </c>
      <c r="C456" t="s">
        <v>120</v>
      </c>
      <c r="D456" s="2">
        <v>37904101.109999999</v>
      </c>
      <c r="E456" s="2">
        <v>3166554.86</v>
      </c>
      <c r="F456" s="37">
        <v>0</v>
      </c>
      <c r="G456" s="2">
        <v>-835848.47</v>
      </c>
      <c r="H456" s="2">
        <v>-2517109.6100000003</v>
      </c>
      <c r="I456" s="2">
        <v>1295598.0800000001</v>
      </c>
      <c r="J456" s="2">
        <v>669431.92000000004</v>
      </c>
      <c r="K456" s="2">
        <f t="shared" si="7"/>
        <v>39682727.890000001</v>
      </c>
    </row>
    <row r="457" spans="1:11" x14ac:dyDescent="0.25">
      <c r="A457" t="s">
        <v>962</v>
      </c>
      <c r="B457" t="s">
        <v>963</v>
      </c>
      <c r="C457" t="s">
        <v>79</v>
      </c>
      <c r="D457" s="2">
        <v>1800131.77</v>
      </c>
      <c r="E457" s="2">
        <v>-216677.72</v>
      </c>
      <c r="F457" s="37">
        <v>0</v>
      </c>
      <c r="G457" s="2">
        <v>-801860.52</v>
      </c>
      <c r="H457" s="2">
        <v>-614492.34000000008</v>
      </c>
      <c r="I457" s="2">
        <v>145022.85999999999</v>
      </c>
      <c r="J457" s="2">
        <v>27283.39</v>
      </c>
      <c r="K457" s="2">
        <f t="shared" si="7"/>
        <v>339407.43999999994</v>
      </c>
    </row>
    <row r="458" spans="1:11" x14ac:dyDescent="0.25">
      <c r="A458" t="s">
        <v>964</v>
      </c>
      <c r="B458" t="s">
        <v>965</v>
      </c>
      <c r="C458" t="s">
        <v>386</v>
      </c>
      <c r="D458" s="2">
        <v>3031039.1</v>
      </c>
      <c r="E458" s="2">
        <v>135212.39000000001</v>
      </c>
      <c r="F458" s="37">
        <v>0</v>
      </c>
      <c r="G458" s="2">
        <v>-52900.5</v>
      </c>
      <c r="H458" s="2">
        <v>-250368.68</v>
      </c>
      <c r="I458" s="2">
        <v>338931.1</v>
      </c>
      <c r="J458" s="2">
        <v>0</v>
      </c>
      <c r="K458" s="2">
        <f t="shared" si="7"/>
        <v>3201913.41</v>
      </c>
    </row>
    <row r="459" spans="1:11" x14ac:dyDescent="0.25">
      <c r="A459" t="s">
        <v>966</v>
      </c>
      <c r="B459" t="s">
        <v>967</v>
      </c>
      <c r="C459" t="s">
        <v>2</v>
      </c>
      <c r="D459" s="2">
        <v>2861659.62</v>
      </c>
      <c r="E459" s="2">
        <v>247188.08</v>
      </c>
      <c r="F459" s="37">
        <v>0</v>
      </c>
      <c r="G459" s="2">
        <v>0</v>
      </c>
      <c r="H459" s="2">
        <v>-68804.13</v>
      </c>
      <c r="I459" s="2">
        <v>134511.42000000001</v>
      </c>
      <c r="J459" s="2">
        <v>33533.269999999997</v>
      </c>
      <c r="K459" s="2">
        <f t="shared" si="7"/>
        <v>3208088.2600000002</v>
      </c>
    </row>
    <row r="460" spans="1:11" x14ac:dyDescent="0.25">
      <c r="A460" t="s">
        <v>968</v>
      </c>
      <c r="B460" t="s">
        <v>969</v>
      </c>
      <c r="C460" t="s">
        <v>301</v>
      </c>
      <c r="D460" s="2">
        <v>8206321.6799999997</v>
      </c>
      <c r="E460" s="2">
        <v>159772.66</v>
      </c>
      <c r="F460" s="37">
        <v>0</v>
      </c>
      <c r="G460" s="2">
        <v>-58194.75</v>
      </c>
      <c r="H460" s="2">
        <v>-116063.20999999999</v>
      </c>
      <c r="I460" s="2">
        <v>624871.27</v>
      </c>
      <c r="J460" s="2">
        <v>0</v>
      </c>
      <c r="K460" s="2">
        <f t="shared" si="7"/>
        <v>8816707.6500000004</v>
      </c>
    </row>
    <row r="461" spans="1:11" x14ac:dyDescent="0.25">
      <c r="A461" t="s">
        <v>970</v>
      </c>
      <c r="B461" t="s">
        <v>971</v>
      </c>
      <c r="C461" t="s">
        <v>364</v>
      </c>
      <c r="D461" s="2">
        <v>7178335.4000000004</v>
      </c>
      <c r="E461" s="2">
        <v>-340732.94</v>
      </c>
      <c r="F461" s="37">
        <v>0</v>
      </c>
      <c r="G461" s="2">
        <v>-71378</v>
      </c>
      <c r="H461" s="2">
        <v>-91174.36</v>
      </c>
      <c r="I461" s="2">
        <v>325707.25</v>
      </c>
      <c r="J461" s="2">
        <v>0</v>
      </c>
      <c r="K461" s="2">
        <f t="shared" si="7"/>
        <v>7000757.3499999996</v>
      </c>
    </row>
    <row r="462" spans="1:11" x14ac:dyDescent="0.25">
      <c r="A462" t="s">
        <v>972</v>
      </c>
      <c r="B462" t="s">
        <v>973</v>
      </c>
      <c r="C462" t="s">
        <v>239</v>
      </c>
      <c r="D462" s="2">
        <v>7499434.3600000003</v>
      </c>
      <c r="E462" s="2">
        <v>-166466.35</v>
      </c>
      <c r="F462" s="37">
        <v>0</v>
      </c>
      <c r="G462" s="2">
        <v>-83038.84</v>
      </c>
      <c r="H462" s="2">
        <v>-446791.97</v>
      </c>
      <c r="I462" s="2">
        <v>324733.98</v>
      </c>
      <c r="J462" s="2">
        <v>0</v>
      </c>
      <c r="K462" s="2">
        <f t="shared" si="7"/>
        <v>7127871.1800000016</v>
      </c>
    </row>
    <row r="463" spans="1:11" x14ac:dyDescent="0.25">
      <c r="A463" t="s">
        <v>974</v>
      </c>
      <c r="B463" t="s">
        <v>975</v>
      </c>
      <c r="C463" t="s">
        <v>386</v>
      </c>
      <c r="D463" s="2">
        <v>7282049.79</v>
      </c>
      <c r="E463" s="2">
        <v>1143592.74</v>
      </c>
      <c r="F463" s="37">
        <v>0</v>
      </c>
      <c r="G463" s="2">
        <v>-36350</v>
      </c>
      <c r="H463" s="2">
        <v>-695249.66999999993</v>
      </c>
      <c r="I463" s="2">
        <v>265369.15999999997</v>
      </c>
      <c r="J463" s="2">
        <v>3018.09</v>
      </c>
      <c r="K463" s="2">
        <f t="shared" si="7"/>
        <v>7962430.1099999994</v>
      </c>
    </row>
    <row r="464" spans="1:11" x14ac:dyDescent="0.25">
      <c r="A464" t="s">
        <v>976</v>
      </c>
      <c r="B464" t="s">
        <v>977</v>
      </c>
      <c r="C464" t="s">
        <v>301</v>
      </c>
      <c r="D464" s="2">
        <v>8326370.7999999998</v>
      </c>
      <c r="E464" s="2">
        <v>-79738.850000000006</v>
      </c>
      <c r="F464" s="37">
        <v>0</v>
      </c>
      <c r="G464" s="2">
        <v>-50588.75</v>
      </c>
      <c r="H464" s="2">
        <v>-337817.74000000005</v>
      </c>
      <c r="I464" s="2">
        <v>836196.46</v>
      </c>
      <c r="J464" s="2">
        <v>0</v>
      </c>
      <c r="K464" s="2">
        <f t="shared" si="7"/>
        <v>8694421.9199999999</v>
      </c>
    </row>
    <row r="465" spans="1:11" x14ac:dyDescent="0.25">
      <c r="A465" t="s">
        <v>978</v>
      </c>
      <c r="B465" t="s">
        <v>979</v>
      </c>
      <c r="C465" t="s">
        <v>38</v>
      </c>
      <c r="D465" s="2">
        <v>6301397.4400000004</v>
      </c>
      <c r="E465" s="2">
        <v>-78182.7</v>
      </c>
      <c r="F465" s="37">
        <v>0</v>
      </c>
      <c r="G465" s="2">
        <v>-32434.25</v>
      </c>
      <c r="H465" s="2">
        <v>-183131.53</v>
      </c>
      <c r="I465" s="2">
        <v>431115.2</v>
      </c>
      <c r="J465" s="2">
        <v>33256.050000000003</v>
      </c>
      <c r="K465" s="2">
        <f t="shared" si="7"/>
        <v>6472020.21</v>
      </c>
    </row>
    <row r="466" spans="1:11" x14ac:dyDescent="0.25">
      <c r="A466" t="s">
        <v>980</v>
      </c>
      <c r="B466" t="s">
        <v>981</v>
      </c>
      <c r="C466" t="s">
        <v>416</v>
      </c>
      <c r="D466" s="2">
        <v>8351708.6600000001</v>
      </c>
      <c r="E466" s="2">
        <v>-401372.35</v>
      </c>
      <c r="F466" s="37">
        <v>0</v>
      </c>
      <c r="G466" s="2">
        <v>-294729.55</v>
      </c>
      <c r="H466" s="2">
        <v>-1048700.5999999999</v>
      </c>
      <c r="I466" s="2">
        <v>286615</v>
      </c>
      <c r="J466" s="2">
        <v>0</v>
      </c>
      <c r="K466" s="2">
        <f t="shared" si="7"/>
        <v>6893521.1600000011</v>
      </c>
    </row>
    <row r="467" spans="1:11" x14ac:dyDescent="0.25">
      <c r="A467" t="s">
        <v>982</v>
      </c>
      <c r="B467" t="s">
        <v>981</v>
      </c>
      <c r="C467" t="s">
        <v>94</v>
      </c>
      <c r="D467" s="2">
        <v>5229869.83</v>
      </c>
      <c r="E467" s="2">
        <v>86757.03</v>
      </c>
      <c r="F467" s="37">
        <v>0</v>
      </c>
      <c r="G467" s="2">
        <v>0</v>
      </c>
      <c r="H467" s="2">
        <v>-97781.910000000018</v>
      </c>
      <c r="I467" s="2">
        <v>181556.17</v>
      </c>
      <c r="J467" s="2">
        <v>0</v>
      </c>
      <c r="K467" s="2">
        <f t="shared" si="7"/>
        <v>5400401.1200000001</v>
      </c>
    </row>
    <row r="468" spans="1:11" x14ac:dyDescent="0.25">
      <c r="A468" t="s">
        <v>983</v>
      </c>
      <c r="B468" t="s">
        <v>984</v>
      </c>
      <c r="C468" t="s">
        <v>234</v>
      </c>
      <c r="D468" s="2">
        <v>12222782.439999999</v>
      </c>
      <c r="E468" s="2">
        <v>-481394.34</v>
      </c>
      <c r="F468" s="37">
        <v>0</v>
      </c>
      <c r="G468" s="2">
        <v>0</v>
      </c>
      <c r="H468" s="2">
        <v>-198163.92</v>
      </c>
      <c r="I468" s="2">
        <v>758999.99</v>
      </c>
      <c r="J468" s="2">
        <v>0</v>
      </c>
      <c r="K468" s="2">
        <f t="shared" si="7"/>
        <v>12302224.17</v>
      </c>
    </row>
    <row r="469" spans="1:11" x14ac:dyDescent="0.25">
      <c r="A469" t="s">
        <v>985</v>
      </c>
      <c r="B469" t="s">
        <v>986</v>
      </c>
      <c r="C469" t="s">
        <v>79</v>
      </c>
      <c r="D469" s="2">
        <v>1457363.3</v>
      </c>
      <c r="E469" s="2">
        <v>-418.27</v>
      </c>
      <c r="F469" s="37">
        <v>0</v>
      </c>
      <c r="G469" s="2">
        <v>-267140.68</v>
      </c>
      <c r="H469" s="2">
        <v>-191548.28</v>
      </c>
      <c r="I469" s="2">
        <v>146472.66</v>
      </c>
      <c r="J469" s="2">
        <v>27454.880000000001</v>
      </c>
      <c r="K469" s="2">
        <f t="shared" si="7"/>
        <v>1172183.6099999999</v>
      </c>
    </row>
    <row r="470" spans="1:11" x14ac:dyDescent="0.25">
      <c r="A470" t="s">
        <v>987</v>
      </c>
      <c r="B470" t="s">
        <v>988</v>
      </c>
      <c r="C470" t="s">
        <v>190</v>
      </c>
      <c r="D470" s="2">
        <v>9129977.4600000009</v>
      </c>
      <c r="E470" s="2">
        <v>-270584.44</v>
      </c>
      <c r="F470" s="37">
        <v>0</v>
      </c>
      <c r="G470" s="2">
        <v>0</v>
      </c>
      <c r="H470" s="2">
        <v>-337766.34</v>
      </c>
      <c r="I470" s="2">
        <v>759989.46</v>
      </c>
      <c r="J470" s="2">
        <v>0</v>
      </c>
      <c r="K470" s="2">
        <f t="shared" si="7"/>
        <v>9281616.1400000006</v>
      </c>
    </row>
    <row r="471" spans="1:11" x14ac:dyDescent="0.25">
      <c r="A471" t="s">
        <v>989</v>
      </c>
      <c r="B471" t="s">
        <v>990</v>
      </c>
      <c r="C471" t="s">
        <v>56</v>
      </c>
      <c r="D471" s="2">
        <v>5003548.13</v>
      </c>
      <c r="E471" s="2">
        <v>141958.28</v>
      </c>
      <c r="F471" s="37">
        <v>0</v>
      </c>
      <c r="G471" s="2">
        <v>-86810.42</v>
      </c>
      <c r="H471" s="2">
        <v>-1417036.84</v>
      </c>
      <c r="I471" s="2">
        <v>83325.710000000006</v>
      </c>
      <c r="J471" s="2">
        <v>0</v>
      </c>
      <c r="K471" s="2">
        <f t="shared" si="7"/>
        <v>3724984.8600000003</v>
      </c>
    </row>
    <row r="472" spans="1:11" x14ac:dyDescent="0.25">
      <c r="A472" t="s">
        <v>991</v>
      </c>
      <c r="B472" t="s">
        <v>992</v>
      </c>
      <c r="C472" t="s">
        <v>377</v>
      </c>
      <c r="D472" s="2">
        <v>10535345.77</v>
      </c>
      <c r="E472" s="2">
        <v>-65609.710000000006</v>
      </c>
      <c r="F472" s="37">
        <v>0</v>
      </c>
      <c r="G472" s="2">
        <v>-231461.73</v>
      </c>
      <c r="H472" s="2">
        <v>-300857.36</v>
      </c>
      <c r="I472" s="2">
        <v>220587.96</v>
      </c>
      <c r="J472" s="2">
        <v>25788.68</v>
      </c>
      <c r="K472" s="2">
        <f t="shared" si="7"/>
        <v>10183793.609999999</v>
      </c>
    </row>
    <row r="473" spans="1:11" x14ac:dyDescent="0.25">
      <c r="A473" t="s">
        <v>993</v>
      </c>
      <c r="B473" t="s">
        <v>994</v>
      </c>
      <c r="C473" t="s">
        <v>146</v>
      </c>
      <c r="D473" s="2">
        <v>2894504.46</v>
      </c>
      <c r="E473" s="2">
        <v>1173894.72</v>
      </c>
      <c r="F473" s="37">
        <v>0</v>
      </c>
      <c r="G473" s="2">
        <v>-43373</v>
      </c>
      <c r="H473" s="2">
        <v>-466276.4</v>
      </c>
      <c r="I473" s="2">
        <v>256253.41</v>
      </c>
      <c r="J473" s="2">
        <v>29609.39</v>
      </c>
      <c r="K473" s="2">
        <f t="shared" si="7"/>
        <v>3844612.58</v>
      </c>
    </row>
    <row r="474" spans="1:11" x14ac:dyDescent="0.25">
      <c r="A474" t="s">
        <v>995</v>
      </c>
      <c r="B474" t="s">
        <v>996</v>
      </c>
      <c r="C474" t="s">
        <v>26</v>
      </c>
      <c r="D474" s="2">
        <v>2337436.52</v>
      </c>
      <c r="E474" s="2">
        <v>383427.54</v>
      </c>
      <c r="F474" s="37">
        <v>0</v>
      </c>
      <c r="G474" s="2">
        <v>0</v>
      </c>
      <c r="H474" s="2">
        <v>-18885.899999999998</v>
      </c>
      <c r="I474" s="2">
        <v>40988.94</v>
      </c>
      <c r="J474" s="2">
        <v>0</v>
      </c>
      <c r="K474" s="2">
        <f t="shared" si="7"/>
        <v>2742967.1</v>
      </c>
    </row>
    <row r="475" spans="1:11" x14ac:dyDescent="0.25">
      <c r="A475" t="s">
        <v>997</v>
      </c>
      <c r="B475" t="s">
        <v>998</v>
      </c>
      <c r="C475" t="s">
        <v>84</v>
      </c>
      <c r="D475" s="2">
        <v>9377318.5</v>
      </c>
      <c r="E475" s="2">
        <v>-1337619.75</v>
      </c>
      <c r="F475" s="37">
        <v>0</v>
      </c>
      <c r="G475" s="2">
        <v>-93756.95</v>
      </c>
      <c r="H475" s="2">
        <v>-559948.01</v>
      </c>
      <c r="I475" s="2">
        <v>662817.26</v>
      </c>
      <c r="J475" s="2">
        <v>7661.03</v>
      </c>
      <c r="K475" s="2">
        <f t="shared" si="7"/>
        <v>8056472.0800000001</v>
      </c>
    </row>
    <row r="476" spans="1:11" x14ac:dyDescent="0.25">
      <c r="A476" t="s">
        <v>999</v>
      </c>
      <c r="B476" t="s">
        <v>1000</v>
      </c>
      <c r="C476" t="s">
        <v>380</v>
      </c>
      <c r="D476" s="2">
        <v>22485727.370000001</v>
      </c>
      <c r="E476" s="2">
        <v>-1956304.39</v>
      </c>
      <c r="F476" s="37">
        <v>0</v>
      </c>
      <c r="G476" s="2">
        <v>-996395.07</v>
      </c>
      <c r="H476" s="2">
        <v>-3205100.9299999997</v>
      </c>
      <c r="I476" s="2">
        <v>1097276.3999999999</v>
      </c>
      <c r="J476" s="2">
        <v>0</v>
      </c>
      <c r="K476" s="2">
        <f t="shared" si="7"/>
        <v>17425203.379999999</v>
      </c>
    </row>
    <row r="477" spans="1:11" x14ac:dyDescent="0.25">
      <c r="A477" t="s">
        <v>1001</v>
      </c>
      <c r="B477" t="s">
        <v>1002</v>
      </c>
      <c r="C477" t="s">
        <v>17</v>
      </c>
      <c r="D477" s="2">
        <v>10050120.300000001</v>
      </c>
      <c r="E477" s="2">
        <v>332220.26</v>
      </c>
      <c r="F477" s="37">
        <v>0</v>
      </c>
      <c r="G477" s="2">
        <v>-198192.78</v>
      </c>
      <c r="H477" s="2">
        <v>-210822.37000000002</v>
      </c>
      <c r="I477" s="2">
        <v>366580.99</v>
      </c>
      <c r="J477" s="2">
        <v>0</v>
      </c>
      <c r="K477" s="2">
        <f t="shared" si="7"/>
        <v>10339906.400000002</v>
      </c>
    </row>
    <row r="478" spans="1:11" x14ac:dyDescent="0.25">
      <c r="A478" t="s">
        <v>1003</v>
      </c>
      <c r="B478" t="s">
        <v>1004</v>
      </c>
      <c r="C478" t="s">
        <v>368</v>
      </c>
      <c r="D478" s="2">
        <v>10755374.470000001</v>
      </c>
      <c r="E478" s="2">
        <v>-458546.9</v>
      </c>
      <c r="F478" s="37">
        <v>0</v>
      </c>
      <c r="G478" s="2">
        <v>-198625.55</v>
      </c>
      <c r="H478" s="2">
        <v>-124418.01</v>
      </c>
      <c r="I478" s="2">
        <v>639995.86</v>
      </c>
      <c r="J478" s="2">
        <v>0</v>
      </c>
      <c r="K478" s="2">
        <f t="shared" si="7"/>
        <v>10613779.869999999</v>
      </c>
    </row>
    <row r="479" spans="1:11" x14ac:dyDescent="0.25">
      <c r="A479" t="s">
        <v>1005</v>
      </c>
      <c r="B479" t="s">
        <v>1006</v>
      </c>
      <c r="C479" t="s">
        <v>59</v>
      </c>
      <c r="D479" s="2">
        <v>5317995.62</v>
      </c>
      <c r="E479" s="2">
        <v>-356813.26</v>
      </c>
      <c r="F479" s="37">
        <v>0</v>
      </c>
      <c r="G479" s="2">
        <v>0</v>
      </c>
      <c r="H479" s="2">
        <v>-95042.260000000009</v>
      </c>
      <c r="I479" s="2">
        <v>137343.6</v>
      </c>
      <c r="J479" s="2">
        <v>0</v>
      </c>
      <c r="K479" s="2">
        <f t="shared" si="7"/>
        <v>5003483.7</v>
      </c>
    </row>
    <row r="480" spans="1:11" x14ac:dyDescent="0.25">
      <c r="A480" t="s">
        <v>1007</v>
      </c>
      <c r="B480" t="s">
        <v>1008</v>
      </c>
      <c r="C480" t="s">
        <v>445</v>
      </c>
      <c r="D480" s="2">
        <v>4820440.18</v>
      </c>
      <c r="E480" s="2">
        <v>452060.67</v>
      </c>
      <c r="F480" s="37">
        <v>0</v>
      </c>
      <c r="G480" s="2">
        <v>0</v>
      </c>
      <c r="H480" s="2">
        <v>-119621.33</v>
      </c>
      <c r="I480" s="2">
        <v>132676.13</v>
      </c>
      <c r="J480" s="2">
        <v>0</v>
      </c>
      <c r="K480" s="2">
        <f t="shared" si="7"/>
        <v>5285555.6499999994</v>
      </c>
    </row>
    <row r="481" spans="1:11" x14ac:dyDescent="0.25">
      <c r="A481" t="s">
        <v>1009</v>
      </c>
      <c r="B481" t="s">
        <v>1010</v>
      </c>
      <c r="C481" t="s">
        <v>71</v>
      </c>
      <c r="D481" s="2">
        <v>3509083.28</v>
      </c>
      <c r="E481" s="2">
        <v>688444.53</v>
      </c>
      <c r="F481" s="37">
        <v>0</v>
      </c>
      <c r="G481" s="2">
        <v>-35688.99</v>
      </c>
      <c r="H481" s="2">
        <v>-43055.73</v>
      </c>
      <c r="I481" s="2">
        <v>100661.45</v>
      </c>
      <c r="J481" s="2">
        <v>0</v>
      </c>
      <c r="K481" s="2">
        <f t="shared" si="7"/>
        <v>4219444.5399999991</v>
      </c>
    </row>
    <row r="482" spans="1:11" x14ac:dyDescent="0.25">
      <c r="A482" t="s">
        <v>1011</v>
      </c>
      <c r="B482" t="s">
        <v>1012</v>
      </c>
      <c r="C482" t="s">
        <v>79</v>
      </c>
      <c r="D482" s="2">
        <v>17238933.969999999</v>
      </c>
      <c r="E482" s="2">
        <v>-175130.29</v>
      </c>
      <c r="F482" s="37">
        <v>0</v>
      </c>
      <c r="G482" s="2">
        <v>-1035434.61</v>
      </c>
      <c r="H482" s="2">
        <v>-716206.21</v>
      </c>
      <c r="I482" s="2">
        <v>333456.38</v>
      </c>
      <c r="J482" s="2">
        <v>0</v>
      </c>
      <c r="K482" s="2">
        <f t="shared" si="7"/>
        <v>15645619.24</v>
      </c>
    </row>
    <row r="483" spans="1:11" x14ac:dyDescent="0.25">
      <c r="A483" t="s">
        <v>1013</v>
      </c>
      <c r="B483" t="s">
        <v>1014</v>
      </c>
      <c r="C483" t="s">
        <v>14</v>
      </c>
      <c r="D483" s="2">
        <v>5725564.1399999997</v>
      </c>
      <c r="E483" s="2">
        <v>147350.22</v>
      </c>
      <c r="F483" s="37">
        <v>0</v>
      </c>
      <c r="G483" s="2">
        <v>-259371.54</v>
      </c>
      <c r="H483" s="2">
        <v>-395825.67</v>
      </c>
      <c r="I483" s="2">
        <v>135102.79999999999</v>
      </c>
      <c r="J483" s="2">
        <v>0</v>
      </c>
      <c r="K483" s="2">
        <f t="shared" si="7"/>
        <v>5352819.9499999993</v>
      </c>
    </row>
    <row r="484" spans="1:11" x14ac:dyDescent="0.25">
      <c r="A484" t="s">
        <v>1015</v>
      </c>
      <c r="B484" t="s">
        <v>1016</v>
      </c>
      <c r="C484" t="s">
        <v>23</v>
      </c>
      <c r="D484" s="2">
        <v>4709565.6399999997</v>
      </c>
      <c r="E484" s="2">
        <v>661346.97</v>
      </c>
      <c r="F484" s="37">
        <v>0</v>
      </c>
      <c r="G484" s="2">
        <v>-308019.21000000002</v>
      </c>
      <c r="H484" s="2">
        <v>-397006.72</v>
      </c>
      <c r="I484" s="2">
        <v>341754.9</v>
      </c>
      <c r="J484" s="2">
        <v>0</v>
      </c>
      <c r="K484" s="2">
        <f t="shared" si="7"/>
        <v>5007641.58</v>
      </c>
    </row>
    <row r="485" spans="1:11" x14ac:dyDescent="0.25">
      <c r="A485" t="s">
        <v>1017</v>
      </c>
      <c r="B485" t="s">
        <v>1018</v>
      </c>
      <c r="C485" t="s">
        <v>256</v>
      </c>
      <c r="D485" s="2">
        <v>10481371.720000001</v>
      </c>
      <c r="E485" s="2">
        <v>99101.26</v>
      </c>
      <c r="F485" s="37">
        <v>0</v>
      </c>
      <c r="G485" s="2">
        <v>-241520.01</v>
      </c>
      <c r="H485" s="2">
        <v>-555277.96</v>
      </c>
      <c r="I485" s="2">
        <v>759245.1</v>
      </c>
      <c r="J485" s="2">
        <v>18185.71</v>
      </c>
      <c r="K485" s="2">
        <f t="shared" si="7"/>
        <v>10561105.820000002</v>
      </c>
    </row>
    <row r="486" spans="1:11" x14ac:dyDescent="0.25">
      <c r="A486" t="s">
        <v>1019</v>
      </c>
      <c r="B486" t="s">
        <v>1020</v>
      </c>
      <c r="C486" t="s">
        <v>26</v>
      </c>
      <c r="D486" s="2">
        <v>19246393.440000001</v>
      </c>
      <c r="E486" s="2">
        <v>-3197323.9</v>
      </c>
      <c r="F486" s="37">
        <v>0</v>
      </c>
      <c r="G486" s="2">
        <v>-577953.19999999995</v>
      </c>
      <c r="H486" s="2">
        <v>-771540.67</v>
      </c>
      <c r="I486" s="2">
        <v>934315.28</v>
      </c>
      <c r="J486" s="2">
        <v>0</v>
      </c>
      <c r="K486" s="2">
        <f t="shared" si="7"/>
        <v>15633890.950000001</v>
      </c>
    </row>
    <row r="487" spans="1:11" x14ac:dyDescent="0.25">
      <c r="A487" t="s">
        <v>1021</v>
      </c>
      <c r="B487" t="s">
        <v>1022</v>
      </c>
      <c r="C487" t="s">
        <v>79</v>
      </c>
      <c r="D487" s="2">
        <v>3500894.68</v>
      </c>
      <c r="E487" s="2">
        <v>-26307.4</v>
      </c>
      <c r="F487" s="37">
        <v>0</v>
      </c>
      <c r="G487" s="2">
        <v>-507509.19</v>
      </c>
      <c r="H487" s="2">
        <v>-198412.04</v>
      </c>
      <c r="I487" s="2">
        <v>214979.14</v>
      </c>
      <c r="J487" s="2">
        <v>0</v>
      </c>
      <c r="K487" s="2">
        <f t="shared" si="7"/>
        <v>2983645.1900000004</v>
      </c>
    </row>
    <row r="488" spans="1:11" x14ac:dyDescent="0.25">
      <c r="A488" t="s">
        <v>1023</v>
      </c>
      <c r="B488" t="s">
        <v>1024</v>
      </c>
      <c r="C488" t="s">
        <v>97</v>
      </c>
      <c r="D488" s="2">
        <v>5876633.0999999996</v>
      </c>
      <c r="E488" s="2">
        <v>62968.08</v>
      </c>
      <c r="F488" s="37">
        <v>0</v>
      </c>
      <c r="G488" s="2">
        <v>-18681.2</v>
      </c>
      <c r="H488" s="2">
        <v>-65584.36</v>
      </c>
      <c r="I488" s="2">
        <v>296941.5</v>
      </c>
      <c r="J488" s="2">
        <v>0</v>
      </c>
      <c r="K488" s="2">
        <f t="shared" si="7"/>
        <v>6152277.1199999992</v>
      </c>
    </row>
    <row r="489" spans="1:11" x14ac:dyDescent="0.25">
      <c r="A489" t="s">
        <v>1025</v>
      </c>
      <c r="B489" t="s">
        <v>1026</v>
      </c>
      <c r="C489" t="s">
        <v>79</v>
      </c>
      <c r="D489" s="2">
        <v>8545337.3599999994</v>
      </c>
      <c r="E489" s="2">
        <v>-598773.5</v>
      </c>
      <c r="F489" s="37">
        <v>0</v>
      </c>
      <c r="G489" s="2">
        <v>-1233031.26</v>
      </c>
      <c r="H489" s="2">
        <v>-1738194.35</v>
      </c>
      <c r="I489" s="2">
        <v>364481.73</v>
      </c>
      <c r="J489" s="2">
        <v>0</v>
      </c>
      <c r="K489" s="2">
        <f t="shared" si="7"/>
        <v>5339819.9800000004</v>
      </c>
    </row>
    <row r="490" spans="1:11" x14ac:dyDescent="0.25">
      <c r="A490" t="s">
        <v>1027</v>
      </c>
      <c r="B490" t="s">
        <v>1028</v>
      </c>
      <c r="C490" t="s">
        <v>234</v>
      </c>
      <c r="D490" s="2">
        <v>12536821.960000001</v>
      </c>
      <c r="E490" s="2">
        <v>-1417660.92</v>
      </c>
      <c r="F490" s="37">
        <v>0</v>
      </c>
      <c r="G490" s="2">
        <v>0</v>
      </c>
      <c r="H490" s="2">
        <v>-510709.55999999994</v>
      </c>
      <c r="I490" s="2">
        <v>502642.8</v>
      </c>
      <c r="J490" s="2">
        <v>0</v>
      </c>
      <c r="K490" s="2">
        <f t="shared" si="7"/>
        <v>11111094.280000001</v>
      </c>
    </row>
    <row r="491" spans="1:11" x14ac:dyDescent="0.25">
      <c r="A491" t="s">
        <v>1029</v>
      </c>
      <c r="B491" t="s">
        <v>1030</v>
      </c>
      <c r="C491" t="s">
        <v>59</v>
      </c>
      <c r="D491" s="2">
        <v>4494848.05</v>
      </c>
      <c r="E491" s="2">
        <v>1764890.43</v>
      </c>
      <c r="F491" s="37">
        <v>0</v>
      </c>
      <c r="G491" s="2">
        <v>-110900.78</v>
      </c>
      <c r="H491" s="2">
        <v>-343394.08</v>
      </c>
      <c r="I491" s="2">
        <v>93274.18</v>
      </c>
      <c r="J491" s="2">
        <v>0</v>
      </c>
      <c r="K491" s="2">
        <f t="shared" si="7"/>
        <v>5898717.7999999989</v>
      </c>
    </row>
    <row r="492" spans="1:11" x14ac:dyDescent="0.25">
      <c r="A492" t="s">
        <v>1033</v>
      </c>
      <c r="B492" t="s">
        <v>1034</v>
      </c>
      <c r="C492" t="s">
        <v>56</v>
      </c>
      <c r="D492" s="2">
        <v>10173461.08</v>
      </c>
      <c r="E492" s="2">
        <v>275530.57</v>
      </c>
      <c r="F492" s="37">
        <v>0</v>
      </c>
      <c r="G492" s="2">
        <v>-95144</v>
      </c>
      <c r="H492" s="2">
        <v>-1085597.6800000002</v>
      </c>
      <c r="I492" s="2">
        <v>573179.86</v>
      </c>
      <c r="J492" s="2">
        <v>0</v>
      </c>
      <c r="K492" s="2">
        <f t="shared" si="7"/>
        <v>9841429.8300000001</v>
      </c>
    </row>
    <row r="493" spans="1:11" x14ac:dyDescent="0.25">
      <c r="A493" t="s">
        <v>1035</v>
      </c>
      <c r="B493" t="s">
        <v>1034</v>
      </c>
      <c r="C493" t="s">
        <v>239</v>
      </c>
      <c r="D493" s="2">
        <v>5150299.67</v>
      </c>
      <c r="E493" s="2">
        <v>539214.42000000004</v>
      </c>
      <c r="F493" s="37">
        <v>0</v>
      </c>
      <c r="G493" s="2">
        <v>-20005.64</v>
      </c>
      <c r="H493" s="2">
        <v>-373013.13</v>
      </c>
      <c r="I493" s="2">
        <v>657929.47</v>
      </c>
      <c r="J493" s="2">
        <v>0</v>
      </c>
      <c r="K493" s="2">
        <f t="shared" si="7"/>
        <v>5954424.79</v>
      </c>
    </row>
    <row r="494" spans="1:11" x14ac:dyDescent="0.25">
      <c r="A494" t="s">
        <v>1036</v>
      </c>
      <c r="B494" t="s">
        <v>1037</v>
      </c>
      <c r="C494" t="s">
        <v>248</v>
      </c>
      <c r="D494" s="2">
        <v>3959717.52</v>
      </c>
      <c r="E494" s="2">
        <v>341079.44</v>
      </c>
      <c r="F494" s="37">
        <v>0</v>
      </c>
      <c r="G494" s="2">
        <v>-9189.6200000000008</v>
      </c>
      <c r="H494" s="2">
        <v>-317134.08999999997</v>
      </c>
      <c r="I494" s="2">
        <v>146414.48000000001</v>
      </c>
      <c r="J494" s="2">
        <v>0</v>
      </c>
      <c r="K494" s="2">
        <f t="shared" si="7"/>
        <v>4120887.73</v>
      </c>
    </row>
    <row r="495" spans="1:11" x14ac:dyDescent="0.25">
      <c r="A495" t="s">
        <v>1038</v>
      </c>
      <c r="B495" t="s">
        <v>1037</v>
      </c>
      <c r="C495" t="s">
        <v>5</v>
      </c>
      <c r="D495" s="2">
        <v>9051046.9399999995</v>
      </c>
      <c r="E495" s="2">
        <v>595831.07999999996</v>
      </c>
      <c r="F495" s="37">
        <v>0</v>
      </c>
      <c r="G495" s="2">
        <v>-43783</v>
      </c>
      <c r="H495" s="2">
        <v>-315848.10000000003</v>
      </c>
      <c r="I495" s="2">
        <v>363228.75</v>
      </c>
      <c r="J495" s="2">
        <v>0</v>
      </c>
      <c r="K495" s="2">
        <f t="shared" si="7"/>
        <v>9650475.6699999999</v>
      </c>
    </row>
    <row r="496" spans="1:11" x14ac:dyDescent="0.25">
      <c r="A496" t="s">
        <v>1039</v>
      </c>
      <c r="B496" t="s">
        <v>1040</v>
      </c>
      <c r="C496" t="s">
        <v>84</v>
      </c>
      <c r="D496" s="2">
        <v>7849380.3499999996</v>
      </c>
      <c r="E496" s="2">
        <v>159233.45000000001</v>
      </c>
      <c r="F496" s="37">
        <v>0</v>
      </c>
      <c r="G496" s="2">
        <v>0</v>
      </c>
      <c r="H496" s="2">
        <v>-375871.15</v>
      </c>
      <c r="I496" s="2">
        <v>287743.95</v>
      </c>
      <c r="J496" s="2">
        <v>0</v>
      </c>
      <c r="K496" s="2">
        <f t="shared" si="7"/>
        <v>7920486.5999999996</v>
      </c>
    </row>
    <row r="497" spans="1:11" x14ac:dyDescent="0.25">
      <c r="A497" t="s">
        <v>1041</v>
      </c>
      <c r="B497" t="s">
        <v>1040</v>
      </c>
      <c r="C497" t="s">
        <v>366</v>
      </c>
      <c r="D497" s="2">
        <v>5658301.1299999999</v>
      </c>
      <c r="E497" s="2">
        <v>2079.02</v>
      </c>
      <c r="F497" s="37">
        <v>0</v>
      </c>
      <c r="G497" s="2">
        <v>-10224</v>
      </c>
      <c r="H497" s="2">
        <v>-131899.04999999999</v>
      </c>
      <c r="I497" s="2">
        <v>379895.78</v>
      </c>
      <c r="J497" s="2">
        <v>0</v>
      </c>
      <c r="K497" s="2">
        <f t="shared" si="7"/>
        <v>5898152.8799999999</v>
      </c>
    </row>
    <row r="498" spans="1:11" x14ac:dyDescent="0.25">
      <c r="A498" t="s">
        <v>1042</v>
      </c>
      <c r="B498" t="s">
        <v>1040</v>
      </c>
      <c r="C498" t="s">
        <v>317</v>
      </c>
      <c r="D498" s="2">
        <v>8574580.2599999998</v>
      </c>
      <c r="E498" s="2">
        <v>-421764.49</v>
      </c>
      <c r="F498" s="37">
        <v>0</v>
      </c>
      <c r="G498" s="2">
        <v>-8390.9699999999993</v>
      </c>
      <c r="H498" s="2">
        <v>-148004.29999999999</v>
      </c>
      <c r="I498" s="2">
        <v>316473.08</v>
      </c>
      <c r="J498" s="2">
        <v>9725.49</v>
      </c>
      <c r="K498" s="2">
        <f t="shared" si="7"/>
        <v>8322619.0700000003</v>
      </c>
    </row>
    <row r="499" spans="1:11" x14ac:dyDescent="0.25">
      <c r="A499" t="s">
        <v>1043</v>
      </c>
      <c r="B499" t="s">
        <v>1044</v>
      </c>
      <c r="C499" t="s">
        <v>137</v>
      </c>
      <c r="D499" s="2">
        <v>3653683.64</v>
      </c>
      <c r="E499" s="2">
        <v>175192.64</v>
      </c>
      <c r="F499" s="37">
        <v>0</v>
      </c>
      <c r="G499" s="2">
        <v>-5422.5</v>
      </c>
      <c r="H499" s="2">
        <v>-212049.06</v>
      </c>
      <c r="I499" s="2">
        <v>95758.58</v>
      </c>
      <c r="J499" s="2">
        <v>0</v>
      </c>
      <c r="K499" s="2">
        <f t="shared" si="7"/>
        <v>3707163.3000000003</v>
      </c>
    </row>
    <row r="500" spans="1:11" x14ac:dyDescent="0.25">
      <c r="A500" t="s">
        <v>1045</v>
      </c>
      <c r="B500" t="s">
        <v>1046</v>
      </c>
      <c r="C500" t="s">
        <v>492</v>
      </c>
      <c r="D500" s="2">
        <v>16866983.289999999</v>
      </c>
      <c r="E500" s="2">
        <v>-662603.1</v>
      </c>
      <c r="F500" s="37">
        <v>0</v>
      </c>
      <c r="G500" s="2">
        <v>-666519.39</v>
      </c>
      <c r="H500" s="2">
        <v>-1216109.7899999998</v>
      </c>
      <c r="I500" s="2">
        <v>288888.26</v>
      </c>
      <c r="J500" s="2">
        <v>234863.69</v>
      </c>
      <c r="K500" s="2">
        <f t="shared" si="7"/>
        <v>14845502.959999999</v>
      </c>
    </row>
    <row r="501" spans="1:11" x14ac:dyDescent="0.25">
      <c r="A501" t="s">
        <v>1047</v>
      </c>
      <c r="B501" t="s">
        <v>1048</v>
      </c>
      <c r="C501" t="s">
        <v>242</v>
      </c>
      <c r="D501" s="2">
        <v>14659665.34</v>
      </c>
      <c r="E501" s="2">
        <v>-41589.56</v>
      </c>
      <c r="F501" s="37">
        <v>0</v>
      </c>
      <c r="G501" s="2">
        <v>-642848.59</v>
      </c>
      <c r="H501" s="2">
        <v>-745092.74</v>
      </c>
      <c r="I501" s="2">
        <v>571393.16</v>
      </c>
      <c r="J501" s="2">
        <v>221404.7</v>
      </c>
      <c r="K501" s="2">
        <f t="shared" si="7"/>
        <v>14022932.309999999</v>
      </c>
    </row>
    <row r="502" spans="1:11" x14ac:dyDescent="0.25">
      <c r="A502" t="s">
        <v>1031</v>
      </c>
      <c r="B502" t="s">
        <v>1032</v>
      </c>
      <c r="C502" t="s">
        <v>120</v>
      </c>
      <c r="D502" s="2">
        <v>142008795.13999999</v>
      </c>
      <c r="E502" s="2">
        <v>-1012130.27</v>
      </c>
      <c r="F502" s="37">
        <v>0</v>
      </c>
      <c r="G502" s="2">
        <v>-3307506.85</v>
      </c>
      <c r="H502" s="2">
        <v>-14919448.52</v>
      </c>
      <c r="I502" s="2">
        <v>7518283.6100000003</v>
      </c>
      <c r="J502" s="2">
        <v>1050286.33</v>
      </c>
      <c r="K502" s="2">
        <f t="shared" si="7"/>
        <v>131338279.43999998</v>
      </c>
    </row>
    <row r="503" spans="1:11" x14ac:dyDescent="0.25">
      <c r="A503" t="s">
        <v>1049</v>
      </c>
      <c r="B503" t="s">
        <v>1050</v>
      </c>
      <c r="C503" t="s">
        <v>14</v>
      </c>
      <c r="D503" s="2">
        <v>5866852.7999999998</v>
      </c>
      <c r="E503" s="2">
        <v>532638.03</v>
      </c>
      <c r="F503" s="37">
        <v>0</v>
      </c>
      <c r="G503" s="2">
        <v>-34116.089999999997</v>
      </c>
      <c r="H503" s="2">
        <v>-99196.459999999992</v>
      </c>
      <c r="I503" s="2">
        <v>363577.77</v>
      </c>
      <c r="J503" s="2">
        <v>0</v>
      </c>
      <c r="K503" s="2">
        <f t="shared" si="7"/>
        <v>6629756.0500000007</v>
      </c>
    </row>
    <row r="504" spans="1:11" x14ac:dyDescent="0.25">
      <c r="A504" t="s">
        <v>1051</v>
      </c>
      <c r="B504" t="s">
        <v>1052</v>
      </c>
      <c r="C504" t="s">
        <v>211</v>
      </c>
      <c r="D504" s="2">
        <v>15671989.77</v>
      </c>
      <c r="E504" s="2">
        <v>-297278.46999999997</v>
      </c>
      <c r="F504" s="37">
        <v>0</v>
      </c>
      <c r="G504" s="2">
        <v>-613670.40000000002</v>
      </c>
      <c r="H504" s="2">
        <v>-806410.07</v>
      </c>
      <c r="I504" s="2">
        <v>200904.28</v>
      </c>
      <c r="J504" s="2">
        <v>100333.85</v>
      </c>
      <c r="K504" s="2">
        <f t="shared" si="7"/>
        <v>14255868.959999997</v>
      </c>
    </row>
    <row r="505" spans="1:11" x14ac:dyDescent="0.25">
      <c r="A505" t="s">
        <v>1053</v>
      </c>
      <c r="B505" t="s">
        <v>1054</v>
      </c>
      <c r="C505" t="s">
        <v>248</v>
      </c>
      <c r="D505" s="2">
        <v>76680487.489999995</v>
      </c>
      <c r="E505" s="2">
        <v>-2364041.5499999998</v>
      </c>
      <c r="F505" s="37">
        <v>0</v>
      </c>
      <c r="G505" s="2">
        <v>-3155780.05</v>
      </c>
      <c r="H505" s="2">
        <v>-7399296.8299999991</v>
      </c>
      <c r="I505" s="2">
        <v>2581369.2000000002</v>
      </c>
      <c r="J505" s="2">
        <v>0</v>
      </c>
      <c r="K505" s="2">
        <f t="shared" si="7"/>
        <v>66342738.260000005</v>
      </c>
    </row>
    <row r="506" spans="1:11" x14ac:dyDescent="0.25">
      <c r="A506" t="s">
        <v>1055</v>
      </c>
      <c r="B506" t="s">
        <v>1056</v>
      </c>
      <c r="C506" t="s">
        <v>32</v>
      </c>
      <c r="D506" s="2">
        <v>8970828.0399999991</v>
      </c>
      <c r="E506" s="2">
        <v>-724757.72</v>
      </c>
      <c r="F506" s="37">
        <v>0</v>
      </c>
      <c r="G506" s="2">
        <v>-634172.43999999994</v>
      </c>
      <c r="H506" s="2">
        <v>-2136724.1700000004</v>
      </c>
      <c r="I506" s="2">
        <v>520141.05</v>
      </c>
      <c r="J506" s="2">
        <v>0</v>
      </c>
      <c r="K506" s="2">
        <f t="shared" si="7"/>
        <v>5995314.7599999988</v>
      </c>
    </row>
    <row r="507" spans="1:11" x14ac:dyDescent="0.25">
      <c r="A507" t="s">
        <v>1057</v>
      </c>
      <c r="B507" t="s">
        <v>1056</v>
      </c>
      <c r="C507" t="s">
        <v>59</v>
      </c>
      <c r="D507" s="2">
        <v>4650077.18</v>
      </c>
      <c r="E507" s="2">
        <v>-218031.16</v>
      </c>
      <c r="F507" s="37">
        <v>0</v>
      </c>
      <c r="G507" s="2">
        <v>-205891.9</v>
      </c>
      <c r="H507" s="2">
        <v>-337457.60000000003</v>
      </c>
      <c r="I507" s="2">
        <v>206656.04</v>
      </c>
      <c r="J507" s="2">
        <v>0</v>
      </c>
      <c r="K507" s="2">
        <f t="shared" si="7"/>
        <v>4095352.5599999991</v>
      </c>
    </row>
    <row r="508" spans="1:11" x14ac:dyDescent="0.25">
      <c r="A508" t="s">
        <v>1058</v>
      </c>
      <c r="B508" t="s">
        <v>1056</v>
      </c>
      <c r="C508" t="s">
        <v>8</v>
      </c>
      <c r="D508" s="2">
        <v>9457226.8000000007</v>
      </c>
      <c r="E508" s="2">
        <v>-187257.1</v>
      </c>
      <c r="F508" s="37">
        <v>0</v>
      </c>
      <c r="G508" s="2">
        <v>-444113.27</v>
      </c>
      <c r="H508" s="2">
        <v>-1023251.4099999999</v>
      </c>
      <c r="I508" s="2">
        <v>598185.24</v>
      </c>
      <c r="J508" s="2">
        <v>0</v>
      </c>
      <c r="K508" s="2">
        <f t="shared" si="7"/>
        <v>8400790.2600000016</v>
      </c>
    </row>
    <row r="509" spans="1:11" x14ac:dyDescent="0.25">
      <c r="A509" t="s">
        <v>1059</v>
      </c>
      <c r="B509" t="s">
        <v>1060</v>
      </c>
      <c r="C509" t="s">
        <v>242</v>
      </c>
      <c r="D509" s="2">
        <v>5074048.3099999996</v>
      </c>
      <c r="E509" s="2">
        <v>779228.85</v>
      </c>
      <c r="F509" s="37">
        <v>0</v>
      </c>
      <c r="G509" s="2">
        <v>-799516</v>
      </c>
      <c r="H509" s="2">
        <v>-549379.26</v>
      </c>
      <c r="I509" s="2">
        <v>307994.40000000002</v>
      </c>
      <c r="J509" s="2">
        <v>0</v>
      </c>
      <c r="K509" s="2">
        <f t="shared" si="7"/>
        <v>4812376.3</v>
      </c>
    </row>
    <row r="510" spans="1:11" x14ac:dyDescent="0.25">
      <c r="A510" t="s">
        <v>1061</v>
      </c>
      <c r="B510" t="s">
        <v>1062</v>
      </c>
      <c r="C510" t="s">
        <v>71</v>
      </c>
      <c r="D510" s="2">
        <v>3371803.15</v>
      </c>
      <c r="E510" s="2">
        <v>461031</v>
      </c>
      <c r="F510" s="37">
        <v>0</v>
      </c>
      <c r="G510" s="2">
        <v>-175265.42</v>
      </c>
      <c r="H510" s="2">
        <v>-191332.38</v>
      </c>
      <c r="I510" s="2">
        <v>150175.93</v>
      </c>
      <c r="J510" s="2">
        <v>31460.36</v>
      </c>
      <c r="K510" s="2">
        <f t="shared" si="7"/>
        <v>3647872.64</v>
      </c>
    </row>
    <row r="511" spans="1:11" x14ac:dyDescent="0.25">
      <c r="A511" t="s">
        <v>1063</v>
      </c>
      <c r="B511" t="s">
        <v>1064</v>
      </c>
      <c r="C511" t="s">
        <v>218</v>
      </c>
      <c r="D511" s="2">
        <v>5457508.6600000001</v>
      </c>
      <c r="E511" s="2">
        <v>9083.8799999999992</v>
      </c>
      <c r="F511" s="37">
        <v>0</v>
      </c>
      <c r="G511" s="2">
        <v>0</v>
      </c>
      <c r="H511" s="2">
        <v>-6020</v>
      </c>
      <c r="I511" s="2">
        <v>47171.59</v>
      </c>
      <c r="J511" s="2">
        <v>0</v>
      </c>
      <c r="K511" s="2">
        <f t="shared" si="7"/>
        <v>5507744.1299999999</v>
      </c>
    </row>
    <row r="512" spans="1:11" x14ac:dyDescent="0.25">
      <c r="A512" t="s">
        <v>1065</v>
      </c>
      <c r="B512" t="s">
        <v>1066</v>
      </c>
      <c r="C512" t="s">
        <v>759</v>
      </c>
      <c r="D512" s="2">
        <v>10791241.35</v>
      </c>
      <c r="E512" s="2">
        <v>-229558.14</v>
      </c>
      <c r="F512" s="37">
        <v>0</v>
      </c>
      <c r="G512" s="2">
        <v>-111708.62</v>
      </c>
      <c r="H512" s="2">
        <v>-247434.27</v>
      </c>
      <c r="I512" s="2">
        <v>646124.01</v>
      </c>
      <c r="J512" s="2">
        <v>0</v>
      </c>
      <c r="K512" s="2">
        <f t="shared" si="7"/>
        <v>10848664.33</v>
      </c>
    </row>
    <row r="513" spans="1:11" x14ac:dyDescent="0.25">
      <c r="A513" t="s">
        <v>1067</v>
      </c>
      <c r="B513" t="s">
        <v>1068</v>
      </c>
      <c r="C513" t="s">
        <v>179</v>
      </c>
      <c r="D513" s="2">
        <v>15300525.52</v>
      </c>
      <c r="E513" s="2">
        <v>3730977.61</v>
      </c>
      <c r="F513" s="37">
        <v>0</v>
      </c>
      <c r="G513" s="2">
        <v>-260187.16</v>
      </c>
      <c r="H513" s="2">
        <v>-408649.54000000004</v>
      </c>
      <c r="I513" s="2">
        <v>843850.8</v>
      </c>
      <c r="J513" s="2">
        <v>105322.16</v>
      </c>
      <c r="K513" s="2">
        <f t="shared" si="7"/>
        <v>19311839.390000001</v>
      </c>
    </row>
    <row r="514" spans="1:11" x14ac:dyDescent="0.25">
      <c r="A514" t="s">
        <v>1069</v>
      </c>
      <c r="B514" t="s">
        <v>1070</v>
      </c>
      <c r="C514" t="s">
        <v>8</v>
      </c>
      <c r="D514" s="2">
        <v>13702655.210000001</v>
      </c>
      <c r="E514" s="2">
        <v>2085435.64</v>
      </c>
      <c r="F514" s="37">
        <v>0</v>
      </c>
      <c r="G514" s="2">
        <v>-530743.74</v>
      </c>
      <c r="H514" s="2">
        <v>-589377.65</v>
      </c>
      <c r="I514" s="2">
        <v>295115.40999999997</v>
      </c>
      <c r="J514" s="2">
        <v>131177.60000000001</v>
      </c>
      <c r="K514" s="2">
        <f t="shared" si="7"/>
        <v>15094262.470000001</v>
      </c>
    </row>
    <row r="515" spans="1:11" x14ac:dyDescent="0.25">
      <c r="A515" t="s">
        <v>1071</v>
      </c>
      <c r="B515" t="s">
        <v>1072</v>
      </c>
      <c r="C515" t="s">
        <v>253</v>
      </c>
      <c r="D515" s="2">
        <v>2855947.81</v>
      </c>
      <c r="E515" s="2">
        <v>77500.72</v>
      </c>
      <c r="F515" s="37">
        <v>0</v>
      </c>
      <c r="G515" s="2">
        <v>-27000</v>
      </c>
      <c r="H515" s="2">
        <v>-80993.67</v>
      </c>
      <c r="I515" s="2">
        <v>123134.58</v>
      </c>
      <c r="J515" s="2">
        <v>0</v>
      </c>
      <c r="K515" s="2">
        <f t="shared" si="7"/>
        <v>2948589.4400000004</v>
      </c>
    </row>
    <row r="516" spans="1:11" x14ac:dyDescent="0.25">
      <c r="A516" t="s">
        <v>1073</v>
      </c>
      <c r="B516" t="s">
        <v>1074</v>
      </c>
      <c r="C516" t="s">
        <v>56</v>
      </c>
      <c r="D516" s="2">
        <v>5500656.0199999996</v>
      </c>
      <c r="E516" s="2">
        <v>92370.74</v>
      </c>
      <c r="F516" s="37">
        <v>0</v>
      </c>
      <c r="G516" s="2">
        <v>-105226.84</v>
      </c>
      <c r="H516" s="2">
        <v>-878533.85000000009</v>
      </c>
      <c r="I516" s="2">
        <v>342238.65</v>
      </c>
      <c r="J516" s="2">
        <v>0</v>
      </c>
      <c r="K516" s="2">
        <f t="shared" si="7"/>
        <v>4951504.7200000007</v>
      </c>
    </row>
    <row r="517" spans="1:11" x14ac:dyDescent="0.25">
      <c r="A517" t="s">
        <v>1075</v>
      </c>
      <c r="B517" t="s">
        <v>1076</v>
      </c>
      <c r="C517" t="s">
        <v>79</v>
      </c>
      <c r="D517" s="2">
        <v>9074316.5</v>
      </c>
      <c r="E517" s="2">
        <v>-174341.94</v>
      </c>
      <c r="F517" s="37">
        <v>0</v>
      </c>
      <c r="G517" s="2">
        <v>-650364.46</v>
      </c>
      <c r="H517" s="2">
        <v>-1541916.6199999999</v>
      </c>
      <c r="I517" s="2">
        <v>264926.73</v>
      </c>
      <c r="J517" s="2">
        <v>5317.21</v>
      </c>
      <c r="K517" s="2">
        <f t="shared" si="7"/>
        <v>6977937.4200000009</v>
      </c>
    </row>
    <row r="518" spans="1:11" x14ac:dyDescent="0.25">
      <c r="A518" t="s">
        <v>1077</v>
      </c>
      <c r="B518" t="s">
        <v>1078</v>
      </c>
      <c r="C518" t="s">
        <v>59</v>
      </c>
      <c r="D518" s="2">
        <v>13138335.59</v>
      </c>
      <c r="E518" s="2">
        <v>1316629.82</v>
      </c>
      <c r="F518" s="37">
        <v>0</v>
      </c>
      <c r="G518" s="2">
        <v>-574030.42000000004</v>
      </c>
      <c r="H518" s="2">
        <v>-592214.68000000005</v>
      </c>
      <c r="I518" s="2">
        <v>608529.6</v>
      </c>
      <c r="J518" s="2">
        <v>0</v>
      </c>
      <c r="K518" s="2">
        <f t="shared" si="7"/>
        <v>13897249.91</v>
      </c>
    </row>
    <row r="519" spans="1:11" x14ac:dyDescent="0.25">
      <c r="A519" t="s">
        <v>1079</v>
      </c>
      <c r="B519" t="s">
        <v>1080</v>
      </c>
      <c r="C519" t="s">
        <v>172</v>
      </c>
      <c r="D519" s="2">
        <v>3342227.94</v>
      </c>
      <c r="E519" s="2">
        <v>-216268.7</v>
      </c>
      <c r="F519" s="37">
        <v>0</v>
      </c>
      <c r="G519" s="2">
        <v>-87242.2</v>
      </c>
      <c r="H519" s="2">
        <v>-32446.04</v>
      </c>
      <c r="I519" s="2">
        <v>137796.09</v>
      </c>
      <c r="J519" s="2">
        <v>11750.97</v>
      </c>
      <c r="K519" s="2">
        <f t="shared" ref="K519:K582" si="8">D519+E519+G519+H519+I519+J519</f>
        <v>3155818.0599999996</v>
      </c>
    </row>
    <row r="520" spans="1:11" x14ac:dyDescent="0.25">
      <c r="A520" t="s">
        <v>1081</v>
      </c>
      <c r="B520" t="s">
        <v>1082</v>
      </c>
      <c r="C520" t="s">
        <v>87</v>
      </c>
      <c r="D520" s="2">
        <v>5885451.4000000004</v>
      </c>
      <c r="E520" s="2">
        <v>39403.43</v>
      </c>
      <c r="F520" s="37">
        <v>0</v>
      </c>
      <c r="G520" s="2">
        <v>-79697.61</v>
      </c>
      <c r="H520" s="2">
        <v>-312084.95999999996</v>
      </c>
      <c r="I520" s="2">
        <v>149709.71</v>
      </c>
      <c r="J520" s="2">
        <v>125988.8</v>
      </c>
      <c r="K520" s="2">
        <f t="shared" si="8"/>
        <v>5808770.7699999996</v>
      </c>
    </row>
    <row r="521" spans="1:11" x14ac:dyDescent="0.25">
      <c r="A521" t="s">
        <v>1083</v>
      </c>
      <c r="B521" t="s">
        <v>1084</v>
      </c>
      <c r="C521" t="s">
        <v>43</v>
      </c>
      <c r="D521" s="2">
        <v>5519438.8700000001</v>
      </c>
      <c r="E521" s="2">
        <v>54179.02</v>
      </c>
      <c r="F521" s="37">
        <v>0</v>
      </c>
      <c r="G521" s="2">
        <v>-201245.25</v>
      </c>
      <c r="H521" s="2">
        <v>-354544.4</v>
      </c>
      <c r="I521" s="2">
        <v>154390.06</v>
      </c>
      <c r="J521" s="2">
        <v>0</v>
      </c>
      <c r="K521" s="2">
        <f t="shared" si="8"/>
        <v>5172218.2999999989</v>
      </c>
    </row>
    <row r="522" spans="1:11" x14ac:dyDescent="0.25">
      <c r="A522" t="s">
        <v>1085</v>
      </c>
      <c r="B522" t="s">
        <v>1086</v>
      </c>
      <c r="C522" t="s">
        <v>1087</v>
      </c>
      <c r="D522" s="2">
        <v>13547315.640000001</v>
      </c>
      <c r="E522" s="2">
        <v>-823914.76</v>
      </c>
      <c r="F522" s="37">
        <v>0</v>
      </c>
      <c r="G522" s="2">
        <v>0</v>
      </c>
      <c r="H522" s="2">
        <v>-396227.13</v>
      </c>
      <c r="I522" s="2">
        <v>915075.39</v>
      </c>
      <c r="J522" s="2">
        <v>0</v>
      </c>
      <c r="K522" s="2">
        <f t="shared" si="8"/>
        <v>13242249.140000001</v>
      </c>
    </row>
    <row r="523" spans="1:11" x14ac:dyDescent="0.25">
      <c r="A523" t="s">
        <v>1088</v>
      </c>
      <c r="B523" t="s">
        <v>1089</v>
      </c>
      <c r="C523" t="s">
        <v>242</v>
      </c>
      <c r="D523" s="2">
        <v>3431163.82</v>
      </c>
      <c r="E523" s="2">
        <v>-113038.87</v>
      </c>
      <c r="F523" s="37">
        <v>0</v>
      </c>
      <c r="G523" s="2">
        <v>-661696.54</v>
      </c>
      <c r="H523" s="2">
        <v>-186027.37</v>
      </c>
      <c r="I523" s="2">
        <v>249829.65</v>
      </c>
      <c r="J523" s="2">
        <v>189741.21</v>
      </c>
      <c r="K523" s="2">
        <f t="shared" si="8"/>
        <v>2909971.8999999994</v>
      </c>
    </row>
    <row r="524" spans="1:11" x14ac:dyDescent="0.25">
      <c r="A524" t="s">
        <v>1090</v>
      </c>
      <c r="B524" t="s">
        <v>1091</v>
      </c>
      <c r="C524" t="s">
        <v>32</v>
      </c>
      <c r="D524" s="2">
        <v>18597280.93</v>
      </c>
      <c r="E524" s="2">
        <v>-471532.03</v>
      </c>
      <c r="F524" s="37">
        <v>0</v>
      </c>
      <c r="G524" s="2">
        <v>-1309184.25</v>
      </c>
      <c r="H524" s="2">
        <v>-1975162.43</v>
      </c>
      <c r="I524" s="2">
        <v>504073.8</v>
      </c>
      <c r="J524" s="2">
        <v>264953.67</v>
      </c>
      <c r="K524" s="2">
        <f t="shared" si="8"/>
        <v>15610429.689999999</v>
      </c>
    </row>
    <row r="525" spans="1:11" x14ac:dyDescent="0.25">
      <c r="A525" t="s">
        <v>1092</v>
      </c>
      <c r="B525" t="s">
        <v>1093</v>
      </c>
      <c r="C525" t="s">
        <v>234</v>
      </c>
      <c r="D525" s="2">
        <v>8126536.5899999999</v>
      </c>
      <c r="E525" s="2">
        <v>341958</v>
      </c>
      <c r="F525" s="37">
        <v>0</v>
      </c>
      <c r="G525" s="2">
        <v>0</v>
      </c>
      <c r="H525" s="2">
        <v>-155976.52999999997</v>
      </c>
      <c r="I525" s="2">
        <v>433951.8</v>
      </c>
      <c r="J525" s="2">
        <v>0</v>
      </c>
      <c r="K525" s="2">
        <f t="shared" si="8"/>
        <v>8746469.8599999994</v>
      </c>
    </row>
    <row r="526" spans="1:11" x14ac:dyDescent="0.25">
      <c r="A526" t="s">
        <v>1094</v>
      </c>
      <c r="B526" t="s">
        <v>1095</v>
      </c>
      <c r="C526" t="s">
        <v>377</v>
      </c>
      <c r="D526" s="2">
        <v>7963915.4900000002</v>
      </c>
      <c r="E526" s="2">
        <v>167734.09</v>
      </c>
      <c r="F526" s="37">
        <v>0</v>
      </c>
      <c r="G526" s="2">
        <v>-75296.25</v>
      </c>
      <c r="H526" s="2">
        <v>-337152.45999999996</v>
      </c>
      <c r="I526" s="2">
        <v>499514.65</v>
      </c>
      <c r="J526" s="2">
        <v>51111.26</v>
      </c>
      <c r="K526" s="2">
        <f t="shared" si="8"/>
        <v>8269826.7800000003</v>
      </c>
    </row>
    <row r="527" spans="1:11" x14ac:dyDescent="0.25">
      <c r="A527" t="s">
        <v>1096</v>
      </c>
      <c r="B527" t="s">
        <v>1097</v>
      </c>
      <c r="C527" t="s">
        <v>8</v>
      </c>
      <c r="D527" s="2">
        <v>9193901.9399999995</v>
      </c>
      <c r="E527" s="2">
        <v>-622834.9</v>
      </c>
      <c r="F527" s="37">
        <v>0</v>
      </c>
      <c r="G527" s="2">
        <v>-291950.95</v>
      </c>
      <c r="H527" s="2">
        <v>-458474.92</v>
      </c>
      <c r="I527" s="2">
        <v>422866.39</v>
      </c>
      <c r="J527" s="2">
        <v>13522.57</v>
      </c>
      <c r="K527" s="2">
        <f t="shared" si="8"/>
        <v>8257030.129999999</v>
      </c>
    </row>
    <row r="528" spans="1:11" x14ac:dyDescent="0.25">
      <c r="A528" t="s">
        <v>1098</v>
      </c>
      <c r="B528" t="s">
        <v>1099</v>
      </c>
      <c r="C528" t="s">
        <v>245</v>
      </c>
      <c r="D528" s="2">
        <v>21032798.02</v>
      </c>
      <c r="E528" s="2">
        <v>62876.43</v>
      </c>
      <c r="F528" s="37">
        <v>0</v>
      </c>
      <c r="G528" s="2">
        <v>-202670.6</v>
      </c>
      <c r="H528" s="2">
        <v>-705769.07000000007</v>
      </c>
      <c r="I528" s="2">
        <v>358480.1</v>
      </c>
      <c r="J528" s="2">
        <v>155037.57</v>
      </c>
      <c r="K528" s="2">
        <f t="shared" si="8"/>
        <v>20700752.449999999</v>
      </c>
    </row>
    <row r="529" spans="1:11" x14ac:dyDescent="0.25">
      <c r="A529" t="s">
        <v>1100</v>
      </c>
      <c r="B529" t="s">
        <v>1101</v>
      </c>
      <c r="C529" t="s">
        <v>248</v>
      </c>
      <c r="D529" s="2">
        <v>18865230.07</v>
      </c>
      <c r="E529" s="2">
        <v>733542.14</v>
      </c>
      <c r="F529" s="37">
        <v>0</v>
      </c>
      <c r="G529" s="2">
        <v>-148037.89000000001</v>
      </c>
      <c r="H529" s="2">
        <v>-609974.65999999992</v>
      </c>
      <c r="I529" s="2">
        <v>1446968.59</v>
      </c>
      <c r="J529" s="2">
        <v>0</v>
      </c>
      <c r="K529" s="2">
        <f t="shared" si="8"/>
        <v>20287728.25</v>
      </c>
    </row>
    <row r="530" spans="1:11" x14ac:dyDescent="0.25">
      <c r="A530" t="s">
        <v>1102</v>
      </c>
      <c r="B530" t="s">
        <v>1103</v>
      </c>
      <c r="C530" t="s">
        <v>242</v>
      </c>
      <c r="D530" s="2">
        <v>5084880.7</v>
      </c>
      <c r="E530" s="2">
        <v>1227232.8600000001</v>
      </c>
      <c r="F530" s="37">
        <v>0</v>
      </c>
      <c r="G530" s="2">
        <v>-290787.84000000003</v>
      </c>
      <c r="H530" s="2">
        <v>-236520.82</v>
      </c>
      <c r="I530" s="2">
        <v>142783.81</v>
      </c>
      <c r="J530" s="2">
        <v>211930.02</v>
      </c>
      <c r="K530" s="2">
        <f t="shared" si="8"/>
        <v>6139518.7299999995</v>
      </c>
    </row>
    <row r="531" spans="1:11" x14ac:dyDescent="0.25">
      <c r="A531" t="s">
        <v>1104</v>
      </c>
      <c r="B531" t="s">
        <v>1105</v>
      </c>
      <c r="C531" t="s">
        <v>445</v>
      </c>
      <c r="D531" s="2">
        <v>13099589.08</v>
      </c>
      <c r="E531" s="2">
        <v>-460203.13</v>
      </c>
      <c r="F531" s="37">
        <v>0</v>
      </c>
      <c r="G531" s="2">
        <v>-258287.67</v>
      </c>
      <c r="H531" s="2">
        <v>-1291746.8800000001</v>
      </c>
      <c r="I531" s="2">
        <v>818570.58</v>
      </c>
      <c r="J531" s="2">
        <v>0</v>
      </c>
      <c r="K531" s="2">
        <f t="shared" si="8"/>
        <v>11907921.979999999</v>
      </c>
    </row>
    <row r="532" spans="1:11" x14ac:dyDescent="0.25">
      <c r="A532" t="s">
        <v>1106</v>
      </c>
      <c r="B532" t="s">
        <v>1107</v>
      </c>
      <c r="C532" t="s">
        <v>115</v>
      </c>
      <c r="D532" s="2">
        <v>8175621.1799999997</v>
      </c>
      <c r="E532" s="2">
        <v>-294219.59999999998</v>
      </c>
      <c r="F532" s="37">
        <v>0</v>
      </c>
      <c r="G532" s="2">
        <v>-132178.66</v>
      </c>
      <c r="H532" s="2">
        <v>-492966.51</v>
      </c>
      <c r="I532" s="2">
        <v>144079.76</v>
      </c>
      <c r="J532" s="2">
        <v>36061.24</v>
      </c>
      <c r="K532" s="2">
        <f t="shared" si="8"/>
        <v>7436397.4100000001</v>
      </c>
    </row>
    <row r="533" spans="1:11" x14ac:dyDescent="0.25">
      <c r="A533" t="s">
        <v>1108</v>
      </c>
      <c r="B533" t="s">
        <v>1109</v>
      </c>
      <c r="C533" t="s">
        <v>32</v>
      </c>
      <c r="D533" s="2">
        <v>264602314.99000001</v>
      </c>
      <c r="E533" s="2">
        <v>-2743996.29</v>
      </c>
      <c r="F533" s="37">
        <v>0</v>
      </c>
      <c r="G533" s="2">
        <v>-18954031.809999999</v>
      </c>
      <c r="H533" s="2">
        <v>-61922294.280000001</v>
      </c>
      <c r="I533" s="2">
        <v>7805008.7999999998</v>
      </c>
      <c r="J533" s="2">
        <v>329569.68</v>
      </c>
      <c r="K533" s="2">
        <f t="shared" si="8"/>
        <v>189116571.09000003</v>
      </c>
    </row>
    <row r="534" spans="1:11" x14ac:dyDescent="0.25">
      <c r="A534" t="s">
        <v>1110</v>
      </c>
      <c r="B534" t="s">
        <v>1111</v>
      </c>
      <c r="C534" t="s">
        <v>179</v>
      </c>
      <c r="D534" s="2">
        <v>6320658.8600000003</v>
      </c>
      <c r="E534" s="2">
        <v>342729.88</v>
      </c>
      <c r="F534" s="37">
        <v>0</v>
      </c>
      <c r="G534" s="2">
        <v>-179783.45</v>
      </c>
      <c r="H534" s="2">
        <v>-169085.41999999998</v>
      </c>
      <c r="I534" s="2">
        <v>292917.59999999998</v>
      </c>
      <c r="J534" s="2">
        <v>0</v>
      </c>
      <c r="K534" s="2">
        <f t="shared" si="8"/>
        <v>6607437.4699999997</v>
      </c>
    </row>
    <row r="535" spans="1:11" x14ac:dyDescent="0.25">
      <c r="A535" t="s">
        <v>1118</v>
      </c>
      <c r="B535" t="s">
        <v>1119</v>
      </c>
      <c r="C535" t="s">
        <v>485</v>
      </c>
      <c r="D535" s="2">
        <v>5561554.6799999997</v>
      </c>
      <c r="E535" s="2">
        <v>-169812.29</v>
      </c>
      <c r="F535" s="37">
        <v>0</v>
      </c>
      <c r="G535" s="2">
        <v>-69010</v>
      </c>
      <c r="H535" s="2">
        <v>-144564.25</v>
      </c>
      <c r="I535" s="2">
        <v>183035.93</v>
      </c>
      <c r="J535" s="2">
        <v>0</v>
      </c>
      <c r="K535" s="2">
        <f t="shared" si="8"/>
        <v>5361204.0699999994</v>
      </c>
    </row>
    <row r="536" spans="1:11" x14ac:dyDescent="0.25">
      <c r="A536" t="s">
        <v>1112</v>
      </c>
      <c r="B536" t="s">
        <v>1113</v>
      </c>
      <c r="C536" t="s">
        <v>276</v>
      </c>
      <c r="D536" s="2">
        <v>4501369.46</v>
      </c>
      <c r="E536" s="2">
        <v>-215172.94</v>
      </c>
      <c r="F536" s="37">
        <v>0</v>
      </c>
      <c r="G536" s="2">
        <v>-59550</v>
      </c>
      <c r="H536" s="2">
        <v>-76228.340000000011</v>
      </c>
      <c r="I536" s="2">
        <v>231200.52</v>
      </c>
      <c r="J536" s="2">
        <v>0</v>
      </c>
      <c r="K536" s="2">
        <f t="shared" si="8"/>
        <v>4381618.6999999993</v>
      </c>
    </row>
    <row r="537" spans="1:11" x14ac:dyDescent="0.25">
      <c r="A537" t="s">
        <v>1120</v>
      </c>
      <c r="B537" t="s">
        <v>1121</v>
      </c>
      <c r="C537" t="s">
        <v>11</v>
      </c>
      <c r="D537" s="2">
        <v>10071063.380000001</v>
      </c>
      <c r="E537" s="2">
        <v>124242.39</v>
      </c>
      <c r="F537" s="37">
        <v>0</v>
      </c>
      <c r="G537" s="2">
        <v>0</v>
      </c>
      <c r="H537" s="2">
        <v>-110035.72</v>
      </c>
      <c r="I537" s="2">
        <v>438139.13</v>
      </c>
      <c r="J537" s="2">
        <v>0</v>
      </c>
      <c r="K537" s="2">
        <f t="shared" si="8"/>
        <v>10523409.180000002</v>
      </c>
    </row>
    <row r="538" spans="1:11" x14ac:dyDescent="0.25">
      <c r="A538" t="s">
        <v>1114</v>
      </c>
      <c r="B538" t="s">
        <v>1115</v>
      </c>
      <c r="C538" t="s">
        <v>359</v>
      </c>
      <c r="D538" s="2">
        <v>17358472.68</v>
      </c>
      <c r="E538" s="2">
        <v>1019929.73</v>
      </c>
      <c r="F538" s="37">
        <v>0</v>
      </c>
      <c r="G538" s="2">
        <v>-60784</v>
      </c>
      <c r="H538" s="2">
        <v>-1124108.96</v>
      </c>
      <c r="I538" s="2">
        <v>983718.03</v>
      </c>
      <c r="J538" s="2">
        <v>0</v>
      </c>
      <c r="K538" s="2">
        <f t="shared" si="8"/>
        <v>18177227.48</v>
      </c>
    </row>
    <row r="539" spans="1:11" x14ac:dyDescent="0.25">
      <c r="A539" t="s">
        <v>1116</v>
      </c>
      <c r="B539" t="s">
        <v>1117</v>
      </c>
      <c r="C539" t="s">
        <v>29</v>
      </c>
      <c r="D539" s="2">
        <v>4211900.82</v>
      </c>
      <c r="E539" s="2">
        <v>639346.43999999994</v>
      </c>
      <c r="F539" s="37">
        <v>0</v>
      </c>
      <c r="G539" s="2">
        <v>-51638.2</v>
      </c>
      <c r="H539" s="2">
        <v>-110635.89</v>
      </c>
      <c r="I539" s="2">
        <v>247521.93</v>
      </c>
      <c r="J539" s="2">
        <v>34571.599999999999</v>
      </c>
      <c r="K539" s="2">
        <f t="shared" si="8"/>
        <v>4971066.6999999993</v>
      </c>
    </row>
    <row r="540" spans="1:11" x14ac:dyDescent="0.25">
      <c r="A540" t="s">
        <v>1122</v>
      </c>
      <c r="B540" t="s">
        <v>1123</v>
      </c>
      <c r="C540" t="s">
        <v>239</v>
      </c>
      <c r="D540" s="2">
        <v>7031797.6299999999</v>
      </c>
      <c r="E540" s="2">
        <v>-71697.47</v>
      </c>
      <c r="F540" s="37">
        <v>0</v>
      </c>
      <c r="G540" s="2">
        <v>-40454.879999999997</v>
      </c>
      <c r="H540" s="2">
        <v>-214455.12</v>
      </c>
      <c r="I540" s="2">
        <v>662746.96</v>
      </c>
      <c r="J540" s="2">
        <v>0</v>
      </c>
      <c r="K540" s="2">
        <f t="shared" si="8"/>
        <v>7367937.1200000001</v>
      </c>
    </row>
    <row r="541" spans="1:11" x14ac:dyDescent="0.25">
      <c r="A541" t="s">
        <v>1124</v>
      </c>
      <c r="B541" t="s">
        <v>1125</v>
      </c>
      <c r="C541" t="s">
        <v>164</v>
      </c>
      <c r="D541" s="2">
        <v>28766778.010000002</v>
      </c>
      <c r="E541" s="2">
        <v>600713.89</v>
      </c>
      <c r="F541" s="37">
        <v>0</v>
      </c>
      <c r="G541" s="2">
        <v>-619963.02</v>
      </c>
      <c r="H541" s="2">
        <v>-5271818.59</v>
      </c>
      <c r="I541" s="2">
        <v>914119.2</v>
      </c>
      <c r="J541" s="2">
        <v>147633</v>
      </c>
      <c r="K541" s="2">
        <f t="shared" si="8"/>
        <v>24537462.490000002</v>
      </c>
    </row>
    <row r="542" spans="1:11" x14ac:dyDescent="0.25">
      <c r="A542" t="s">
        <v>1126</v>
      </c>
      <c r="B542" t="s">
        <v>1127</v>
      </c>
      <c r="C542" t="s">
        <v>115</v>
      </c>
      <c r="D542" s="2">
        <v>15446564.68</v>
      </c>
      <c r="E542" s="2">
        <v>-225566.95</v>
      </c>
      <c r="F542" s="37">
        <v>0</v>
      </c>
      <c r="G542" s="2">
        <v>-344491.54</v>
      </c>
      <c r="H542" s="2">
        <v>-444035.74</v>
      </c>
      <c r="I542" s="2">
        <v>1288721.56</v>
      </c>
      <c r="J542" s="2">
        <v>0</v>
      </c>
      <c r="K542" s="2">
        <f t="shared" si="8"/>
        <v>15721192.010000002</v>
      </c>
    </row>
    <row r="543" spans="1:11" x14ac:dyDescent="0.25">
      <c r="A543" t="s">
        <v>1128</v>
      </c>
      <c r="B543" t="s">
        <v>1129</v>
      </c>
      <c r="C543" t="s">
        <v>253</v>
      </c>
      <c r="D543" s="2">
        <v>5972765.8200000003</v>
      </c>
      <c r="E543" s="2">
        <v>-143411.46</v>
      </c>
      <c r="F543" s="37">
        <v>0</v>
      </c>
      <c r="G543" s="2">
        <v>-40970</v>
      </c>
      <c r="H543" s="2">
        <v>-243699.28</v>
      </c>
      <c r="I543" s="2">
        <v>110566.97</v>
      </c>
      <c r="J543" s="2">
        <v>0</v>
      </c>
      <c r="K543" s="2">
        <f t="shared" si="8"/>
        <v>5655252.0499999998</v>
      </c>
    </row>
    <row r="544" spans="1:11" x14ac:dyDescent="0.25">
      <c r="A544" t="s">
        <v>1130</v>
      </c>
      <c r="B544" t="s">
        <v>1131</v>
      </c>
      <c r="C544" t="s">
        <v>17</v>
      </c>
      <c r="D544" s="2">
        <v>5799317.7699999996</v>
      </c>
      <c r="E544" s="2">
        <v>48727.59</v>
      </c>
      <c r="F544" s="37">
        <v>0</v>
      </c>
      <c r="G544" s="2">
        <v>-24581.25</v>
      </c>
      <c r="H544" s="2">
        <v>-160678.51</v>
      </c>
      <c r="I544" s="2">
        <v>126565.2</v>
      </c>
      <c r="J544" s="2">
        <v>0</v>
      </c>
      <c r="K544" s="2">
        <f t="shared" si="8"/>
        <v>5789350.7999999998</v>
      </c>
    </row>
    <row r="545" spans="1:11" x14ac:dyDescent="0.25">
      <c r="A545" t="s">
        <v>1132</v>
      </c>
      <c r="B545" t="s">
        <v>1133</v>
      </c>
      <c r="C545" t="s">
        <v>276</v>
      </c>
      <c r="D545" s="2">
        <v>4889606.5999999996</v>
      </c>
      <c r="E545" s="2">
        <v>320688.95</v>
      </c>
      <c r="F545" s="37">
        <v>0</v>
      </c>
      <c r="G545" s="2">
        <v>-4650</v>
      </c>
      <c r="H545" s="2">
        <v>-227793.81</v>
      </c>
      <c r="I545" s="2">
        <v>154019.82</v>
      </c>
      <c r="J545" s="2">
        <v>0</v>
      </c>
      <c r="K545" s="2">
        <f t="shared" si="8"/>
        <v>5131871.5600000005</v>
      </c>
    </row>
    <row r="546" spans="1:11" x14ac:dyDescent="0.25">
      <c r="A546" t="s">
        <v>1134</v>
      </c>
      <c r="B546" t="s">
        <v>1135</v>
      </c>
      <c r="C546" t="s">
        <v>8</v>
      </c>
      <c r="D546" s="2">
        <v>5943689.3899999997</v>
      </c>
      <c r="E546" s="2">
        <v>-72557.8</v>
      </c>
      <c r="F546" s="37">
        <v>0</v>
      </c>
      <c r="G546" s="2">
        <v>-454276.29</v>
      </c>
      <c r="H546" s="2">
        <v>-311767.03999999998</v>
      </c>
      <c r="I546" s="2">
        <v>240529.43</v>
      </c>
      <c r="J546" s="2">
        <v>10185.469999999999</v>
      </c>
      <c r="K546" s="2">
        <f t="shared" si="8"/>
        <v>5355803.1599999992</v>
      </c>
    </row>
    <row r="547" spans="1:11" x14ac:dyDescent="0.25">
      <c r="A547" t="s">
        <v>1136</v>
      </c>
      <c r="B547" t="s">
        <v>1137</v>
      </c>
      <c r="C547" t="s">
        <v>71</v>
      </c>
      <c r="D547" s="2">
        <v>7830285.5800000001</v>
      </c>
      <c r="E547" s="2">
        <v>163664.20000000001</v>
      </c>
      <c r="F547" s="37">
        <v>0</v>
      </c>
      <c r="G547" s="2">
        <v>-87700</v>
      </c>
      <c r="H547" s="2">
        <v>-61683.490000000005</v>
      </c>
      <c r="I547" s="2">
        <v>464180.42</v>
      </c>
      <c r="J547" s="2">
        <v>0</v>
      </c>
      <c r="K547" s="2">
        <f t="shared" si="8"/>
        <v>8308746.71</v>
      </c>
    </row>
    <row r="548" spans="1:11" x14ac:dyDescent="0.25">
      <c r="A548" t="s">
        <v>1138</v>
      </c>
      <c r="B548" t="s">
        <v>1139</v>
      </c>
      <c r="C548" t="s">
        <v>5</v>
      </c>
      <c r="D548" s="2">
        <v>10517572.859999999</v>
      </c>
      <c r="E548" s="2">
        <v>1983803.76</v>
      </c>
      <c r="F548" s="37">
        <v>0</v>
      </c>
      <c r="G548" s="2">
        <v>-211639.95</v>
      </c>
      <c r="H548" s="2">
        <v>-385193.62</v>
      </c>
      <c r="I548" s="2">
        <v>676140.13</v>
      </c>
      <c r="J548" s="2">
        <v>23018.53</v>
      </c>
      <c r="K548" s="2">
        <f t="shared" si="8"/>
        <v>12603701.710000001</v>
      </c>
    </row>
    <row r="549" spans="1:11" x14ac:dyDescent="0.25">
      <c r="A549" t="s">
        <v>1140</v>
      </c>
      <c r="B549" t="s">
        <v>1141</v>
      </c>
      <c r="C549" t="s">
        <v>84</v>
      </c>
      <c r="D549" s="2">
        <v>6625593.2199999997</v>
      </c>
      <c r="E549" s="2">
        <v>685908.83</v>
      </c>
      <c r="F549" s="37">
        <v>0</v>
      </c>
      <c r="G549" s="2">
        <v>-28380.1</v>
      </c>
      <c r="H549" s="2">
        <v>-76939.790000000008</v>
      </c>
      <c r="I549" s="2">
        <v>402363.79</v>
      </c>
      <c r="J549" s="2">
        <v>0</v>
      </c>
      <c r="K549" s="2">
        <f t="shared" si="8"/>
        <v>7608545.9500000002</v>
      </c>
    </row>
    <row r="550" spans="1:11" x14ac:dyDescent="0.25">
      <c r="A550" t="s">
        <v>1142</v>
      </c>
      <c r="B550" t="s">
        <v>1143</v>
      </c>
      <c r="C550" t="s">
        <v>120</v>
      </c>
      <c r="D550" s="2">
        <v>3408123</v>
      </c>
      <c r="E550" s="2">
        <v>-51932.82</v>
      </c>
      <c r="F550" s="37">
        <v>0</v>
      </c>
      <c r="G550" s="2">
        <v>-819421.88</v>
      </c>
      <c r="H550" s="2">
        <v>-459376.59</v>
      </c>
      <c r="I550" s="2">
        <v>246737.01</v>
      </c>
      <c r="J550" s="2">
        <v>218722.4</v>
      </c>
      <c r="K550" s="2">
        <f t="shared" si="8"/>
        <v>2542851.12</v>
      </c>
    </row>
    <row r="551" spans="1:11" x14ac:dyDescent="0.25">
      <c r="A551" t="s">
        <v>1144</v>
      </c>
      <c r="B551" t="s">
        <v>1145</v>
      </c>
      <c r="C551" t="s">
        <v>208</v>
      </c>
      <c r="D551" s="2">
        <v>7345180.0499999998</v>
      </c>
      <c r="E551" s="2">
        <v>-252111.58</v>
      </c>
      <c r="F551" s="37">
        <v>0</v>
      </c>
      <c r="G551" s="2">
        <v>-83849.62</v>
      </c>
      <c r="H551" s="2">
        <v>-450526.48</v>
      </c>
      <c r="I551" s="2">
        <v>690581.09</v>
      </c>
      <c r="J551" s="2">
        <v>0</v>
      </c>
      <c r="K551" s="2">
        <f t="shared" si="8"/>
        <v>7249273.459999999</v>
      </c>
    </row>
    <row r="552" spans="1:11" x14ac:dyDescent="0.25">
      <c r="A552" t="s">
        <v>1146</v>
      </c>
      <c r="B552" t="s">
        <v>1147</v>
      </c>
      <c r="C552" t="s">
        <v>2</v>
      </c>
      <c r="D552" s="2">
        <v>4175767.05</v>
      </c>
      <c r="E552" s="2">
        <v>-766606.3</v>
      </c>
      <c r="F552" s="37">
        <v>0</v>
      </c>
      <c r="G552" s="2">
        <v>0</v>
      </c>
      <c r="H552" s="2">
        <v>-126162.36</v>
      </c>
      <c r="I552" s="2">
        <v>201710.72</v>
      </c>
      <c r="J552" s="2">
        <v>0</v>
      </c>
      <c r="K552" s="2">
        <f t="shared" si="8"/>
        <v>3484709.1100000003</v>
      </c>
    </row>
    <row r="553" spans="1:11" x14ac:dyDescent="0.25">
      <c r="A553" t="s">
        <v>1148</v>
      </c>
      <c r="B553" t="s">
        <v>1149</v>
      </c>
      <c r="C553" t="s">
        <v>485</v>
      </c>
      <c r="D553" s="2">
        <v>11098771.619999999</v>
      </c>
      <c r="E553" s="2">
        <v>-637930.98</v>
      </c>
      <c r="F553" s="37">
        <v>0</v>
      </c>
      <c r="G553" s="2">
        <v>-155776.73000000001</v>
      </c>
      <c r="H553" s="2">
        <v>-1121367.6100000001</v>
      </c>
      <c r="I553" s="2">
        <v>898214.73</v>
      </c>
      <c r="J553" s="2">
        <v>0</v>
      </c>
      <c r="K553" s="2">
        <f t="shared" si="8"/>
        <v>10081911.029999999</v>
      </c>
    </row>
    <row r="554" spans="1:11" x14ac:dyDescent="0.25">
      <c r="A554" t="s">
        <v>1150</v>
      </c>
      <c r="B554" t="s">
        <v>1151</v>
      </c>
      <c r="C554" t="s">
        <v>134</v>
      </c>
      <c r="D554" s="2">
        <v>9113743.4600000009</v>
      </c>
      <c r="E554" s="2">
        <v>1533706.42</v>
      </c>
      <c r="F554" s="37">
        <v>0</v>
      </c>
      <c r="G554" s="2">
        <v>-54553.08</v>
      </c>
      <c r="H554" s="2">
        <v>-93647.739999999991</v>
      </c>
      <c r="I554" s="2">
        <v>383541.15</v>
      </c>
      <c r="J554" s="2">
        <v>32468.560000000001</v>
      </c>
      <c r="K554" s="2">
        <f t="shared" si="8"/>
        <v>10915258.770000001</v>
      </c>
    </row>
    <row r="555" spans="1:11" x14ac:dyDescent="0.25">
      <c r="A555" t="s">
        <v>1152</v>
      </c>
      <c r="B555" t="s">
        <v>1153</v>
      </c>
      <c r="C555" t="s">
        <v>164</v>
      </c>
      <c r="D555" s="2">
        <v>8814934.4199999999</v>
      </c>
      <c r="E555" s="2">
        <v>-271623.8</v>
      </c>
      <c r="F555" s="37">
        <v>0</v>
      </c>
      <c r="G555" s="2">
        <v>-78679.929999999993</v>
      </c>
      <c r="H555" s="2">
        <v>-284501.81000000006</v>
      </c>
      <c r="I555" s="2">
        <v>518529.15</v>
      </c>
      <c r="J555" s="2">
        <v>0</v>
      </c>
      <c r="K555" s="2">
        <f t="shared" si="8"/>
        <v>8698658.0299999993</v>
      </c>
    </row>
    <row r="556" spans="1:11" x14ac:dyDescent="0.25">
      <c r="A556" t="s">
        <v>1154</v>
      </c>
      <c r="B556" t="s">
        <v>1155</v>
      </c>
      <c r="C556" t="s">
        <v>38</v>
      </c>
      <c r="D556" s="2">
        <v>1066333.49</v>
      </c>
      <c r="E556" s="2">
        <v>-47989.65</v>
      </c>
      <c r="F556" s="37">
        <v>0</v>
      </c>
      <c r="G556" s="2">
        <v>-22410</v>
      </c>
      <c r="H556" s="2">
        <v>-90526.319999999992</v>
      </c>
      <c r="I556" s="2">
        <v>131620.63</v>
      </c>
      <c r="J556" s="2">
        <v>58138.16</v>
      </c>
      <c r="K556" s="2">
        <f t="shared" si="8"/>
        <v>1095166.31</v>
      </c>
    </row>
    <row r="557" spans="1:11" x14ac:dyDescent="0.25">
      <c r="A557" t="s">
        <v>1156</v>
      </c>
      <c r="B557" t="s">
        <v>1157</v>
      </c>
      <c r="C557" t="s">
        <v>312</v>
      </c>
      <c r="D557" s="2">
        <v>12614734.970000001</v>
      </c>
      <c r="E557" s="2">
        <v>-1275149.1499999999</v>
      </c>
      <c r="F557" s="37">
        <v>0</v>
      </c>
      <c r="G557" s="2">
        <v>-21385</v>
      </c>
      <c r="H557" s="2">
        <v>-330036.52</v>
      </c>
      <c r="I557" s="2">
        <v>917736.18</v>
      </c>
      <c r="J557" s="2">
        <v>18548.5</v>
      </c>
      <c r="K557" s="2">
        <f t="shared" si="8"/>
        <v>11924448.98</v>
      </c>
    </row>
    <row r="558" spans="1:11" x14ac:dyDescent="0.25">
      <c r="A558" t="s">
        <v>1158</v>
      </c>
      <c r="B558" t="s">
        <v>1159</v>
      </c>
      <c r="C558" t="s">
        <v>164</v>
      </c>
      <c r="D558" s="2">
        <v>5513929.3799999999</v>
      </c>
      <c r="E558" s="2">
        <v>-305052.59000000003</v>
      </c>
      <c r="F558" s="37">
        <v>0</v>
      </c>
      <c r="G558" s="2">
        <v>-470072.26</v>
      </c>
      <c r="H558" s="2">
        <v>-865013.61</v>
      </c>
      <c r="I558" s="2">
        <v>191248.95</v>
      </c>
      <c r="J558" s="2">
        <v>0</v>
      </c>
      <c r="K558" s="2">
        <f t="shared" si="8"/>
        <v>4065039.8700000006</v>
      </c>
    </row>
    <row r="559" spans="1:11" x14ac:dyDescent="0.25">
      <c r="A559" t="s">
        <v>1160</v>
      </c>
      <c r="B559" t="s">
        <v>1161</v>
      </c>
      <c r="C559" t="s">
        <v>38</v>
      </c>
      <c r="D559" s="2">
        <v>1660373.2</v>
      </c>
      <c r="E559" s="2">
        <v>-451306.06</v>
      </c>
      <c r="F559" s="37">
        <v>0</v>
      </c>
      <c r="G559" s="2">
        <v>0</v>
      </c>
      <c r="H559" s="2">
        <v>-18302.060000000001</v>
      </c>
      <c r="I559" s="2">
        <v>51531.89</v>
      </c>
      <c r="J559" s="2">
        <v>0</v>
      </c>
      <c r="K559" s="2">
        <f t="shared" si="8"/>
        <v>1242296.9699999997</v>
      </c>
    </row>
    <row r="560" spans="1:11" x14ac:dyDescent="0.25">
      <c r="A560" t="s">
        <v>1162</v>
      </c>
      <c r="B560" t="s">
        <v>1163</v>
      </c>
      <c r="C560" t="s">
        <v>380</v>
      </c>
      <c r="D560" s="2">
        <v>4472476.05</v>
      </c>
      <c r="E560" s="2">
        <v>-4521.7299999999996</v>
      </c>
      <c r="F560" s="37">
        <v>0</v>
      </c>
      <c r="G560" s="2">
        <v>-289866.52</v>
      </c>
      <c r="H560" s="2">
        <v>-249015.63999999998</v>
      </c>
      <c r="I560" s="2">
        <v>316728.42</v>
      </c>
      <c r="J560" s="2">
        <v>0</v>
      </c>
      <c r="K560" s="2">
        <f t="shared" si="8"/>
        <v>4245800.5799999991</v>
      </c>
    </row>
    <row r="561" spans="1:11" x14ac:dyDescent="0.25">
      <c r="A561" t="s">
        <v>1164</v>
      </c>
      <c r="B561" t="s">
        <v>1165</v>
      </c>
      <c r="C561" t="s">
        <v>29</v>
      </c>
      <c r="D561" s="2">
        <v>8311388.71</v>
      </c>
      <c r="E561" s="2">
        <v>-81004</v>
      </c>
      <c r="F561" s="37">
        <v>0</v>
      </c>
      <c r="G561" s="2">
        <v>0</v>
      </c>
      <c r="H561" s="2">
        <v>-112143.71</v>
      </c>
      <c r="I561" s="2">
        <v>162339.07</v>
      </c>
      <c r="J561" s="2">
        <v>0</v>
      </c>
      <c r="K561" s="2">
        <f t="shared" si="8"/>
        <v>8280580.0700000003</v>
      </c>
    </row>
    <row r="562" spans="1:11" x14ac:dyDescent="0.25">
      <c r="A562" t="s">
        <v>1166</v>
      </c>
      <c r="B562" t="s">
        <v>1167</v>
      </c>
      <c r="C562" t="s">
        <v>1168</v>
      </c>
      <c r="D562" s="2">
        <v>17495712.960000001</v>
      </c>
      <c r="E562" s="2">
        <v>-595325.31000000006</v>
      </c>
      <c r="F562" s="37">
        <v>0</v>
      </c>
      <c r="G562" s="2">
        <v>-57075</v>
      </c>
      <c r="H562" s="2">
        <v>-379974.75</v>
      </c>
      <c r="I562" s="2">
        <v>942941.45</v>
      </c>
      <c r="J562" s="2">
        <v>0</v>
      </c>
      <c r="K562" s="2">
        <f t="shared" si="8"/>
        <v>17406279.350000001</v>
      </c>
    </row>
    <row r="563" spans="1:11" x14ac:dyDescent="0.25">
      <c r="A563" t="s">
        <v>1169</v>
      </c>
      <c r="B563" t="s">
        <v>1170</v>
      </c>
      <c r="C563" t="s">
        <v>126</v>
      </c>
      <c r="D563" s="2">
        <v>18706244.41</v>
      </c>
      <c r="E563" s="2">
        <v>-258272.65</v>
      </c>
      <c r="F563" s="37">
        <v>0</v>
      </c>
      <c r="G563" s="2">
        <v>-359797.92</v>
      </c>
      <c r="H563" s="2">
        <v>-385806.88</v>
      </c>
      <c r="I563" s="2">
        <v>288724.42</v>
      </c>
      <c r="J563" s="2">
        <v>0</v>
      </c>
      <c r="K563" s="2">
        <f t="shared" si="8"/>
        <v>17991091.380000003</v>
      </c>
    </row>
    <row r="564" spans="1:11" x14ac:dyDescent="0.25">
      <c r="A564" t="s">
        <v>1171</v>
      </c>
      <c r="B564" t="s">
        <v>1172</v>
      </c>
      <c r="C564" t="s">
        <v>20</v>
      </c>
      <c r="D564" s="2">
        <v>1401708.53</v>
      </c>
      <c r="E564" s="2">
        <v>-177390.18</v>
      </c>
      <c r="F564" s="37">
        <v>0</v>
      </c>
      <c r="G564" s="2">
        <v>-4710</v>
      </c>
      <c r="H564" s="2">
        <v>-107264.2</v>
      </c>
      <c r="I564" s="2">
        <v>176412.61</v>
      </c>
      <c r="J564" s="2">
        <v>0</v>
      </c>
      <c r="K564" s="2">
        <f t="shared" si="8"/>
        <v>1288756.7600000002</v>
      </c>
    </row>
    <row r="565" spans="1:11" x14ac:dyDescent="0.25">
      <c r="A565" t="s">
        <v>1173</v>
      </c>
      <c r="B565" t="s">
        <v>1174</v>
      </c>
      <c r="C565" t="s">
        <v>759</v>
      </c>
      <c r="D565" s="2">
        <v>16975883.5</v>
      </c>
      <c r="E565" s="2">
        <v>-621239.63</v>
      </c>
      <c r="F565" s="37">
        <v>0</v>
      </c>
      <c r="G565" s="2">
        <v>-83021.5</v>
      </c>
      <c r="H565" s="2">
        <v>-428334.77999999997</v>
      </c>
      <c r="I565" s="2">
        <v>807566.84</v>
      </c>
      <c r="J565" s="2">
        <v>0</v>
      </c>
      <c r="K565" s="2">
        <f t="shared" si="8"/>
        <v>16650854.43</v>
      </c>
    </row>
    <row r="566" spans="1:11" x14ac:dyDescent="0.25">
      <c r="A566" t="s">
        <v>1175</v>
      </c>
      <c r="B566" t="s">
        <v>1176</v>
      </c>
      <c r="C566" t="s">
        <v>137</v>
      </c>
      <c r="D566" s="2">
        <v>56289804.100000001</v>
      </c>
      <c r="E566" s="2">
        <v>-1663615.06</v>
      </c>
      <c r="F566" s="37">
        <v>0</v>
      </c>
      <c r="G566" s="2">
        <v>-2216272.0299999998</v>
      </c>
      <c r="H566" s="2">
        <v>-7300093.1799999997</v>
      </c>
      <c r="I566" s="2">
        <v>1574910</v>
      </c>
      <c r="J566" s="2">
        <v>0</v>
      </c>
      <c r="K566" s="2">
        <f t="shared" si="8"/>
        <v>46684733.829999998</v>
      </c>
    </row>
    <row r="567" spans="1:11" x14ac:dyDescent="0.25">
      <c r="A567" t="s">
        <v>1177</v>
      </c>
      <c r="B567" t="s">
        <v>1178</v>
      </c>
      <c r="C567" t="s">
        <v>100</v>
      </c>
      <c r="D567" s="2">
        <v>12262460.050000001</v>
      </c>
      <c r="E567" s="2">
        <v>352763.66</v>
      </c>
      <c r="F567" s="37">
        <v>0</v>
      </c>
      <c r="G567" s="2">
        <v>-53815.95</v>
      </c>
      <c r="H567" s="2">
        <v>-309984.01999999996</v>
      </c>
      <c r="I567" s="2">
        <v>484384.15</v>
      </c>
      <c r="J567" s="2">
        <v>0</v>
      </c>
      <c r="K567" s="2">
        <f t="shared" si="8"/>
        <v>12735807.890000002</v>
      </c>
    </row>
    <row r="568" spans="1:11" x14ac:dyDescent="0.25">
      <c r="A568" t="s">
        <v>1179</v>
      </c>
      <c r="B568" t="s">
        <v>1180</v>
      </c>
      <c r="C568" t="s">
        <v>79</v>
      </c>
      <c r="D568" s="2">
        <v>10967362.859999999</v>
      </c>
      <c r="E568" s="2">
        <v>-360172.79999999999</v>
      </c>
      <c r="F568" s="37">
        <v>0</v>
      </c>
      <c r="G568" s="2">
        <v>-554803.69999999995</v>
      </c>
      <c r="H568" s="2">
        <v>-3364433.72</v>
      </c>
      <c r="I568" s="2">
        <v>564181.19999999995</v>
      </c>
      <c r="J568" s="2">
        <v>112954.17</v>
      </c>
      <c r="K568" s="2">
        <f t="shared" si="8"/>
        <v>7365088.0099999988</v>
      </c>
    </row>
    <row r="569" spans="1:11" x14ac:dyDescent="0.25">
      <c r="A569" t="s">
        <v>1181</v>
      </c>
      <c r="B569" t="s">
        <v>1182</v>
      </c>
      <c r="C569" t="s">
        <v>738</v>
      </c>
      <c r="D569" s="2">
        <v>16734879.460000001</v>
      </c>
      <c r="E569" s="2">
        <v>-902980.78</v>
      </c>
      <c r="F569" s="37">
        <v>0</v>
      </c>
      <c r="G569" s="2">
        <v>-10025</v>
      </c>
      <c r="H569" s="2">
        <v>-484945.02999999997</v>
      </c>
      <c r="I569" s="2">
        <v>728370</v>
      </c>
      <c r="J569" s="2">
        <v>0</v>
      </c>
      <c r="K569" s="2">
        <f t="shared" si="8"/>
        <v>16065298.650000002</v>
      </c>
    </row>
    <row r="570" spans="1:11" x14ac:dyDescent="0.25">
      <c r="A570" t="s">
        <v>1183</v>
      </c>
      <c r="B570" t="s">
        <v>1184</v>
      </c>
      <c r="C570" t="s">
        <v>32</v>
      </c>
      <c r="D570" s="2">
        <v>30542718.170000002</v>
      </c>
      <c r="E570" s="2">
        <v>-881730.8</v>
      </c>
      <c r="F570" s="37">
        <v>0</v>
      </c>
      <c r="G570" s="2">
        <v>-1371595.02</v>
      </c>
      <c r="H570" s="2">
        <v>-3291604.92</v>
      </c>
      <c r="I570" s="2">
        <v>2234532.54</v>
      </c>
      <c r="J570" s="2">
        <v>14610.25</v>
      </c>
      <c r="K570" s="2">
        <f t="shared" si="8"/>
        <v>27246930.219999999</v>
      </c>
    </row>
    <row r="571" spans="1:11" x14ac:dyDescent="0.25">
      <c r="A571" t="s">
        <v>1185</v>
      </c>
      <c r="B571" t="s">
        <v>1186</v>
      </c>
      <c r="C571" t="s">
        <v>134</v>
      </c>
      <c r="D571" s="2">
        <v>14602404.68</v>
      </c>
      <c r="E571" s="2">
        <v>585028.4</v>
      </c>
      <c r="F571" s="37">
        <v>0</v>
      </c>
      <c r="G571" s="2">
        <v>-240098.37</v>
      </c>
      <c r="H571" s="2">
        <v>-164626.42000000001</v>
      </c>
      <c r="I571" s="2">
        <v>682283.02</v>
      </c>
      <c r="J571" s="2">
        <v>0</v>
      </c>
      <c r="K571" s="2">
        <f t="shared" si="8"/>
        <v>15464991.310000001</v>
      </c>
    </row>
    <row r="572" spans="1:11" x14ac:dyDescent="0.25">
      <c r="A572" t="s">
        <v>1187</v>
      </c>
      <c r="B572" t="s">
        <v>1188</v>
      </c>
      <c r="C572" t="s">
        <v>56</v>
      </c>
      <c r="D572" s="2">
        <v>5787618.9000000004</v>
      </c>
      <c r="E572" s="2">
        <v>-605424.22</v>
      </c>
      <c r="F572" s="37">
        <v>0</v>
      </c>
      <c r="G572" s="2">
        <v>-30305.34</v>
      </c>
      <c r="H572" s="2">
        <v>-668874.79999999993</v>
      </c>
      <c r="I572" s="2">
        <v>150218.19</v>
      </c>
      <c r="J572" s="2">
        <v>0</v>
      </c>
      <c r="K572" s="2">
        <f t="shared" si="8"/>
        <v>4633232.7300000014</v>
      </c>
    </row>
    <row r="573" spans="1:11" x14ac:dyDescent="0.25">
      <c r="A573" t="s">
        <v>1189</v>
      </c>
      <c r="B573" t="s">
        <v>1190</v>
      </c>
      <c r="C573" t="s">
        <v>43</v>
      </c>
      <c r="D573" s="2">
        <v>11328685.380000001</v>
      </c>
      <c r="E573" s="2">
        <v>-6843.04</v>
      </c>
      <c r="F573" s="37">
        <v>0</v>
      </c>
      <c r="G573" s="2">
        <v>-966400.4</v>
      </c>
      <c r="H573" s="2">
        <v>-152107.19</v>
      </c>
      <c r="I573" s="2">
        <v>747170.48</v>
      </c>
      <c r="J573" s="2">
        <v>0</v>
      </c>
      <c r="K573" s="2">
        <f t="shared" si="8"/>
        <v>10950505.230000002</v>
      </c>
    </row>
    <row r="574" spans="1:11" x14ac:dyDescent="0.25">
      <c r="A574" t="s">
        <v>1191</v>
      </c>
      <c r="B574" t="s">
        <v>1192</v>
      </c>
      <c r="C574" t="s">
        <v>368</v>
      </c>
      <c r="D574" s="2">
        <v>14117515.58</v>
      </c>
      <c r="E574" s="2">
        <v>119781.63</v>
      </c>
      <c r="F574" s="37">
        <v>0</v>
      </c>
      <c r="G574" s="2">
        <v>-19500</v>
      </c>
      <c r="H574" s="2">
        <v>-295250.69</v>
      </c>
      <c r="I574" s="2">
        <v>792974.69</v>
      </c>
      <c r="J574" s="2">
        <v>0</v>
      </c>
      <c r="K574" s="2">
        <f t="shared" si="8"/>
        <v>14715521.210000001</v>
      </c>
    </row>
    <row r="575" spans="1:11" x14ac:dyDescent="0.25">
      <c r="A575" t="s">
        <v>1193</v>
      </c>
      <c r="B575" t="s">
        <v>1194</v>
      </c>
      <c r="C575" t="s">
        <v>211</v>
      </c>
      <c r="D575" s="2">
        <v>4046761.3</v>
      </c>
      <c r="E575" s="2">
        <v>447249.88</v>
      </c>
      <c r="F575" s="37">
        <v>0</v>
      </c>
      <c r="G575" s="2">
        <v>-54055.5</v>
      </c>
      <c r="H575" s="2">
        <v>-224198.19</v>
      </c>
      <c r="I575" s="2">
        <v>186072.43</v>
      </c>
      <c r="J575" s="2">
        <v>0</v>
      </c>
      <c r="K575" s="2">
        <f t="shared" si="8"/>
        <v>4401829.919999999</v>
      </c>
    </row>
    <row r="576" spans="1:11" x14ac:dyDescent="0.25">
      <c r="A576" t="s">
        <v>1195</v>
      </c>
      <c r="B576" t="s">
        <v>1196</v>
      </c>
      <c r="C576" t="s">
        <v>35</v>
      </c>
      <c r="D576" s="2">
        <v>5099613.3</v>
      </c>
      <c r="E576" s="2">
        <v>133813.5</v>
      </c>
      <c r="F576" s="37">
        <v>0</v>
      </c>
      <c r="G576" s="2">
        <v>-50724.74</v>
      </c>
      <c r="H576" s="2">
        <v>-136108.46</v>
      </c>
      <c r="I576" s="2">
        <v>337707.71</v>
      </c>
      <c r="J576" s="2">
        <v>0</v>
      </c>
      <c r="K576" s="2">
        <f t="shared" si="8"/>
        <v>5384301.3099999996</v>
      </c>
    </row>
    <row r="577" spans="1:11" x14ac:dyDescent="0.25">
      <c r="A577" t="s">
        <v>1197</v>
      </c>
      <c r="B577" t="s">
        <v>1198</v>
      </c>
      <c r="C577" t="s">
        <v>759</v>
      </c>
      <c r="D577" s="2">
        <v>3782996.31</v>
      </c>
      <c r="E577" s="2">
        <v>163114.1</v>
      </c>
      <c r="F577" s="37">
        <v>0</v>
      </c>
      <c r="G577" s="2">
        <v>-27000</v>
      </c>
      <c r="H577" s="2">
        <v>-51287.69</v>
      </c>
      <c r="I577" s="2">
        <v>80542.77</v>
      </c>
      <c r="J577" s="2">
        <v>0</v>
      </c>
      <c r="K577" s="2">
        <f t="shared" si="8"/>
        <v>3948365.49</v>
      </c>
    </row>
    <row r="578" spans="1:11" x14ac:dyDescent="0.25">
      <c r="A578" t="s">
        <v>1199</v>
      </c>
      <c r="B578" t="s">
        <v>1200</v>
      </c>
      <c r="C578" t="s">
        <v>137</v>
      </c>
      <c r="D578" s="2">
        <v>4694738.45</v>
      </c>
      <c r="E578" s="2">
        <v>1620298.04</v>
      </c>
      <c r="F578" s="37">
        <v>0</v>
      </c>
      <c r="G578" s="2">
        <v>-69401.25</v>
      </c>
      <c r="H578" s="2">
        <v>-184529.31</v>
      </c>
      <c r="I578" s="2">
        <v>286563.56</v>
      </c>
      <c r="J578" s="2">
        <v>26655.77</v>
      </c>
      <c r="K578" s="2">
        <f t="shared" si="8"/>
        <v>6374325.2599999998</v>
      </c>
    </row>
    <row r="579" spans="1:11" x14ac:dyDescent="0.25">
      <c r="A579" t="s">
        <v>1201</v>
      </c>
      <c r="B579" t="s">
        <v>1202</v>
      </c>
      <c r="C579" t="s">
        <v>23</v>
      </c>
      <c r="D579" s="2">
        <v>5036513.1100000003</v>
      </c>
      <c r="E579" s="2">
        <v>-348068.22</v>
      </c>
      <c r="F579" s="37">
        <v>0</v>
      </c>
      <c r="G579" s="2">
        <v>-133230.5</v>
      </c>
      <c r="H579" s="2">
        <v>-287796.81</v>
      </c>
      <c r="I579" s="2">
        <v>395409.5</v>
      </c>
      <c r="J579" s="2">
        <v>0</v>
      </c>
      <c r="K579" s="2">
        <f t="shared" si="8"/>
        <v>4662827.080000001</v>
      </c>
    </row>
    <row r="580" spans="1:11" x14ac:dyDescent="0.25">
      <c r="A580" t="s">
        <v>1203</v>
      </c>
      <c r="B580" t="s">
        <v>1204</v>
      </c>
      <c r="C580" t="s">
        <v>563</v>
      </c>
      <c r="D580" s="2">
        <v>13925952.16</v>
      </c>
      <c r="E580" s="2">
        <v>-695128.32</v>
      </c>
      <c r="F580" s="37">
        <v>0</v>
      </c>
      <c r="G580" s="2">
        <v>-168003.75</v>
      </c>
      <c r="H580" s="2">
        <v>-267584.47000000003</v>
      </c>
      <c r="I580" s="2">
        <v>446029.2</v>
      </c>
      <c r="J580" s="2">
        <v>0</v>
      </c>
      <c r="K580" s="2">
        <f t="shared" si="8"/>
        <v>13241264.819999998</v>
      </c>
    </row>
    <row r="581" spans="1:11" x14ac:dyDescent="0.25">
      <c r="A581" t="s">
        <v>1205</v>
      </c>
      <c r="B581" t="s">
        <v>1206</v>
      </c>
      <c r="C581" t="s">
        <v>84</v>
      </c>
      <c r="D581" s="2">
        <v>8631391.0299999993</v>
      </c>
      <c r="E581" s="2">
        <v>-167837.41</v>
      </c>
      <c r="F581" s="37">
        <v>0</v>
      </c>
      <c r="G581" s="2">
        <v>-37025</v>
      </c>
      <c r="H581" s="2">
        <v>-133489.47</v>
      </c>
      <c r="I581" s="2">
        <v>237830.39999999999</v>
      </c>
      <c r="J581" s="2">
        <v>0</v>
      </c>
      <c r="K581" s="2">
        <f t="shared" si="8"/>
        <v>8530869.5499999989</v>
      </c>
    </row>
    <row r="582" spans="1:11" x14ac:dyDescent="0.25">
      <c r="A582" t="s">
        <v>1207</v>
      </c>
      <c r="B582" t="s">
        <v>1208</v>
      </c>
      <c r="C582" t="s">
        <v>59</v>
      </c>
      <c r="D582" s="2">
        <v>11019275.470000001</v>
      </c>
      <c r="E582" s="2">
        <v>854726.25</v>
      </c>
      <c r="F582" s="37">
        <v>0</v>
      </c>
      <c r="G582" s="2">
        <v>0</v>
      </c>
      <c r="H582" s="2">
        <v>-434150.04</v>
      </c>
      <c r="I582" s="2">
        <v>671516.32</v>
      </c>
      <c r="J582" s="2">
        <v>0</v>
      </c>
      <c r="K582" s="2">
        <f t="shared" si="8"/>
        <v>12111368.000000002</v>
      </c>
    </row>
    <row r="583" spans="1:11" x14ac:dyDescent="0.25">
      <c r="A583" t="s">
        <v>1209</v>
      </c>
      <c r="B583" t="s">
        <v>1210</v>
      </c>
      <c r="C583" t="s">
        <v>164</v>
      </c>
      <c r="D583" s="2">
        <v>20127528.190000001</v>
      </c>
      <c r="E583" s="2">
        <v>790298.74</v>
      </c>
      <c r="F583" s="37">
        <v>0</v>
      </c>
      <c r="G583" s="2">
        <v>-329940.15000000002</v>
      </c>
      <c r="H583" s="2">
        <v>-1398017.73</v>
      </c>
      <c r="I583" s="2">
        <v>1209909.6000000001</v>
      </c>
      <c r="J583" s="2">
        <v>0</v>
      </c>
      <c r="K583" s="2">
        <f t="shared" ref="K583:K646" si="9">D583+E583+G583+H583+I583+J583</f>
        <v>20399778.650000002</v>
      </c>
    </row>
    <row r="584" spans="1:11" x14ac:dyDescent="0.25">
      <c r="A584" t="s">
        <v>1211</v>
      </c>
      <c r="B584" t="s">
        <v>1212</v>
      </c>
      <c r="C584" t="s">
        <v>74</v>
      </c>
      <c r="D584" s="2">
        <v>30562200.960000001</v>
      </c>
      <c r="E584" s="2">
        <v>-1613726.54</v>
      </c>
      <c r="F584" s="37">
        <v>0</v>
      </c>
      <c r="G584" s="2">
        <v>-1197491.01</v>
      </c>
      <c r="H584" s="2">
        <v>-2180505.1700000004</v>
      </c>
      <c r="I584" s="2">
        <v>1011287.12</v>
      </c>
      <c r="J584" s="2">
        <v>452992.5</v>
      </c>
      <c r="K584" s="2">
        <f t="shared" si="9"/>
        <v>27034757.859999999</v>
      </c>
    </row>
    <row r="585" spans="1:11" x14ac:dyDescent="0.25">
      <c r="A585" t="s">
        <v>1213</v>
      </c>
      <c r="B585" t="s">
        <v>1214</v>
      </c>
      <c r="C585" t="s">
        <v>110</v>
      </c>
      <c r="D585" s="2">
        <v>4462213</v>
      </c>
      <c r="E585" s="2">
        <v>-184413.24</v>
      </c>
      <c r="F585" s="37">
        <v>0</v>
      </c>
      <c r="G585" s="2">
        <v>-379077.72</v>
      </c>
      <c r="H585" s="2">
        <v>-361278.20999999996</v>
      </c>
      <c r="I585" s="2">
        <v>136048.16</v>
      </c>
      <c r="J585" s="2">
        <v>0</v>
      </c>
      <c r="K585" s="2">
        <f t="shared" si="9"/>
        <v>3673491.99</v>
      </c>
    </row>
    <row r="586" spans="1:11" x14ac:dyDescent="0.25">
      <c r="A586" t="s">
        <v>1215</v>
      </c>
      <c r="B586" t="s">
        <v>1216</v>
      </c>
      <c r="C586" t="s">
        <v>352</v>
      </c>
      <c r="D586" s="2">
        <v>10532482.32</v>
      </c>
      <c r="E586" s="2">
        <v>-417876.03</v>
      </c>
      <c r="F586" s="37">
        <v>0</v>
      </c>
      <c r="G586" s="2">
        <v>-10744.36</v>
      </c>
      <c r="H586" s="2">
        <v>-116900.93</v>
      </c>
      <c r="I586" s="2">
        <v>868735.49</v>
      </c>
      <c r="J586" s="2">
        <v>0</v>
      </c>
      <c r="K586" s="2">
        <f t="shared" si="9"/>
        <v>10855696.490000002</v>
      </c>
    </row>
    <row r="587" spans="1:11" x14ac:dyDescent="0.25">
      <c r="A587" t="s">
        <v>1217</v>
      </c>
      <c r="B587" t="s">
        <v>1218</v>
      </c>
      <c r="C587" t="s">
        <v>485</v>
      </c>
      <c r="D587" s="2">
        <v>5867293.29</v>
      </c>
      <c r="E587" s="2">
        <v>1148032.74</v>
      </c>
      <c r="F587" s="37">
        <v>0</v>
      </c>
      <c r="G587" s="2">
        <v>-35894.949999999997</v>
      </c>
      <c r="H587" s="2">
        <v>-49182.7</v>
      </c>
      <c r="I587" s="2">
        <v>99521.73</v>
      </c>
      <c r="J587" s="2">
        <v>0</v>
      </c>
      <c r="K587" s="2">
        <f t="shared" si="9"/>
        <v>7029770.1100000003</v>
      </c>
    </row>
    <row r="588" spans="1:11" x14ac:dyDescent="0.25">
      <c r="A588" t="s">
        <v>1219</v>
      </c>
      <c r="B588" t="s">
        <v>1220</v>
      </c>
      <c r="C588" t="s">
        <v>359</v>
      </c>
      <c r="D588" s="2">
        <v>5317004.51</v>
      </c>
      <c r="E588" s="2">
        <v>-32897.29</v>
      </c>
      <c r="F588" s="37">
        <v>0</v>
      </c>
      <c r="G588" s="2">
        <v>-93651.74</v>
      </c>
      <c r="H588" s="2">
        <v>-746331.98</v>
      </c>
      <c r="I588" s="2">
        <v>210377.9</v>
      </c>
      <c r="J588" s="2">
        <v>0</v>
      </c>
      <c r="K588" s="2">
        <f t="shared" si="9"/>
        <v>4654501.4000000004</v>
      </c>
    </row>
    <row r="589" spans="1:11" x14ac:dyDescent="0.25">
      <c r="A589" t="s">
        <v>1221</v>
      </c>
      <c r="B589" t="s">
        <v>1222</v>
      </c>
      <c r="C589" t="s">
        <v>364</v>
      </c>
      <c r="D589" s="2">
        <v>24919386.039999999</v>
      </c>
      <c r="E589" s="2">
        <v>-313817.09999999998</v>
      </c>
      <c r="F589" s="37">
        <v>0</v>
      </c>
      <c r="G589" s="2">
        <v>-225933.98</v>
      </c>
      <c r="H589" s="2">
        <v>-320119.01</v>
      </c>
      <c r="I589" s="2">
        <v>1019026.03</v>
      </c>
      <c r="J589" s="2">
        <v>0</v>
      </c>
      <c r="K589" s="2">
        <f t="shared" si="9"/>
        <v>25078541.979999997</v>
      </c>
    </row>
    <row r="590" spans="1:11" x14ac:dyDescent="0.25">
      <c r="A590" t="s">
        <v>1223</v>
      </c>
      <c r="B590" t="s">
        <v>1224</v>
      </c>
      <c r="C590" t="s">
        <v>368</v>
      </c>
      <c r="D590" s="2">
        <v>9736320.6400000006</v>
      </c>
      <c r="E590" s="2">
        <v>-132060.95000000001</v>
      </c>
      <c r="F590" s="37">
        <v>0</v>
      </c>
      <c r="G590" s="2">
        <v>-24969.94</v>
      </c>
      <c r="H590" s="2">
        <v>-68819.59</v>
      </c>
      <c r="I590" s="2">
        <v>295900.58</v>
      </c>
      <c r="J590" s="2">
        <v>4285.12</v>
      </c>
      <c r="K590" s="2">
        <f t="shared" si="9"/>
        <v>9810655.8600000013</v>
      </c>
    </row>
    <row r="591" spans="1:11" x14ac:dyDescent="0.25">
      <c r="A591" t="s">
        <v>1225</v>
      </c>
      <c r="B591" t="s">
        <v>1226</v>
      </c>
      <c r="C591" t="s">
        <v>97</v>
      </c>
      <c r="D591" s="2">
        <v>6526121.6799999997</v>
      </c>
      <c r="E591" s="2">
        <v>97195.3</v>
      </c>
      <c r="F591" s="37">
        <v>0</v>
      </c>
      <c r="G591" s="2">
        <v>0</v>
      </c>
      <c r="H591" s="2">
        <v>-264695.59999999998</v>
      </c>
      <c r="I591" s="2">
        <v>306861</v>
      </c>
      <c r="J591" s="2">
        <v>0</v>
      </c>
      <c r="K591" s="2">
        <f t="shared" si="9"/>
        <v>6665482.3799999999</v>
      </c>
    </row>
    <row r="592" spans="1:11" x14ac:dyDescent="0.25">
      <c r="A592" t="s">
        <v>1227</v>
      </c>
      <c r="B592" t="s">
        <v>1226</v>
      </c>
      <c r="C592" t="s">
        <v>59</v>
      </c>
      <c r="D592" s="2">
        <v>2304776.5499999998</v>
      </c>
      <c r="E592" s="2">
        <v>1078592.78</v>
      </c>
      <c r="F592" s="37">
        <v>0</v>
      </c>
      <c r="G592" s="2">
        <v>-81000</v>
      </c>
      <c r="H592" s="2">
        <v>-128207.81999999999</v>
      </c>
      <c r="I592" s="2">
        <v>163076.79</v>
      </c>
      <c r="J592" s="2">
        <v>0</v>
      </c>
      <c r="K592" s="2">
        <f t="shared" si="9"/>
        <v>3337238.3000000003</v>
      </c>
    </row>
    <row r="593" spans="1:11" x14ac:dyDescent="0.25">
      <c r="A593" t="s">
        <v>1228</v>
      </c>
      <c r="B593" t="s">
        <v>1229</v>
      </c>
      <c r="C593" t="s">
        <v>120</v>
      </c>
      <c r="D593" s="2">
        <v>44726010.979999997</v>
      </c>
      <c r="E593" s="2">
        <v>-1414392.58</v>
      </c>
      <c r="F593" s="37">
        <v>0</v>
      </c>
      <c r="G593" s="2">
        <v>-2309298.39</v>
      </c>
      <c r="H593" s="2">
        <v>-6377612.0999999996</v>
      </c>
      <c r="I593" s="2">
        <v>2062833.84</v>
      </c>
      <c r="J593" s="2">
        <v>539250.72</v>
      </c>
      <c r="K593" s="2">
        <f t="shared" si="9"/>
        <v>37226792.469999999</v>
      </c>
    </row>
    <row r="594" spans="1:11" x14ac:dyDescent="0.25">
      <c r="A594" t="s">
        <v>1230</v>
      </c>
      <c r="B594" t="s">
        <v>1231</v>
      </c>
      <c r="C594" t="s">
        <v>245</v>
      </c>
      <c r="D594" s="2">
        <v>7555840.0599999996</v>
      </c>
      <c r="E594" s="2">
        <v>331681.07</v>
      </c>
      <c r="F594" s="37">
        <v>0</v>
      </c>
      <c r="G594" s="2">
        <v>-54000</v>
      </c>
      <c r="H594" s="2">
        <v>-272438.77999999997</v>
      </c>
      <c r="I594" s="2">
        <v>535144.91</v>
      </c>
      <c r="J594" s="2">
        <v>0</v>
      </c>
      <c r="K594" s="2">
        <f t="shared" si="9"/>
        <v>8096227.2599999998</v>
      </c>
    </row>
    <row r="595" spans="1:11" x14ac:dyDescent="0.25">
      <c r="A595" t="s">
        <v>1232</v>
      </c>
      <c r="B595" t="s">
        <v>1233</v>
      </c>
      <c r="C595" t="s">
        <v>79</v>
      </c>
      <c r="D595" s="2">
        <v>2508821.3199999998</v>
      </c>
      <c r="E595" s="2">
        <v>-30100</v>
      </c>
      <c r="F595" s="37">
        <v>0</v>
      </c>
      <c r="G595" s="2">
        <v>-405528.07</v>
      </c>
      <c r="H595" s="2">
        <v>-389029.49</v>
      </c>
      <c r="I595" s="2">
        <v>216334.5</v>
      </c>
      <c r="J595" s="2">
        <v>0</v>
      </c>
      <c r="K595" s="2">
        <f t="shared" si="9"/>
        <v>1900498.2599999998</v>
      </c>
    </row>
    <row r="596" spans="1:11" x14ac:dyDescent="0.25">
      <c r="A596" t="s">
        <v>1234</v>
      </c>
      <c r="B596" t="s">
        <v>1235</v>
      </c>
      <c r="C596" t="s">
        <v>134</v>
      </c>
      <c r="D596" s="2">
        <v>7363449.4800000004</v>
      </c>
      <c r="E596" s="2">
        <v>1451957.32</v>
      </c>
      <c r="F596" s="37">
        <v>0</v>
      </c>
      <c r="G596" s="2">
        <v>-42050.5</v>
      </c>
      <c r="H596" s="2">
        <v>-372460.93</v>
      </c>
      <c r="I596" s="2">
        <v>559422</v>
      </c>
      <c r="J596" s="2">
        <v>0</v>
      </c>
      <c r="K596" s="2">
        <f t="shared" si="9"/>
        <v>8960317.370000001</v>
      </c>
    </row>
    <row r="597" spans="1:11" x14ac:dyDescent="0.25">
      <c r="A597" t="s">
        <v>1236</v>
      </c>
      <c r="B597" t="s">
        <v>1237</v>
      </c>
      <c r="C597" t="s">
        <v>120</v>
      </c>
      <c r="D597" s="2">
        <v>27630492.489999998</v>
      </c>
      <c r="E597" s="2">
        <v>-439877.74</v>
      </c>
      <c r="F597" s="37">
        <v>0</v>
      </c>
      <c r="G597" s="2">
        <v>-906777.48</v>
      </c>
      <c r="H597" s="2">
        <v>-3415103.2600000002</v>
      </c>
      <c r="I597" s="2">
        <v>1165726.8</v>
      </c>
      <c r="J597" s="2">
        <v>16244.38</v>
      </c>
      <c r="K597" s="2">
        <f t="shared" si="9"/>
        <v>24050705.189999998</v>
      </c>
    </row>
    <row r="598" spans="1:11" x14ac:dyDescent="0.25">
      <c r="A598" t="s">
        <v>1238</v>
      </c>
      <c r="B598" t="s">
        <v>1239</v>
      </c>
      <c r="C598" t="s">
        <v>416</v>
      </c>
      <c r="D598" s="2">
        <v>2420113.19</v>
      </c>
      <c r="E598" s="2">
        <v>-48471.519999999997</v>
      </c>
      <c r="F598" s="37">
        <v>0</v>
      </c>
      <c r="G598" s="2">
        <v>-265578.37</v>
      </c>
      <c r="H598" s="2">
        <v>-274961.76</v>
      </c>
      <c r="I598" s="2">
        <v>203038.65</v>
      </c>
      <c r="J598" s="2">
        <v>0</v>
      </c>
      <c r="K598" s="2">
        <f t="shared" si="9"/>
        <v>2034140.1899999997</v>
      </c>
    </row>
    <row r="599" spans="1:11" x14ac:dyDescent="0.25">
      <c r="A599" t="s">
        <v>1240</v>
      </c>
      <c r="B599" t="s">
        <v>1241</v>
      </c>
      <c r="C599" t="s">
        <v>97</v>
      </c>
      <c r="D599" s="2">
        <v>9666536.8000000007</v>
      </c>
      <c r="E599" s="2">
        <v>-876480.55</v>
      </c>
      <c r="F599" s="37">
        <v>0</v>
      </c>
      <c r="G599" s="2">
        <v>-570879.98</v>
      </c>
      <c r="H599" s="2">
        <v>-725007.7</v>
      </c>
      <c r="I599" s="2">
        <v>727913.88</v>
      </c>
      <c r="J599" s="2">
        <v>0</v>
      </c>
      <c r="K599" s="2">
        <f t="shared" si="9"/>
        <v>8222082.4499999993</v>
      </c>
    </row>
    <row r="600" spans="1:11" x14ac:dyDescent="0.25">
      <c r="A600" t="s">
        <v>1242</v>
      </c>
      <c r="B600" t="s">
        <v>1243</v>
      </c>
      <c r="C600" t="s">
        <v>74</v>
      </c>
      <c r="D600" s="2">
        <v>5320588.1100000003</v>
      </c>
      <c r="E600" s="2">
        <v>566793.91</v>
      </c>
      <c r="F600" s="37">
        <v>0</v>
      </c>
      <c r="G600" s="2">
        <v>-82845.7</v>
      </c>
      <c r="H600" s="2">
        <v>-163498.03</v>
      </c>
      <c r="I600" s="2">
        <v>363950.66</v>
      </c>
      <c r="J600" s="2">
        <v>32550.560000000001</v>
      </c>
      <c r="K600" s="2">
        <f t="shared" si="9"/>
        <v>6037539.5099999998</v>
      </c>
    </row>
    <row r="601" spans="1:11" x14ac:dyDescent="0.25">
      <c r="A601" t="s">
        <v>1244</v>
      </c>
      <c r="B601" t="s">
        <v>1245</v>
      </c>
      <c r="C601" t="s">
        <v>416</v>
      </c>
      <c r="D601" s="2">
        <v>16476643.74</v>
      </c>
      <c r="E601" s="2">
        <v>-262356.65000000002</v>
      </c>
      <c r="F601" s="37">
        <v>0</v>
      </c>
      <c r="G601" s="2">
        <v>-812039.19</v>
      </c>
      <c r="H601" s="2">
        <v>-1286313.01</v>
      </c>
      <c r="I601" s="2">
        <v>833056.97</v>
      </c>
      <c r="J601" s="2">
        <v>0</v>
      </c>
      <c r="K601" s="2">
        <f t="shared" si="9"/>
        <v>14948991.860000001</v>
      </c>
    </row>
    <row r="602" spans="1:11" x14ac:dyDescent="0.25">
      <c r="A602" t="s">
        <v>1246</v>
      </c>
      <c r="B602" t="s">
        <v>1247</v>
      </c>
      <c r="C602" t="s">
        <v>129</v>
      </c>
      <c r="D602" s="2">
        <v>11914359.859999999</v>
      </c>
      <c r="E602" s="2">
        <v>-1014140.35</v>
      </c>
      <c r="F602" s="37">
        <v>0</v>
      </c>
      <c r="G602" s="2">
        <v>-510964.5</v>
      </c>
      <c r="H602" s="2">
        <v>-998006.05999999994</v>
      </c>
      <c r="I602" s="2">
        <v>1254463.45</v>
      </c>
      <c r="J602" s="2">
        <v>0</v>
      </c>
      <c r="K602" s="2">
        <f t="shared" si="9"/>
        <v>10645712.399999999</v>
      </c>
    </row>
    <row r="603" spans="1:11" x14ac:dyDescent="0.25">
      <c r="A603" t="s">
        <v>1248</v>
      </c>
      <c r="B603" t="s">
        <v>1249</v>
      </c>
      <c r="C603" t="s">
        <v>56</v>
      </c>
      <c r="D603" s="2">
        <v>5703668.5899999999</v>
      </c>
      <c r="E603" s="2">
        <v>-385726.19</v>
      </c>
      <c r="F603" s="37">
        <v>0</v>
      </c>
      <c r="G603" s="2">
        <v>-10790.1</v>
      </c>
      <c r="H603" s="2">
        <v>-171059.65000000002</v>
      </c>
      <c r="I603" s="2">
        <v>222434.99</v>
      </c>
      <c r="J603" s="2">
        <v>0</v>
      </c>
      <c r="K603" s="2">
        <f t="shared" si="9"/>
        <v>5358527.6399999997</v>
      </c>
    </row>
    <row r="604" spans="1:11" x14ac:dyDescent="0.25">
      <c r="A604" t="s">
        <v>1250</v>
      </c>
      <c r="B604" t="s">
        <v>1251</v>
      </c>
      <c r="C604" t="s">
        <v>242</v>
      </c>
      <c r="D604" s="2">
        <v>19679934.289999999</v>
      </c>
      <c r="E604" s="2">
        <v>555499.97</v>
      </c>
      <c r="F604" s="37">
        <v>0</v>
      </c>
      <c r="G604" s="2">
        <v>-1113039.9099999999</v>
      </c>
      <c r="H604" s="2">
        <v>-2122884.5500000003</v>
      </c>
      <c r="I604" s="2">
        <v>1103652.75</v>
      </c>
      <c r="J604" s="2">
        <v>251155.03</v>
      </c>
      <c r="K604" s="2">
        <f t="shared" si="9"/>
        <v>18354317.579999998</v>
      </c>
    </row>
    <row r="605" spans="1:11" x14ac:dyDescent="0.25">
      <c r="A605" t="s">
        <v>1252</v>
      </c>
      <c r="B605" t="s">
        <v>1253</v>
      </c>
      <c r="C605" t="s">
        <v>100</v>
      </c>
      <c r="D605" s="2">
        <v>1776310.99</v>
      </c>
      <c r="E605" s="2">
        <v>569636.06999999995</v>
      </c>
      <c r="F605" s="37">
        <v>0</v>
      </c>
      <c r="G605" s="2">
        <v>-1962.5</v>
      </c>
      <c r="H605" s="2">
        <v>-31149.89</v>
      </c>
      <c r="I605" s="2">
        <v>53395.03</v>
      </c>
      <c r="J605" s="2">
        <v>12266.27</v>
      </c>
      <c r="K605" s="2">
        <f t="shared" si="9"/>
        <v>2378495.9699999997</v>
      </c>
    </row>
    <row r="606" spans="1:11" x14ac:dyDescent="0.25">
      <c r="A606" t="s">
        <v>1254</v>
      </c>
      <c r="B606" t="s">
        <v>1255</v>
      </c>
      <c r="C606" t="s">
        <v>271</v>
      </c>
      <c r="D606" s="2">
        <v>4824966.32</v>
      </c>
      <c r="E606" s="2">
        <v>-151070.32</v>
      </c>
      <c r="F606" s="37">
        <v>0</v>
      </c>
      <c r="G606" s="2">
        <v>-67477</v>
      </c>
      <c r="H606" s="2">
        <v>-105029.22</v>
      </c>
      <c r="I606" s="2">
        <v>117859.58</v>
      </c>
      <c r="J606" s="2">
        <v>0</v>
      </c>
      <c r="K606" s="2">
        <f t="shared" si="9"/>
        <v>4619249.3600000003</v>
      </c>
    </row>
    <row r="607" spans="1:11" x14ac:dyDescent="0.25">
      <c r="A607" t="s">
        <v>1256</v>
      </c>
      <c r="B607" t="s">
        <v>1257</v>
      </c>
      <c r="C607" t="s">
        <v>8</v>
      </c>
      <c r="D607" s="2">
        <v>1684169.23</v>
      </c>
      <c r="E607" s="2">
        <v>900601.44</v>
      </c>
      <c r="F607" s="37">
        <v>0</v>
      </c>
      <c r="G607" s="2">
        <v>-195401.66</v>
      </c>
      <c r="H607" s="2">
        <v>-390780.03</v>
      </c>
      <c r="I607" s="2">
        <v>495513.64</v>
      </c>
      <c r="J607" s="2">
        <v>0</v>
      </c>
      <c r="K607" s="2">
        <f t="shared" si="9"/>
        <v>2494102.6199999996</v>
      </c>
    </row>
    <row r="608" spans="1:11" x14ac:dyDescent="0.25">
      <c r="A608" t="s">
        <v>1258</v>
      </c>
      <c r="B608" t="s">
        <v>1259</v>
      </c>
      <c r="C608" t="s">
        <v>239</v>
      </c>
      <c r="D608" s="2">
        <v>10712185.01</v>
      </c>
      <c r="E608" s="2">
        <v>-1006112.12</v>
      </c>
      <c r="F608" s="37">
        <v>0</v>
      </c>
      <c r="G608" s="2">
        <v>-374330.63</v>
      </c>
      <c r="H608" s="2">
        <v>-727148.51</v>
      </c>
      <c r="I608" s="2">
        <v>971437.54</v>
      </c>
      <c r="J608" s="2">
        <v>0</v>
      </c>
      <c r="K608" s="2">
        <f t="shared" si="9"/>
        <v>9576031.2899999991</v>
      </c>
    </row>
    <row r="609" spans="1:11" x14ac:dyDescent="0.25">
      <c r="A609" t="s">
        <v>1260</v>
      </c>
      <c r="B609" t="s">
        <v>1261</v>
      </c>
      <c r="C609" t="s">
        <v>120</v>
      </c>
      <c r="D609" s="2">
        <v>20931447.289999999</v>
      </c>
      <c r="E609" s="2">
        <v>-83816.91</v>
      </c>
      <c r="F609" s="37">
        <v>0</v>
      </c>
      <c r="G609" s="2">
        <v>-1912426.82</v>
      </c>
      <c r="H609" s="2">
        <v>-1949556.74</v>
      </c>
      <c r="I609" s="2">
        <v>615339.87</v>
      </c>
      <c r="J609" s="2">
        <v>265688.05</v>
      </c>
      <c r="K609" s="2">
        <f t="shared" si="9"/>
        <v>17866674.740000002</v>
      </c>
    </row>
    <row r="610" spans="1:11" x14ac:dyDescent="0.25">
      <c r="A610" t="s">
        <v>1262</v>
      </c>
      <c r="B610" t="s">
        <v>1263</v>
      </c>
      <c r="C610" t="s">
        <v>175</v>
      </c>
      <c r="D610" s="2">
        <v>5806149.4900000002</v>
      </c>
      <c r="E610" s="2">
        <v>1047240.85</v>
      </c>
      <c r="F610" s="37">
        <v>0</v>
      </c>
      <c r="G610" s="2">
        <v>0</v>
      </c>
      <c r="H610" s="2">
        <v>-244215.6</v>
      </c>
      <c r="I610" s="2">
        <v>391777.02</v>
      </c>
      <c r="J610" s="2">
        <v>0</v>
      </c>
      <c r="K610" s="2">
        <f t="shared" si="9"/>
        <v>7000951.7599999998</v>
      </c>
    </row>
    <row r="611" spans="1:11" x14ac:dyDescent="0.25">
      <c r="A611" t="s">
        <v>1264</v>
      </c>
      <c r="B611" t="s">
        <v>1265</v>
      </c>
      <c r="C611" t="s">
        <v>242</v>
      </c>
      <c r="D611" s="2">
        <v>5773293.9100000001</v>
      </c>
      <c r="E611" s="2">
        <v>-60527.16</v>
      </c>
      <c r="F611" s="37">
        <v>0</v>
      </c>
      <c r="G611" s="2">
        <v>-179460</v>
      </c>
      <c r="H611" s="2">
        <v>-44708.52</v>
      </c>
      <c r="I611" s="2">
        <v>89230.97</v>
      </c>
      <c r="J611" s="2">
        <v>87553</v>
      </c>
      <c r="K611" s="2">
        <f t="shared" si="9"/>
        <v>5665382.2000000002</v>
      </c>
    </row>
    <row r="612" spans="1:11" x14ac:dyDescent="0.25">
      <c r="A612" t="s">
        <v>1266</v>
      </c>
      <c r="B612" t="s">
        <v>1267</v>
      </c>
      <c r="C612" t="s">
        <v>87</v>
      </c>
      <c r="D612" s="2">
        <v>22372118.379999999</v>
      </c>
      <c r="E612" s="2">
        <v>-1571811.69</v>
      </c>
      <c r="F612" s="37">
        <v>0</v>
      </c>
      <c r="G612" s="2">
        <v>-526685.01</v>
      </c>
      <c r="H612" s="2">
        <v>-2744543.4</v>
      </c>
      <c r="I612" s="2">
        <v>1832079.37</v>
      </c>
      <c r="J612" s="2">
        <v>0</v>
      </c>
      <c r="K612" s="2">
        <f t="shared" si="9"/>
        <v>19361157.649999999</v>
      </c>
    </row>
    <row r="613" spans="1:11" x14ac:dyDescent="0.25">
      <c r="A613" t="s">
        <v>1268</v>
      </c>
      <c r="B613" t="s">
        <v>1269</v>
      </c>
      <c r="C613" t="s">
        <v>87</v>
      </c>
      <c r="D613" s="2">
        <v>1375260.8</v>
      </c>
      <c r="E613" s="2">
        <v>1083044.4099999999</v>
      </c>
      <c r="F613" s="37">
        <v>0</v>
      </c>
      <c r="G613" s="2">
        <v>-34154.47</v>
      </c>
      <c r="H613" s="2">
        <v>-155886.88999999998</v>
      </c>
      <c r="I613" s="2">
        <v>107540.2</v>
      </c>
      <c r="J613" s="2">
        <v>4029.43</v>
      </c>
      <c r="K613" s="2">
        <f t="shared" si="9"/>
        <v>2379833.48</v>
      </c>
    </row>
    <row r="614" spans="1:11" x14ac:dyDescent="0.25">
      <c r="A614" t="s">
        <v>1270</v>
      </c>
      <c r="B614" t="s">
        <v>1271</v>
      </c>
      <c r="C614" t="s">
        <v>59</v>
      </c>
      <c r="D614" s="2">
        <v>94165330.530000001</v>
      </c>
      <c r="E614" s="2">
        <v>-7208522.6399999997</v>
      </c>
      <c r="F614" s="37">
        <v>0</v>
      </c>
      <c r="G614" s="2">
        <v>-10851091.869999999</v>
      </c>
      <c r="H614" s="2">
        <v>-19736078.690000001</v>
      </c>
      <c r="I614" s="2">
        <v>1732554</v>
      </c>
      <c r="J614" s="2">
        <v>0</v>
      </c>
      <c r="K614" s="2">
        <f t="shared" si="9"/>
        <v>58102191.329999998</v>
      </c>
    </row>
    <row r="615" spans="1:11" x14ac:dyDescent="0.25">
      <c r="A615" t="s">
        <v>1272</v>
      </c>
      <c r="B615" t="s">
        <v>1273</v>
      </c>
      <c r="C615" t="s">
        <v>5</v>
      </c>
      <c r="D615" s="2">
        <v>6243337.8600000003</v>
      </c>
      <c r="E615" s="2">
        <v>34644.379999999997</v>
      </c>
      <c r="F615" s="37">
        <v>0</v>
      </c>
      <c r="G615" s="2">
        <v>-146701.15</v>
      </c>
      <c r="H615" s="2">
        <v>-368977.56</v>
      </c>
      <c r="I615" s="2">
        <v>400464.58</v>
      </c>
      <c r="J615" s="2">
        <v>0</v>
      </c>
      <c r="K615" s="2">
        <f t="shared" si="9"/>
        <v>6162768.1100000003</v>
      </c>
    </row>
    <row r="616" spans="1:11" x14ac:dyDescent="0.25">
      <c r="A616" t="s">
        <v>1274</v>
      </c>
      <c r="B616" t="s">
        <v>1275</v>
      </c>
      <c r="C616" t="s">
        <v>359</v>
      </c>
      <c r="D616" s="2">
        <v>31950989.920000002</v>
      </c>
      <c r="E616" s="2">
        <v>-3529728.32</v>
      </c>
      <c r="F616" s="37">
        <v>0</v>
      </c>
      <c r="G616" s="2">
        <v>-644078.77</v>
      </c>
      <c r="H616" s="2">
        <v>-3374704.6799999997</v>
      </c>
      <c r="I616" s="2">
        <v>1048708.8</v>
      </c>
      <c r="J616" s="2">
        <v>0</v>
      </c>
      <c r="K616" s="2">
        <f t="shared" si="9"/>
        <v>25451186.950000003</v>
      </c>
    </row>
    <row r="617" spans="1:11" x14ac:dyDescent="0.25">
      <c r="A617" t="s">
        <v>1371</v>
      </c>
      <c r="B617" t="e">
        <v>#N/A</v>
      </c>
      <c r="C617" t="e">
        <v>#N/A</v>
      </c>
      <c r="D617" s="2">
        <v>0</v>
      </c>
      <c r="E617" s="2">
        <v>0</v>
      </c>
      <c r="F617" s="37">
        <v>0</v>
      </c>
      <c r="G617" s="2">
        <v>0</v>
      </c>
      <c r="H617" s="2">
        <v>0</v>
      </c>
      <c r="I617" s="2">
        <v>0</v>
      </c>
      <c r="J617" s="2">
        <v>0</v>
      </c>
      <c r="K617" s="2">
        <f t="shared" si="9"/>
        <v>0</v>
      </c>
    </row>
    <row r="618" spans="1:11" x14ac:dyDescent="0.25">
      <c r="D618" s="42">
        <f t="shared" ref="D618:K618" si="10">SUM(D7:D617)</f>
        <v>8074281573.6100092</v>
      </c>
      <c r="E618" s="42">
        <f t="shared" si="10"/>
        <v>-14691578.480000006</v>
      </c>
      <c r="F618" s="42">
        <f t="shared" si="10"/>
        <v>0</v>
      </c>
      <c r="G618" s="42">
        <f t="shared" si="10"/>
        <v>-357508804.64999974</v>
      </c>
      <c r="H618" s="42"/>
      <c r="I618" s="42">
        <f t="shared" si="10"/>
        <v>359908969.74999964</v>
      </c>
      <c r="J618" s="42">
        <f t="shared" si="10"/>
        <v>23000000.000000004</v>
      </c>
      <c r="K618" s="42">
        <f t="shared" si="10"/>
        <v>7126573127.8699913</v>
      </c>
    </row>
  </sheetData>
  <autoFilter ref="A6:K618" xr:uid="{DEB2FB4C-D153-4A94-9611-BD8A9F045F29}"/>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Introduction</vt:lpstr>
      <vt:lpstr>Core Foundation Funding (Ha)</vt:lpstr>
      <vt:lpstr>Components (Aa-Ga) - Jan FY22</vt:lpstr>
      <vt:lpstr>Components (Aa-Ga) - Feb FY22</vt:lpstr>
      <vt:lpstr>Components (Aa-Ha) FY23</vt:lpstr>
      <vt:lpstr>FY21 Funding Base</vt:lpstr>
      <vt:lpstr>Introduction!_Hlk91760042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Shams, Daria</dc:creator>
  <cp:lastModifiedBy>Sanders, Elena</cp:lastModifiedBy>
  <dcterms:created xsi:type="dcterms:W3CDTF">2022-01-12T22:59:30Z</dcterms:created>
  <dcterms:modified xsi:type="dcterms:W3CDTF">2022-06-16T14:15:30Z</dcterms:modified>
</cp:coreProperties>
</file>