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89504_id_ohio_gov/Documents/"/>
    </mc:Choice>
  </mc:AlternateContent>
  <xr:revisionPtr revIDLastSave="0" documentId="8_{F0D96AB7-D8D1-4052-B7A5-F8C24FDCD2F1}" xr6:coauthVersionLast="47" xr6:coauthVersionMax="47" xr10:uidLastSave="{00000000-0000-0000-0000-000000000000}"/>
  <bookViews>
    <workbookView xWindow="-110" yWindow="-110" windowWidth="19420" windowHeight="10420" xr2:uid="{F71DE630-E19E-499D-AEB2-A04B928019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1" l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<sst xmlns="http://schemas.openxmlformats.org/spreadsheetml/2006/main" count="207" uniqueCount="146">
  <si>
    <t>IRN</t>
  </si>
  <si>
    <t>Adams County Ohio Valley Local</t>
  </si>
  <si>
    <t>Adams</t>
  </si>
  <si>
    <t>Akron City</t>
  </si>
  <si>
    <t>Summit</t>
  </si>
  <si>
    <t>Alliance City</t>
  </si>
  <si>
    <t>Stark</t>
  </si>
  <si>
    <t>Ashtabula Area City</t>
  </si>
  <si>
    <t>Ashtabula</t>
  </si>
  <si>
    <t>Athens City</t>
  </si>
  <si>
    <t>Athens</t>
  </si>
  <si>
    <t>Barberton City</t>
  </si>
  <si>
    <t>Bedford City</t>
  </si>
  <si>
    <t>Cuyahoga</t>
  </si>
  <si>
    <t>Bellaire Local</t>
  </si>
  <si>
    <t>Belmont</t>
  </si>
  <si>
    <t>Bloomfield-Mespo Local</t>
  </si>
  <si>
    <t>Trumbull</t>
  </si>
  <si>
    <t xml:space="preserve">Brookfield Local </t>
  </si>
  <si>
    <t xml:space="preserve">Buckeye Local </t>
  </si>
  <si>
    <t>Jefferson</t>
  </si>
  <si>
    <t>Bucyrus City</t>
  </si>
  <si>
    <t>Crawford</t>
  </si>
  <si>
    <t>Cambridge City</t>
  </si>
  <si>
    <t>Guernsey</t>
  </si>
  <si>
    <t>Campbell City</t>
  </si>
  <si>
    <t>Mahoning</t>
  </si>
  <si>
    <t>Canton City</t>
  </si>
  <si>
    <t>Chillicothe City</t>
  </si>
  <si>
    <t>Ross</t>
  </si>
  <si>
    <t>Cincinnati Public Schools</t>
  </si>
  <si>
    <t>Hamilton</t>
  </si>
  <si>
    <t>Circleville City</t>
  </si>
  <si>
    <t>Pickaway</t>
  </si>
  <si>
    <t>Clay Local</t>
  </si>
  <si>
    <t>Scioto</t>
  </si>
  <si>
    <t>Clearview Local</t>
  </si>
  <si>
    <t>Lorain</t>
  </si>
  <si>
    <t>Cleveland Heights-University Heights City</t>
  </si>
  <si>
    <t>Cleveland Municipal</t>
  </si>
  <si>
    <t>Columbus City Schools District</t>
  </si>
  <si>
    <t>Franklin</t>
  </si>
  <si>
    <t>Conneaut Area City</t>
  </si>
  <si>
    <t>Coventry Local</t>
  </si>
  <si>
    <t>Crestline Exempted Village</t>
  </si>
  <si>
    <t>Crooksville Exempted Village</t>
  </si>
  <si>
    <t>Perry</t>
  </si>
  <si>
    <t>Dayton City</t>
  </si>
  <si>
    <t>Montgomery</t>
  </si>
  <si>
    <t>East Cleveland City School District</t>
  </si>
  <si>
    <t>East Liverpool City</t>
  </si>
  <si>
    <t>Columbiana</t>
  </si>
  <si>
    <t>Eastern Local School District</t>
  </si>
  <si>
    <t>Pike</t>
  </si>
  <si>
    <t>Elyria City Schools</t>
  </si>
  <si>
    <t>Euclid City</t>
  </si>
  <si>
    <t xml:space="preserve">Fairborn City </t>
  </si>
  <si>
    <t>Greene</t>
  </si>
  <si>
    <t>Federal Hocking Local</t>
  </si>
  <si>
    <t>Fostoria City</t>
  </si>
  <si>
    <t>Seneca</t>
  </si>
  <si>
    <t>Gallia County Local</t>
  </si>
  <si>
    <t>Gallia</t>
  </si>
  <si>
    <t>Garfield Heights City Schools</t>
  </si>
  <si>
    <t>Girard City School District</t>
  </si>
  <si>
    <t>Groveport Madison Local</t>
  </si>
  <si>
    <t>Hamilton City</t>
  </si>
  <si>
    <t>Butler</t>
  </si>
  <si>
    <t>Huntington Local</t>
  </si>
  <si>
    <t>Indian Creek Local</t>
  </si>
  <si>
    <t>Jefferson Township Local</t>
  </si>
  <si>
    <t>Liberty Local</t>
  </si>
  <si>
    <t>Lima City</t>
  </si>
  <si>
    <t>Allen</t>
  </si>
  <si>
    <t>Lisbon Exempted Village</t>
  </si>
  <si>
    <t>Lockland Local</t>
  </si>
  <si>
    <t>Lorain City</t>
  </si>
  <si>
    <t>Lowellville Local</t>
  </si>
  <si>
    <t>Mansfield City</t>
  </si>
  <si>
    <t>Richland</t>
  </si>
  <si>
    <t>Maple Heights City</t>
  </si>
  <si>
    <t>Marion City</t>
  </si>
  <si>
    <t>Marion</t>
  </si>
  <si>
    <t>Massillon City</t>
  </si>
  <si>
    <t>Meigs Local</t>
  </si>
  <si>
    <t>Meigs</t>
  </si>
  <si>
    <t>Middletown City</t>
  </si>
  <si>
    <t>Mt Healthy City</t>
  </si>
  <si>
    <t>Nelsonville-York City</t>
  </si>
  <si>
    <t>New Lexington School District</t>
  </si>
  <si>
    <t>New Miami Local</t>
  </si>
  <si>
    <t>Niles City</t>
  </si>
  <si>
    <t>North College Hill City</t>
  </si>
  <si>
    <t>Northridge Local</t>
  </si>
  <si>
    <t xml:space="preserve">Northwest Local </t>
  </si>
  <si>
    <t xml:space="preserve">Norwood City </t>
  </si>
  <si>
    <t>Painesville City Local</t>
  </si>
  <si>
    <t>Lake</t>
  </si>
  <si>
    <t>Paint Valley Local</t>
  </si>
  <si>
    <t>Parma City</t>
  </si>
  <si>
    <t>Portsmouth City</t>
  </si>
  <si>
    <t>Princeton City</t>
  </si>
  <si>
    <t>Pymatuning Valley Local</t>
  </si>
  <si>
    <t>Ravenna City</t>
  </si>
  <si>
    <t>Portage</t>
  </si>
  <si>
    <t>Richmond Heights Local</t>
  </si>
  <si>
    <t>Rock Hill Local</t>
  </si>
  <si>
    <t>Lawrence</t>
  </si>
  <si>
    <t>Rolling Hills Local</t>
  </si>
  <si>
    <t>Sandusky City</t>
  </si>
  <si>
    <t>Erie</t>
  </si>
  <si>
    <t>South Point Local</t>
  </si>
  <si>
    <t>Southern Local</t>
  </si>
  <si>
    <t>South-Western City</t>
  </si>
  <si>
    <t>Springfield City School District</t>
  </si>
  <si>
    <t>Clark</t>
  </si>
  <si>
    <t>Springfield Local</t>
  </si>
  <si>
    <t>St Bernard-Elmwood Place City</t>
  </si>
  <si>
    <t>Switzerland of Ohio Local</t>
  </si>
  <si>
    <t>Monroe</t>
  </si>
  <si>
    <t>Toledo City</t>
  </si>
  <si>
    <t>Lucas</t>
  </si>
  <si>
    <t>Trimble Local</t>
  </si>
  <si>
    <t>Trotwood-Madison City</t>
  </si>
  <si>
    <t>Union Local</t>
  </si>
  <si>
    <t>Vinton County Local</t>
  </si>
  <si>
    <t>Vinton</t>
  </si>
  <si>
    <t>Warren City</t>
  </si>
  <si>
    <t>Warrensville Heights City</t>
  </si>
  <si>
    <t>Washington Court House City</t>
  </si>
  <si>
    <t>Fayette</t>
  </si>
  <si>
    <t xml:space="preserve">Washington Local </t>
  </si>
  <si>
    <t>Waverly City</t>
  </si>
  <si>
    <t>Wellsville Local</t>
  </si>
  <si>
    <t>West Carrollton City</t>
  </si>
  <si>
    <t>Western Local</t>
  </si>
  <si>
    <t>Whitehall City</t>
  </si>
  <si>
    <t>Willard City</t>
  </si>
  <si>
    <t>Huron</t>
  </si>
  <si>
    <t>Windham Exempted Village</t>
  </si>
  <si>
    <t>Winton Woods City</t>
  </si>
  <si>
    <t>Youngstown City</t>
  </si>
  <si>
    <t>Zanesville City</t>
  </si>
  <si>
    <t>Muskingum</t>
  </si>
  <si>
    <t>District Name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</si>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</sst>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border diagonalUp="0" diagonalDown="0">
        <left/>
        <right/>
        <top style="thin">
          <color theme="1"/>
        </top>
        <bottom/>
        <vertical/>
        <horizontal/>
      </border>
    </dxf>
    <dxf>
      <border diagonalUp="0" diagonalDown="0">
        <left/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9A4D1-650E-4A95-9572-4FD43893716D}" name="Table1" displayName="Table1" ref="A1:C103" totalsRowShown="0" tableBorderDxfId="4">
  <autoFilter ref="A1:C103" xr:uid="{2239A4D1-650E-4A95-9572-4FD43893716D}"/>
  <tableColumns count="3">
    <tableColumn id="1" xr3:uid="{F27B4220-7B5F-4FD9-AE23-0E340E38779B}" name="IRN" dataDxfId="3"/>
    <tableColumn id="2" xr3:uid="{5EF60911-F5E0-44AD-8076-2201753A63FC}" name="District Name" dataDxfId="2"/>
    <tableColumn id="3" xr3:uid="{035E5766-B7E7-45F6-B829-6CD70344FF28}" name="County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4006-CBFD-496F-B319-211475CA816A}">
  <dimension ref="A1:C103"/>
  <sheetViews>
    <sheetView tabSelected="1" workbookViewId="0">
      <selection activeCell="B7" sqref="B7"/>
    </sheetView>
  </sheetViews>
  <sheetFormatPr defaultColWidth="8.81640625" defaultRowHeight="14.5" x14ac:dyDescent="0.35"/>
  <cols>
    <col min="2" max="2" width="37.1796875" customWidth="1"/>
    <col min="3" max="3" width="12.81640625" customWidth="1"/>
  </cols>
  <sheetData>
    <row r="1" spans="1:3" x14ac:dyDescent="0.35">
      <c r="A1" t="s">
        <v>0</v>
      </c>
      <c r="B1" t="s">
        <v>144</v>
      </c>
      <c r="C1" t="s">
        <v>145</v>
      </c>
    </row>
    <row r="2" spans="1:3" x14ac:dyDescent="0.35">
      <c r="A2" s="1" t="str">
        <f>"061903"</f>
        <v>061903</v>
      </c>
      <c r="B2" s="2" t="s">
        <v>1</v>
      </c>
      <c r="C2" s="2" t="s">
        <v>2</v>
      </c>
    </row>
    <row r="3" spans="1:3" x14ac:dyDescent="0.35">
      <c r="A3" s="1" t="str">
        <f>"043489"</f>
        <v>043489</v>
      </c>
      <c r="B3" s="2" t="s">
        <v>3</v>
      </c>
      <c r="C3" s="2" t="s">
        <v>4</v>
      </c>
    </row>
    <row r="4" spans="1:3" x14ac:dyDescent="0.35">
      <c r="A4" s="1" t="str">
        <f>"043497"</f>
        <v>043497</v>
      </c>
      <c r="B4" s="2" t="s">
        <v>5</v>
      </c>
      <c r="C4" s="2" t="s">
        <v>6</v>
      </c>
    </row>
    <row r="5" spans="1:3" x14ac:dyDescent="0.35">
      <c r="A5" s="1" t="str">
        <f>"043513"</f>
        <v>043513</v>
      </c>
      <c r="B5" s="2" t="s">
        <v>7</v>
      </c>
      <c r="C5" s="2" t="s">
        <v>8</v>
      </c>
    </row>
    <row r="6" spans="1:3" x14ac:dyDescent="0.35">
      <c r="A6" s="1" t="str">
        <f>"043521"</f>
        <v>043521</v>
      </c>
      <c r="B6" s="2" t="s">
        <v>9</v>
      </c>
      <c r="C6" s="2" t="s">
        <v>10</v>
      </c>
    </row>
    <row r="7" spans="1:3" x14ac:dyDescent="0.35">
      <c r="A7" s="1" t="str">
        <f>"043539"</f>
        <v>043539</v>
      </c>
      <c r="B7" s="2" t="s">
        <v>11</v>
      </c>
      <c r="C7" s="2" t="s">
        <v>4</v>
      </c>
    </row>
    <row r="8" spans="1:3" x14ac:dyDescent="0.35">
      <c r="A8" s="1" t="str">
        <f>"043562"</f>
        <v>043562</v>
      </c>
      <c r="B8" s="2" t="s">
        <v>12</v>
      </c>
      <c r="C8" s="2" t="s">
        <v>13</v>
      </c>
    </row>
    <row r="9" spans="1:3" x14ac:dyDescent="0.35">
      <c r="A9" s="1" t="str">
        <f>"043570"</f>
        <v>043570</v>
      </c>
      <c r="B9" s="2" t="s">
        <v>14</v>
      </c>
      <c r="C9" s="2" t="s">
        <v>15</v>
      </c>
    </row>
    <row r="10" spans="1:3" x14ac:dyDescent="0.35">
      <c r="A10" s="1" t="str">
        <f>"050096"</f>
        <v>050096</v>
      </c>
      <c r="B10" s="2" t="s">
        <v>16</v>
      </c>
      <c r="C10" s="2" t="s">
        <v>17</v>
      </c>
    </row>
    <row r="11" spans="1:3" x14ac:dyDescent="0.35">
      <c r="A11" s="1" t="str">
        <f>"050120"</f>
        <v>050120</v>
      </c>
      <c r="B11" s="2" t="s">
        <v>18</v>
      </c>
      <c r="C11" s="2" t="s">
        <v>17</v>
      </c>
    </row>
    <row r="12" spans="1:3" x14ac:dyDescent="0.35">
      <c r="A12" s="1" t="str">
        <f>"047787"</f>
        <v>047787</v>
      </c>
      <c r="B12" s="2" t="s">
        <v>19</v>
      </c>
      <c r="C12" s="2" t="s">
        <v>20</v>
      </c>
    </row>
    <row r="13" spans="1:3" x14ac:dyDescent="0.35">
      <c r="A13" s="1" t="str">
        <f>"043687"</f>
        <v>043687</v>
      </c>
      <c r="B13" s="2" t="s">
        <v>21</v>
      </c>
      <c r="C13" s="2" t="s">
        <v>22</v>
      </c>
    </row>
    <row r="14" spans="1:3" x14ac:dyDescent="0.35">
      <c r="A14" s="1" t="str">
        <f>"043695"</f>
        <v>043695</v>
      </c>
      <c r="B14" s="2" t="s">
        <v>23</v>
      </c>
      <c r="C14" s="2" t="s">
        <v>24</v>
      </c>
    </row>
    <row r="15" spans="1:3" x14ac:dyDescent="0.35">
      <c r="A15" s="1" t="str">
        <f>"043703"</f>
        <v>043703</v>
      </c>
      <c r="B15" s="2" t="s">
        <v>25</v>
      </c>
      <c r="C15" s="2" t="s">
        <v>26</v>
      </c>
    </row>
    <row r="16" spans="1:3" x14ac:dyDescent="0.35">
      <c r="A16" s="1" t="str">
        <f>"043711"</f>
        <v>043711</v>
      </c>
      <c r="B16" s="2" t="s">
        <v>27</v>
      </c>
      <c r="C16" s="2" t="s">
        <v>6</v>
      </c>
    </row>
    <row r="17" spans="1:3" x14ac:dyDescent="0.35">
      <c r="A17" s="1" t="str">
        <f>"043745"</f>
        <v>043745</v>
      </c>
      <c r="B17" s="2" t="s">
        <v>28</v>
      </c>
      <c r="C17" s="2" t="s">
        <v>29</v>
      </c>
    </row>
    <row r="18" spans="1:3" x14ac:dyDescent="0.35">
      <c r="A18" s="1" t="str">
        <f>"043752"</f>
        <v>043752</v>
      </c>
      <c r="B18" s="2" t="s">
        <v>30</v>
      </c>
      <c r="C18" s="2" t="s">
        <v>31</v>
      </c>
    </row>
    <row r="19" spans="1:3" x14ac:dyDescent="0.35">
      <c r="A19" s="1" t="str">
        <f>"043760"</f>
        <v>043760</v>
      </c>
      <c r="B19" s="2" t="s">
        <v>32</v>
      </c>
      <c r="C19" s="2" t="s">
        <v>33</v>
      </c>
    </row>
    <row r="20" spans="1:3" x14ac:dyDescent="0.35">
      <c r="A20" s="1" t="str">
        <f>"049601"</f>
        <v>049601</v>
      </c>
      <c r="B20" s="2" t="s">
        <v>34</v>
      </c>
      <c r="C20" s="2" t="s">
        <v>35</v>
      </c>
    </row>
    <row r="21" spans="1:3" x14ac:dyDescent="0.35">
      <c r="A21" s="1" t="str">
        <f>"048132"</f>
        <v>048132</v>
      </c>
      <c r="B21" s="2" t="s">
        <v>36</v>
      </c>
      <c r="C21" s="2" t="s">
        <v>37</v>
      </c>
    </row>
    <row r="22" spans="1:3" x14ac:dyDescent="0.35">
      <c r="A22" s="1" t="str">
        <f>"043794"</f>
        <v>043794</v>
      </c>
      <c r="B22" s="2" t="s">
        <v>38</v>
      </c>
      <c r="C22" s="2" t="s">
        <v>13</v>
      </c>
    </row>
    <row r="23" spans="1:3" x14ac:dyDescent="0.35">
      <c r="A23" s="1" t="str">
        <f>"043786"</f>
        <v>043786</v>
      </c>
      <c r="B23" s="2" t="s">
        <v>39</v>
      </c>
      <c r="C23" s="2" t="s">
        <v>13</v>
      </c>
    </row>
    <row r="24" spans="1:3" x14ac:dyDescent="0.35">
      <c r="A24" s="1" t="str">
        <f>"043802"</f>
        <v>043802</v>
      </c>
      <c r="B24" s="2" t="s">
        <v>40</v>
      </c>
      <c r="C24" s="2" t="s">
        <v>41</v>
      </c>
    </row>
    <row r="25" spans="1:3" x14ac:dyDescent="0.35">
      <c r="A25" s="1" t="str">
        <f>"043810"</f>
        <v>043810</v>
      </c>
      <c r="B25" s="2" t="s">
        <v>42</v>
      </c>
      <c r="C25" s="2" t="s">
        <v>8</v>
      </c>
    </row>
    <row r="26" spans="1:3" x14ac:dyDescent="0.35">
      <c r="A26" s="1" t="str">
        <f>"049999"</f>
        <v>049999</v>
      </c>
      <c r="B26" s="2" t="s">
        <v>43</v>
      </c>
      <c r="C26" s="2" t="s">
        <v>4</v>
      </c>
    </row>
    <row r="27" spans="1:3" x14ac:dyDescent="0.35">
      <c r="A27" s="1" t="str">
        <f>"045344"</f>
        <v>045344</v>
      </c>
      <c r="B27" s="2" t="s">
        <v>44</v>
      </c>
      <c r="C27" s="2" t="s">
        <v>22</v>
      </c>
    </row>
    <row r="28" spans="1:3" x14ac:dyDescent="0.35">
      <c r="A28" s="1" t="str">
        <f>"045351"</f>
        <v>045351</v>
      </c>
      <c r="B28" s="2" t="s">
        <v>45</v>
      </c>
      <c r="C28" s="2" t="s">
        <v>46</v>
      </c>
    </row>
    <row r="29" spans="1:3" x14ac:dyDescent="0.35">
      <c r="A29" s="1" t="str">
        <f>"043844"</f>
        <v>043844</v>
      </c>
      <c r="B29" s="2" t="s">
        <v>47</v>
      </c>
      <c r="C29" s="2" t="s">
        <v>48</v>
      </c>
    </row>
    <row r="30" spans="1:3" x14ac:dyDescent="0.35">
      <c r="A30" s="1" t="str">
        <f>"043901"</f>
        <v>043901</v>
      </c>
      <c r="B30" s="2" t="s">
        <v>49</v>
      </c>
      <c r="C30" s="2" t="s">
        <v>13</v>
      </c>
    </row>
    <row r="31" spans="1:3" x14ac:dyDescent="0.35">
      <c r="A31" s="1" t="str">
        <f>"043919"</f>
        <v>043919</v>
      </c>
      <c r="B31" s="2" t="s">
        <v>50</v>
      </c>
      <c r="C31" s="2" t="s">
        <v>51</v>
      </c>
    </row>
    <row r="32" spans="1:3" x14ac:dyDescent="0.35">
      <c r="A32" s="1" t="str">
        <f>"049122"</f>
        <v>049122</v>
      </c>
      <c r="B32" s="2" t="s">
        <v>52</v>
      </c>
      <c r="C32" s="2" t="s">
        <v>53</v>
      </c>
    </row>
    <row r="33" spans="1:3" x14ac:dyDescent="0.35">
      <c r="A33" s="1" t="str">
        <f>"043943"</f>
        <v>043943</v>
      </c>
      <c r="B33" s="2" t="s">
        <v>54</v>
      </c>
      <c r="C33" s="2" t="s">
        <v>37</v>
      </c>
    </row>
    <row r="34" spans="1:3" x14ac:dyDescent="0.35">
      <c r="A34" s="1" t="str">
        <f>"043950"</f>
        <v>043950</v>
      </c>
      <c r="B34" s="2" t="s">
        <v>55</v>
      </c>
      <c r="C34" s="2" t="s">
        <v>13</v>
      </c>
    </row>
    <row r="35" spans="1:3" x14ac:dyDescent="0.35">
      <c r="A35" s="1" t="str">
        <f>"043968"</f>
        <v>043968</v>
      </c>
      <c r="B35" s="2" t="s">
        <v>56</v>
      </c>
      <c r="C35" s="2" t="s">
        <v>57</v>
      </c>
    </row>
    <row r="36" spans="1:3" x14ac:dyDescent="0.35">
      <c r="A36" s="1" t="str">
        <f>"045914"</f>
        <v>045914</v>
      </c>
      <c r="B36" s="2" t="s">
        <v>58</v>
      </c>
      <c r="C36" s="2" t="s">
        <v>10</v>
      </c>
    </row>
    <row r="37" spans="1:3" x14ac:dyDescent="0.35">
      <c r="A37" s="1" t="str">
        <f>"043992"</f>
        <v>043992</v>
      </c>
      <c r="B37" s="2" t="s">
        <v>59</v>
      </c>
      <c r="C37" s="2" t="s">
        <v>60</v>
      </c>
    </row>
    <row r="38" spans="1:3" x14ac:dyDescent="0.35">
      <c r="A38" s="1" t="str">
        <f>"065680"</f>
        <v>065680</v>
      </c>
      <c r="B38" s="2" t="s">
        <v>61</v>
      </c>
      <c r="C38" s="2" t="s">
        <v>62</v>
      </c>
    </row>
    <row r="39" spans="1:3" x14ac:dyDescent="0.35">
      <c r="A39" s="1" t="str">
        <f>"044040"</f>
        <v>044040</v>
      </c>
      <c r="B39" s="2" t="s">
        <v>63</v>
      </c>
      <c r="C39" s="2" t="s">
        <v>13</v>
      </c>
    </row>
    <row r="40" spans="1:3" x14ac:dyDescent="0.35">
      <c r="A40" s="1" t="str">
        <f>"044065"</f>
        <v>044065</v>
      </c>
      <c r="B40" s="2" t="s">
        <v>64</v>
      </c>
      <c r="C40" s="2" t="s">
        <v>17</v>
      </c>
    </row>
    <row r="41" spans="1:3" x14ac:dyDescent="0.35">
      <c r="A41" s="1" t="str">
        <f>"046979"</f>
        <v>046979</v>
      </c>
      <c r="B41" s="2" t="s">
        <v>65</v>
      </c>
      <c r="C41" s="2" t="s">
        <v>41</v>
      </c>
    </row>
    <row r="42" spans="1:3" x14ac:dyDescent="0.35">
      <c r="A42" s="1" t="str">
        <f>"044107"</f>
        <v>044107</v>
      </c>
      <c r="B42" s="2" t="s">
        <v>66</v>
      </c>
      <c r="C42" s="2" t="s">
        <v>67</v>
      </c>
    </row>
    <row r="43" spans="1:3" x14ac:dyDescent="0.35">
      <c r="A43" s="1" t="str">
        <f>"049502"</f>
        <v>049502</v>
      </c>
      <c r="B43" s="2" t="s">
        <v>68</v>
      </c>
      <c r="C43" s="2" t="s">
        <v>29</v>
      </c>
    </row>
    <row r="44" spans="1:3" x14ac:dyDescent="0.35">
      <c r="A44" s="1" t="str">
        <f>"047803"</f>
        <v>047803</v>
      </c>
      <c r="B44" s="2" t="s">
        <v>69</v>
      </c>
      <c r="C44" s="2" t="s">
        <v>20</v>
      </c>
    </row>
    <row r="45" spans="1:3" x14ac:dyDescent="0.35">
      <c r="A45" s="1" t="str">
        <f>"048686"</f>
        <v>048686</v>
      </c>
      <c r="B45" s="2" t="s">
        <v>70</v>
      </c>
      <c r="C45" s="2" t="s">
        <v>48</v>
      </c>
    </row>
    <row r="46" spans="1:3" x14ac:dyDescent="0.35">
      <c r="A46" s="1" t="str">
        <f>"050195"</f>
        <v>050195</v>
      </c>
      <c r="B46" s="2" t="s">
        <v>71</v>
      </c>
      <c r="C46" s="2" t="s">
        <v>17</v>
      </c>
    </row>
    <row r="47" spans="1:3" x14ac:dyDescent="0.35">
      <c r="A47" s="1" t="str">
        <f>"044222"</f>
        <v>044222</v>
      </c>
      <c r="B47" s="2" t="s">
        <v>72</v>
      </c>
      <c r="C47" s="2" t="s">
        <v>73</v>
      </c>
    </row>
    <row r="48" spans="1:3" x14ac:dyDescent="0.35">
      <c r="A48" s="1" t="str">
        <f>"045450"</f>
        <v>045450</v>
      </c>
      <c r="B48" s="2" t="s">
        <v>74</v>
      </c>
      <c r="C48" s="2" t="s">
        <v>51</v>
      </c>
    </row>
    <row r="49" spans="1:3" x14ac:dyDescent="0.35">
      <c r="A49" s="1" t="str">
        <f>"044230"</f>
        <v>044230</v>
      </c>
      <c r="B49" s="2" t="s">
        <v>75</v>
      </c>
      <c r="C49" s="2" t="s">
        <v>31</v>
      </c>
    </row>
    <row r="50" spans="1:3" x14ac:dyDescent="0.35">
      <c r="A50" s="1" t="str">
        <f>"044263"</f>
        <v>044263</v>
      </c>
      <c r="B50" s="2" t="s">
        <v>76</v>
      </c>
      <c r="C50" s="2" t="s">
        <v>37</v>
      </c>
    </row>
    <row r="51" spans="1:3" x14ac:dyDescent="0.35">
      <c r="A51" s="1" t="str">
        <f>"048330"</f>
        <v>048330</v>
      </c>
      <c r="B51" s="2" t="s">
        <v>77</v>
      </c>
      <c r="C51" s="2" t="s">
        <v>26</v>
      </c>
    </row>
    <row r="52" spans="1:3" x14ac:dyDescent="0.35">
      <c r="A52" s="1" t="str">
        <f>"044297"</f>
        <v>044297</v>
      </c>
      <c r="B52" s="2" t="s">
        <v>78</v>
      </c>
      <c r="C52" s="2" t="s">
        <v>79</v>
      </c>
    </row>
    <row r="53" spans="1:3" x14ac:dyDescent="0.35">
      <c r="A53" s="1" t="str">
        <f>"044305"</f>
        <v>044305</v>
      </c>
      <c r="B53" s="2" t="s">
        <v>80</v>
      </c>
      <c r="C53" s="2" t="s">
        <v>13</v>
      </c>
    </row>
    <row r="54" spans="1:3" x14ac:dyDescent="0.35">
      <c r="A54" s="1" t="str">
        <f>"044339"</f>
        <v>044339</v>
      </c>
      <c r="B54" s="2" t="s">
        <v>81</v>
      </c>
      <c r="C54" s="2" t="s">
        <v>82</v>
      </c>
    </row>
    <row r="55" spans="1:3" x14ac:dyDescent="0.35">
      <c r="A55" s="1" t="str">
        <f>"044354"</f>
        <v>044354</v>
      </c>
      <c r="B55" s="2" t="s">
        <v>83</v>
      </c>
      <c r="C55" s="2" t="s">
        <v>6</v>
      </c>
    </row>
    <row r="56" spans="1:3" x14ac:dyDescent="0.35">
      <c r="A56" s="1" t="str">
        <f>"048520"</f>
        <v>048520</v>
      </c>
      <c r="B56" s="2" t="s">
        <v>84</v>
      </c>
      <c r="C56" s="2" t="s">
        <v>85</v>
      </c>
    </row>
    <row r="57" spans="1:3" x14ac:dyDescent="0.35">
      <c r="A57" s="1" t="str">
        <f>"044404"</f>
        <v>044404</v>
      </c>
      <c r="B57" s="2" t="s">
        <v>86</v>
      </c>
      <c r="C57" s="2" t="s">
        <v>67</v>
      </c>
    </row>
    <row r="58" spans="1:3" x14ac:dyDescent="0.35">
      <c r="A58" s="1" t="str">
        <f>"044412"</f>
        <v>044412</v>
      </c>
      <c r="B58" s="2" t="s">
        <v>87</v>
      </c>
      <c r="C58" s="2" t="s">
        <v>31</v>
      </c>
    </row>
    <row r="59" spans="1:3" x14ac:dyDescent="0.35">
      <c r="A59" s="1" t="str">
        <f>"044446"</f>
        <v>044446</v>
      </c>
      <c r="B59" s="2" t="s">
        <v>88</v>
      </c>
      <c r="C59" s="2" t="s">
        <v>10</v>
      </c>
    </row>
    <row r="60" spans="1:3" x14ac:dyDescent="0.35">
      <c r="A60" s="1" t="str">
        <f>"044479"</f>
        <v>044479</v>
      </c>
      <c r="B60" s="2" t="s">
        <v>89</v>
      </c>
      <c r="C60" s="2" t="s">
        <v>46</v>
      </c>
    </row>
    <row r="61" spans="1:3" x14ac:dyDescent="0.35">
      <c r="A61" s="1" t="str">
        <f>"046136"</f>
        <v>046136</v>
      </c>
      <c r="B61" s="2" t="s">
        <v>90</v>
      </c>
      <c r="C61" s="2" t="s">
        <v>67</v>
      </c>
    </row>
    <row r="62" spans="1:3" x14ac:dyDescent="0.35">
      <c r="A62" s="1" t="str">
        <f>"044495"</f>
        <v>044495</v>
      </c>
      <c r="B62" s="2" t="s">
        <v>91</v>
      </c>
      <c r="C62" s="2" t="s">
        <v>17</v>
      </c>
    </row>
    <row r="63" spans="1:3" x14ac:dyDescent="0.35">
      <c r="A63" s="1" t="str">
        <f>"044511"</f>
        <v>044511</v>
      </c>
      <c r="B63" s="2" t="s">
        <v>92</v>
      </c>
      <c r="C63" s="2" t="s">
        <v>31</v>
      </c>
    </row>
    <row r="64" spans="1:3" x14ac:dyDescent="0.35">
      <c r="A64" s="1" t="str">
        <f>"048736"</f>
        <v>048736</v>
      </c>
      <c r="B64" s="2" t="s">
        <v>93</v>
      </c>
      <c r="C64" s="2" t="s">
        <v>48</v>
      </c>
    </row>
    <row r="65" spans="1:3" x14ac:dyDescent="0.35">
      <c r="A65" s="1" t="str">
        <f>"047365"</f>
        <v>047365</v>
      </c>
      <c r="B65" s="2" t="s">
        <v>94</v>
      </c>
      <c r="C65" s="2" t="s">
        <v>31</v>
      </c>
    </row>
    <row r="66" spans="1:3" x14ac:dyDescent="0.35">
      <c r="A66" s="1" t="str">
        <f>"044578"</f>
        <v>044578</v>
      </c>
      <c r="B66" s="2" t="s">
        <v>95</v>
      </c>
      <c r="C66" s="2" t="s">
        <v>31</v>
      </c>
    </row>
    <row r="67" spans="1:3" x14ac:dyDescent="0.35">
      <c r="A67" s="1" t="str">
        <f>"044628"</f>
        <v>044628</v>
      </c>
      <c r="B67" s="2" t="s">
        <v>96</v>
      </c>
      <c r="C67" s="2" t="s">
        <v>97</v>
      </c>
    </row>
    <row r="68" spans="1:3" x14ac:dyDescent="0.35">
      <c r="A68" s="1" t="str">
        <f>"049510"</f>
        <v>049510</v>
      </c>
      <c r="B68" s="2" t="s">
        <v>98</v>
      </c>
      <c r="C68" s="2" t="s">
        <v>29</v>
      </c>
    </row>
    <row r="69" spans="1:3" x14ac:dyDescent="0.35">
      <c r="A69" s="1" t="str">
        <f>"044636"</f>
        <v>044636</v>
      </c>
      <c r="B69" s="2" t="s">
        <v>99</v>
      </c>
      <c r="C69" s="2" t="s">
        <v>13</v>
      </c>
    </row>
    <row r="70" spans="1:3" x14ac:dyDescent="0.35">
      <c r="A70" s="1" t="str">
        <f>"044669"</f>
        <v>044669</v>
      </c>
      <c r="B70" s="2" t="s">
        <v>100</v>
      </c>
      <c r="C70" s="2" t="s">
        <v>35</v>
      </c>
    </row>
    <row r="71" spans="1:3" x14ac:dyDescent="0.35">
      <c r="A71" s="1" t="str">
        <f>"044677"</f>
        <v>044677</v>
      </c>
      <c r="B71" s="2" t="s">
        <v>101</v>
      </c>
      <c r="C71" s="2" t="s">
        <v>31</v>
      </c>
    </row>
    <row r="72" spans="1:3" x14ac:dyDescent="0.35">
      <c r="A72" s="1" t="str">
        <f>"045880"</f>
        <v>045880</v>
      </c>
      <c r="B72" s="2" t="s">
        <v>102</v>
      </c>
      <c r="C72" s="2" t="s">
        <v>8</v>
      </c>
    </row>
    <row r="73" spans="1:3" x14ac:dyDescent="0.35">
      <c r="A73" s="1" t="str">
        <f>"044685"</f>
        <v>044685</v>
      </c>
      <c r="B73" s="2" t="s">
        <v>103</v>
      </c>
      <c r="C73" s="2" t="s">
        <v>104</v>
      </c>
    </row>
    <row r="74" spans="1:3" x14ac:dyDescent="0.35">
      <c r="A74" s="1" t="str">
        <f>"046599"</f>
        <v>046599</v>
      </c>
      <c r="B74" s="2" t="s">
        <v>105</v>
      </c>
      <c r="C74" s="2" t="s">
        <v>13</v>
      </c>
    </row>
    <row r="75" spans="1:3" x14ac:dyDescent="0.35">
      <c r="A75" s="1" t="str">
        <f>"047944"</f>
        <v>047944</v>
      </c>
      <c r="B75" s="2" t="s">
        <v>106</v>
      </c>
      <c r="C75" s="2" t="s">
        <v>107</v>
      </c>
    </row>
    <row r="76" spans="1:3" x14ac:dyDescent="0.35">
      <c r="A76" s="1" t="str">
        <f>"047308"</f>
        <v>047308</v>
      </c>
      <c r="B76" s="2" t="s">
        <v>108</v>
      </c>
      <c r="C76" s="2" t="s">
        <v>24</v>
      </c>
    </row>
    <row r="77" spans="1:3" x14ac:dyDescent="0.35">
      <c r="A77" s="1" t="str">
        <f>"044743"</f>
        <v>044743</v>
      </c>
      <c r="B77" s="2" t="s">
        <v>109</v>
      </c>
      <c r="C77" s="2" t="s">
        <v>110</v>
      </c>
    </row>
    <row r="78" spans="1:3" x14ac:dyDescent="0.35">
      <c r="A78" s="1" t="str">
        <f>"047951"</f>
        <v>047951</v>
      </c>
      <c r="B78" s="2" t="s">
        <v>111</v>
      </c>
      <c r="C78" s="2" t="s">
        <v>107</v>
      </c>
    </row>
    <row r="79" spans="1:3" x14ac:dyDescent="0.35">
      <c r="A79" s="1" t="str">
        <f>"049064"</f>
        <v>049064</v>
      </c>
      <c r="B79" s="2" t="s">
        <v>112</v>
      </c>
      <c r="C79" s="2" t="s">
        <v>46</v>
      </c>
    </row>
    <row r="80" spans="1:3" x14ac:dyDescent="0.35">
      <c r="A80" s="1" t="str">
        <f>"044800"</f>
        <v>044800</v>
      </c>
      <c r="B80" s="2" t="s">
        <v>113</v>
      </c>
      <c r="C80" s="2" t="s">
        <v>41</v>
      </c>
    </row>
    <row r="81" spans="1:3" x14ac:dyDescent="0.35">
      <c r="A81" s="1" t="str">
        <f>"044818"</f>
        <v>044818</v>
      </c>
      <c r="B81" s="2" t="s">
        <v>114</v>
      </c>
      <c r="C81" s="2" t="s">
        <v>115</v>
      </c>
    </row>
    <row r="82" spans="1:3" x14ac:dyDescent="0.35">
      <c r="A82" s="1" t="str">
        <f>"050062"</f>
        <v>050062</v>
      </c>
      <c r="B82" s="2" t="s">
        <v>116</v>
      </c>
      <c r="C82" s="2" t="s">
        <v>4</v>
      </c>
    </row>
    <row r="83" spans="1:3" x14ac:dyDescent="0.35">
      <c r="A83" s="1" t="str">
        <f>"044719"</f>
        <v>044719</v>
      </c>
      <c r="B83" s="2" t="s">
        <v>117</v>
      </c>
      <c r="C83" s="2" t="s">
        <v>31</v>
      </c>
    </row>
    <row r="84" spans="1:3" x14ac:dyDescent="0.35">
      <c r="A84" s="1" t="str">
        <f>"048652"</f>
        <v>048652</v>
      </c>
      <c r="B84" s="2" t="s">
        <v>118</v>
      </c>
      <c r="C84" s="2" t="s">
        <v>119</v>
      </c>
    </row>
    <row r="85" spans="1:3" x14ac:dyDescent="0.35">
      <c r="A85" s="1" t="str">
        <f>"044909"</f>
        <v>044909</v>
      </c>
      <c r="B85" s="2" t="s">
        <v>120</v>
      </c>
      <c r="C85" s="2" t="s">
        <v>121</v>
      </c>
    </row>
    <row r="86" spans="1:3" x14ac:dyDescent="0.35">
      <c r="A86" s="1" t="str">
        <f>"045922"</f>
        <v>045922</v>
      </c>
      <c r="B86" s="2" t="s">
        <v>122</v>
      </c>
      <c r="C86" s="2" t="s">
        <v>10</v>
      </c>
    </row>
    <row r="87" spans="1:3" x14ac:dyDescent="0.35">
      <c r="A87" s="1" t="str">
        <f>"048694"</f>
        <v>048694</v>
      </c>
      <c r="B87" s="2" t="s">
        <v>123</v>
      </c>
      <c r="C87" s="2" t="s">
        <v>48</v>
      </c>
    </row>
    <row r="88" spans="1:3" x14ac:dyDescent="0.35">
      <c r="A88" s="1" t="str">
        <f>"046011"</f>
        <v>046011</v>
      </c>
      <c r="B88" s="2" t="s">
        <v>124</v>
      </c>
      <c r="C88" s="2" t="s">
        <v>15</v>
      </c>
    </row>
    <row r="89" spans="1:3" x14ac:dyDescent="0.35">
      <c r="A89" s="1" t="str">
        <f>"050393"</f>
        <v>050393</v>
      </c>
      <c r="B89" s="2" t="s">
        <v>125</v>
      </c>
      <c r="C89" s="2" t="s">
        <v>126</v>
      </c>
    </row>
    <row r="90" spans="1:3" x14ac:dyDescent="0.35">
      <c r="A90" s="1" t="str">
        <f>"044990"</f>
        <v>044990</v>
      </c>
      <c r="B90" s="2" t="s">
        <v>127</v>
      </c>
      <c r="C90" s="2" t="s">
        <v>17</v>
      </c>
    </row>
    <row r="91" spans="1:3" x14ac:dyDescent="0.35">
      <c r="A91" s="1" t="str">
        <f>"045005"</f>
        <v>045005</v>
      </c>
      <c r="B91" s="2" t="s">
        <v>128</v>
      </c>
      <c r="C91" s="2" t="s">
        <v>13</v>
      </c>
    </row>
    <row r="92" spans="1:3" x14ac:dyDescent="0.35">
      <c r="A92" s="1" t="str">
        <f>"045013"</f>
        <v>045013</v>
      </c>
      <c r="B92" s="2" t="s">
        <v>129</v>
      </c>
      <c r="C92" s="2" t="s">
        <v>130</v>
      </c>
    </row>
    <row r="93" spans="1:3" x14ac:dyDescent="0.35">
      <c r="A93" s="1" t="str">
        <f>"048231"</f>
        <v>048231</v>
      </c>
      <c r="B93" s="2" t="s">
        <v>131</v>
      </c>
      <c r="C93" s="2" t="s">
        <v>121</v>
      </c>
    </row>
    <row r="94" spans="1:3" x14ac:dyDescent="0.35">
      <c r="A94" s="1" t="str">
        <f>"049148"</f>
        <v>049148</v>
      </c>
      <c r="B94" s="2" t="s">
        <v>132</v>
      </c>
      <c r="C94" s="2" t="s">
        <v>53</v>
      </c>
    </row>
    <row r="95" spans="1:3" x14ac:dyDescent="0.35">
      <c r="A95" s="1" t="str">
        <f>"045039"</f>
        <v>045039</v>
      </c>
      <c r="B95" s="2" t="s">
        <v>133</v>
      </c>
      <c r="C95" s="2" t="s">
        <v>51</v>
      </c>
    </row>
    <row r="96" spans="1:3" x14ac:dyDescent="0.35">
      <c r="A96" s="1" t="str">
        <f>"045054"</f>
        <v>045054</v>
      </c>
      <c r="B96" s="2" t="s">
        <v>134</v>
      </c>
      <c r="C96" s="2" t="s">
        <v>48</v>
      </c>
    </row>
    <row r="97" spans="1:3" x14ac:dyDescent="0.35">
      <c r="A97" s="1" t="str">
        <f>"049155"</f>
        <v>049155</v>
      </c>
      <c r="B97" s="2" t="s">
        <v>135</v>
      </c>
      <c r="C97" s="2" t="s">
        <v>53</v>
      </c>
    </row>
    <row r="98" spans="1:3" x14ac:dyDescent="0.35">
      <c r="A98" s="1" t="str">
        <f>"045070"</f>
        <v>045070</v>
      </c>
      <c r="B98" s="2" t="s">
        <v>136</v>
      </c>
      <c r="C98" s="2" t="s">
        <v>41</v>
      </c>
    </row>
    <row r="99" spans="1:3" x14ac:dyDescent="0.35">
      <c r="A99" s="1" t="str">
        <f>"045096"</f>
        <v>045096</v>
      </c>
      <c r="B99" s="2" t="s">
        <v>137</v>
      </c>
      <c r="C99" s="2" t="s">
        <v>138</v>
      </c>
    </row>
    <row r="100" spans="1:3" x14ac:dyDescent="0.35">
      <c r="A100" s="1" t="str">
        <f>"045666"</f>
        <v>045666</v>
      </c>
      <c r="B100" s="2" t="s">
        <v>139</v>
      </c>
      <c r="C100" s="2" t="s">
        <v>104</v>
      </c>
    </row>
    <row r="101" spans="1:3" x14ac:dyDescent="0.35">
      <c r="A101" s="1" t="str">
        <f>"044081"</f>
        <v>044081</v>
      </c>
      <c r="B101" s="2" t="s">
        <v>140</v>
      </c>
      <c r="C101" s="2" t="s">
        <v>31</v>
      </c>
    </row>
    <row r="102" spans="1:3" x14ac:dyDescent="0.35">
      <c r="A102" s="1" t="str">
        <f>"045161"</f>
        <v>045161</v>
      </c>
      <c r="B102" s="2" t="s">
        <v>141</v>
      </c>
      <c r="C102" s="2" t="s">
        <v>26</v>
      </c>
    </row>
    <row r="103" spans="1:3" x14ac:dyDescent="0.35">
      <c r="A103" s="1" t="str">
        <f>"045179"</f>
        <v>045179</v>
      </c>
      <c r="B103" s="2" t="s">
        <v>142</v>
      </c>
      <c r="C103" s="2" t="s">
        <v>143</v>
      </c>
    </row>
  </sheetData>
  <conditionalFormatting sqref="A2:A103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20dbc1-9a8d-494d-a5e6-130d1b58393e" xsi:nil="true"/>
    <lcf76f155ced4ddcb4097134ff3c332f xmlns="473507da-6fd1-4609-8844-91af6a89084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208E9C805DE4DB746595FEF0B4BB3" ma:contentTypeVersion="13" ma:contentTypeDescription="Create a new document." ma:contentTypeScope="" ma:versionID="8c0f6b9977dd2071f20a976e52311480">
  <xsd:schema xmlns:xsd="http://www.w3.org/2001/XMLSchema" xmlns:xs="http://www.w3.org/2001/XMLSchema" xmlns:p="http://schemas.microsoft.com/office/2006/metadata/properties" xmlns:ns2="473507da-6fd1-4609-8844-91af6a890845" xmlns:ns3="d820dbc1-9a8d-494d-a5e6-130d1b58393e" targetNamespace="http://schemas.microsoft.com/office/2006/metadata/properties" ma:root="true" ma:fieldsID="7a6c44e4ecd90998e62b0c9b0db4ee68" ns2:_="" ns3:_="">
    <xsd:import namespace="473507da-6fd1-4609-8844-91af6a890845"/>
    <xsd:import namespace="d820dbc1-9a8d-494d-a5e6-130d1b5839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507da-6fd1-4609-8844-91af6a890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0dbc1-9a8d-494d-a5e6-130d1b583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02ae1f-f93d-4a81-9da4-489fced9f5e0}" ma:internalName="TaxCatchAll" ma:showField="CatchAllData" ma:web="d820dbc1-9a8d-494d-a5e6-130d1b583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350D1-15B2-4755-9FA0-9AC2EA2F3D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D40E8-303F-499E-A298-E3FD1CCD4E40}">
  <ds:schemaRefs>
    <ds:schemaRef ds:uri="http://schemas.microsoft.com/office/2006/metadata/properties"/>
    <ds:schemaRef ds:uri="http://schemas.microsoft.com/office/infopath/2007/PartnerControls"/>
    <ds:schemaRef ds:uri="d820dbc1-9a8d-494d-a5e6-130d1b58393e"/>
    <ds:schemaRef ds:uri="473507da-6fd1-4609-8844-91af6a890845"/>
  </ds:schemaRefs>
</ds:datastoreItem>
</file>

<file path=customXml/itemProps3.xml><?xml version="1.0" encoding="utf-8"?>
<ds:datastoreItem xmlns:ds="http://schemas.openxmlformats.org/officeDocument/2006/customXml" ds:itemID="{3213C9A5-F8BF-4384-905B-03A8D84E6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507da-6fd1-4609-8844-91af6a890845"/>
    <ds:schemaRef ds:uri="d820dbc1-9a8d-494d-a5e6-130d1b5839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Bartholomew, Lily</dc:creator>
  <cp:lastModifiedBy>Bartholomew, Lily</cp:lastModifiedBy>
  <dcterms:created xsi:type="dcterms:W3CDTF">2023-03-30T17:13:09Z</dcterms:created>
  <dcterms:modified xsi:type="dcterms:W3CDTF">2023-06-30T14:53:47Z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0x010100222208E9C805DE4DB746595FEF0B4BB3</vt:lpwstr>
  </property>
</Properties>
</file>